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ya_a\Bars\КэшФайловФормРазработчика\МЗ_12_Медстат\2024.01.01-2024.12.31\"/>
    </mc:Choice>
  </mc:AlternateContent>
  <bookViews>
    <workbookView xWindow="0" yWindow="0" windowWidth="22230" windowHeight="7230" tabRatio="891" firstSheet="15" activeTab="28"/>
  </bookViews>
  <sheets>
    <sheet name="Шапка" sheetId="1" r:id="rId1"/>
    <sheet name="Общее" sheetId="2" r:id="rId2"/>
    <sheet name="Таблица1000" sheetId="3" r:id="rId3"/>
    <sheet name="Таблица1001" sheetId="4" r:id="rId4"/>
    <sheet name="Таблица1002" sheetId="5" r:id="rId5"/>
    <sheet name="Таблица1003" sheetId="6" r:id="rId6"/>
    <sheet name="Таблица1004" sheetId="37" r:id="rId7"/>
    <sheet name="Таблица1005" sheetId="45" r:id="rId8"/>
    <sheet name="Таблица1006" sheetId="50" r:id="rId9"/>
    <sheet name="Таблица1007" sheetId="51" r:id="rId10"/>
    <sheet name="Таблица1009" sheetId="52" r:id="rId11"/>
    <sheet name="Таблица1100" sheetId="7" r:id="rId12"/>
    <sheet name="Таблица1500" sheetId="8" r:id="rId13"/>
    <sheet name="Таблица1600" sheetId="9" r:id="rId14"/>
    <sheet name="Таблица1601" sheetId="10" r:id="rId15"/>
    <sheet name="Таблица1650" sheetId="11" r:id="rId16"/>
    <sheet name="Таблица1700" sheetId="12" r:id="rId17"/>
    <sheet name="Таблица1800" sheetId="13" r:id="rId18"/>
    <sheet name="Таблица1900" sheetId="14" r:id="rId19"/>
    <sheet name="Таблица2000" sheetId="15" r:id="rId20"/>
    <sheet name="Таблица2001" sheetId="16" r:id="rId21"/>
    <sheet name="Таблица2003" sheetId="17" r:id="rId22"/>
    <sheet name="Таблица2004" sheetId="38" r:id="rId23"/>
    <sheet name="Таблица2005" sheetId="46" r:id="rId24"/>
    <sheet name="Таблица2006" sheetId="53" r:id="rId25"/>
    <sheet name="Таблица2007" sheetId="54" r:id="rId26"/>
    <sheet name="Таблица2009" sheetId="55" r:id="rId27"/>
    <sheet name="Таблица2100" sheetId="18" r:id="rId28"/>
    <sheet name="Таблица2200" sheetId="56" r:id="rId29"/>
    <sheet name="Таблица2500" sheetId="19" r:id="rId30"/>
    <sheet name="Таблица2507" sheetId="57" r:id="rId31"/>
    <sheet name="Таблица2509" sheetId="58" r:id="rId32"/>
    <sheet name="Таблица3000" sheetId="20" r:id="rId33"/>
    <sheet name="Таблица3002" sheetId="21" r:id="rId34"/>
    <sheet name="Таблица3003" sheetId="22" r:id="rId35"/>
    <sheet name="Таблица3004" sheetId="41" r:id="rId36"/>
    <sheet name="Таблица3005" sheetId="44" r:id="rId37"/>
    <sheet name="Таблица3006" sheetId="47" r:id="rId38"/>
    <sheet name="Таблица3007" sheetId="59" r:id="rId39"/>
    <sheet name="Таблица3008" sheetId="60" r:id="rId40"/>
    <sheet name="Таблица3009" sheetId="61" r:id="rId41"/>
    <sheet name="Таблица3100" sheetId="23" r:id="rId42"/>
    <sheet name="Таблица3517" sheetId="68" r:id="rId43"/>
    <sheet name="Таблица4000" sheetId="24" r:id="rId44"/>
    <sheet name="Таблица4001" sheetId="25" r:id="rId45"/>
    <sheet name="Таблица4003" sheetId="26" r:id="rId46"/>
    <sheet name="Таблица4004" sheetId="39" r:id="rId47"/>
    <sheet name="Таблица4005" sheetId="48" r:id="rId48"/>
    <sheet name="Таблица4007" sheetId="62" r:id="rId49"/>
    <sheet name="Таблица4008" sheetId="63" r:id="rId50"/>
    <sheet name="Таблица4009" sheetId="64" r:id="rId51"/>
    <sheet name="Таблица4100" sheetId="27" r:id="rId52"/>
    <sheet name="Таблица4500" sheetId="28" r:id="rId53"/>
    <sheet name="Таблица4501" sheetId="29" r:id="rId54"/>
    <sheet name="Таблица4503" sheetId="30" r:id="rId55"/>
    <sheet name="Таблица4504" sheetId="40" r:id="rId56"/>
    <sheet name="Таблица4505" sheetId="49" r:id="rId57"/>
    <sheet name="Таблица4507" sheetId="65" r:id="rId58"/>
    <sheet name="Таблица4508" sheetId="66" r:id="rId59"/>
    <sheet name="Таблица4509" sheetId="67" r:id="rId60"/>
    <sheet name="Таблица4550" sheetId="31" r:id="rId61"/>
    <sheet name="Таблица4600" sheetId="32" r:id="rId62"/>
    <sheet name="Таблица4601" sheetId="33" r:id="rId63"/>
    <sheet name="Таблица4603" sheetId="34" r:id="rId64"/>
    <sheet name="Таблица4604" sheetId="42" r:id="rId65"/>
    <sheet name="Таблица5000" sheetId="35" r:id="rId66"/>
    <sheet name="Таблица5100" sheetId="36" r:id="rId67"/>
  </sheets>
  <definedNames>
    <definedName name="ZZadres_org" localSheetId="1">Общее!$A$28</definedName>
    <definedName name="ZZgod" localSheetId="1">Общее!#REF!</definedName>
    <definedName name="ZZname_org" localSheetId="1">Общее!#REF!</definedName>
    <definedName name="_xlnm.Print_Titles" localSheetId="2">Таблица1000!$4:$7</definedName>
    <definedName name="_xlnm.Print_Titles" localSheetId="19">Таблица2000!$4:$7</definedName>
    <definedName name="_xlnm.Print_Titles" localSheetId="29">Таблица2500!$4:$7</definedName>
    <definedName name="_xlnm.Print_Titles" localSheetId="32">Таблица3000!$4:$7</definedName>
    <definedName name="_xlnm.Print_Titles" localSheetId="41">Таблица3100!$4:$8</definedName>
    <definedName name="_xlnm.Print_Titles" localSheetId="51">Таблица4100!$5:$9</definedName>
  </definedNames>
  <calcPr calcId="162913"/>
</workbook>
</file>

<file path=xl/calcChain.xml><?xml version="1.0" encoding="utf-8"?>
<calcChain xmlns="http://schemas.openxmlformats.org/spreadsheetml/2006/main">
  <c r="R188" i="3" l="1"/>
  <c r="J34" i="28"/>
  <c r="K34" i="28"/>
  <c r="L34" i="28"/>
  <c r="M34" i="28"/>
  <c r="I34" i="28"/>
  <c r="F34" i="28"/>
  <c r="G34" i="28"/>
  <c r="E34" i="28"/>
  <c r="K34" i="24"/>
  <c r="L34" i="24"/>
  <c r="M34" i="24"/>
  <c r="N34" i="24"/>
  <c r="J34" i="24"/>
  <c r="F34" i="24"/>
  <c r="G34" i="24"/>
  <c r="H34" i="24"/>
  <c r="E34" i="24"/>
  <c r="G46" i="56"/>
  <c r="H46" i="56"/>
  <c r="I46" i="56"/>
  <c r="F46" i="56"/>
  <c r="G38" i="56"/>
  <c r="H38" i="56"/>
  <c r="I38" i="56"/>
  <c r="F38" i="56"/>
  <c r="G26" i="56"/>
  <c r="H26" i="56"/>
  <c r="I26" i="56"/>
  <c r="F26" i="56"/>
  <c r="G15" i="56"/>
  <c r="H15" i="56"/>
  <c r="I15" i="56"/>
  <c r="F15" i="56"/>
  <c r="U188" i="15"/>
  <c r="O188" i="15"/>
  <c r="P188" i="15"/>
  <c r="K188" i="15"/>
  <c r="L188" i="15"/>
  <c r="N34" i="15"/>
  <c r="O34" i="15"/>
  <c r="P34" i="15"/>
  <c r="Q34" i="15"/>
  <c r="R34" i="15"/>
  <c r="S34" i="15"/>
  <c r="T34" i="15"/>
  <c r="M34" i="15"/>
  <c r="H34" i="15"/>
  <c r="I34" i="15"/>
  <c r="J34" i="15"/>
  <c r="G34" i="15"/>
  <c r="Q34" i="3"/>
  <c r="O34" i="3"/>
  <c r="N34" i="3"/>
  <c r="M34" i="3"/>
  <c r="K34" i="3"/>
  <c r="J34" i="3"/>
  <c r="I9" i="56" l="1"/>
  <c r="H9" i="56"/>
  <c r="G9" i="56"/>
  <c r="F9" i="56"/>
  <c r="AB319" i="15"/>
  <c r="AA319" i="15"/>
  <c r="Z319" i="15"/>
  <c r="Y319" i="15"/>
  <c r="X319" i="15"/>
  <c r="W319" i="15"/>
  <c r="AB318" i="15"/>
  <c r="AA318" i="15"/>
  <c r="Z318" i="15"/>
  <c r="Y318" i="15"/>
  <c r="X318" i="15"/>
  <c r="W318" i="15"/>
  <c r="AB317" i="15"/>
  <c r="AA317" i="15"/>
  <c r="Z317" i="15"/>
  <c r="Y317" i="15"/>
  <c r="X317" i="15"/>
  <c r="W317" i="15"/>
  <c r="AB267" i="15"/>
  <c r="AA267" i="15"/>
  <c r="Z267" i="15"/>
  <c r="Y267" i="15"/>
  <c r="X267" i="15"/>
  <c r="W267" i="15"/>
  <c r="AB266" i="15"/>
  <c r="AA266" i="15"/>
  <c r="Z266" i="15"/>
  <c r="Y266" i="15"/>
  <c r="X266" i="15"/>
  <c r="W266" i="15"/>
  <c r="AB265" i="15"/>
  <c r="AA265" i="15"/>
  <c r="Z265" i="15"/>
  <c r="Y265" i="15"/>
  <c r="X265" i="15"/>
  <c r="W265" i="15"/>
  <c r="AB264" i="15"/>
  <c r="AA264" i="15"/>
  <c r="Z264" i="15"/>
  <c r="Y264" i="15"/>
  <c r="X264" i="15"/>
  <c r="W264" i="15"/>
  <c r="AB263" i="15"/>
  <c r="AA263" i="15"/>
  <c r="Z263" i="15"/>
  <c r="Y263" i="15"/>
  <c r="X263" i="15"/>
  <c r="W263" i="15"/>
  <c r="AB262" i="15"/>
  <c r="AA262" i="15"/>
  <c r="Z262" i="15"/>
  <c r="Y262" i="15"/>
  <c r="X262" i="15"/>
  <c r="W262" i="15"/>
  <c r="AB261" i="15"/>
  <c r="AA261" i="15"/>
  <c r="Z261" i="15"/>
  <c r="Y261" i="15"/>
  <c r="X261" i="15"/>
  <c r="W261" i="15"/>
  <c r="AB260" i="15"/>
  <c r="AA260" i="15"/>
  <c r="Z260" i="15"/>
  <c r="Y260" i="15"/>
  <c r="X260" i="15"/>
  <c r="W260" i="15"/>
  <c r="AB259" i="15"/>
  <c r="AA259" i="15"/>
  <c r="Z259" i="15"/>
  <c r="Y259" i="15"/>
  <c r="X259" i="15"/>
  <c r="W259" i="15"/>
  <c r="AB258" i="15"/>
  <c r="AA258" i="15"/>
  <c r="Z258" i="15"/>
  <c r="Y258" i="15"/>
  <c r="X258" i="15"/>
  <c r="W258" i="15"/>
  <c r="AB257" i="15"/>
  <c r="AA257" i="15"/>
  <c r="Z257" i="15"/>
  <c r="Y257" i="15"/>
  <c r="X257" i="15"/>
  <c r="W257" i="15"/>
  <c r="AB256" i="15"/>
  <c r="AA256" i="15"/>
  <c r="Z256" i="15"/>
  <c r="Y256" i="15"/>
  <c r="X256" i="15"/>
  <c r="W256" i="15"/>
  <c r="AB255" i="15"/>
  <c r="AA255" i="15"/>
  <c r="Z255" i="15"/>
  <c r="Y255" i="15"/>
  <c r="X255" i="15"/>
  <c r="W255" i="15"/>
  <c r="AB254" i="15"/>
  <c r="AA254" i="15"/>
  <c r="Z254" i="15"/>
  <c r="Y254" i="15"/>
  <c r="X254" i="15"/>
  <c r="W254" i="15"/>
  <c r="AB253" i="15"/>
  <c r="AA253" i="15"/>
  <c r="Z253" i="15"/>
  <c r="Y253" i="15"/>
  <c r="X253" i="15"/>
  <c r="W253" i="15"/>
  <c r="AB252" i="15"/>
  <c r="AA252" i="15"/>
  <c r="Z252" i="15"/>
  <c r="Y252" i="15"/>
  <c r="X252" i="15"/>
  <c r="W252" i="15"/>
  <c r="AB251" i="15"/>
  <c r="AA251" i="15"/>
  <c r="Z251" i="15"/>
  <c r="Y251" i="15"/>
  <c r="X251" i="15"/>
  <c r="W251" i="15"/>
  <c r="AB250" i="15"/>
  <c r="AA250" i="15"/>
  <c r="Z250" i="15"/>
  <c r="Y250" i="15"/>
  <c r="X250" i="15"/>
  <c r="W250" i="15"/>
  <c r="AB249" i="15"/>
  <c r="AA249" i="15"/>
  <c r="Z249" i="15"/>
  <c r="Y249" i="15"/>
  <c r="X249" i="15"/>
  <c r="W249" i="15"/>
  <c r="AB248" i="15"/>
  <c r="AA248" i="15"/>
  <c r="Z248" i="15"/>
  <c r="Y248" i="15"/>
  <c r="X248" i="15"/>
  <c r="W248" i="15"/>
  <c r="AB247" i="15"/>
  <c r="AA247" i="15"/>
  <c r="Z247" i="15"/>
  <c r="Y247" i="15"/>
  <c r="X247" i="15"/>
  <c r="W247" i="15"/>
  <c r="AB246" i="15"/>
  <c r="AA246" i="15"/>
  <c r="Z246" i="15"/>
  <c r="Y246" i="15"/>
  <c r="X246" i="15"/>
  <c r="W246" i="15"/>
  <c r="AB245" i="15"/>
  <c r="AA245" i="15"/>
  <c r="Z245" i="15"/>
  <c r="Y245" i="15"/>
  <c r="X245" i="15"/>
  <c r="W245" i="15"/>
  <c r="AB244" i="15"/>
  <c r="AA244" i="15"/>
  <c r="Z244" i="15"/>
  <c r="Y244" i="15"/>
  <c r="X244" i="15"/>
  <c r="W244" i="15"/>
  <c r="AB243" i="15"/>
  <c r="AA243" i="15"/>
  <c r="Z243" i="15"/>
  <c r="Y243" i="15"/>
  <c r="X243" i="15"/>
  <c r="W243" i="15"/>
  <c r="AB242" i="15"/>
  <c r="AA242" i="15"/>
  <c r="Z242" i="15"/>
  <c r="Y242" i="15"/>
  <c r="X242" i="15"/>
  <c r="W242" i="15"/>
  <c r="AB241" i="15"/>
  <c r="AA241" i="15"/>
  <c r="Z241" i="15"/>
  <c r="Y241" i="15"/>
  <c r="X241" i="15"/>
  <c r="W241" i="15"/>
  <c r="AB240" i="15"/>
  <c r="AA240" i="15"/>
  <c r="Z240" i="15"/>
  <c r="Y240" i="15"/>
  <c r="X240" i="15"/>
  <c r="W240" i="15"/>
  <c r="AB239" i="15"/>
  <c r="AA239" i="15"/>
  <c r="Z239" i="15"/>
  <c r="Y239" i="15"/>
  <c r="X239" i="15"/>
  <c r="W239" i="15"/>
  <c r="AB238" i="15"/>
  <c r="AA238" i="15"/>
  <c r="Z238" i="15"/>
  <c r="Y238" i="15"/>
  <c r="X238" i="15"/>
  <c r="W238" i="15"/>
  <c r="AB237" i="15"/>
  <c r="AA237" i="15"/>
  <c r="Z237" i="15"/>
  <c r="Y237" i="15"/>
  <c r="X237" i="15"/>
  <c r="W237" i="15"/>
  <c r="AB236" i="15"/>
  <c r="AA236" i="15"/>
  <c r="Z236" i="15"/>
  <c r="Y236" i="15"/>
  <c r="X236" i="15"/>
  <c r="W236" i="15"/>
  <c r="AB235" i="15"/>
  <c r="AA235" i="15"/>
  <c r="Z235" i="15"/>
  <c r="Y235" i="15"/>
  <c r="X235" i="15"/>
  <c r="W235" i="15"/>
  <c r="AB234" i="15"/>
  <c r="AA234" i="15"/>
  <c r="Z234" i="15"/>
  <c r="Y234" i="15"/>
  <c r="X234" i="15"/>
  <c r="W234" i="15"/>
  <c r="AB233" i="15"/>
  <c r="AA233" i="15"/>
  <c r="Z233" i="15"/>
  <c r="Y233" i="15"/>
  <c r="X233" i="15"/>
  <c r="W233" i="15"/>
  <c r="AB232" i="15"/>
  <c r="AA232" i="15"/>
  <c r="Z232" i="15"/>
  <c r="Y232" i="15"/>
  <c r="X232" i="15"/>
  <c r="W232" i="15"/>
  <c r="AB231" i="15"/>
  <c r="AA231" i="15"/>
  <c r="Z231" i="15"/>
  <c r="Y231" i="15"/>
  <c r="X231" i="15"/>
  <c r="W231" i="15"/>
  <c r="AB230" i="15"/>
  <c r="AA230" i="15"/>
  <c r="Z230" i="15"/>
  <c r="Y230" i="15"/>
  <c r="X230" i="15"/>
  <c r="W230" i="15"/>
  <c r="AB229" i="15"/>
  <c r="AA229" i="15"/>
  <c r="Z229" i="15"/>
  <c r="Y229" i="15"/>
  <c r="X229" i="15"/>
  <c r="W229" i="15"/>
  <c r="AB228" i="15"/>
  <c r="AA228" i="15"/>
  <c r="Z228" i="15"/>
  <c r="Y228" i="15"/>
  <c r="X228" i="15"/>
  <c r="W228" i="15"/>
  <c r="AB227" i="15"/>
  <c r="AA227" i="15"/>
  <c r="Z227" i="15"/>
  <c r="Y227" i="15"/>
  <c r="X227" i="15"/>
  <c r="W227" i="15"/>
  <c r="AB226" i="15"/>
  <c r="AA226" i="15"/>
  <c r="Z226" i="15"/>
  <c r="Y226" i="15"/>
  <c r="X226" i="15"/>
  <c r="W226" i="15"/>
  <c r="AB225" i="15"/>
  <c r="AA225" i="15"/>
  <c r="Z225" i="15"/>
  <c r="Y225" i="15"/>
  <c r="X225" i="15"/>
  <c r="W225" i="15"/>
  <c r="AB224" i="15"/>
  <c r="AA224" i="15"/>
  <c r="Z224" i="15"/>
  <c r="Y224" i="15"/>
  <c r="X224" i="15"/>
  <c r="W224" i="15"/>
  <c r="AB223" i="15"/>
  <c r="AA223" i="15"/>
  <c r="Z223" i="15"/>
  <c r="Y223" i="15"/>
  <c r="X223" i="15"/>
  <c r="W223" i="15"/>
  <c r="AB222" i="15"/>
  <c r="AA222" i="15"/>
  <c r="Z222" i="15"/>
  <c r="Y222" i="15"/>
  <c r="X222" i="15"/>
  <c r="W222" i="15"/>
  <c r="AB221" i="15"/>
  <c r="AA221" i="15"/>
  <c r="Z221" i="15"/>
  <c r="Y221" i="15"/>
  <c r="X221" i="15"/>
  <c r="W221" i="15"/>
  <c r="AB220" i="15"/>
  <c r="AA220" i="15"/>
  <c r="Z220" i="15"/>
  <c r="Y220" i="15"/>
  <c r="X220" i="15"/>
  <c r="W220" i="15"/>
  <c r="AB219" i="15"/>
  <c r="AA219" i="15"/>
  <c r="Z219" i="15"/>
  <c r="Y219" i="15"/>
  <c r="X219" i="15"/>
  <c r="W219" i="15"/>
  <c r="AB218" i="15"/>
  <c r="AA218" i="15"/>
  <c r="Z218" i="15"/>
  <c r="Y218" i="15"/>
  <c r="X218" i="15"/>
  <c r="W218" i="15"/>
  <c r="AB217" i="15"/>
  <c r="AA217" i="15"/>
  <c r="Z217" i="15"/>
  <c r="Y217" i="15"/>
  <c r="X217" i="15"/>
  <c r="W217" i="15"/>
  <c r="AB216" i="15"/>
  <c r="AA216" i="15"/>
  <c r="Z216" i="15"/>
  <c r="Y216" i="15"/>
  <c r="X216" i="15"/>
  <c r="W216" i="15"/>
  <c r="AB215" i="15"/>
  <c r="AA215" i="15"/>
  <c r="Z215" i="15"/>
  <c r="Y215" i="15"/>
  <c r="X215" i="15"/>
  <c r="W215" i="15"/>
  <c r="AB214" i="15"/>
  <c r="AA214" i="15"/>
  <c r="Z214" i="15"/>
  <c r="Y214" i="15"/>
  <c r="X214" i="15"/>
  <c r="W214" i="15"/>
  <c r="AB213" i="15"/>
  <c r="AA213" i="15"/>
  <c r="Z213" i="15"/>
  <c r="Y213" i="15"/>
  <c r="X213" i="15"/>
  <c r="W213" i="15"/>
  <c r="AB212" i="15"/>
  <c r="AA212" i="15"/>
  <c r="Z212" i="15"/>
  <c r="Y212" i="15"/>
  <c r="X212" i="15"/>
  <c r="W212" i="15"/>
  <c r="AB211" i="15"/>
  <c r="AA211" i="15"/>
  <c r="Z211" i="15"/>
  <c r="Y211" i="15"/>
  <c r="X211" i="15"/>
  <c r="W211" i="15"/>
  <c r="AB210" i="15"/>
  <c r="AA210" i="15"/>
  <c r="Z210" i="15"/>
  <c r="Y210" i="15"/>
  <c r="X210" i="15"/>
  <c r="W210" i="15"/>
  <c r="AB209" i="15"/>
  <c r="AA209" i="15"/>
  <c r="Z209" i="15"/>
  <c r="Y209" i="15"/>
  <c r="X209" i="15"/>
  <c r="W209" i="15"/>
  <c r="AB208" i="15"/>
  <c r="AA208" i="15"/>
  <c r="Z208" i="15"/>
  <c r="Y208" i="15"/>
  <c r="X208" i="15"/>
  <c r="W208" i="15"/>
  <c r="AB207" i="15"/>
  <c r="AA207" i="15"/>
  <c r="Z207" i="15"/>
  <c r="Y207" i="15"/>
  <c r="X207" i="15"/>
  <c r="W207" i="15"/>
  <c r="AB206" i="15"/>
  <c r="AA206" i="15"/>
  <c r="Z206" i="15"/>
  <c r="Y206" i="15"/>
  <c r="X206" i="15"/>
  <c r="W206" i="15"/>
  <c r="AB205" i="15"/>
  <c r="AA205" i="15"/>
  <c r="Z205" i="15"/>
  <c r="Y205" i="15"/>
  <c r="X205" i="15"/>
  <c r="W205" i="15"/>
  <c r="AB204" i="15"/>
  <c r="AA204" i="15"/>
  <c r="Z204" i="15"/>
  <c r="Y204" i="15"/>
  <c r="X204" i="15"/>
  <c r="W204" i="15"/>
  <c r="AB203" i="15"/>
  <c r="AA203" i="15"/>
  <c r="Z203" i="15"/>
  <c r="Y203" i="15"/>
  <c r="X203" i="15"/>
  <c r="W203" i="15"/>
  <c r="AB202" i="15"/>
  <c r="AA202" i="15"/>
  <c r="Z202" i="15"/>
  <c r="Y202" i="15"/>
  <c r="X202" i="15"/>
  <c r="W202" i="15"/>
  <c r="AB201" i="15"/>
  <c r="AA201" i="15"/>
  <c r="Z201" i="15"/>
  <c r="Y201" i="15"/>
  <c r="X201" i="15"/>
  <c r="W201" i="15"/>
  <c r="AB200" i="15"/>
  <c r="AA200" i="15"/>
  <c r="Z200" i="15"/>
  <c r="Y200" i="15"/>
  <c r="X200" i="15"/>
  <c r="W200" i="15"/>
  <c r="AB199" i="15"/>
  <c r="AA199" i="15"/>
  <c r="Z199" i="15"/>
  <c r="Y199" i="15"/>
  <c r="X199" i="15"/>
  <c r="W199" i="15"/>
  <c r="AB198" i="15"/>
  <c r="AA198" i="15"/>
  <c r="Z198" i="15"/>
  <c r="Y198" i="15"/>
  <c r="X198" i="15"/>
  <c r="W198" i="15"/>
  <c r="AB197" i="15"/>
  <c r="AA197" i="15"/>
  <c r="Z197" i="15"/>
  <c r="Y197" i="15"/>
  <c r="X197" i="15"/>
  <c r="W197" i="15"/>
  <c r="AB196" i="15"/>
  <c r="AA196" i="15"/>
  <c r="Z196" i="15"/>
  <c r="Y196" i="15"/>
  <c r="X196" i="15"/>
  <c r="W196" i="15"/>
  <c r="AB195" i="15"/>
  <c r="AA195" i="15"/>
  <c r="Z195" i="15"/>
  <c r="Y195" i="15"/>
  <c r="X195" i="15"/>
  <c r="W195" i="15"/>
  <c r="AB194" i="15"/>
  <c r="AA194" i="15"/>
  <c r="Z194" i="15"/>
  <c r="Y194" i="15"/>
  <c r="X194" i="15"/>
  <c r="W194" i="15"/>
  <c r="AB193" i="15"/>
  <c r="AA193" i="15"/>
  <c r="Z193" i="15"/>
  <c r="Y193" i="15"/>
  <c r="X193" i="15"/>
  <c r="W193" i="15"/>
  <c r="AB192" i="15"/>
  <c r="AA192" i="15"/>
  <c r="Z192" i="15"/>
  <c r="Y192" i="15"/>
  <c r="X192" i="15"/>
  <c r="W192" i="15"/>
  <c r="AB191" i="15"/>
  <c r="AA191" i="15"/>
  <c r="Z191" i="15"/>
  <c r="Y191" i="15"/>
  <c r="X191" i="15"/>
  <c r="W191" i="15"/>
  <c r="AB190" i="15"/>
  <c r="AA190" i="15"/>
  <c r="Z190" i="15"/>
  <c r="Y190" i="15"/>
  <c r="X190" i="15"/>
  <c r="W190" i="15"/>
  <c r="AB189" i="15"/>
  <c r="AA189" i="15"/>
  <c r="Z189" i="15"/>
  <c r="Y189" i="15"/>
  <c r="X189" i="15"/>
  <c r="W189" i="15"/>
  <c r="AB188" i="15"/>
  <c r="AA188" i="15"/>
  <c r="Z188" i="15"/>
  <c r="Y188" i="15"/>
  <c r="X188" i="15"/>
  <c r="W188" i="15"/>
  <c r="AB187" i="15"/>
  <c r="AA187" i="15"/>
  <c r="Z187" i="15"/>
  <c r="Y187" i="15"/>
  <c r="X187" i="15"/>
  <c r="W187" i="15"/>
  <c r="AB186" i="15"/>
  <c r="AA186" i="15"/>
  <c r="Z186" i="15"/>
  <c r="Y186" i="15"/>
  <c r="X186" i="15"/>
  <c r="W186" i="15"/>
  <c r="AB185" i="15"/>
  <c r="AA185" i="15"/>
  <c r="Z185" i="15"/>
  <c r="Y185" i="15"/>
  <c r="X185" i="15"/>
  <c r="W185" i="15"/>
  <c r="AB184" i="15"/>
  <c r="AA184" i="15"/>
  <c r="Z184" i="15"/>
  <c r="Y184" i="15"/>
  <c r="X184" i="15"/>
  <c r="W184" i="15"/>
  <c r="AB183" i="15"/>
  <c r="AA183" i="15"/>
  <c r="Z183" i="15"/>
  <c r="Y183" i="15"/>
  <c r="X183" i="15"/>
  <c r="W183" i="15"/>
  <c r="AB182" i="15"/>
  <c r="AA182" i="15"/>
  <c r="Z182" i="15"/>
  <c r="Y182" i="15"/>
  <c r="X182" i="15"/>
  <c r="W182" i="15"/>
  <c r="AB181" i="15"/>
  <c r="AA181" i="15"/>
  <c r="Z181" i="15"/>
  <c r="Y181" i="15"/>
  <c r="X181" i="15"/>
  <c r="W181" i="15"/>
  <c r="AB180" i="15"/>
  <c r="AA180" i="15"/>
  <c r="Z180" i="15"/>
  <c r="Y180" i="15"/>
  <c r="X180" i="15"/>
  <c r="W180" i="15"/>
  <c r="AB179" i="15"/>
  <c r="AA179" i="15"/>
  <c r="Z179" i="15"/>
  <c r="Y179" i="15"/>
  <c r="X179" i="15"/>
  <c r="W179" i="15"/>
  <c r="AB178" i="15"/>
  <c r="AA178" i="15"/>
  <c r="Z178" i="15"/>
  <c r="Y178" i="15"/>
  <c r="X178" i="15"/>
  <c r="W178" i="15"/>
  <c r="AB177" i="15"/>
  <c r="AA177" i="15"/>
  <c r="Z177" i="15"/>
  <c r="Y177" i="15"/>
  <c r="X177" i="15"/>
  <c r="W177" i="15"/>
  <c r="AB176" i="15"/>
  <c r="AA176" i="15"/>
  <c r="Z176" i="15"/>
  <c r="Y176" i="15"/>
  <c r="X176" i="15"/>
  <c r="W176" i="15"/>
  <c r="AB175" i="15"/>
  <c r="AA175" i="15"/>
  <c r="Z175" i="15"/>
  <c r="Y175" i="15"/>
  <c r="X175" i="15"/>
  <c r="W175" i="15"/>
  <c r="AB174" i="15"/>
  <c r="AA174" i="15"/>
  <c r="Z174" i="15"/>
  <c r="Y174" i="15"/>
  <c r="X174" i="15"/>
  <c r="W174" i="15"/>
  <c r="AB173" i="15"/>
  <c r="AA173" i="15"/>
  <c r="Z173" i="15"/>
  <c r="Y173" i="15"/>
  <c r="X173" i="15"/>
  <c r="W173" i="15"/>
  <c r="AB172" i="15"/>
  <c r="AA172" i="15"/>
  <c r="Z172" i="15"/>
  <c r="Y172" i="15"/>
  <c r="X172" i="15"/>
  <c r="W172" i="15"/>
  <c r="AB171" i="15"/>
  <c r="AA171" i="15"/>
  <c r="Z171" i="15"/>
  <c r="Y171" i="15"/>
  <c r="X171" i="15"/>
  <c r="W171" i="15"/>
  <c r="AB170" i="15"/>
  <c r="AA170" i="15"/>
  <c r="Z170" i="15"/>
  <c r="Y170" i="15"/>
  <c r="X170" i="15"/>
  <c r="W170" i="15"/>
  <c r="AB169" i="15"/>
  <c r="AA169" i="15"/>
  <c r="Z169" i="15"/>
  <c r="Y169" i="15"/>
  <c r="X169" i="15"/>
  <c r="W169" i="15"/>
  <c r="AB168" i="15"/>
  <c r="AA168" i="15"/>
  <c r="Z168" i="15"/>
  <c r="Y168" i="15"/>
  <c r="X168" i="15"/>
  <c r="W168" i="15"/>
  <c r="AB167" i="15"/>
  <c r="AA167" i="15"/>
  <c r="Z167" i="15"/>
  <c r="Y167" i="15"/>
  <c r="X167" i="15"/>
  <c r="W167" i="15"/>
  <c r="AB166" i="15"/>
  <c r="AA166" i="15"/>
  <c r="Z166" i="15"/>
  <c r="Y166" i="15"/>
  <c r="X166" i="15"/>
  <c r="W166" i="15"/>
  <c r="AB165" i="15"/>
  <c r="AA165" i="15"/>
  <c r="Z165" i="15"/>
  <c r="Y165" i="15"/>
  <c r="X165" i="15"/>
  <c r="W165" i="15"/>
  <c r="AB164" i="15"/>
  <c r="AA164" i="15"/>
  <c r="Z164" i="15"/>
  <c r="Y164" i="15"/>
  <c r="X164" i="15"/>
  <c r="W164" i="15"/>
  <c r="AB163" i="15"/>
  <c r="AA163" i="15"/>
  <c r="Z163" i="15"/>
  <c r="Y163" i="15"/>
  <c r="X163" i="15"/>
  <c r="W163" i="15"/>
  <c r="AB162" i="15"/>
  <c r="AA162" i="15"/>
  <c r="Z162" i="15"/>
  <c r="Y162" i="15"/>
  <c r="X162" i="15"/>
  <c r="W162" i="15"/>
  <c r="AB161" i="15"/>
  <c r="AA161" i="15"/>
  <c r="Z161" i="15"/>
  <c r="Y161" i="15"/>
  <c r="X161" i="15"/>
  <c r="W161" i="15"/>
  <c r="AB160" i="15"/>
  <c r="AA160" i="15"/>
  <c r="Z160" i="15"/>
  <c r="Y160" i="15"/>
  <c r="X160" i="15"/>
  <c r="W160" i="15"/>
  <c r="AB159" i="15"/>
  <c r="AA159" i="15"/>
  <c r="Z159" i="15"/>
  <c r="Y159" i="15"/>
  <c r="X159" i="15"/>
  <c r="W159" i="15"/>
  <c r="AB158" i="15"/>
  <c r="AA158" i="15"/>
  <c r="Z158" i="15"/>
  <c r="Y158" i="15"/>
  <c r="X158" i="15"/>
  <c r="W158" i="15"/>
  <c r="AB157" i="15"/>
  <c r="AA157" i="15"/>
  <c r="Z157" i="15"/>
  <c r="Y157" i="15"/>
  <c r="X157" i="15"/>
  <c r="W157" i="15"/>
  <c r="AB156" i="15"/>
  <c r="AA156" i="15"/>
  <c r="Z156" i="15"/>
  <c r="Y156" i="15"/>
  <c r="X156" i="15"/>
  <c r="W156" i="15"/>
  <c r="AB155" i="15"/>
  <c r="AA155" i="15"/>
  <c r="Z155" i="15"/>
  <c r="Y155" i="15"/>
  <c r="X155" i="15"/>
  <c r="W155" i="15"/>
  <c r="AB154" i="15"/>
  <c r="AA154" i="15"/>
  <c r="Z154" i="15"/>
  <c r="Y154" i="15"/>
  <c r="X154" i="15"/>
  <c r="W154" i="15"/>
  <c r="AB153" i="15"/>
  <c r="AA153" i="15"/>
  <c r="Z153" i="15"/>
  <c r="Y153" i="15"/>
  <c r="X153" i="15"/>
  <c r="W153" i="15"/>
  <c r="AB152" i="15"/>
  <c r="AA152" i="15"/>
  <c r="Z152" i="15"/>
  <c r="Y152" i="15"/>
  <c r="X152" i="15"/>
  <c r="W152" i="15"/>
  <c r="AB151" i="15"/>
  <c r="AA151" i="15"/>
  <c r="Z151" i="15"/>
  <c r="Y151" i="15"/>
  <c r="X151" i="15"/>
  <c r="W151" i="15"/>
  <c r="AB150" i="15"/>
  <c r="AA150" i="15"/>
  <c r="Z150" i="15"/>
  <c r="Y150" i="15"/>
  <c r="X150" i="15"/>
  <c r="W150" i="15"/>
  <c r="AB149" i="15"/>
  <c r="AA149" i="15"/>
  <c r="Z149" i="15"/>
  <c r="Y149" i="15"/>
  <c r="X149" i="15"/>
  <c r="W149" i="15"/>
  <c r="AB148" i="15"/>
  <c r="AA148" i="15"/>
  <c r="Z148" i="15"/>
  <c r="Y148" i="15"/>
  <c r="X148" i="15"/>
  <c r="W148" i="15"/>
  <c r="AB147" i="15"/>
  <c r="AA147" i="15"/>
  <c r="Z147" i="15"/>
  <c r="Y147" i="15"/>
  <c r="X147" i="15"/>
  <c r="W147" i="15"/>
  <c r="AB146" i="15"/>
  <c r="AA146" i="15"/>
  <c r="Z146" i="15"/>
  <c r="Y146" i="15"/>
  <c r="X146" i="15"/>
  <c r="W146" i="15"/>
  <c r="AB145" i="15"/>
  <c r="AA145" i="15"/>
  <c r="Z145" i="15"/>
  <c r="Y145" i="15"/>
  <c r="X145" i="15"/>
  <c r="W145" i="15"/>
  <c r="AB144" i="15"/>
  <c r="AA144" i="15"/>
  <c r="Z144" i="15"/>
  <c r="Y144" i="15"/>
  <c r="X144" i="15"/>
  <c r="W144" i="15"/>
  <c r="AB143" i="15"/>
  <c r="AA143" i="15"/>
  <c r="Z143" i="15"/>
  <c r="Y143" i="15"/>
  <c r="X143" i="15"/>
  <c r="W143" i="15"/>
  <c r="AB142" i="15"/>
  <c r="AA142" i="15"/>
  <c r="Z142" i="15"/>
  <c r="Y142" i="15"/>
  <c r="X142" i="15"/>
  <c r="W142" i="15"/>
  <c r="AB141" i="15"/>
  <c r="AA141" i="15"/>
  <c r="Z141" i="15"/>
  <c r="Y141" i="15"/>
  <c r="X141" i="15"/>
  <c r="W141" i="15"/>
  <c r="AB140" i="15"/>
  <c r="AA140" i="15"/>
  <c r="Z140" i="15"/>
  <c r="Y140" i="15"/>
  <c r="X140" i="15"/>
  <c r="W140" i="15"/>
  <c r="AB139" i="15"/>
  <c r="AA139" i="15"/>
  <c r="Z139" i="15"/>
  <c r="Y139" i="15"/>
  <c r="X139" i="15"/>
  <c r="W139" i="15"/>
  <c r="AB138" i="15"/>
  <c r="AA138" i="15"/>
  <c r="Z138" i="15"/>
  <c r="Y138" i="15"/>
  <c r="X138" i="15"/>
  <c r="W138" i="15"/>
  <c r="AB137" i="15"/>
  <c r="AA137" i="15"/>
  <c r="Z137" i="15"/>
  <c r="Y137" i="15"/>
  <c r="X137" i="15"/>
  <c r="W137" i="15"/>
  <c r="AB136" i="15"/>
  <c r="AA136" i="15"/>
  <c r="Z136" i="15"/>
  <c r="Y136" i="15"/>
  <c r="X136" i="15"/>
  <c r="W136" i="15"/>
  <c r="AB135" i="15"/>
  <c r="AA135" i="15"/>
  <c r="Z135" i="15"/>
  <c r="Y135" i="15"/>
  <c r="X135" i="15"/>
  <c r="W135" i="15"/>
  <c r="AB134" i="15"/>
  <c r="AA134" i="15"/>
  <c r="Z134" i="15"/>
  <c r="Y134" i="15"/>
  <c r="X134" i="15"/>
  <c r="W134" i="15"/>
  <c r="AB133" i="15"/>
  <c r="AA133" i="15"/>
  <c r="Z133" i="15"/>
  <c r="Y133" i="15"/>
  <c r="X133" i="15"/>
  <c r="W133" i="15"/>
  <c r="AB132" i="15"/>
  <c r="AA132" i="15"/>
  <c r="Z132" i="15"/>
  <c r="Y132" i="15"/>
  <c r="X132" i="15"/>
  <c r="W132" i="15"/>
  <c r="AB131" i="15"/>
  <c r="AA131" i="15"/>
  <c r="Z131" i="15"/>
  <c r="Y131" i="15"/>
  <c r="X131" i="15"/>
  <c r="W131" i="15"/>
  <c r="AB130" i="15"/>
  <c r="AA130" i="15"/>
  <c r="Z130" i="15"/>
  <c r="Y130" i="15"/>
  <c r="X130" i="15"/>
  <c r="W130" i="15"/>
  <c r="AB129" i="15"/>
  <c r="AA129" i="15"/>
  <c r="Z129" i="15"/>
  <c r="Y129" i="15"/>
  <c r="X129" i="15"/>
  <c r="W129" i="15"/>
  <c r="AB128" i="15"/>
  <c r="AA128" i="15"/>
  <c r="Z128" i="15"/>
  <c r="Y128" i="15"/>
  <c r="X128" i="15"/>
  <c r="W128" i="15"/>
  <c r="AB127" i="15"/>
  <c r="AA127" i="15"/>
  <c r="Z127" i="15"/>
  <c r="Y127" i="15"/>
  <c r="X127" i="15"/>
  <c r="W127" i="15"/>
  <c r="AB126" i="15"/>
  <c r="AA126" i="15"/>
  <c r="Z126" i="15"/>
  <c r="Y126" i="15"/>
  <c r="X126" i="15"/>
  <c r="W126" i="15"/>
  <c r="AB125" i="15"/>
  <c r="AA125" i="15"/>
  <c r="Z125" i="15"/>
  <c r="Y125" i="15"/>
  <c r="X125" i="15"/>
  <c r="W125" i="15"/>
  <c r="AB124" i="15"/>
  <c r="AA124" i="15"/>
  <c r="Z124" i="15"/>
  <c r="Y124" i="15"/>
  <c r="X124" i="15"/>
  <c r="W124" i="15"/>
  <c r="AB123" i="15"/>
  <c r="AA123" i="15"/>
  <c r="Z123" i="15"/>
  <c r="Y123" i="15"/>
  <c r="X123" i="15"/>
  <c r="W123" i="15"/>
  <c r="AB122" i="15"/>
  <c r="AA122" i="15"/>
  <c r="Z122" i="15"/>
  <c r="Y122" i="15"/>
  <c r="X122" i="15"/>
  <c r="W122" i="15"/>
  <c r="AB121" i="15"/>
  <c r="AA121" i="15"/>
  <c r="Z121" i="15"/>
  <c r="Y121" i="15"/>
  <c r="X121" i="15"/>
  <c r="W121" i="15"/>
  <c r="AB120" i="15"/>
  <c r="AA120" i="15"/>
  <c r="Z120" i="15"/>
  <c r="Y120" i="15"/>
  <c r="X120" i="15"/>
  <c r="W120" i="15"/>
  <c r="AB119" i="15"/>
  <c r="AA119" i="15"/>
  <c r="Z119" i="15"/>
  <c r="Y119" i="15"/>
  <c r="X119" i="15"/>
  <c r="W119" i="15"/>
  <c r="AB118" i="15"/>
  <c r="AA118" i="15"/>
  <c r="Z118" i="15"/>
  <c r="Y118" i="15"/>
  <c r="X118" i="15"/>
  <c r="W118" i="15"/>
  <c r="AB117" i="15"/>
  <c r="AA117" i="15"/>
  <c r="Z117" i="15"/>
  <c r="Y117" i="15"/>
  <c r="X117" i="15"/>
  <c r="W117" i="15"/>
  <c r="AB116" i="15"/>
  <c r="AA116" i="15"/>
  <c r="Z116" i="15"/>
  <c r="Y116" i="15"/>
  <c r="X116" i="15"/>
  <c r="W116" i="15"/>
  <c r="AB115" i="15"/>
  <c r="AA115" i="15"/>
  <c r="Z115" i="15"/>
  <c r="Y115" i="15"/>
  <c r="X115" i="15"/>
  <c r="W115" i="15"/>
  <c r="AB114" i="15"/>
  <c r="AA114" i="15"/>
  <c r="Z114" i="15"/>
  <c r="Y114" i="15"/>
  <c r="X114" i="15"/>
  <c r="W114" i="15"/>
  <c r="AB113" i="15"/>
  <c r="AA113" i="15"/>
  <c r="Z113" i="15"/>
  <c r="Y113" i="15"/>
  <c r="X113" i="15"/>
  <c r="W113" i="15"/>
  <c r="AB112" i="15"/>
  <c r="AA112" i="15"/>
  <c r="Z112" i="15"/>
  <c r="Y112" i="15"/>
  <c r="X112" i="15"/>
  <c r="W112" i="15"/>
  <c r="AB111" i="15"/>
  <c r="AA111" i="15"/>
  <c r="Z111" i="15"/>
  <c r="Y111" i="15"/>
  <c r="X111" i="15"/>
  <c r="W111" i="15"/>
  <c r="AB110" i="15"/>
  <c r="AA110" i="15"/>
  <c r="Z110" i="15"/>
  <c r="Y110" i="15"/>
  <c r="X110" i="15"/>
  <c r="W110" i="15"/>
  <c r="AB109" i="15"/>
  <c r="AA109" i="15"/>
  <c r="Z109" i="15"/>
  <c r="Y109" i="15"/>
  <c r="X109" i="15"/>
  <c r="W109" i="15"/>
  <c r="AB108" i="15"/>
  <c r="AA108" i="15"/>
  <c r="Z108" i="15"/>
  <c r="Y108" i="15"/>
  <c r="X108" i="15"/>
  <c r="W108" i="15"/>
  <c r="AB107" i="15"/>
  <c r="AA107" i="15"/>
  <c r="Z107" i="15"/>
  <c r="Y107" i="15"/>
  <c r="X107" i="15"/>
  <c r="W107" i="15"/>
  <c r="AB106" i="15"/>
  <c r="AA106" i="15"/>
  <c r="Z106" i="15"/>
  <c r="Y106" i="15"/>
  <c r="X106" i="15"/>
  <c r="W106" i="15"/>
  <c r="AB105" i="15"/>
  <c r="AA105" i="15"/>
  <c r="Z105" i="15"/>
  <c r="Y105" i="15"/>
  <c r="X105" i="15"/>
  <c r="W105" i="15"/>
  <c r="AB104" i="15"/>
  <c r="AA104" i="15"/>
  <c r="Z104" i="15"/>
  <c r="Y104" i="15"/>
  <c r="X104" i="15"/>
  <c r="W104" i="15"/>
  <c r="AB103" i="15"/>
  <c r="AA103" i="15"/>
  <c r="Z103" i="15"/>
  <c r="Y103" i="15"/>
  <c r="X103" i="15"/>
  <c r="W103" i="15"/>
  <c r="AB102" i="15"/>
  <c r="AA102" i="15"/>
  <c r="Z102" i="15"/>
  <c r="Y102" i="15"/>
  <c r="X102" i="15"/>
  <c r="W102" i="15"/>
  <c r="AB101" i="15"/>
  <c r="AA101" i="15"/>
  <c r="Z101" i="15"/>
  <c r="Y101" i="15"/>
  <c r="X101" i="15"/>
  <c r="W101" i="15"/>
  <c r="AB100" i="15"/>
  <c r="AA100" i="15"/>
  <c r="Z100" i="15"/>
  <c r="Y100" i="15"/>
  <c r="X100" i="15"/>
  <c r="W100" i="15"/>
  <c r="AB99" i="15"/>
  <c r="AA99" i="15"/>
  <c r="Z99" i="15"/>
  <c r="Y99" i="15"/>
  <c r="X99" i="15"/>
  <c r="W99" i="15"/>
  <c r="AB98" i="15"/>
  <c r="AA98" i="15"/>
  <c r="Z98" i="15"/>
  <c r="Y98" i="15"/>
  <c r="X98" i="15"/>
  <c r="W98" i="15"/>
  <c r="AB97" i="15"/>
  <c r="AA97" i="15"/>
  <c r="Z97" i="15"/>
  <c r="Y97" i="15"/>
  <c r="X97" i="15"/>
  <c r="W97" i="15"/>
  <c r="AB96" i="15"/>
  <c r="AA96" i="15"/>
  <c r="Z96" i="15"/>
  <c r="Y96" i="15"/>
  <c r="X96" i="15"/>
  <c r="W96" i="15"/>
  <c r="AB95" i="15"/>
  <c r="AA95" i="15"/>
  <c r="Z95" i="15"/>
  <c r="Y95" i="15"/>
  <c r="X95" i="15"/>
  <c r="W95" i="15"/>
  <c r="AB94" i="15"/>
  <c r="AA94" i="15"/>
  <c r="Z94" i="15"/>
  <c r="Y94" i="15"/>
  <c r="X94" i="15"/>
  <c r="W94" i="15"/>
  <c r="AB93" i="15"/>
  <c r="AA93" i="15"/>
  <c r="Z93" i="15"/>
  <c r="Y93" i="15"/>
  <c r="X93" i="15"/>
  <c r="W93" i="15"/>
  <c r="AB92" i="15"/>
  <c r="AA92" i="15"/>
  <c r="Z92" i="15"/>
  <c r="Y92" i="15"/>
  <c r="X92" i="15"/>
  <c r="W92" i="15"/>
  <c r="AB91" i="15"/>
  <c r="AA91" i="15"/>
  <c r="Z91" i="15"/>
  <c r="Y91" i="15"/>
  <c r="X91" i="15"/>
  <c r="W91" i="15"/>
  <c r="AB90" i="15"/>
  <c r="AA90" i="15"/>
  <c r="Z90" i="15"/>
  <c r="Y90" i="15"/>
  <c r="X90" i="15"/>
  <c r="W90" i="15"/>
  <c r="AB89" i="15"/>
  <c r="AA89" i="15"/>
  <c r="Z89" i="15"/>
  <c r="Y89" i="15"/>
  <c r="X89" i="15"/>
  <c r="W89" i="15"/>
  <c r="AB88" i="15"/>
  <c r="AA88" i="15"/>
  <c r="Z88" i="15"/>
  <c r="Y88" i="15"/>
  <c r="X88" i="15"/>
  <c r="W88" i="15"/>
  <c r="AB87" i="15"/>
  <c r="AA87" i="15"/>
  <c r="Z87" i="15"/>
  <c r="Y87" i="15"/>
  <c r="X87" i="15"/>
  <c r="W87" i="15"/>
  <c r="AB86" i="15"/>
  <c r="AA86" i="15"/>
  <c r="Z86" i="15"/>
  <c r="Y86" i="15"/>
  <c r="X86" i="15"/>
  <c r="W86" i="15"/>
  <c r="AB85" i="15"/>
  <c r="AA85" i="15"/>
  <c r="Z85" i="15"/>
  <c r="Y85" i="15"/>
  <c r="X85" i="15"/>
  <c r="W85" i="15"/>
  <c r="AB84" i="15"/>
  <c r="AA84" i="15"/>
  <c r="Z84" i="15"/>
  <c r="Y84" i="15"/>
  <c r="X84" i="15"/>
  <c r="W84" i="15"/>
  <c r="AB83" i="15"/>
  <c r="AA83" i="15"/>
  <c r="Z83" i="15"/>
  <c r="Y83" i="15"/>
  <c r="X83" i="15"/>
  <c r="W83" i="15"/>
  <c r="AB82" i="15"/>
  <c r="AA82" i="15"/>
  <c r="Z82" i="15"/>
  <c r="Y82" i="15"/>
  <c r="X82" i="15"/>
  <c r="W82" i="15"/>
  <c r="AB81" i="15"/>
  <c r="AA81" i="15"/>
  <c r="Z81" i="15"/>
  <c r="Y81" i="15"/>
  <c r="X81" i="15"/>
  <c r="W81" i="15"/>
  <c r="AB80" i="15"/>
  <c r="AA80" i="15"/>
  <c r="Z80" i="15"/>
  <c r="Y80" i="15"/>
  <c r="X80" i="15"/>
  <c r="W80" i="15"/>
  <c r="AB79" i="15"/>
  <c r="AA79" i="15"/>
  <c r="Z79" i="15"/>
  <c r="Y79" i="15"/>
  <c r="X79" i="15"/>
  <c r="W79" i="15"/>
  <c r="AB78" i="15"/>
  <c r="AA78" i="15"/>
  <c r="Z78" i="15"/>
  <c r="Y78" i="15"/>
  <c r="X78" i="15"/>
  <c r="W78" i="15"/>
  <c r="AB77" i="15"/>
  <c r="AA77" i="15"/>
  <c r="Z77" i="15"/>
  <c r="Y77" i="15"/>
  <c r="X77" i="15"/>
  <c r="W77" i="15"/>
  <c r="AB76" i="15"/>
  <c r="AA76" i="15"/>
  <c r="Z76" i="15"/>
  <c r="Y76" i="15"/>
  <c r="X76" i="15"/>
  <c r="W76" i="15"/>
  <c r="AB75" i="15"/>
  <c r="AA75" i="15"/>
  <c r="Z75" i="15"/>
  <c r="Y75" i="15"/>
  <c r="X75" i="15"/>
  <c r="W75" i="15"/>
  <c r="AB74" i="15"/>
  <c r="AA74" i="15"/>
  <c r="Z74" i="15"/>
  <c r="Y74" i="15"/>
  <c r="X74" i="15"/>
  <c r="W74" i="15"/>
  <c r="AB73" i="15"/>
  <c r="AA73" i="15"/>
  <c r="Z73" i="15"/>
  <c r="Y73" i="15"/>
  <c r="X73" i="15"/>
  <c r="W73" i="15"/>
  <c r="AB72" i="15"/>
  <c r="AA72" i="15"/>
  <c r="Z72" i="15"/>
  <c r="Y72" i="15"/>
  <c r="X72" i="15"/>
  <c r="W72" i="15"/>
  <c r="AB71" i="15"/>
  <c r="AA71" i="15"/>
  <c r="Z71" i="15"/>
  <c r="Y71" i="15"/>
  <c r="X71" i="15"/>
  <c r="W71" i="15"/>
  <c r="AB70" i="15"/>
  <c r="AA70" i="15"/>
  <c r="Z70" i="15"/>
  <c r="Y70" i="15"/>
  <c r="X70" i="15"/>
  <c r="W70" i="15"/>
  <c r="AB69" i="15"/>
  <c r="AA69" i="15"/>
  <c r="Z69" i="15"/>
  <c r="Y69" i="15"/>
  <c r="X69" i="15"/>
  <c r="W69" i="15"/>
  <c r="AB68" i="15"/>
  <c r="AA68" i="15"/>
  <c r="Z68" i="15"/>
  <c r="Y68" i="15"/>
  <c r="X68" i="15"/>
  <c r="W68" i="15"/>
  <c r="AB67" i="15"/>
  <c r="AA67" i="15"/>
  <c r="Z67" i="15"/>
  <c r="Y67" i="15"/>
  <c r="X67" i="15"/>
  <c r="W67" i="15"/>
  <c r="AB66" i="15"/>
  <c r="AA66" i="15"/>
  <c r="Z66" i="15"/>
  <c r="Y66" i="15"/>
  <c r="X66" i="15"/>
  <c r="W66" i="15"/>
  <c r="AB65" i="15"/>
  <c r="AA65" i="15"/>
  <c r="Z65" i="15"/>
  <c r="Y65" i="15"/>
  <c r="X65" i="15"/>
  <c r="W65" i="15"/>
  <c r="AB64" i="15"/>
  <c r="AA64" i="15"/>
  <c r="Z64" i="15"/>
  <c r="Y64" i="15"/>
  <c r="X64" i="15"/>
  <c r="W64" i="15"/>
  <c r="AB63" i="15"/>
  <c r="AA63" i="15"/>
  <c r="Z63" i="15"/>
  <c r="Y63" i="15"/>
  <c r="X63" i="15"/>
  <c r="W63" i="15"/>
  <c r="AB62" i="15"/>
  <c r="AA62" i="15"/>
  <c r="Z62" i="15"/>
  <c r="Y62" i="15"/>
  <c r="X62" i="15"/>
  <c r="W62" i="15"/>
  <c r="AB61" i="15"/>
  <c r="AA61" i="15"/>
  <c r="Z61" i="15"/>
  <c r="Y61" i="15"/>
  <c r="X61" i="15"/>
  <c r="W61" i="15"/>
  <c r="AB60" i="15"/>
  <c r="AA60" i="15"/>
  <c r="Z60" i="15"/>
  <c r="Y60" i="15"/>
  <c r="X60" i="15"/>
  <c r="W60" i="15"/>
  <c r="AB59" i="15"/>
  <c r="AA59" i="15"/>
  <c r="Z59" i="15"/>
  <c r="Y59" i="15"/>
  <c r="X59" i="15"/>
  <c r="W59" i="15"/>
  <c r="AB58" i="15"/>
  <c r="AA58" i="15"/>
  <c r="Z58" i="15"/>
  <c r="Y58" i="15"/>
  <c r="X58" i="15"/>
  <c r="W58" i="15"/>
  <c r="AB57" i="15"/>
  <c r="AA57" i="15"/>
  <c r="Z57" i="15"/>
  <c r="Y57" i="15"/>
  <c r="X57" i="15"/>
  <c r="W57" i="15"/>
  <c r="AB56" i="15"/>
  <c r="AA56" i="15"/>
  <c r="Z56" i="15"/>
  <c r="Y56" i="15"/>
  <c r="X56" i="15"/>
  <c r="W56" i="15"/>
  <c r="AB55" i="15"/>
  <c r="AA55" i="15"/>
  <c r="Z55" i="15"/>
  <c r="Y55" i="15"/>
  <c r="X55" i="15"/>
  <c r="W55" i="15"/>
  <c r="AB54" i="15"/>
  <c r="AA54" i="15"/>
  <c r="Z54" i="15"/>
  <c r="Y54" i="15"/>
  <c r="X54" i="15"/>
  <c r="W54" i="15"/>
  <c r="AB53" i="15"/>
  <c r="AA53" i="15"/>
  <c r="Z53" i="15"/>
  <c r="Y53" i="15"/>
  <c r="X53" i="15"/>
  <c r="W53" i="15"/>
  <c r="AB52" i="15"/>
  <c r="AA52" i="15"/>
  <c r="Z52" i="15"/>
  <c r="Y52" i="15"/>
  <c r="X52" i="15"/>
  <c r="W52" i="15"/>
  <c r="AB51" i="15"/>
  <c r="AA51" i="15"/>
  <c r="Z51" i="15"/>
  <c r="Y51" i="15"/>
  <c r="X51" i="15"/>
  <c r="W51" i="15"/>
  <c r="AB50" i="15"/>
  <c r="AA50" i="15"/>
  <c r="Z50" i="15"/>
  <c r="Y50" i="15"/>
  <c r="X50" i="15"/>
  <c r="W50" i="15"/>
  <c r="AB49" i="15"/>
  <c r="AA49" i="15"/>
  <c r="Z49" i="15"/>
  <c r="Y49" i="15"/>
  <c r="X49" i="15"/>
  <c r="W49" i="15"/>
  <c r="AB48" i="15"/>
  <c r="AA48" i="15"/>
  <c r="Z48" i="15"/>
  <c r="Y48" i="15"/>
  <c r="X48" i="15"/>
  <c r="W48" i="15"/>
  <c r="AB47" i="15"/>
  <c r="AA47" i="15"/>
  <c r="Z47" i="15"/>
  <c r="Y47" i="15"/>
  <c r="X47" i="15"/>
  <c r="W47" i="15"/>
  <c r="AB46" i="15"/>
  <c r="AA46" i="15"/>
  <c r="Z46" i="15"/>
  <c r="Y46" i="15"/>
  <c r="X46" i="15"/>
  <c r="W46" i="15"/>
  <c r="AB45" i="15"/>
  <c r="AA45" i="15"/>
  <c r="Z45" i="15"/>
  <c r="Y45" i="15"/>
  <c r="X45" i="15"/>
  <c r="W45" i="15"/>
  <c r="AB44" i="15"/>
  <c r="AA44" i="15"/>
  <c r="Z44" i="15"/>
  <c r="Y44" i="15"/>
  <c r="X44" i="15"/>
  <c r="W44" i="15"/>
  <c r="AB43" i="15"/>
  <c r="AA43" i="15"/>
  <c r="Z43" i="15"/>
  <c r="Y43" i="15"/>
  <c r="X43" i="15"/>
  <c r="W43" i="15"/>
  <c r="AB42" i="15"/>
  <c r="AA42" i="15"/>
  <c r="Z42" i="15"/>
  <c r="Y42" i="15"/>
  <c r="X42" i="15"/>
  <c r="W42" i="15"/>
  <c r="AB41" i="15"/>
  <c r="AA41" i="15"/>
  <c r="Z41" i="15"/>
  <c r="Y41" i="15"/>
  <c r="X41" i="15"/>
  <c r="W41" i="15"/>
  <c r="AB40" i="15"/>
  <c r="AA40" i="15"/>
  <c r="Z40" i="15"/>
  <c r="Y40" i="15"/>
  <c r="X40" i="15"/>
  <c r="W40" i="15"/>
  <c r="AB39" i="15"/>
  <c r="AA39" i="15"/>
  <c r="Z39" i="15"/>
  <c r="Y39" i="15"/>
  <c r="X39" i="15"/>
  <c r="W39" i="15"/>
  <c r="AB38" i="15"/>
  <c r="AA38" i="15"/>
  <c r="Z38" i="15"/>
  <c r="Y38" i="15"/>
  <c r="X38" i="15"/>
  <c r="W38" i="15"/>
  <c r="AB37" i="15"/>
  <c r="AA37" i="15"/>
  <c r="Z37" i="15"/>
  <c r="Y37" i="15"/>
  <c r="X37" i="15"/>
  <c r="W37" i="15"/>
  <c r="AB36" i="15"/>
  <c r="AA36" i="15"/>
  <c r="Z36" i="15"/>
  <c r="Y36" i="15"/>
  <c r="X36" i="15"/>
  <c r="W36" i="15"/>
  <c r="AB35" i="15"/>
  <c r="AA35" i="15"/>
  <c r="Z35" i="15"/>
  <c r="Y35" i="15"/>
  <c r="X35" i="15"/>
  <c r="W35" i="15"/>
  <c r="AB34" i="15"/>
  <c r="AA34" i="15"/>
  <c r="Z34" i="15"/>
  <c r="Y34" i="15"/>
  <c r="X34" i="15"/>
  <c r="W34" i="15"/>
  <c r="AB33" i="15"/>
  <c r="AA33" i="15"/>
  <c r="Z33" i="15"/>
  <c r="Y33" i="15"/>
  <c r="X33" i="15"/>
  <c r="W33" i="15"/>
  <c r="AB32" i="15"/>
  <c r="AA32" i="15"/>
  <c r="Z32" i="15"/>
  <c r="Y32" i="15"/>
  <c r="X32" i="15"/>
  <c r="W32" i="15"/>
  <c r="AB31" i="15"/>
  <c r="AA31" i="15"/>
  <c r="Z31" i="15"/>
  <c r="Y31" i="15"/>
  <c r="X31" i="15"/>
  <c r="W31" i="15"/>
  <c r="AB30" i="15"/>
  <c r="AA30" i="15"/>
  <c r="Z30" i="15"/>
  <c r="Y30" i="15"/>
  <c r="X30" i="15"/>
  <c r="W30" i="15"/>
  <c r="AB29" i="15"/>
  <c r="AA29" i="15"/>
  <c r="Z29" i="15"/>
  <c r="Y29" i="15"/>
  <c r="X29" i="15"/>
  <c r="W29" i="15"/>
  <c r="AB28" i="15"/>
  <c r="AA28" i="15"/>
  <c r="Z28" i="15"/>
  <c r="Y28" i="15"/>
  <c r="X28" i="15"/>
  <c r="W28" i="15"/>
  <c r="AB27" i="15"/>
  <c r="AA27" i="15"/>
  <c r="Z27" i="15"/>
  <c r="Y27" i="15"/>
  <c r="X27" i="15"/>
  <c r="W27" i="15"/>
  <c r="AB26" i="15"/>
  <c r="AA26" i="15"/>
  <c r="Z26" i="15"/>
  <c r="Y26" i="15"/>
  <c r="X26" i="15"/>
  <c r="W26" i="15"/>
  <c r="AB25" i="15"/>
  <c r="AA25" i="15"/>
  <c r="Z25" i="15"/>
  <c r="Y25" i="15"/>
  <c r="X25" i="15"/>
  <c r="W25" i="15"/>
  <c r="AB24" i="15"/>
  <c r="AA24" i="15"/>
  <c r="Z24" i="15"/>
  <c r="Y24" i="15"/>
  <c r="X24" i="15"/>
  <c r="W24" i="15"/>
  <c r="AB23" i="15"/>
  <c r="AA23" i="15"/>
  <c r="Z23" i="15"/>
  <c r="Y23" i="15"/>
  <c r="X23" i="15"/>
  <c r="W23" i="15"/>
  <c r="AB22" i="15"/>
  <c r="AA22" i="15"/>
  <c r="Z22" i="15"/>
  <c r="Y22" i="15"/>
  <c r="X22" i="15"/>
  <c r="W22" i="15"/>
  <c r="AB21" i="15"/>
  <c r="AA21" i="15"/>
  <c r="Z21" i="15"/>
  <c r="Y21" i="15"/>
  <c r="X21" i="15"/>
  <c r="W21" i="15"/>
  <c r="AB20" i="15"/>
  <c r="AA20" i="15"/>
  <c r="Z20" i="15"/>
  <c r="Y20" i="15"/>
  <c r="X20" i="15"/>
  <c r="W20" i="15"/>
  <c r="AB19" i="15"/>
  <c r="AA19" i="15"/>
  <c r="Z19" i="15"/>
  <c r="Y19" i="15"/>
  <c r="X19" i="15"/>
  <c r="W19" i="15"/>
  <c r="AB18" i="15"/>
  <c r="AA18" i="15"/>
  <c r="Z18" i="15"/>
  <c r="Y18" i="15"/>
  <c r="X18" i="15"/>
  <c r="W18" i="15"/>
  <c r="AB17" i="15"/>
  <c r="AA17" i="15"/>
  <c r="Z17" i="15"/>
  <c r="Y17" i="15"/>
  <c r="X17" i="15"/>
  <c r="W17" i="15"/>
  <c r="AB16" i="15"/>
  <c r="AA16" i="15"/>
  <c r="Z16" i="15"/>
  <c r="Y16" i="15"/>
  <c r="X16" i="15"/>
  <c r="W16" i="15"/>
  <c r="AB15" i="15"/>
  <c r="AA15" i="15"/>
  <c r="Z15" i="15"/>
  <c r="Y15" i="15"/>
  <c r="X15" i="15"/>
  <c r="W15" i="15"/>
  <c r="AB14" i="15"/>
  <c r="AA14" i="15"/>
  <c r="Z14" i="15"/>
  <c r="Y14" i="15"/>
  <c r="X14" i="15"/>
  <c r="W14" i="15"/>
  <c r="AB13" i="15"/>
  <c r="AA13" i="15"/>
  <c r="Z13" i="15"/>
  <c r="Y13" i="15"/>
  <c r="X13" i="15"/>
  <c r="W13" i="15"/>
  <c r="AB12" i="15"/>
  <c r="AA12" i="15"/>
  <c r="Z12" i="15"/>
  <c r="Y12" i="15"/>
  <c r="X12" i="15"/>
  <c r="W12" i="15"/>
  <c r="AB11" i="15"/>
  <c r="AA11" i="15"/>
  <c r="Z11" i="15"/>
  <c r="Y11" i="15"/>
  <c r="X11" i="15"/>
  <c r="W11" i="15"/>
  <c r="AB10" i="15"/>
  <c r="AA10" i="15"/>
  <c r="Z10" i="15"/>
  <c r="Y10" i="15"/>
  <c r="X10" i="15"/>
  <c r="W10" i="15"/>
  <c r="AB9" i="15"/>
  <c r="AA9" i="15"/>
  <c r="Z9" i="15"/>
  <c r="Y9" i="15"/>
  <c r="X9" i="15"/>
  <c r="W9" i="15"/>
  <c r="W319" i="19" l="1"/>
  <c r="V319" i="19"/>
  <c r="U319" i="19"/>
  <c r="T319" i="19"/>
  <c r="S319" i="19"/>
  <c r="R319" i="19"/>
  <c r="Q319" i="19"/>
  <c r="P319" i="19"/>
  <c r="O319" i="19"/>
  <c r="N319" i="19"/>
  <c r="M319" i="19"/>
  <c r="L319" i="19"/>
  <c r="K319" i="19"/>
  <c r="G319" i="19"/>
  <c r="F319" i="19"/>
  <c r="E319" i="19"/>
  <c r="W318" i="19"/>
  <c r="V318" i="19"/>
  <c r="U318" i="19"/>
  <c r="T318" i="19"/>
  <c r="S318" i="19"/>
  <c r="R318" i="19"/>
  <c r="Q318" i="19"/>
  <c r="P318" i="19"/>
  <c r="O318" i="19"/>
  <c r="N318" i="19"/>
  <c r="M318" i="19"/>
  <c r="L318" i="19"/>
  <c r="K318" i="19"/>
  <c r="G318" i="19"/>
  <c r="F318" i="19"/>
  <c r="E318" i="19"/>
  <c r="W317" i="19"/>
  <c r="V317" i="19"/>
  <c r="U317" i="19"/>
  <c r="T317" i="19"/>
  <c r="S317" i="19"/>
  <c r="R317" i="19"/>
  <c r="Q317" i="19"/>
  <c r="P317" i="19"/>
  <c r="O317" i="19"/>
  <c r="N317" i="19"/>
  <c r="M317" i="19"/>
  <c r="L317" i="19"/>
  <c r="K317" i="19"/>
  <c r="G317" i="19"/>
  <c r="F317" i="19"/>
  <c r="E317" i="19"/>
  <c r="W316" i="19"/>
  <c r="V316" i="19"/>
  <c r="U316" i="19"/>
  <c r="T316" i="19"/>
  <c r="S316" i="19"/>
  <c r="R316" i="19"/>
  <c r="Q316" i="19"/>
  <c r="P316" i="19"/>
  <c r="O316" i="19"/>
  <c r="N316" i="19"/>
  <c r="M316" i="19"/>
  <c r="L316" i="19"/>
  <c r="K316" i="19"/>
  <c r="G316" i="19"/>
  <c r="F316" i="19"/>
  <c r="E316" i="19"/>
  <c r="W315" i="19"/>
  <c r="V315" i="19"/>
  <c r="U315" i="19"/>
  <c r="T315" i="19"/>
  <c r="S315" i="19"/>
  <c r="R315" i="19"/>
  <c r="Q315" i="19"/>
  <c r="P315" i="19"/>
  <c r="O315" i="19"/>
  <c r="N315" i="19"/>
  <c r="M315" i="19"/>
  <c r="L315" i="19"/>
  <c r="K315" i="19"/>
  <c r="G315" i="19"/>
  <c r="F315" i="19"/>
  <c r="E315" i="19"/>
  <c r="W314" i="19"/>
  <c r="V314" i="19"/>
  <c r="U314" i="19"/>
  <c r="T314" i="19"/>
  <c r="S314" i="19"/>
  <c r="R314" i="19"/>
  <c r="Q314" i="19"/>
  <c r="P314" i="19"/>
  <c r="O314" i="19"/>
  <c r="N314" i="19"/>
  <c r="M314" i="19"/>
  <c r="L314" i="19"/>
  <c r="K314" i="19"/>
  <c r="G314" i="19"/>
  <c r="F314" i="19"/>
  <c r="E314" i="19"/>
  <c r="W313" i="19"/>
  <c r="V313" i="19"/>
  <c r="U313" i="19"/>
  <c r="T313" i="19"/>
  <c r="S313" i="19"/>
  <c r="R313" i="19"/>
  <c r="Q313" i="19"/>
  <c r="P313" i="19"/>
  <c r="O313" i="19"/>
  <c r="N313" i="19"/>
  <c r="M313" i="19"/>
  <c r="L313" i="19"/>
  <c r="K313" i="19"/>
  <c r="G313" i="19"/>
  <c r="F313" i="19"/>
  <c r="E313" i="19"/>
  <c r="W312" i="19"/>
  <c r="V312" i="19"/>
  <c r="U312" i="19"/>
  <c r="T312" i="19"/>
  <c r="S312" i="19"/>
  <c r="R312" i="19"/>
  <c r="Q312" i="19"/>
  <c r="P312" i="19"/>
  <c r="O312" i="19"/>
  <c r="N312" i="19"/>
  <c r="M312" i="19"/>
  <c r="L312" i="19"/>
  <c r="K312" i="19"/>
  <c r="G312" i="19"/>
  <c r="F312" i="19"/>
  <c r="E312" i="19"/>
  <c r="W311" i="19"/>
  <c r="V311" i="19"/>
  <c r="U311" i="19"/>
  <c r="T311" i="19"/>
  <c r="S311" i="19"/>
  <c r="R311" i="19"/>
  <c r="Q311" i="19"/>
  <c r="P311" i="19"/>
  <c r="O311" i="19"/>
  <c r="N311" i="19"/>
  <c r="M311" i="19"/>
  <c r="L311" i="19"/>
  <c r="K311" i="19"/>
  <c r="G311" i="19"/>
  <c r="F311" i="19"/>
  <c r="E311" i="19"/>
  <c r="W310" i="19"/>
  <c r="V310" i="19"/>
  <c r="U310" i="19"/>
  <c r="T310" i="19"/>
  <c r="S310" i="19"/>
  <c r="R310" i="19"/>
  <c r="Q310" i="19"/>
  <c r="P310" i="19"/>
  <c r="O310" i="19"/>
  <c r="N310" i="19"/>
  <c r="M310" i="19"/>
  <c r="L310" i="19"/>
  <c r="K310" i="19"/>
  <c r="G310" i="19"/>
  <c r="F310" i="19"/>
  <c r="E310" i="19"/>
  <c r="W309" i="19"/>
  <c r="V309" i="19"/>
  <c r="U309" i="19"/>
  <c r="T309" i="19"/>
  <c r="S309" i="19"/>
  <c r="R309" i="19"/>
  <c r="Q309" i="19"/>
  <c r="P309" i="19"/>
  <c r="O309" i="19"/>
  <c r="N309" i="19"/>
  <c r="M309" i="19"/>
  <c r="L309" i="19"/>
  <c r="K309" i="19"/>
  <c r="G309" i="19"/>
  <c r="F309" i="19"/>
  <c r="E309" i="19"/>
  <c r="W308" i="19"/>
  <c r="V308" i="19"/>
  <c r="U308" i="19"/>
  <c r="T308" i="19"/>
  <c r="S308" i="19"/>
  <c r="R308" i="19"/>
  <c r="Q308" i="19"/>
  <c r="P308" i="19"/>
  <c r="O308" i="19"/>
  <c r="N308" i="19"/>
  <c r="M308" i="19"/>
  <c r="L308" i="19"/>
  <c r="K308" i="19"/>
  <c r="G308" i="19"/>
  <c r="F308" i="19"/>
  <c r="E308" i="19"/>
  <c r="W307" i="19"/>
  <c r="V307" i="19"/>
  <c r="U307" i="19"/>
  <c r="T307" i="19"/>
  <c r="S307" i="19"/>
  <c r="R307" i="19"/>
  <c r="Q307" i="19"/>
  <c r="P307" i="19"/>
  <c r="O307" i="19"/>
  <c r="N307" i="19"/>
  <c r="M307" i="19"/>
  <c r="L307" i="19"/>
  <c r="K307" i="19"/>
  <c r="G307" i="19"/>
  <c r="F307" i="19"/>
  <c r="E307" i="19"/>
  <c r="W306" i="19"/>
  <c r="V306" i="19"/>
  <c r="U306" i="19"/>
  <c r="T306" i="19"/>
  <c r="S306" i="19"/>
  <c r="R306" i="19"/>
  <c r="Q306" i="19"/>
  <c r="P306" i="19"/>
  <c r="O306" i="19"/>
  <c r="N306" i="19"/>
  <c r="M306" i="19"/>
  <c r="L306" i="19"/>
  <c r="K306" i="19"/>
  <c r="G306" i="19"/>
  <c r="F306" i="19"/>
  <c r="E306" i="19"/>
  <c r="W305" i="19"/>
  <c r="V305" i="19"/>
  <c r="U305" i="19"/>
  <c r="T305" i="19"/>
  <c r="S305" i="19"/>
  <c r="R305" i="19"/>
  <c r="Q305" i="19"/>
  <c r="P305" i="19"/>
  <c r="O305" i="19"/>
  <c r="N305" i="19"/>
  <c r="M305" i="19"/>
  <c r="L305" i="19"/>
  <c r="K305" i="19"/>
  <c r="G305" i="19"/>
  <c r="F305" i="19"/>
  <c r="E305" i="19"/>
  <c r="W304" i="19"/>
  <c r="V304" i="19"/>
  <c r="U304" i="19"/>
  <c r="T304" i="19"/>
  <c r="S304" i="19"/>
  <c r="R304" i="19"/>
  <c r="Q304" i="19"/>
  <c r="P304" i="19"/>
  <c r="O304" i="19"/>
  <c r="N304" i="19"/>
  <c r="M304" i="19"/>
  <c r="L304" i="19"/>
  <c r="K304" i="19"/>
  <c r="G304" i="19"/>
  <c r="F304" i="19"/>
  <c r="E304" i="19"/>
  <c r="W303" i="19"/>
  <c r="V303" i="19"/>
  <c r="U303" i="19"/>
  <c r="T303" i="19"/>
  <c r="S303" i="19"/>
  <c r="R303" i="19"/>
  <c r="Q303" i="19"/>
  <c r="P303" i="19"/>
  <c r="O303" i="19"/>
  <c r="N303" i="19"/>
  <c r="M303" i="19"/>
  <c r="L303" i="19"/>
  <c r="K303" i="19"/>
  <c r="G303" i="19"/>
  <c r="F303" i="19"/>
  <c r="E303" i="19"/>
  <c r="W302" i="19"/>
  <c r="V302" i="19"/>
  <c r="U302" i="19"/>
  <c r="T302" i="19"/>
  <c r="S302" i="19"/>
  <c r="R302" i="19"/>
  <c r="Q302" i="19"/>
  <c r="P302" i="19"/>
  <c r="O302" i="19"/>
  <c r="N302" i="19"/>
  <c r="M302" i="19"/>
  <c r="L302" i="19"/>
  <c r="K302" i="19"/>
  <c r="G302" i="19"/>
  <c r="F302" i="19"/>
  <c r="E302" i="19"/>
  <c r="W301" i="19"/>
  <c r="V301" i="19"/>
  <c r="U301" i="19"/>
  <c r="T301" i="19"/>
  <c r="S301" i="19"/>
  <c r="R301" i="19"/>
  <c r="Q301" i="19"/>
  <c r="P301" i="19"/>
  <c r="O301" i="19"/>
  <c r="N301" i="19"/>
  <c r="M301" i="19"/>
  <c r="L301" i="19"/>
  <c r="K301" i="19"/>
  <c r="G301" i="19"/>
  <c r="F301" i="19"/>
  <c r="E301" i="19"/>
  <c r="W300" i="19"/>
  <c r="V300" i="19"/>
  <c r="U300" i="19"/>
  <c r="T300" i="19"/>
  <c r="S300" i="19"/>
  <c r="R300" i="19"/>
  <c r="Q300" i="19"/>
  <c r="P300" i="19"/>
  <c r="O300" i="19"/>
  <c r="N300" i="19"/>
  <c r="M300" i="19"/>
  <c r="L300" i="19"/>
  <c r="K300" i="19"/>
  <c r="G300" i="19"/>
  <c r="F300" i="19"/>
  <c r="E300" i="19"/>
  <c r="W299" i="19"/>
  <c r="V299" i="19"/>
  <c r="U299" i="19"/>
  <c r="T299" i="19"/>
  <c r="S299" i="19"/>
  <c r="R299" i="19"/>
  <c r="Q299" i="19"/>
  <c r="P299" i="19"/>
  <c r="O299" i="19"/>
  <c r="N299" i="19"/>
  <c r="M299" i="19"/>
  <c r="L299" i="19"/>
  <c r="K299" i="19"/>
  <c r="G299" i="19"/>
  <c r="F299" i="19"/>
  <c r="E299" i="19"/>
  <c r="W298" i="19"/>
  <c r="V298" i="19"/>
  <c r="U298" i="19"/>
  <c r="T298" i="19"/>
  <c r="S298" i="19"/>
  <c r="R298" i="19"/>
  <c r="Q298" i="19"/>
  <c r="P298" i="19"/>
  <c r="O298" i="19"/>
  <c r="N298" i="19"/>
  <c r="M298" i="19"/>
  <c r="L298" i="19"/>
  <c r="K298" i="19"/>
  <c r="G298" i="19"/>
  <c r="F298" i="19"/>
  <c r="E298" i="19"/>
  <c r="W297" i="19"/>
  <c r="V297" i="19"/>
  <c r="U297" i="19"/>
  <c r="T297" i="19"/>
  <c r="S297" i="19"/>
  <c r="R297" i="19"/>
  <c r="Q297" i="19"/>
  <c r="P297" i="19"/>
  <c r="O297" i="19"/>
  <c r="N297" i="19"/>
  <c r="M297" i="19"/>
  <c r="L297" i="19"/>
  <c r="K297" i="19"/>
  <c r="G297" i="19"/>
  <c r="F297" i="19"/>
  <c r="E297" i="19"/>
  <c r="W296" i="19"/>
  <c r="V296" i="19"/>
  <c r="U296" i="19"/>
  <c r="T296" i="19"/>
  <c r="S296" i="19"/>
  <c r="R296" i="19"/>
  <c r="Q296" i="19"/>
  <c r="P296" i="19"/>
  <c r="O296" i="19"/>
  <c r="N296" i="19"/>
  <c r="M296" i="19"/>
  <c r="L296" i="19"/>
  <c r="K296" i="19"/>
  <c r="G296" i="19"/>
  <c r="F296" i="19"/>
  <c r="E296" i="19"/>
  <c r="W295" i="19"/>
  <c r="V295" i="19"/>
  <c r="U295" i="19"/>
  <c r="T295" i="19"/>
  <c r="S295" i="19"/>
  <c r="R295" i="19"/>
  <c r="Q295" i="19"/>
  <c r="P295" i="19"/>
  <c r="O295" i="19"/>
  <c r="N295" i="19"/>
  <c r="M295" i="19"/>
  <c r="L295" i="19"/>
  <c r="K295" i="19"/>
  <c r="G295" i="19"/>
  <c r="F295" i="19"/>
  <c r="E295" i="19"/>
  <c r="W294" i="19"/>
  <c r="V294" i="19"/>
  <c r="U294" i="19"/>
  <c r="T294" i="19"/>
  <c r="S294" i="19"/>
  <c r="R294" i="19"/>
  <c r="Q294" i="19"/>
  <c r="P294" i="19"/>
  <c r="O294" i="19"/>
  <c r="N294" i="19"/>
  <c r="M294" i="19"/>
  <c r="L294" i="19"/>
  <c r="K294" i="19"/>
  <c r="G294" i="19"/>
  <c r="F294" i="19"/>
  <c r="E294" i="19"/>
  <c r="W293" i="19"/>
  <c r="V293" i="19"/>
  <c r="U293" i="19"/>
  <c r="T293" i="19"/>
  <c r="S293" i="19"/>
  <c r="R293" i="19"/>
  <c r="Q293" i="19"/>
  <c r="P293" i="19"/>
  <c r="O293" i="19"/>
  <c r="N293" i="19"/>
  <c r="M293" i="19"/>
  <c r="L293" i="19"/>
  <c r="K293" i="19"/>
  <c r="G293" i="19"/>
  <c r="F293" i="19"/>
  <c r="E293" i="19"/>
  <c r="W292" i="19"/>
  <c r="V292" i="19"/>
  <c r="U292" i="19"/>
  <c r="T292" i="19"/>
  <c r="S292" i="19"/>
  <c r="R292" i="19"/>
  <c r="Q292" i="19"/>
  <c r="P292" i="19"/>
  <c r="O292" i="19"/>
  <c r="N292" i="19"/>
  <c r="M292" i="19"/>
  <c r="L292" i="19"/>
  <c r="K292" i="19"/>
  <c r="G292" i="19"/>
  <c r="F292" i="19"/>
  <c r="E292" i="19"/>
  <c r="W291" i="19"/>
  <c r="V291" i="19"/>
  <c r="U291" i="19"/>
  <c r="T291" i="19"/>
  <c r="S291" i="19"/>
  <c r="R291" i="19"/>
  <c r="Q291" i="19"/>
  <c r="P291" i="19"/>
  <c r="O291" i="19"/>
  <c r="N291" i="19"/>
  <c r="M291" i="19"/>
  <c r="L291" i="19"/>
  <c r="K291" i="19"/>
  <c r="G291" i="19"/>
  <c r="F291" i="19"/>
  <c r="E291" i="19"/>
  <c r="W290" i="19"/>
  <c r="V290" i="19"/>
  <c r="U290" i="19"/>
  <c r="T290" i="19"/>
  <c r="S290" i="19"/>
  <c r="R290" i="19"/>
  <c r="Q290" i="19"/>
  <c r="P290" i="19"/>
  <c r="O290" i="19"/>
  <c r="N290" i="19"/>
  <c r="M290" i="19"/>
  <c r="L290" i="19"/>
  <c r="K290" i="19"/>
  <c r="G290" i="19"/>
  <c r="F290" i="19"/>
  <c r="E290" i="19"/>
  <c r="W289" i="19"/>
  <c r="V289" i="19"/>
  <c r="U289" i="19"/>
  <c r="T289" i="19"/>
  <c r="S289" i="19"/>
  <c r="R289" i="19"/>
  <c r="Q289" i="19"/>
  <c r="P289" i="19"/>
  <c r="O289" i="19"/>
  <c r="N289" i="19"/>
  <c r="M289" i="19"/>
  <c r="L289" i="19"/>
  <c r="K289" i="19"/>
  <c r="G289" i="19"/>
  <c r="F289" i="19"/>
  <c r="E289" i="19"/>
  <c r="W288" i="19"/>
  <c r="V288" i="19"/>
  <c r="U288" i="19"/>
  <c r="T288" i="19"/>
  <c r="S288" i="19"/>
  <c r="R288" i="19"/>
  <c r="Q288" i="19"/>
  <c r="P288" i="19"/>
  <c r="O288" i="19"/>
  <c r="N288" i="19"/>
  <c r="M288" i="19"/>
  <c r="L288" i="19"/>
  <c r="K288" i="19"/>
  <c r="G288" i="19"/>
  <c r="F288" i="19"/>
  <c r="E288" i="19"/>
  <c r="W287" i="19"/>
  <c r="V287" i="19"/>
  <c r="U287" i="19"/>
  <c r="T287" i="19"/>
  <c r="S287" i="19"/>
  <c r="R287" i="19"/>
  <c r="Q287" i="19"/>
  <c r="P287" i="19"/>
  <c r="O287" i="19"/>
  <c r="N287" i="19"/>
  <c r="M287" i="19"/>
  <c r="L287" i="19"/>
  <c r="K287" i="19"/>
  <c r="G287" i="19"/>
  <c r="F287" i="19"/>
  <c r="E287" i="19"/>
  <c r="W286" i="19"/>
  <c r="V286" i="19"/>
  <c r="U286" i="19"/>
  <c r="T286" i="19"/>
  <c r="S286" i="19"/>
  <c r="R286" i="19"/>
  <c r="Q286" i="19"/>
  <c r="P286" i="19"/>
  <c r="O286" i="19"/>
  <c r="N286" i="19"/>
  <c r="M286" i="19"/>
  <c r="L286" i="19"/>
  <c r="K286" i="19"/>
  <c r="G286" i="19"/>
  <c r="F286" i="19"/>
  <c r="E286" i="19"/>
  <c r="W285" i="19"/>
  <c r="V285" i="19"/>
  <c r="U285" i="19"/>
  <c r="T285" i="19"/>
  <c r="S285" i="19"/>
  <c r="R285" i="19"/>
  <c r="Q285" i="19"/>
  <c r="P285" i="19"/>
  <c r="O285" i="19"/>
  <c r="N285" i="19"/>
  <c r="M285" i="19"/>
  <c r="L285" i="19"/>
  <c r="K285" i="19"/>
  <c r="G285" i="19"/>
  <c r="F285" i="19"/>
  <c r="E285" i="19"/>
  <c r="W284" i="19"/>
  <c r="V284" i="19"/>
  <c r="U284" i="19"/>
  <c r="T284" i="19"/>
  <c r="S284" i="19"/>
  <c r="R284" i="19"/>
  <c r="Q284" i="19"/>
  <c r="P284" i="19"/>
  <c r="O284" i="19"/>
  <c r="N284" i="19"/>
  <c r="M284" i="19"/>
  <c r="L284" i="19"/>
  <c r="K284" i="19"/>
  <c r="G284" i="19"/>
  <c r="F284" i="19"/>
  <c r="E284" i="19"/>
  <c r="W283" i="19"/>
  <c r="V283" i="19"/>
  <c r="U283" i="19"/>
  <c r="T283" i="19"/>
  <c r="S283" i="19"/>
  <c r="R283" i="19"/>
  <c r="Q283" i="19"/>
  <c r="P283" i="19"/>
  <c r="O283" i="19"/>
  <c r="N283" i="19"/>
  <c r="M283" i="19"/>
  <c r="L283" i="19"/>
  <c r="K283" i="19"/>
  <c r="G283" i="19"/>
  <c r="F283" i="19"/>
  <c r="E283" i="19"/>
  <c r="W282" i="19"/>
  <c r="V282" i="19"/>
  <c r="U282" i="19"/>
  <c r="T282" i="19"/>
  <c r="S282" i="19"/>
  <c r="R282" i="19"/>
  <c r="Q282" i="19"/>
  <c r="P282" i="19"/>
  <c r="O282" i="19"/>
  <c r="N282" i="19"/>
  <c r="M282" i="19"/>
  <c r="L282" i="19"/>
  <c r="K282" i="19"/>
  <c r="G282" i="19"/>
  <c r="F282" i="19"/>
  <c r="E282" i="19"/>
  <c r="W281" i="19"/>
  <c r="V281" i="19"/>
  <c r="U281" i="19"/>
  <c r="T281" i="19"/>
  <c r="S281" i="19"/>
  <c r="R281" i="19"/>
  <c r="Q281" i="19"/>
  <c r="P281" i="19"/>
  <c r="O281" i="19"/>
  <c r="N281" i="19"/>
  <c r="M281" i="19"/>
  <c r="L281" i="19"/>
  <c r="K281" i="19"/>
  <c r="G281" i="19"/>
  <c r="F281" i="19"/>
  <c r="E281" i="19"/>
  <c r="W280" i="19"/>
  <c r="V280" i="19"/>
  <c r="U280" i="19"/>
  <c r="T280" i="19"/>
  <c r="S280" i="19"/>
  <c r="R280" i="19"/>
  <c r="Q280" i="19"/>
  <c r="P280" i="19"/>
  <c r="O280" i="19"/>
  <c r="N280" i="19"/>
  <c r="M280" i="19"/>
  <c r="L280" i="19"/>
  <c r="K280" i="19"/>
  <c r="G280" i="19"/>
  <c r="F280" i="19"/>
  <c r="E280" i="19"/>
  <c r="W279" i="19"/>
  <c r="V279" i="19"/>
  <c r="U279" i="19"/>
  <c r="T279" i="19"/>
  <c r="S279" i="19"/>
  <c r="R279" i="19"/>
  <c r="Q279" i="19"/>
  <c r="P279" i="19"/>
  <c r="O279" i="19"/>
  <c r="N279" i="19"/>
  <c r="M279" i="19"/>
  <c r="L279" i="19"/>
  <c r="K279" i="19"/>
  <c r="G279" i="19"/>
  <c r="F279" i="19"/>
  <c r="E279" i="19"/>
  <c r="W278" i="19"/>
  <c r="V278" i="19"/>
  <c r="U278" i="19"/>
  <c r="T278" i="19"/>
  <c r="S278" i="19"/>
  <c r="R278" i="19"/>
  <c r="Q278" i="19"/>
  <c r="P278" i="19"/>
  <c r="O278" i="19"/>
  <c r="N278" i="19"/>
  <c r="M278" i="19"/>
  <c r="L278" i="19"/>
  <c r="K278" i="19"/>
  <c r="G278" i="19"/>
  <c r="F278" i="19"/>
  <c r="E278" i="19"/>
  <c r="W277" i="19"/>
  <c r="V277" i="19"/>
  <c r="U277" i="19"/>
  <c r="T277" i="19"/>
  <c r="S277" i="19"/>
  <c r="R277" i="19"/>
  <c r="Q277" i="19"/>
  <c r="P277" i="19"/>
  <c r="O277" i="19"/>
  <c r="N277" i="19"/>
  <c r="M277" i="19"/>
  <c r="L277" i="19"/>
  <c r="K277" i="19"/>
  <c r="G277" i="19"/>
  <c r="F277" i="19"/>
  <c r="E277" i="19"/>
  <c r="W276" i="19"/>
  <c r="V276" i="19"/>
  <c r="U276" i="19"/>
  <c r="T276" i="19"/>
  <c r="S276" i="19"/>
  <c r="R276" i="19"/>
  <c r="Q276" i="19"/>
  <c r="P276" i="19"/>
  <c r="O276" i="19"/>
  <c r="N276" i="19"/>
  <c r="M276" i="19"/>
  <c r="L276" i="19"/>
  <c r="K276" i="19"/>
  <c r="G276" i="19"/>
  <c r="F276" i="19"/>
  <c r="E276" i="19"/>
  <c r="W275" i="19"/>
  <c r="V275" i="19"/>
  <c r="U275" i="19"/>
  <c r="T275" i="19"/>
  <c r="S275" i="19"/>
  <c r="R275" i="19"/>
  <c r="Q275" i="19"/>
  <c r="P275" i="19"/>
  <c r="O275" i="19"/>
  <c r="N275" i="19"/>
  <c r="M275" i="19"/>
  <c r="L275" i="19"/>
  <c r="K275" i="19"/>
  <c r="G275" i="19"/>
  <c r="F275" i="19"/>
  <c r="E275" i="19"/>
  <c r="W274" i="19"/>
  <c r="V274" i="19"/>
  <c r="U274" i="19"/>
  <c r="T274" i="19"/>
  <c r="S274" i="19"/>
  <c r="R274" i="19"/>
  <c r="Q274" i="19"/>
  <c r="P274" i="19"/>
  <c r="O274" i="19"/>
  <c r="N274" i="19"/>
  <c r="M274" i="19"/>
  <c r="L274" i="19"/>
  <c r="K274" i="19"/>
  <c r="G274" i="19"/>
  <c r="F274" i="19"/>
  <c r="E274" i="19"/>
  <c r="W273" i="19"/>
  <c r="V273" i="19"/>
  <c r="U273" i="19"/>
  <c r="T273" i="19"/>
  <c r="S273" i="19"/>
  <c r="R273" i="19"/>
  <c r="Q273" i="19"/>
  <c r="P273" i="19"/>
  <c r="O273" i="19"/>
  <c r="N273" i="19"/>
  <c r="M273" i="19"/>
  <c r="L273" i="19"/>
  <c r="K273" i="19"/>
  <c r="G273" i="19"/>
  <c r="F273" i="19"/>
  <c r="E273" i="19"/>
  <c r="W272" i="19"/>
  <c r="V272" i="19"/>
  <c r="U272" i="19"/>
  <c r="T272" i="19"/>
  <c r="S272" i="19"/>
  <c r="R272" i="19"/>
  <c r="Q272" i="19"/>
  <c r="P272" i="19"/>
  <c r="O272" i="19"/>
  <c r="N272" i="19"/>
  <c r="M272" i="19"/>
  <c r="L272" i="19"/>
  <c r="K272" i="19"/>
  <c r="G272" i="19"/>
  <c r="F272" i="19"/>
  <c r="E272" i="19"/>
  <c r="W271" i="19"/>
  <c r="V271" i="19"/>
  <c r="U271" i="19"/>
  <c r="T271" i="19"/>
  <c r="S271" i="19"/>
  <c r="R271" i="19"/>
  <c r="Q271" i="19"/>
  <c r="P271" i="19"/>
  <c r="O271" i="19"/>
  <c r="N271" i="19"/>
  <c r="M271" i="19"/>
  <c r="L271" i="19"/>
  <c r="K271" i="19"/>
  <c r="G271" i="19"/>
  <c r="F271" i="19"/>
  <c r="E271" i="19"/>
  <c r="W270" i="19"/>
  <c r="V270" i="19"/>
  <c r="U270" i="19"/>
  <c r="T270" i="19"/>
  <c r="S270" i="19"/>
  <c r="R270" i="19"/>
  <c r="Q270" i="19"/>
  <c r="P270" i="19"/>
  <c r="O270" i="19"/>
  <c r="N270" i="19"/>
  <c r="M270" i="19"/>
  <c r="L270" i="19"/>
  <c r="K270" i="19"/>
  <c r="G270" i="19"/>
  <c r="F270" i="19"/>
  <c r="E270" i="19"/>
  <c r="W269" i="19"/>
  <c r="V269" i="19"/>
  <c r="U269" i="19"/>
  <c r="T269" i="19"/>
  <c r="S269" i="19"/>
  <c r="R269" i="19"/>
  <c r="Q269" i="19"/>
  <c r="P269" i="19"/>
  <c r="O269" i="19"/>
  <c r="N269" i="19"/>
  <c r="M269" i="19"/>
  <c r="L269" i="19"/>
  <c r="K269" i="19"/>
  <c r="G269" i="19"/>
  <c r="F269" i="19"/>
  <c r="E269" i="19"/>
  <c r="W268" i="19"/>
  <c r="V268" i="19"/>
  <c r="U268" i="19"/>
  <c r="T268" i="19"/>
  <c r="S268" i="19"/>
  <c r="R268" i="19"/>
  <c r="Q268" i="19"/>
  <c r="P268" i="19"/>
  <c r="O268" i="19"/>
  <c r="N268" i="19"/>
  <c r="M268" i="19"/>
  <c r="L268" i="19"/>
  <c r="K268" i="19"/>
  <c r="G268" i="19"/>
  <c r="F268" i="19"/>
  <c r="E268" i="19"/>
  <c r="W267" i="19"/>
  <c r="V267" i="19"/>
  <c r="U267" i="19"/>
  <c r="T267" i="19"/>
  <c r="S267" i="19"/>
  <c r="R267" i="19"/>
  <c r="Q267" i="19"/>
  <c r="P267" i="19"/>
  <c r="O267" i="19"/>
  <c r="N267" i="19"/>
  <c r="M267" i="19"/>
  <c r="L267" i="19"/>
  <c r="K267" i="19"/>
  <c r="G267" i="19"/>
  <c r="F267" i="19"/>
  <c r="E267" i="19"/>
  <c r="W266" i="19"/>
  <c r="V266" i="19"/>
  <c r="U266" i="19"/>
  <c r="T266" i="19"/>
  <c r="S266" i="19"/>
  <c r="R266" i="19"/>
  <c r="Q266" i="19"/>
  <c r="P266" i="19"/>
  <c r="O266" i="19"/>
  <c r="N266" i="19"/>
  <c r="M266" i="19"/>
  <c r="L266" i="19"/>
  <c r="K266" i="19"/>
  <c r="G266" i="19"/>
  <c r="F266" i="19"/>
  <c r="E266" i="19"/>
  <c r="W265" i="19"/>
  <c r="V265" i="19"/>
  <c r="U265" i="19"/>
  <c r="T265" i="19"/>
  <c r="S265" i="19"/>
  <c r="R265" i="19"/>
  <c r="Q265" i="19"/>
  <c r="P265" i="19"/>
  <c r="O265" i="19"/>
  <c r="N265" i="19"/>
  <c r="M265" i="19"/>
  <c r="L265" i="19"/>
  <c r="K265" i="19"/>
  <c r="G265" i="19"/>
  <c r="F265" i="19"/>
  <c r="E265" i="19"/>
  <c r="W264" i="19"/>
  <c r="V264" i="19"/>
  <c r="U264" i="19"/>
  <c r="T264" i="19"/>
  <c r="S264" i="19"/>
  <c r="R264" i="19"/>
  <c r="Q264" i="19"/>
  <c r="P264" i="19"/>
  <c r="O264" i="19"/>
  <c r="N264" i="19"/>
  <c r="M264" i="19"/>
  <c r="L264" i="19"/>
  <c r="K264" i="19"/>
  <c r="G264" i="19"/>
  <c r="F264" i="19"/>
  <c r="E264" i="19"/>
  <c r="W263" i="19"/>
  <c r="V263" i="19"/>
  <c r="U263" i="19"/>
  <c r="T263" i="19"/>
  <c r="S263" i="19"/>
  <c r="R263" i="19"/>
  <c r="Q263" i="19"/>
  <c r="P263" i="19"/>
  <c r="O263" i="19"/>
  <c r="N263" i="19"/>
  <c r="M263" i="19"/>
  <c r="L263" i="19"/>
  <c r="K263" i="19"/>
  <c r="G263" i="19"/>
  <c r="F263" i="19"/>
  <c r="E263" i="19"/>
  <c r="W262" i="19"/>
  <c r="V262" i="19"/>
  <c r="U262" i="19"/>
  <c r="T262" i="19"/>
  <c r="S262" i="19"/>
  <c r="R262" i="19"/>
  <c r="Q262" i="19"/>
  <c r="P262" i="19"/>
  <c r="O262" i="19"/>
  <c r="N262" i="19"/>
  <c r="M262" i="19"/>
  <c r="L262" i="19"/>
  <c r="K262" i="19"/>
  <c r="G262" i="19"/>
  <c r="F262" i="19"/>
  <c r="E262" i="19"/>
  <c r="W261" i="19"/>
  <c r="V261" i="19"/>
  <c r="U261" i="19"/>
  <c r="T261" i="19"/>
  <c r="S261" i="19"/>
  <c r="R261" i="19"/>
  <c r="Q261" i="19"/>
  <c r="P261" i="19"/>
  <c r="O261" i="19"/>
  <c r="N261" i="19"/>
  <c r="M261" i="19"/>
  <c r="L261" i="19"/>
  <c r="K261" i="19"/>
  <c r="G261" i="19"/>
  <c r="F261" i="19"/>
  <c r="E261" i="19"/>
  <c r="W260" i="19"/>
  <c r="V260" i="19"/>
  <c r="U260" i="19"/>
  <c r="T260" i="19"/>
  <c r="S260" i="19"/>
  <c r="R260" i="19"/>
  <c r="Q260" i="19"/>
  <c r="P260" i="19"/>
  <c r="O260" i="19"/>
  <c r="N260" i="19"/>
  <c r="M260" i="19"/>
  <c r="L260" i="19"/>
  <c r="K260" i="19"/>
  <c r="G260" i="19"/>
  <c r="F260" i="19"/>
  <c r="E260" i="19"/>
  <c r="W259" i="19"/>
  <c r="V259" i="19"/>
  <c r="U259" i="19"/>
  <c r="T259" i="19"/>
  <c r="S259" i="19"/>
  <c r="R259" i="19"/>
  <c r="Q259" i="19"/>
  <c r="P259" i="19"/>
  <c r="O259" i="19"/>
  <c r="N259" i="19"/>
  <c r="M259" i="19"/>
  <c r="L259" i="19"/>
  <c r="K259" i="19"/>
  <c r="G259" i="19"/>
  <c r="F259" i="19"/>
  <c r="E259" i="19"/>
  <c r="W258" i="19"/>
  <c r="V258" i="19"/>
  <c r="U258" i="19"/>
  <c r="T258" i="19"/>
  <c r="S258" i="19"/>
  <c r="R258" i="19"/>
  <c r="Q258" i="19"/>
  <c r="P258" i="19"/>
  <c r="O258" i="19"/>
  <c r="N258" i="19"/>
  <c r="M258" i="19"/>
  <c r="L258" i="19"/>
  <c r="K258" i="19"/>
  <c r="G258" i="19"/>
  <c r="F258" i="19"/>
  <c r="E258" i="19"/>
  <c r="W257" i="19"/>
  <c r="V257" i="19"/>
  <c r="U257" i="19"/>
  <c r="T257" i="19"/>
  <c r="S257" i="19"/>
  <c r="R257" i="19"/>
  <c r="Q257" i="19"/>
  <c r="P257" i="19"/>
  <c r="O257" i="19"/>
  <c r="N257" i="19"/>
  <c r="M257" i="19"/>
  <c r="L257" i="19"/>
  <c r="K257" i="19"/>
  <c r="G257" i="19"/>
  <c r="F257" i="19"/>
  <c r="E257" i="19"/>
  <c r="W256" i="19"/>
  <c r="V256" i="19"/>
  <c r="U256" i="19"/>
  <c r="T256" i="19"/>
  <c r="S256" i="19"/>
  <c r="R256" i="19"/>
  <c r="Q256" i="19"/>
  <c r="P256" i="19"/>
  <c r="O256" i="19"/>
  <c r="N256" i="19"/>
  <c r="M256" i="19"/>
  <c r="L256" i="19"/>
  <c r="K256" i="19"/>
  <c r="G256" i="19"/>
  <c r="F256" i="19"/>
  <c r="E256" i="19"/>
  <c r="W255" i="19"/>
  <c r="V255" i="19"/>
  <c r="U255" i="19"/>
  <c r="T255" i="19"/>
  <c r="S255" i="19"/>
  <c r="R255" i="19"/>
  <c r="Q255" i="19"/>
  <c r="P255" i="19"/>
  <c r="O255" i="19"/>
  <c r="N255" i="19"/>
  <c r="M255" i="19"/>
  <c r="L255" i="19"/>
  <c r="K255" i="19"/>
  <c r="G255" i="19"/>
  <c r="F255" i="19"/>
  <c r="E255" i="19"/>
  <c r="W254" i="19"/>
  <c r="V254" i="19"/>
  <c r="U254" i="19"/>
  <c r="T254" i="19"/>
  <c r="S254" i="19"/>
  <c r="R254" i="19"/>
  <c r="Q254" i="19"/>
  <c r="P254" i="19"/>
  <c r="O254" i="19"/>
  <c r="N254" i="19"/>
  <c r="M254" i="19"/>
  <c r="L254" i="19"/>
  <c r="K254" i="19"/>
  <c r="G254" i="19"/>
  <c r="F254" i="19"/>
  <c r="E254" i="19"/>
  <c r="W253" i="19"/>
  <c r="V253" i="19"/>
  <c r="U253" i="19"/>
  <c r="T253" i="19"/>
  <c r="S253" i="19"/>
  <c r="R253" i="19"/>
  <c r="Q253" i="19"/>
  <c r="P253" i="19"/>
  <c r="O253" i="19"/>
  <c r="N253" i="19"/>
  <c r="M253" i="19"/>
  <c r="L253" i="19"/>
  <c r="K253" i="19"/>
  <c r="G253" i="19"/>
  <c r="F253" i="19"/>
  <c r="E253" i="19"/>
  <c r="W252" i="19"/>
  <c r="V252" i="19"/>
  <c r="U252" i="19"/>
  <c r="T252" i="19"/>
  <c r="S252" i="19"/>
  <c r="R252" i="19"/>
  <c r="Q252" i="19"/>
  <c r="P252" i="19"/>
  <c r="O252" i="19"/>
  <c r="N252" i="19"/>
  <c r="M252" i="19"/>
  <c r="L252" i="19"/>
  <c r="K252" i="19"/>
  <c r="G252" i="19"/>
  <c r="F252" i="19"/>
  <c r="E252" i="19"/>
  <c r="W251" i="19"/>
  <c r="V251" i="19"/>
  <c r="U251" i="19"/>
  <c r="T251" i="19"/>
  <c r="S251" i="19"/>
  <c r="R251" i="19"/>
  <c r="Q251" i="19"/>
  <c r="P251" i="19"/>
  <c r="O251" i="19"/>
  <c r="N251" i="19"/>
  <c r="M251" i="19"/>
  <c r="L251" i="19"/>
  <c r="K251" i="19"/>
  <c r="G251" i="19"/>
  <c r="F251" i="19"/>
  <c r="E251" i="19"/>
  <c r="W250" i="19"/>
  <c r="V250" i="19"/>
  <c r="U250" i="19"/>
  <c r="T250" i="19"/>
  <c r="S250" i="19"/>
  <c r="R250" i="19"/>
  <c r="Q250" i="19"/>
  <c r="P250" i="19"/>
  <c r="O250" i="19"/>
  <c r="N250" i="19"/>
  <c r="M250" i="19"/>
  <c r="L250" i="19"/>
  <c r="K250" i="19"/>
  <c r="G250" i="19"/>
  <c r="F250" i="19"/>
  <c r="E250" i="19"/>
  <c r="W249" i="19"/>
  <c r="V249" i="19"/>
  <c r="U249" i="19"/>
  <c r="T249" i="19"/>
  <c r="S249" i="19"/>
  <c r="R249" i="19"/>
  <c r="Q249" i="19"/>
  <c r="P249" i="19"/>
  <c r="O249" i="19"/>
  <c r="N249" i="19"/>
  <c r="M249" i="19"/>
  <c r="L249" i="19"/>
  <c r="K249" i="19"/>
  <c r="G249" i="19"/>
  <c r="F249" i="19"/>
  <c r="E249" i="19"/>
  <c r="W248" i="19"/>
  <c r="V248" i="19"/>
  <c r="U248" i="19"/>
  <c r="T248" i="19"/>
  <c r="S248" i="19"/>
  <c r="R248" i="19"/>
  <c r="Q248" i="19"/>
  <c r="P248" i="19"/>
  <c r="O248" i="19"/>
  <c r="N248" i="19"/>
  <c r="M248" i="19"/>
  <c r="L248" i="19"/>
  <c r="K248" i="19"/>
  <c r="G248" i="19"/>
  <c r="F248" i="19"/>
  <c r="E248" i="19"/>
  <c r="W247" i="19"/>
  <c r="V247" i="19"/>
  <c r="U247" i="19"/>
  <c r="T247" i="19"/>
  <c r="S247" i="19"/>
  <c r="R247" i="19"/>
  <c r="Q247" i="19"/>
  <c r="P247" i="19"/>
  <c r="O247" i="19"/>
  <c r="N247" i="19"/>
  <c r="M247" i="19"/>
  <c r="L247" i="19"/>
  <c r="K247" i="19"/>
  <c r="G247" i="19"/>
  <c r="F247" i="19"/>
  <c r="E247" i="19"/>
  <c r="W246" i="19"/>
  <c r="V246" i="19"/>
  <c r="U246" i="19"/>
  <c r="T246" i="19"/>
  <c r="S246" i="19"/>
  <c r="R246" i="19"/>
  <c r="Q246" i="19"/>
  <c r="P246" i="19"/>
  <c r="O246" i="19"/>
  <c r="N246" i="19"/>
  <c r="M246" i="19"/>
  <c r="L246" i="19"/>
  <c r="K246" i="19"/>
  <c r="G246" i="19"/>
  <c r="F246" i="19"/>
  <c r="E246" i="19"/>
  <c r="W245" i="19"/>
  <c r="V245" i="19"/>
  <c r="U245" i="19"/>
  <c r="T245" i="19"/>
  <c r="S245" i="19"/>
  <c r="R245" i="19"/>
  <c r="Q245" i="19"/>
  <c r="P245" i="19"/>
  <c r="O245" i="19"/>
  <c r="N245" i="19"/>
  <c r="M245" i="19"/>
  <c r="L245" i="19"/>
  <c r="K245" i="19"/>
  <c r="G245" i="19"/>
  <c r="F245" i="19"/>
  <c r="E245" i="19"/>
  <c r="W244" i="19"/>
  <c r="V244" i="19"/>
  <c r="U244" i="19"/>
  <c r="T244" i="19"/>
  <c r="S244" i="19"/>
  <c r="R244" i="19"/>
  <c r="Q244" i="19"/>
  <c r="P244" i="19"/>
  <c r="O244" i="19"/>
  <c r="N244" i="19"/>
  <c r="M244" i="19"/>
  <c r="L244" i="19"/>
  <c r="K244" i="19"/>
  <c r="G244" i="19"/>
  <c r="F244" i="19"/>
  <c r="E244" i="19"/>
  <c r="W243" i="19"/>
  <c r="V243" i="19"/>
  <c r="U243" i="19"/>
  <c r="T243" i="19"/>
  <c r="S243" i="19"/>
  <c r="R243" i="19"/>
  <c r="Q243" i="19"/>
  <c r="P243" i="19"/>
  <c r="O243" i="19"/>
  <c r="N243" i="19"/>
  <c r="M243" i="19"/>
  <c r="L243" i="19"/>
  <c r="K243" i="19"/>
  <c r="G243" i="19"/>
  <c r="F243" i="19"/>
  <c r="E243" i="19"/>
  <c r="W242" i="19"/>
  <c r="V242" i="19"/>
  <c r="U242" i="19"/>
  <c r="T242" i="19"/>
  <c r="S242" i="19"/>
  <c r="R242" i="19"/>
  <c r="Q242" i="19"/>
  <c r="P242" i="19"/>
  <c r="O242" i="19"/>
  <c r="N242" i="19"/>
  <c r="M242" i="19"/>
  <c r="L242" i="19"/>
  <c r="K242" i="19"/>
  <c r="G242" i="19"/>
  <c r="F242" i="19"/>
  <c r="E242" i="19"/>
  <c r="W241" i="19"/>
  <c r="V241" i="19"/>
  <c r="U241" i="19"/>
  <c r="T241" i="19"/>
  <c r="S241" i="19"/>
  <c r="R241" i="19"/>
  <c r="Q241" i="19"/>
  <c r="P241" i="19"/>
  <c r="O241" i="19"/>
  <c r="N241" i="19"/>
  <c r="M241" i="19"/>
  <c r="L241" i="19"/>
  <c r="K241" i="19"/>
  <c r="G241" i="19"/>
  <c r="F241" i="19"/>
  <c r="E241" i="19"/>
  <c r="W240" i="19"/>
  <c r="V240" i="19"/>
  <c r="U240" i="19"/>
  <c r="T240" i="19"/>
  <c r="S240" i="19"/>
  <c r="R240" i="19"/>
  <c r="Q240" i="19"/>
  <c r="P240" i="19"/>
  <c r="O240" i="19"/>
  <c r="N240" i="19"/>
  <c r="M240" i="19"/>
  <c r="L240" i="19"/>
  <c r="K240" i="19"/>
  <c r="G240" i="19"/>
  <c r="F240" i="19"/>
  <c r="E240" i="19"/>
  <c r="W239" i="19"/>
  <c r="V239" i="19"/>
  <c r="U239" i="19"/>
  <c r="T239" i="19"/>
  <c r="S239" i="19"/>
  <c r="R239" i="19"/>
  <c r="Q239" i="19"/>
  <c r="P239" i="19"/>
  <c r="O239" i="19"/>
  <c r="N239" i="19"/>
  <c r="M239" i="19"/>
  <c r="L239" i="19"/>
  <c r="K239" i="19"/>
  <c r="G239" i="19"/>
  <c r="F239" i="19"/>
  <c r="E239" i="19"/>
  <c r="W238" i="19"/>
  <c r="V238" i="19"/>
  <c r="U238" i="19"/>
  <c r="T238" i="19"/>
  <c r="S238" i="19"/>
  <c r="R238" i="19"/>
  <c r="Q238" i="19"/>
  <c r="P238" i="19"/>
  <c r="O238" i="19"/>
  <c r="N238" i="19"/>
  <c r="M238" i="19"/>
  <c r="L238" i="19"/>
  <c r="K238" i="19"/>
  <c r="G238" i="19"/>
  <c r="F238" i="19"/>
  <c r="E238" i="19"/>
  <c r="W237" i="19"/>
  <c r="V237" i="19"/>
  <c r="U237" i="19"/>
  <c r="T237" i="19"/>
  <c r="S237" i="19"/>
  <c r="R237" i="19"/>
  <c r="Q237" i="19"/>
  <c r="P237" i="19"/>
  <c r="O237" i="19"/>
  <c r="N237" i="19"/>
  <c r="M237" i="19"/>
  <c r="L237" i="19"/>
  <c r="K237" i="19"/>
  <c r="G237" i="19"/>
  <c r="F237" i="19"/>
  <c r="E237" i="19"/>
  <c r="W236" i="19"/>
  <c r="V236" i="19"/>
  <c r="U236" i="19"/>
  <c r="T236" i="19"/>
  <c r="S236" i="19"/>
  <c r="R236" i="19"/>
  <c r="Q236" i="19"/>
  <c r="P236" i="19"/>
  <c r="O236" i="19"/>
  <c r="N236" i="19"/>
  <c r="M236" i="19"/>
  <c r="L236" i="19"/>
  <c r="K236" i="19"/>
  <c r="G236" i="19"/>
  <c r="F236" i="19"/>
  <c r="E236" i="19"/>
  <c r="W235" i="19"/>
  <c r="V235" i="19"/>
  <c r="U235" i="19"/>
  <c r="T235" i="19"/>
  <c r="S235" i="19"/>
  <c r="R235" i="19"/>
  <c r="Q235" i="19"/>
  <c r="P235" i="19"/>
  <c r="O235" i="19"/>
  <c r="N235" i="19"/>
  <c r="M235" i="19"/>
  <c r="L235" i="19"/>
  <c r="K235" i="19"/>
  <c r="G235" i="19"/>
  <c r="F235" i="19"/>
  <c r="E235" i="19"/>
  <c r="W234" i="19"/>
  <c r="V234" i="19"/>
  <c r="U234" i="19"/>
  <c r="T234" i="19"/>
  <c r="S234" i="19"/>
  <c r="R234" i="19"/>
  <c r="Q234" i="19"/>
  <c r="P234" i="19"/>
  <c r="O234" i="19"/>
  <c r="N234" i="19"/>
  <c r="M234" i="19"/>
  <c r="L234" i="19"/>
  <c r="K234" i="19"/>
  <c r="G234" i="19"/>
  <c r="F234" i="19"/>
  <c r="E234" i="19"/>
  <c r="W233" i="19"/>
  <c r="V233" i="19"/>
  <c r="U233" i="19"/>
  <c r="T233" i="19"/>
  <c r="S233" i="19"/>
  <c r="R233" i="19"/>
  <c r="Q233" i="19"/>
  <c r="P233" i="19"/>
  <c r="O233" i="19"/>
  <c r="N233" i="19"/>
  <c r="M233" i="19"/>
  <c r="L233" i="19"/>
  <c r="K233" i="19"/>
  <c r="G233" i="19"/>
  <c r="F233" i="19"/>
  <c r="E233" i="19"/>
  <c r="W232" i="19"/>
  <c r="V232" i="19"/>
  <c r="U232" i="19"/>
  <c r="T232" i="19"/>
  <c r="S232" i="19"/>
  <c r="R232" i="19"/>
  <c r="Q232" i="19"/>
  <c r="P232" i="19"/>
  <c r="O232" i="19"/>
  <c r="N232" i="19"/>
  <c r="M232" i="19"/>
  <c r="L232" i="19"/>
  <c r="K232" i="19"/>
  <c r="G232" i="19"/>
  <c r="F232" i="19"/>
  <c r="E232" i="19"/>
  <c r="W231" i="19"/>
  <c r="V231" i="19"/>
  <c r="U231" i="19"/>
  <c r="T231" i="19"/>
  <c r="S231" i="19"/>
  <c r="R231" i="19"/>
  <c r="Q231" i="19"/>
  <c r="P231" i="19"/>
  <c r="O231" i="19"/>
  <c r="N231" i="19"/>
  <c r="M231" i="19"/>
  <c r="L231" i="19"/>
  <c r="K231" i="19"/>
  <c r="G231" i="19"/>
  <c r="F231" i="19"/>
  <c r="E231" i="19"/>
  <c r="W230" i="19"/>
  <c r="V230" i="19"/>
  <c r="U230" i="19"/>
  <c r="T230" i="19"/>
  <c r="S230" i="19"/>
  <c r="R230" i="19"/>
  <c r="Q230" i="19"/>
  <c r="P230" i="19"/>
  <c r="O230" i="19"/>
  <c r="N230" i="19"/>
  <c r="M230" i="19"/>
  <c r="L230" i="19"/>
  <c r="K230" i="19"/>
  <c r="G230" i="19"/>
  <c r="F230" i="19"/>
  <c r="E230" i="19"/>
  <c r="W229" i="19"/>
  <c r="V229" i="19"/>
  <c r="U229" i="19"/>
  <c r="T229" i="19"/>
  <c r="S229" i="19"/>
  <c r="R229" i="19"/>
  <c r="Q229" i="19"/>
  <c r="P229" i="19"/>
  <c r="O229" i="19"/>
  <c r="N229" i="19"/>
  <c r="M229" i="19"/>
  <c r="L229" i="19"/>
  <c r="K229" i="19"/>
  <c r="G229" i="19"/>
  <c r="F229" i="19"/>
  <c r="E229" i="19"/>
  <c r="W228" i="19"/>
  <c r="V228" i="19"/>
  <c r="U228" i="19"/>
  <c r="T228" i="19"/>
  <c r="S228" i="19"/>
  <c r="R228" i="19"/>
  <c r="Q228" i="19"/>
  <c r="P228" i="19"/>
  <c r="O228" i="19"/>
  <c r="N228" i="19"/>
  <c r="M228" i="19"/>
  <c r="L228" i="19"/>
  <c r="K228" i="19"/>
  <c r="G228" i="19"/>
  <c r="F228" i="19"/>
  <c r="E228" i="19"/>
  <c r="W227" i="19"/>
  <c r="V227" i="19"/>
  <c r="U227" i="19"/>
  <c r="T227" i="19"/>
  <c r="S227" i="19"/>
  <c r="R227" i="19"/>
  <c r="Q227" i="19"/>
  <c r="P227" i="19"/>
  <c r="O227" i="19"/>
  <c r="N227" i="19"/>
  <c r="M227" i="19"/>
  <c r="L227" i="19"/>
  <c r="K227" i="19"/>
  <c r="G227" i="19"/>
  <c r="F227" i="19"/>
  <c r="E227" i="19"/>
  <c r="W226" i="19"/>
  <c r="V226" i="19"/>
  <c r="U226" i="19"/>
  <c r="T226" i="19"/>
  <c r="S226" i="19"/>
  <c r="R226" i="19"/>
  <c r="Q226" i="19"/>
  <c r="P226" i="19"/>
  <c r="O226" i="19"/>
  <c r="N226" i="19"/>
  <c r="M226" i="19"/>
  <c r="L226" i="19"/>
  <c r="K226" i="19"/>
  <c r="G226" i="19"/>
  <c r="F226" i="19"/>
  <c r="E226" i="19"/>
  <c r="W225" i="19"/>
  <c r="V225" i="19"/>
  <c r="U225" i="19"/>
  <c r="T225" i="19"/>
  <c r="S225" i="19"/>
  <c r="R225" i="19"/>
  <c r="Q225" i="19"/>
  <c r="P225" i="19"/>
  <c r="O225" i="19"/>
  <c r="N225" i="19"/>
  <c r="M225" i="19"/>
  <c r="L225" i="19"/>
  <c r="K225" i="19"/>
  <c r="G225" i="19"/>
  <c r="F225" i="19"/>
  <c r="E225" i="19"/>
  <c r="W224" i="19"/>
  <c r="V224" i="19"/>
  <c r="U224" i="19"/>
  <c r="T224" i="19"/>
  <c r="S224" i="19"/>
  <c r="R224" i="19"/>
  <c r="Q224" i="19"/>
  <c r="P224" i="19"/>
  <c r="O224" i="19"/>
  <c r="N224" i="19"/>
  <c r="M224" i="19"/>
  <c r="L224" i="19"/>
  <c r="K224" i="19"/>
  <c r="G224" i="19"/>
  <c r="F224" i="19"/>
  <c r="E224" i="19"/>
  <c r="W223" i="19"/>
  <c r="V223" i="19"/>
  <c r="U223" i="19"/>
  <c r="T223" i="19"/>
  <c r="S223" i="19"/>
  <c r="R223" i="19"/>
  <c r="Q223" i="19"/>
  <c r="P223" i="19"/>
  <c r="O223" i="19"/>
  <c r="N223" i="19"/>
  <c r="M223" i="19"/>
  <c r="L223" i="19"/>
  <c r="K223" i="19"/>
  <c r="G223" i="19"/>
  <c r="F223" i="19"/>
  <c r="E223" i="19"/>
  <c r="W222" i="19"/>
  <c r="V222" i="19"/>
  <c r="U222" i="19"/>
  <c r="T222" i="19"/>
  <c r="S222" i="19"/>
  <c r="R222" i="19"/>
  <c r="Q222" i="19"/>
  <c r="P222" i="19"/>
  <c r="O222" i="19"/>
  <c r="N222" i="19"/>
  <c r="M222" i="19"/>
  <c r="L222" i="19"/>
  <c r="K222" i="19"/>
  <c r="G222" i="19"/>
  <c r="F222" i="19"/>
  <c r="E222" i="19"/>
  <c r="W221" i="19"/>
  <c r="V221" i="19"/>
  <c r="U221" i="19"/>
  <c r="T221" i="19"/>
  <c r="S221" i="19"/>
  <c r="R221" i="19"/>
  <c r="Q221" i="19"/>
  <c r="P221" i="19"/>
  <c r="O221" i="19"/>
  <c r="N221" i="19"/>
  <c r="M221" i="19"/>
  <c r="L221" i="19"/>
  <c r="K221" i="19"/>
  <c r="G221" i="19"/>
  <c r="F221" i="19"/>
  <c r="E221" i="19"/>
  <c r="W220" i="19"/>
  <c r="V220" i="19"/>
  <c r="U220" i="19"/>
  <c r="T220" i="19"/>
  <c r="S220" i="19"/>
  <c r="R220" i="19"/>
  <c r="Q220" i="19"/>
  <c r="P220" i="19"/>
  <c r="O220" i="19"/>
  <c r="N220" i="19"/>
  <c r="M220" i="19"/>
  <c r="L220" i="19"/>
  <c r="K220" i="19"/>
  <c r="G220" i="19"/>
  <c r="F220" i="19"/>
  <c r="E220" i="19"/>
  <c r="W219" i="19"/>
  <c r="V219" i="19"/>
  <c r="U219" i="19"/>
  <c r="T219" i="19"/>
  <c r="S219" i="19"/>
  <c r="R219" i="19"/>
  <c r="Q219" i="19"/>
  <c r="P219" i="19"/>
  <c r="O219" i="19"/>
  <c r="N219" i="19"/>
  <c r="M219" i="19"/>
  <c r="L219" i="19"/>
  <c r="K219" i="19"/>
  <c r="G219" i="19"/>
  <c r="F219" i="19"/>
  <c r="E219" i="19"/>
  <c r="W218" i="19"/>
  <c r="V218" i="19"/>
  <c r="U218" i="19"/>
  <c r="T218" i="19"/>
  <c r="S218" i="19"/>
  <c r="R218" i="19"/>
  <c r="Q218" i="19"/>
  <c r="P218" i="19"/>
  <c r="O218" i="19"/>
  <c r="N218" i="19"/>
  <c r="M218" i="19"/>
  <c r="L218" i="19"/>
  <c r="K218" i="19"/>
  <c r="G218" i="19"/>
  <c r="F218" i="19"/>
  <c r="E218" i="19"/>
  <c r="W217" i="19"/>
  <c r="V217" i="19"/>
  <c r="U217" i="19"/>
  <c r="T217" i="19"/>
  <c r="S217" i="19"/>
  <c r="R217" i="19"/>
  <c r="Q217" i="19"/>
  <c r="P217" i="19"/>
  <c r="O217" i="19"/>
  <c r="N217" i="19"/>
  <c r="M217" i="19"/>
  <c r="L217" i="19"/>
  <c r="K217" i="19"/>
  <c r="G217" i="19"/>
  <c r="F217" i="19"/>
  <c r="E217" i="19"/>
  <c r="W216" i="19"/>
  <c r="V216" i="19"/>
  <c r="U216" i="19"/>
  <c r="T216" i="19"/>
  <c r="S216" i="19"/>
  <c r="R216" i="19"/>
  <c r="Q216" i="19"/>
  <c r="P216" i="19"/>
  <c r="O216" i="19"/>
  <c r="N216" i="19"/>
  <c r="M216" i="19"/>
  <c r="L216" i="19"/>
  <c r="K216" i="19"/>
  <c r="G216" i="19"/>
  <c r="F216" i="19"/>
  <c r="E216" i="19"/>
  <c r="W215" i="19"/>
  <c r="V215" i="19"/>
  <c r="U215" i="19"/>
  <c r="T215" i="19"/>
  <c r="S215" i="19"/>
  <c r="R215" i="19"/>
  <c r="Q215" i="19"/>
  <c r="P215" i="19"/>
  <c r="O215" i="19"/>
  <c r="N215" i="19"/>
  <c r="M215" i="19"/>
  <c r="L215" i="19"/>
  <c r="K215" i="19"/>
  <c r="G215" i="19"/>
  <c r="F215" i="19"/>
  <c r="E215" i="19"/>
  <c r="W214" i="19"/>
  <c r="V214" i="19"/>
  <c r="U214" i="19"/>
  <c r="T214" i="19"/>
  <c r="S214" i="19"/>
  <c r="R214" i="19"/>
  <c r="Q214" i="19"/>
  <c r="P214" i="19"/>
  <c r="O214" i="19"/>
  <c r="N214" i="19"/>
  <c r="M214" i="19"/>
  <c r="L214" i="19"/>
  <c r="K214" i="19"/>
  <c r="G214" i="19"/>
  <c r="F214" i="19"/>
  <c r="E214" i="19"/>
  <c r="W213" i="19"/>
  <c r="V213" i="19"/>
  <c r="U213" i="19"/>
  <c r="T213" i="19"/>
  <c r="S213" i="19"/>
  <c r="R213" i="19"/>
  <c r="Q213" i="19"/>
  <c r="P213" i="19"/>
  <c r="O213" i="19"/>
  <c r="N213" i="19"/>
  <c r="M213" i="19"/>
  <c r="L213" i="19"/>
  <c r="K213" i="19"/>
  <c r="G213" i="19"/>
  <c r="F213" i="19"/>
  <c r="E213" i="19"/>
  <c r="W212" i="19"/>
  <c r="V212" i="19"/>
  <c r="U212" i="19"/>
  <c r="T212" i="19"/>
  <c r="S212" i="19"/>
  <c r="R212" i="19"/>
  <c r="Q212" i="19"/>
  <c r="P212" i="19"/>
  <c r="O212" i="19"/>
  <c r="N212" i="19"/>
  <c r="M212" i="19"/>
  <c r="L212" i="19"/>
  <c r="K212" i="19"/>
  <c r="G212" i="19"/>
  <c r="F212" i="19"/>
  <c r="E212" i="19"/>
  <c r="W211" i="19"/>
  <c r="V211" i="19"/>
  <c r="U211" i="19"/>
  <c r="T211" i="19"/>
  <c r="S211" i="19"/>
  <c r="R211" i="19"/>
  <c r="Q211" i="19"/>
  <c r="P211" i="19"/>
  <c r="O211" i="19"/>
  <c r="N211" i="19"/>
  <c r="M211" i="19"/>
  <c r="L211" i="19"/>
  <c r="K211" i="19"/>
  <c r="G211" i="19"/>
  <c r="F211" i="19"/>
  <c r="E211" i="19"/>
  <c r="W210" i="19"/>
  <c r="V210" i="19"/>
  <c r="U210" i="19"/>
  <c r="T210" i="19"/>
  <c r="S210" i="19"/>
  <c r="R210" i="19"/>
  <c r="Q210" i="19"/>
  <c r="P210" i="19"/>
  <c r="O210" i="19"/>
  <c r="N210" i="19"/>
  <c r="M210" i="19"/>
  <c r="L210" i="19"/>
  <c r="K210" i="19"/>
  <c r="G210" i="19"/>
  <c r="F210" i="19"/>
  <c r="E210" i="19"/>
  <c r="W209" i="19"/>
  <c r="V209" i="19"/>
  <c r="U209" i="19"/>
  <c r="T209" i="19"/>
  <c r="S209" i="19"/>
  <c r="R209" i="19"/>
  <c r="Q209" i="19"/>
  <c r="P209" i="19"/>
  <c r="O209" i="19"/>
  <c r="N209" i="19"/>
  <c r="M209" i="19"/>
  <c r="L209" i="19"/>
  <c r="K209" i="19"/>
  <c r="G209" i="19"/>
  <c r="F209" i="19"/>
  <c r="E209" i="19"/>
  <c r="W208" i="19"/>
  <c r="V208" i="19"/>
  <c r="U208" i="19"/>
  <c r="T208" i="19"/>
  <c r="S208" i="19"/>
  <c r="R208" i="19"/>
  <c r="Q208" i="19"/>
  <c r="P208" i="19"/>
  <c r="O208" i="19"/>
  <c r="N208" i="19"/>
  <c r="M208" i="19"/>
  <c r="L208" i="19"/>
  <c r="K208" i="19"/>
  <c r="G208" i="19"/>
  <c r="F208" i="19"/>
  <c r="E208" i="19"/>
  <c r="W207" i="19"/>
  <c r="V207" i="19"/>
  <c r="U207" i="19"/>
  <c r="T207" i="19"/>
  <c r="S207" i="19"/>
  <c r="R207" i="19"/>
  <c r="Q207" i="19"/>
  <c r="P207" i="19"/>
  <c r="O207" i="19"/>
  <c r="N207" i="19"/>
  <c r="M207" i="19"/>
  <c r="L207" i="19"/>
  <c r="K207" i="19"/>
  <c r="G207" i="19"/>
  <c r="F207" i="19"/>
  <c r="E207" i="19"/>
  <c r="W206" i="19"/>
  <c r="V206" i="19"/>
  <c r="U206" i="19"/>
  <c r="T206" i="19"/>
  <c r="S206" i="19"/>
  <c r="R206" i="19"/>
  <c r="Q206" i="19"/>
  <c r="P206" i="19"/>
  <c r="O206" i="19"/>
  <c r="N206" i="19"/>
  <c r="M206" i="19"/>
  <c r="L206" i="19"/>
  <c r="K206" i="19"/>
  <c r="G206" i="19"/>
  <c r="F206" i="19"/>
  <c r="E206" i="19"/>
  <c r="W205" i="19"/>
  <c r="V205" i="19"/>
  <c r="U205" i="19"/>
  <c r="T205" i="19"/>
  <c r="S205" i="19"/>
  <c r="R205" i="19"/>
  <c r="Q205" i="19"/>
  <c r="P205" i="19"/>
  <c r="O205" i="19"/>
  <c r="N205" i="19"/>
  <c r="M205" i="19"/>
  <c r="L205" i="19"/>
  <c r="K205" i="19"/>
  <c r="G205" i="19"/>
  <c r="F205" i="19"/>
  <c r="E205" i="19"/>
  <c r="W204" i="19"/>
  <c r="V204" i="19"/>
  <c r="U204" i="19"/>
  <c r="T204" i="19"/>
  <c r="S204" i="19"/>
  <c r="R204" i="19"/>
  <c r="Q204" i="19"/>
  <c r="P204" i="19"/>
  <c r="O204" i="19"/>
  <c r="N204" i="19"/>
  <c r="M204" i="19"/>
  <c r="L204" i="19"/>
  <c r="K204" i="19"/>
  <c r="G204" i="19"/>
  <c r="F204" i="19"/>
  <c r="E204" i="19"/>
  <c r="W203" i="19"/>
  <c r="V203" i="19"/>
  <c r="U203" i="19"/>
  <c r="T203" i="19"/>
  <c r="S203" i="19"/>
  <c r="R203" i="19"/>
  <c r="Q203" i="19"/>
  <c r="P203" i="19"/>
  <c r="O203" i="19"/>
  <c r="N203" i="19"/>
  <c r="M203" i="19"/>
  <c r="L203" i="19"/>
  <c r="K203" i="19"/>
  <c r="G203" i="19"/>
  <c r="F203" i="19"/>
  <c r="E203" i="19"/>
  <c r="W202" i="19"/>
  <c r="V202" i="19"/>
  <c r="U202" i="19"/>
  <c r="T202" i="19"/>
  <c r="S202" i="19"/>
  <c r="R202" i="19"/>
  <c r="Q202" i="19"/>
  <c r="P202" i="19"/>
  <c r="O202" i="19"/>
  <c r="N202" i="19"/>
  <c r="M202" i="19"/>
  <c r="L202" i="19"/>
  <c r="K202" i="19"/>
  <c r="G202" i="19"/>
  <c r="F202" i="19"/>
  <c r="E202" i="19"/>
  <c r="W201" i="19"/>
  <c r="V201" i="19"/>
  <c r="U201" i="19"/>
  <c r="T201" i="19"/>
  <c r="S201" i="19"/>
  <c r="R201" i="19"/>
  <c r="Q201" i="19"/>
  <c r="P201" i="19"/>
  <c r="O201" i="19"/>
  <c r="N201" i="19"/>
  <c r="M201" i="19"/>
  <c r="L201" i="19"/>
  <c r="K201" i="19"/>
  <c r="G201" i="19"/>
  <c r="F201" i="19"/>
  <c r="E201" i="19"/>
  <c r="W200" i="19"/>
  <c r="V200" i="19"/>
  <c r="U200" i="19"/>
  <c r="T200" i="19"/>
  <c r="S200" i="19"/>
  <c r="R200" i="19"/>
  <c r="Q200" i="19"/>
  <c r="P200" i="19"/>
  <c r="O200" i="19"/>
  <c r="N200" i="19"/>
  <c r="M200" i="19"/>
  <c r="L200" i="19"/>
  <c r="K200" i="19"/>
  <c r="G200" i="19"/>
  <c r="F200" i="19"/>
  <c r="E200" i="19"/>
  <c r="W199" i="19"/>
  <c r="V199" i="19"/>
  <c r="U199" i="19"/>
  <c r="T199" i="19"/>
  <c r="S199" i="19"/>
  <c r="R199" i="19"/>
  <c r="Q199" i="19"/>
  <c r="P199" i="19"/>
  <c r="O199" i="19"/>
  <c r="N199" i="19"/>
  <c r="M199" i="19"/>
  <c r="L199" i="19"/>
  <c r="K199" i="19"/>
  <c r="G199" i="19"/>
  <c r="F199" i="19"/>
  <c r="E199" i="19"/>
  <c r="W198" i="19"/>
  <c r="V198" i="19"/>
  <c r="U198" i="19"/>
  <c r="T198" i="19"/>
  <c r="S198" i="19"/>
  <c r="R198" i="19"/>
  <c r="Q198" i="19"/>
  <c r="P198" i="19"/>
  <c r="O198" i="19"/>
  <c r="N198" i="19"/>
  <c r="M198" i="19"/>
  <c r="L198" i="19"/>
  <c r="K198" i="19"/>
  <c r="G198" i="19"/>
  <c r="F198" i="19"/>
  <c r="E198" i="19"/>
  <c r="W197" i="19"/>
  <c r="V197" i="19"/>
  <c r="U197" i="19"/>
  <c r="T197" i="19"/>
  <c r="S197" i="19"/>
  <c r="R197" i="19"/>
  <c r="Q197" i="19"/>
  <c r="P197" i="19"/>
  <c r="O197" i="19"/>
  <c r="N197" i="19"/>
  <c r="M197" i="19"/>
  <c r="L197" i="19"/>
  <c r="K197" i="19"/>
  <c r="G197" i="19"/>
  <c r="F197" i="19"/>
  <c r="E197" i="19"/>
  <c r="W196" i="19"/>
  <c r="V196" i="19"/>
  <c r="U196" i="19"/>
  <c r="T196" i="19"/>
  <c r="S196" i="19"/>
  <c r="R196" i="19"/>
  <c r="Q196" i="19"/>
  <c r="P196" i="19"/>
  <c r="O196" i="19"/>
  <c r="N196" i="19"/>
  <c r="M196" i="19"/>
  <c r="L196" i="19"/>
  <c r="K196" i="19"/>
  <c r="G196" i="19"/>
  <c r="F196" i="19"/>
  <c r="E196" i="19"/>
  <c r="W195" i="19"/>
  <c r="V195" i="19"/>
  <c r="U195" i="19"/>
  <c r="T195" i="19"/>
  <c r="S195" i="19"/>
  <c r="R195" i="19"/>
  <c r="Q195" i="19"/>
  <c r="P195" i="19"/>
  <c r="O195" i="19"/>
  <c r="N195" i="19"/>
  <c r="M195" i="19"/>
  <c r="L195" i="19"/>
  <c r="K195" i="19"/>
  <c r="G195" i="19"/>
  <c r="F195" i="19"/>
  <c r="E195" i="19"/>
  <c r="W194" i="19"/>
  <c r="V194" i="19"/>
  <c r="U194" i="19"/>
  <c r="T194" i="19"/>
  <c r="S194" i="19"/>
  <c r="R194" i="19"/>
  <c r="Q194" i="19"/>
  <c r="P194" i="19"/>
  <c r="O194" i="19"/>
  <c r="N194" i="19"/>
  <c r="M194" i="19"/>
  <c r="L194" i="19"/>
  <c r="K194" i="19"/>
  <c r="G194" i="19"/>
  <c r="F194" i="19"/>
  <c r="E194" i="19"/>
  <c r="W193" i="19"/>
  <c r="V193" i="19"/>
  <c r="U193" i="19"/>
  <c r="T193" i="19"/>
  <c r="S193" i="19"/>
  <c r="R193" i="19"/>
  <c r="Q193" i="19"/>
  <c r="P193" i="19"/>
  <c r="O193" i="19"/>
  <c r="N193" i="19"/>
  <c r="M193" i="19"/>
  <c r="L193" i="19"/>
  <c r="K193" i="19"/>
  <c r="G193" i="19"/>
  <c r="F193" i="19"/>
  <c r="E193" i="19"/>
  <c r="W192" i="19"/>
  <c r="V192" i="19"/>
  <c r="U192" i="19"/>
  <c r="T192" i="19"/>
  <c r="S192" i="19"/>
  <c r="R192" i="19"/>
  <c r="Q192" i="19"/>
  <c r="P192" i="19"/>
  <c r="O192" i="19"/>
  <c r="N192" i="19"/>
  <c r="M192" i="19"/>
  <c r="L192" i="19"/>
  <c r="K192" i="19"/>
  <c r="G192" i="19"/>
  <c r="F192" i="19"/>
  <c r="E192" i="19"/>
  <c r="W191" i="19"/>
  <c r="V191" i="19"/>
  <c r="U191" i="19"/>
  <c r="T191" i="19"/>
  <c r="S191" i="19"/>
  <c r="R191" i="19"/>
  <c r="Q191" i="19"/>
  <c r="P191" i="19"/>
  <c r="O191" i="19"/>
  <c r="N191" i="19"/>
  <c r="M191" i="19"/>
  <c r="L191" i="19"/>
  <c r="K191" i="19"/>
  <c r="G191" i="19"/>
  <c r="F191" i="19"/>
  <c r="E191" i="19"/>
  <c r="W190" i="19"/>
  <c r="V190" i="19"/>
  <c r="U190" i="19"/>
  <c r="T190" i="19"/>
  <c r="S190" i="19"/>
  <c r="R190" i="19"/>
  <c r="Q190" i="19"/>
  <c r="P190" i="19"/>
  <c r="O190" i="19"/>
  <c r="N190" i="19"/>
  <c r="M190" i="19"/>
  <c r="L190" i="19"/>
  <c r="K190" i="19"/>
  <c r="G190" i="19"/>
  <c r="F190" i="19"/>
  <c r="E190" i="19"/>
  <c r="W189" i="19"/>
  <c r="V189" i="19"/>
  <c r="U189" i="19"/>
  <c r="T189" i="19"/>
  <c r="S189" i="19"/>
  <c r="R189" i="19"/>
  <c r="Q189" i="19"/>
  <c r="P189" i="19"/>
  <c r="O189" i="19"/>
  <c r="N189" i="19"/>
  <c r="M189" i="19"/>
  <c r="L189" i="19"/>
  <c r="K189" i="19"/>
  <c r="G189" i="19"/>
  <c r="F189" i="19"/>
  <c r="E189" i="19"/>
  <c r="U188" i="19"/>
  <c r="T188" i="19"/>
  <c r="S188" i="19"/>
  <c r="R188" i="19"/>
  <c r="Q188" i="19"/>
  <c r="P188" i="19"/>
  <c r="O188" i="19"/>
  <c r="N188" i="19"/>
  <c r="K188" i="19"/>
  <c r="G188" i="19"/>
  <c r="F188" i="19"/>
  <c r="E188" i="19"/>
  <c r="W187" i="19"/>
  <c r="V187" i="19"/>
  <c r="U187" i="19"/>
  <c r="T187" i="19"/>
  <c r="S187" i="19"/>
  <c r="R187" i="19"/>
  <c r="Q187" i="19"/>
  <c r="P187" i="19"/>
  <c r="O187" i="19"/>
  <c r="N187" i="19"/>
  <c r="M187" i="19"/>
  <c r="L187" i="19"/>
  <c r="K187" i="19"/>
  <c r="G187" i="19"/>
  <c r="F187" i="19"/>
  <c r="E187" i="19"/>
  <c r="W186" i="19"/>
  <c r="V186" i="19"/>
  <c r="U186" i="19"/>
  <c r="T186" i="19"/>
  <c r="S186" i="19"/>
  <c r="R186" i="19"/>
  <c r="Q186" i="19"/>
  <c r="P186" i="19"/>
  <c r="O186" i="19"/>
  <c r="N186" i="19"/>
  <c r="M186" i="19"/>
  <c r="L186" i="19"/>
  <c r="K186" i="19"/>
  <c r="G186" i="19"/>
  <c r="F186" i="19"/>
  <c r="E186" i="19"/>
  <c r="W185" i="19"/>
  <c r="V185" i="19"/>
  <c r="U185" i="19"/>
  <c r="T185" i="19"/>
  <c r="S185" i="19"/>
  <c r="R185" i="19"/>
  <c r="Q185" i="19"/>
  <c r="P185" i="19"/>
  <c r="O185" i="19"/>
  <c r="N185" i="19"/>
  <c r="M185" i="19"/>
  <c r="L185" i="19"/>
  <c r="K185" i="19"/>
  <c r="G185" i="19"/>
  <c r="F185" i="19"/>
  <c r="E185" i="19"/>
  <c r="W184" i="19"/>
  <c r="V184" i="19"/>
  <c r="U184" i="19"/>
  <c r="T184" i="19"/>
  <c r="S184" i="19"/>
  <c r="R184" i="19"/>
  <c r="Q184" i="19"/>
  <c r="P184" i="19"/>
  <c r="O184" i="19"/>
  <c r="N184" i="19"/>
  <c r="M184" i="19"/>
  <c r="L184" i="19"/>
  <c r="K184" i="19"/>
  <c r="G184" i="19"/>
  <c r="F184" i="19"/>
  <c r="E184" i="19"/>
  <c r="W183" i="19"/>
  <c r="V183" i="19"/>
  <c r="U183" i="19"/>
  <c r="T183" i="19"/>
  <c r="S183" i="19"/>
  <c r="R183" i="19"/>
  <c r="Q183" i="19"/>
  <c r="P183" i="19"/>
  <c r="O183" i="19"/>
  <c r="N183" i="19"/>
  <c r="M183" i="19"/>
  <c r="L183" i="19"/>
  <c r="K183" i="19"/>
  <c r="G183" i="19"/>
  <c r="F183" i="19"/>
  <c r="E183" i="19"/>
  <c r="W182" i="19"/>
  <c r="V182" i="19"/>
  <c r="U182" i="19"/>
  <c r="T182" i="19"/>
  <c r="S182" i="19"/>
  <c r="R182" i="19"/>
  <c r="Q182" i="19"/>
  <c r="P182" i="19"/>
  <c r="O182" i="19"/>
  <c r="N182" i="19"/>
  <c r="M182" i="19"/>
  <c r="L182" i="19"/>
  <c r="K182" i="19"/>
  <c r="G182" i="19"/>
  <c r="F182" i="19"/>
  <c r="E182" i="19"/>
  <c r="W181" i="19"/>
  <c r="V181" i="19"/>
  <c r="U181" i="19"/>
  <c r="T181" i="19"/>
  <c r="S181" i="19"/>
  <c r="R181" i="19"/>
  <c r="Q181" i="19"/>
  <c r="P181" i="19"/>
  <c r="O181" i="19"/>
  <c r="N181" i="19"/>
  <c r="M181" i="19"/>
  <c r="L181" i="19"/>
  <c r="K181" i="19"/>
  <c r="G181" i="19"/>
  <c r="F181" i="19"/>
  <c r="E181" i="19"/>
  <c r="W180" i="19"/>
  <c r="V180" i="19"/>
  <c r="U180" i="19"/>
  <c r="T180" i="19"/>
  <c r="S180" i="19"/>
  <c r="R180" i="19"/>
  <c r="Q180" i="19"/>
  <c r="P180" i="19"/>
  <c r="O180" i="19"/>
  <c r="N180" i="19"/>
  <c r="M180" i="19"/>
  <c r="L180" i="19"/>
  <c r="K180" i="19"/>
  <c r="G180" i="19"/>
  <c r="F180" i="19"/>
  <c r="E180" i="19"/>
  <c r="W179" i="19"/>
  <c r="V179" i="19"/>
  <c r="U179" i="19"/>
  <c r="T179" i="19"/>
  <c r="S179" i="19"/>
  <c r="R179" i="19"/>
  <c r="Q179" i="19"/>
  <c r="P179" i="19"/>
  <c r="O179" i="19"/>
  <c r="N179" i="19"/>
  <c r="M179" i="19"/>
  <c r="L179" i="19"/>
  <c r="K179" i="19"/>
  <c r="G179" i="19"/>
  <c r="F179" i="19"/>
  <c r="E179" i="19"/>
  <c r="W178" i="19"/>
  <c r="V178" i="19"/>
  <c r="U178" i="19"/>
  <c r="T178" i="19"/>
  <c r="S178" i="19"/>
  <c r="R178" i="19"/>
  <c r="Q178" i="19"/>
  <c r="P178" i="19"/>
  <c r="O178" i="19"/>
  <c r="N178" i="19"/>
  <c r="M178" i="19"/>
  <c r="L178" i="19"/>
  <c r="K178" i="19"/>
  <c r="G178" i="19"/>
  <c r="F178" i="19"/>
  <c r="E178" i="19"/>
  <c r="W177" i="19"/>
  <c r="V177" i="19"/>
  <c r="U177" i="19"/>
  <c r="T177" i="19"/>
  <c r="S177" i="19"/>
  <c r="R177" i="19"/>
  <c r="Q177" i="19"/>
  <c r="P177" i="19"/>
  <c r="O177" i="19"/>
  <c r="N177" i="19"/>
  <c r="M177" i="19"/>
  <c r="L177" i="19"/>
  <c r="K177" i="19"/>
  <c r="G177" i="19"/>
  <c r="F177" i="19"/>
  <c r="E177" i="19"/>
  <c r="F176" i="19"/>
  <c r="W175" i="19"/>
  <c r="V175" i="19"/>
  <c r="U175" i="19"/>
  <c r="T175" i="19"/>
  <c r="S175" i="19"/>
  <c r="R175" i="19"/>
  <c r="Q175" i="19"/>
  <c r="P175" i="19"/>
  <c r="O175" i="19"/>
  <c r="N175" i="19"/>
  <c r="M175" i="19"/>
  <c r="L175" i="19"/>
  <c r="K175" i="19"/>
  <c r="G175" i="19"/>
  <c r="F175" i="19"/>
  <c r="E175" i="19"/>
  <c r="W174" i="19"/>
  <c r="V174" i="19"/>
  <c r="U174" i="19"/>
  <c r="T174" i="19"/>
  <c r="S174" i="19"/>
  <c r="R174" i="19"/>
  <c r="Q174" i="19"/>
  <c r="P174" i="19"/>
  <c r="O174" i="19"/>
  <c r="N174" i="19"/>
  <c r="M174" i="19"/>
  <c r="L174" i="19"/>
  <c r="K174" i="19"/>
  <c r="G174" i="19"/>
  <c r="F174" i="19"/>
  <c r="E174" i="19"/>
  <c r="W173" i="19"/>
  <c r="V173" i="19"/>
  <c r="U173" i="19"/>
  <c r="T173" i="19"/>
  <c r="S173" i="19"/>
  <c r="R173" i="19"/>
  <c r="Q173" i="19"/>
  <c r="P173" i="19"/>
  <c r="O173" i="19"/>
  <c r="N173" i="19"/>
  <c r="M173" i="19"/>
  <c r="L173" i="19"/>
  <c r="K173" i="19"/>
  <c r="G173" i="19"/>
  <c r="F173" i="19"/>
  <c r="E173" i="19"/>
  <c r="W172" i="19"/>
  <c r="V172" i="19"/>
  <c r="U172" i="19"/>
  <c r="T172" i="19"/>
  <c r="S172" i="19"/>
  <c r="R172" i="19"/>
  <c r="Q172" i="19"/>
  <c r="P172" i="19"/>
  <c r="O172" i="19"/>
  <c r="N172" i="19"/>
  <c r="M172" i="19"/>
  <c r="L172" i="19"/>
  <c r="K172" i="19"/>
  <c r="G172" i="19"/>
  <c r="F172" i="19"/>
  <c r="E172" i="19"/>
  <c r="W171" i="19"/>
  <c r="V171" i="19"/>
  <c r="U171" i="19"/>
  <c r="T171" i="19"/>
  <c r="S171" i="19"/>
  <c r="R171" i="19"/>
  <c r="Q171" i="19"/>
  <c r="P171" i="19"/>
  <c r="O171" i="19"/>
  <c r="N171" i="19"/>
  <c r="M171" i="19"/>
  <c r="L171" i="19"/>
  <c r="K171" i="19"/>
  <c r="G171" i="19"/>
  <c r="F171" i="19"/>
  <c r="E171" i="19"/>
  <c r="W170" i="19"/>
  <c r="V170" i="19"/>
  <c r="U170" i="19"/>
  <c r="T170" i="19"/>
  <c r="S170" i="19"/>
  <c r="R170" i="19"/>
  <c r="Q170" i="19"/>
  <c r="P170" i="19"/>
  <c r="O170" i="19"/>
  <c r="N170" i="19"/>
  <c r="M170" i="19"/>
  <c r="L170" i="19"/>
  <c r="K170" i="19"/>
  <c r="G170" i="19"/>
  <c r="F170" i="19"/>
  <c r="E170" i="19"/>
  <c r="W169" i="19"/>
  <c r="V169" i="19"/>
  <c r="U169" i="19"/>
  <c r="T169" i="19"/>
  <c r="S169" i="19"/>
  <c r="R169" i="19"/>
  <c r="Q169" i="19"/>
  <c r="P169" i="19"/>
  <c r="O169" i="19"/>
  <c r="N169" i="19"/>
  <c r="M169" i="19"/>
  <c r="L169" i="19"/>
  <c r="K169" i="19"/>
  <c r="G169" i="19"/>
  <c r="F169" i="19"/>
  <c r="E169" i="19"/>
  <c r="W168" i="19"/>
  <c r="V168" i="19"/>
  <c r="U168" i="19"/>
  <c r="T168" i="19"/>
  <c r="S168" i="19"/>
  <c r="R168" i="19"/>
  <c r="Q168" i="19"/>
  <c r="P168" i="19"/>
  <c r="O168" i="19"/>
  <c r="N168" i="19"/>
  <c r="M168" i="19"/>
  <c r="L168" i="19"/>
  <c r="K168" i="19"/>
  <c r="G168" i="19"/>
  <c r="F168" i="19"/>
  <c r="E168" i="19"/>
  <c r="W167" i="19"/>
  <c r="V167" i="19"/>
  <c r="U167" i="19"/>
  <c r="T167" i="19"/>
  <c r="S167" i="19"/>
  <c r="R167" i="19"/>
  <c r="Q167" i="19"/>
  <c r="P167" i="19"/>
  <c r="O167" i="19"/>
  <c r="N167" i="19"/>
  <c r="M167" i="19"/>
  <c r="L167" i="19"/>
  <c r="K167" i="19"/>
  <c r="G167" i="19"/>
  <c r="F167" i="19"/>
  <c r="E167" i="19"/>
  <c r="W166" i="19"/>
  <c r="V166" i="19"/>
  <c r="U166" i="19"/>
  <c r="T166" i="19"/>
  <c r="S166" i="19"/>
  <c r="R166" i="19"/>
  <c r="Q166" i="19"/>
  <c r="P166" i="19"/>
  <c r="O166" i="19"/>
  <c r="N166" i="19"/>
  <c r="M166" i="19"/>
  <c r="L166" i="19"/>
  <c r="K166" i="19"/>
  <c r="G166" i="19"/>
  <c r="F166" i="19"/>
  <c r="E166" i="19"/>
  <c r="W165" i="19"/>
  <c r="V165" i="19"/>
  <c r="U165" i="19"/>
  <c r="T165" i="19"/>
  <c r="S165" i="19"/>
  <c r="R165" i="19"/>
  <c r="Q165" i="19"/>
  <c r="P165" i="19"/>
  <c r="O165" i="19"/>
  <c r="N165" i="19"/>
  <c r="M165" i="19"/>
  <c r="L165" i="19"/>
  <c r="K165" i="19"/>
  <c r="G165" i="19"/>
  <c r="F165" i="19"/>
  <c r="E165" i="19"/>
  <c r="W164" i="19"/>
  <c r="V164" i="19"/>
  <c r="U164" i="19"/>
  <c r="T164" i="19"/>
  <c r="S164" i="19"/>
  <c r="R164" i="19"/>
  <c r="Q164" i="19"/>
  <c r="P164" i="19"/>
  <c r="O164" i="19"/>
  <c r="N164" i="19"/>
  <c r="M164" i="19"/>
  <c r="L164" i="19"/>
  <c r="K164" i="19"/>
  <c r="G164" i="19"/>
  <c r="F164" i="19"/>
  <c r="E164" i="19"/>
  <c r="W163" i="19"/>
  <c r="V163" i="19"/>
  <c r="U163" i="19"/>
  <c r="T163" i="19"/>
  <c r="S163" i="19"/>
  <c r="R163" i="19"/>
  <c r="Q163" i="19"/>
  <c r="P163" i="19"/>
  <c r="O163" i="19"/>
  <c r="N163" i="19"/>
  <c r="M163" i="19"/>
  <c r="L163" i="19"/>
  <c r="K163" i="19"/>
  <c r="G163" i="19"/>
  <c r="F163" i="19"/>
  <c r="E163" i="19"/>
  <c r="W162" i="19"/>
  <c r="V162" i="19"/>
  <c r="U162" i="19"/>
  <c r="T162" i="19"/>
  <c r="S162" i="19"/>
  <c r="R162" i="19"/>
  <c r="Q162" i="19"/>
  <c r="P162" i="19"/>
  <c r="O162" i="19"/>
  <c r="N162" i="19"/>
  <c r="M162" i="19"/>
  <c r="L162" i="19"/>
  <c r="K162" i="19"/>
  <c r="G162" i="19"/>
  <c r="F162" i="19"/>
  <c r="E162" i="19"/>
  <c r="W161" i="19"/>
  <c r="V161" i="19"/>
  <c r="U161" i="19"/>
  <c r="T161" i="19"/>
  <c r="S161" i="19"/>
  <c r="R161" i="19"/>
  <c r="Q161" i="19"/>
  <c r="P161" i="19"/>
  <c r="O161" i="19"/>
  <c r="N161" i="19"/>
  <c r="M161" i="19"/>
  <c r="L161" i="19"/>
  <c r="K161" i="19"/>
  <c r="G161" i="19"/>
  <c r="F161" i="19"/>
  <c r="E161" i="19"/>
  <c r="W160" i="19"/>
  <c r="V160" i="19"/>
  <c r="U160" i="19"/>
  <c r="T160" i="19"/>
  <c r="S160" i="19"/>
  <c r="R160" i="19"/>
  <c r="Q160" i="19"/>
  <c r="P160" i="19"/>
  <c r="O160" i="19"/>
  <c r="N160" i="19"/>
  <c r="M160" i="19"/>
  <c r="L160" i="19"/>
  <c r="K160" i="19"/>
  <c r="G160" i="19"/>
  <c r="F160" i="19"/>
  <c r="E160" i="19"/>
  <c r="W159" i="19"/>
  <c r="V159" i="19"/>
  <c r="U159" i="19"/>
  <c r="T159" i="19"/>
  <c r="S159" i="19"/>
  <c r="R159" i="19"/>
  <c r="Q159" i="19"/>
  <c r="P159" i="19"/>
  <c r="O159" i="19"/>
  <c r="N159" i="19"/>
  <c r="M159" i="19"/>
  <c r="L159" i="19"/>
  <c r="K159" i="19"/>
  <c r="G159" i="19"/>
  <c r="F159" i="19"/>
  <c r="E159" i="19"/>
  <c r="W158" i="19"/>
  <c r="V158" i="19"/>
  <c r="U158" i="19"/>
  <c r="T158" i="19"/>
  <c r="S158" i="19"/>
  <c r="R158" i="19"/>
  <c r="Q158" i="19"/>
  <c r="P158" i="19"/>
  <c r="O158" i="19"/>
  <c r="N158" i="19"/>
  <c r="M158" i="19"/>
  <c r="L158" i="19"/>
  <c r="K158" i="19"/>
  <c r="G158" i="19"/>
  <c r="F158" i="19"/>
  <c r="E158" i="19"/>
  <c r="W157" i="19"/>
  <c r="V157" i="19"/>
  <c r="U157" i="19"/>
  <c r="T157" i="19"/>
  <c r="S157" i="19"/>
  <c r="R157" i="19"/>
  <c r="Q157" i="19"/>
  <c r="P157" i="19"/>
  <c r="O157" i="19"/>
  <c r="N157" i="19"/>
  <c r="M157" i="19"/>
  <c r="L157" i="19"/>
  <c r="K157" i="19"/>
  <c r="G157" i="19"/>
  <c r="F157" i="19"/>
  <c r="E157" i="19"/>
  <c r="W156" i="19"/>
  <c r="V156" i="19"/>
  <c r="U156" i="19"/>
  <c r="T156" i="19"/>
  <c r="S156" i="19"/>
  <c r="R156" i="19"/>
  <c r="Q156" i="19"/>
  <c r="P156" i="19"/>
  <c r="O156" i="19"/>
  <c r="N156" i="19"/>
  <c r="M156" i="19"/>
  <c r="L156" i="19"/>
  <c r="K156" i="19"/>
  <c r="G156" i="19"/>
  <c r="F156" i="19"/>
  <c r="E156" i="19"/>
  <c r="W155" i="19"/>
  <c r="V155" i="19"/>
  <c r="U155" i="19"/>
  <c r="T155" i="19"/>
  <c r="S155" i="19"/>
  <c r="R155" i="19"/>
  <c r="Q155" i="19"/>
  <c r="P155" i="19"/>
  <c r="O155" i="19"/>
  <c r="N155" i="19"/>
  <c r="M155" i="19"/>
  <c r="L155" i="19"/>
  <c r="K155" i="19"/>
  <c r="G155" i="19"/>
  <c r="F155" i="19"/>
  <c r="E155" i="19"/>
  <c r="W154" i="19"/>
  <c r="V154" i="19"/>
  <c r="U154" i="19"/>
  <c r="T154" i="19"/>
  <c r="S154" i="19"/>
  <c r="R154" i="19"/>
  <c r="Q154" i="19"/>
  <c r="P154" i="19"/>
  <c r="O154" i="19"/>
  <c r="N154" i="19"/>
  <c r="M154" i="19"/>
  <c r="L154" i="19"/>
  <c r="K154" i="19"/>
  <c r="G154" i="19"/>
  <c r="F154" i="19"/>
  <c r="E154" i="19"/>
  <c r="W153" i="19"/>
  <c r="V153" i="19"/>
  <c r="U153" i="19"/>
  <c r="T153" i="19"/>
  <c r="S153" i="19"/>
  <c r="R153" i="19"/>
  <c r="Q153" i="19"/>
  <c r="P153" i="19"/>
  <c r="O153" i="19"/>
  <c r="N153" i="19"/>
  <c r="M153" i="19"/>
  <c r="L153" i="19"/>
  <c r="K153" i="19"/>
  <c r="G153" i="19"/>
  <c r="F153" i="19"/>
  <c r="E153" i="19"/>
  <c r="W152" i="19"/>
  <c r="V152" i="19"/>
  <c r="U152" i="19"/>
  <c r="T152" i="19"/>
  <c r="S152" i="19"/>
  <c r="R152" i="19"/>
  <c r="Q152" i="19"/>
  <c r="P152" i="19"/>
  <c r="O152" i="19"/>
  <c r="N152" i="19"/>
  <c r="M152" i="19"/>
  <c r="L152" i="19"/>
  <c r="K152" i="19"/>
  <c r="G152" i="19"/>
  <c r="F152" i="19"/>
  <c r="E152" i="19"/>
  <c r="W151" i="19"/>
  <c r="V151" i="19"/>
  <c r="U151" i="19"/>
  <c r="T151" i="19"/>
  <c r="S151" i="19"/>
  <c r="R151" i="19"/>
  <c r="Q151" i="19"/>
  <c r="P151" i="19"/>
  <c r="O151" i="19"/>
  <c r="N151" i="19"/>
  <c r="M151" i="19"/>
  <c r="L151" i="19"/>
  <c r="K151" i="19"/>
  <c r="G151" i="19"/>
  <c r="F151" i="19"/>
  <c r="E151" i="19"/>
  <c r="W150" i="19"/>
  <c r="V150" i="19"/>
  <c r="U150" i="19"/>
  <c r="T150" i="19"/>
  <c r="S150" i="19"/>
  <c r="R150" i="19"/>
  <c r="Q150" i="19"/>
  <c r="P150" i="19"/>
  <c r="O150" i="19"/>
  <c r="N150" i="19"/>
  <c r="M150" i="19"/>
  <c r="L150" i="19"/>
  <c r="K150" i="19"/>
  <c r="G150" i="19"/>
  <c r="F150" i="19"/>
  <c r="E150" i="19"/>
  <c r="W149" i="19"/>
  <c r="V149" i="19"/>
  <c r="U149" i="19"/>
  <c r="T149" i="19"/>
  <c r="S149" i="19"/>
  <c r="R149" i="19"/>
  <c r="Q149" i="19"/>
  <c r="P149" i="19"/>
  <c r="O149" i="19"/>
  <c r="N149" i="19"/>
  <c r="M149" i="19"/>
  <c r="L149" i="19"/>
  <c r="K149" i="19"/>
  <c r="G149" i="19"/>
  <c r="F149" i="19"/>
  <c r="E149" i="19"/>
  <c r="W148" i="19"/>
  <c r="V148" i="19"/>
  <c r="U148" i="19"/>
  <c r="T148" i="19"/>
  <c r="S148" i="19"/>
  <c r="R148" i="19"/>
  <c r="Q148" i="19"/>
  <c r="P148" i="19"/>
  <c r="O148" i="19"/>
  <c r="N148" i="19"/>
  <c r="M148" i="19"/>
  <c r="L148" i="19"/>
  <c r="K148" i="19"/>
  <c r="G148" i="19"/>
  <c r="F148" i="19"/>
  <c r="E148" i="19"/>
  <c r="W147" i="19"/>
  <c r="V147" i="19"/>
  <c r="U147" i="19"/>
  <c r="T147" i="19"/>
  <c r="S147" i="19"/>
  <c r="R147" i="19"/>
  <c r="Q147" i="19"/>
  <c r="P147" i="19"/>
  <c r="O147" i="19"/>
  <c r="N147" i="19"/>
  <c r="M147" i="19"/>
  <c r="L147" i="19"/>
  <c r="K147" i="19"/>
  <c r="G147" i="19"/>
  <c r="F147" i="19"/>
  <c r="E147" i="19"/>
  <c r="W146" i="19"/>
  <c r="V146" i="19"/>
  <c r="U146" i="19"/>
  <c r="T146" i="19"/>
  <c r="S146" i="19"/>
  <c r="R146" i="19"/>
  <c r="Q146" i="19"/>
  <c r="P146" i="19"/>
  <c r="O146" i="19"/>
  <c r="N146" i="19"/>
  <c r="M146" i="19"/>
  <c r="L146" i="19"/>
  <c r="K146" i="19"/>
  <c r="G146" i="19"/>
  <c r="F146" i="19"/>
  <c r="E146" i="19"/>
  <c r="W145" i="19"/>
  <c r="V145" i="19"/>
  <c r="U145" i="19"/>
  <c r="T145" i="19"/>
  <c r="S145" i="19"/>
  <c r="R145" i="19"/>
  <c r="Q145" i="19"/>
  <c r="P145" i="19"/>
  <c r="O145" i="19"/>
  <c r="N145" i="19"/>
  <c r="M145" i="19"/>
  <c r="L145" i="19"/>
  <c r="K145" i="19"/>
  <c r="G145" i="19"/>
  <c r="F145" i="19"/>
  <c r="E145" i="19"/>
  <c r="W144" i="19"/>
  <c r="V144" i="19"/>
  <c r="U144" i="19"/>
  <c r="T144" i="19"/>
  <c r="S144" i="19"/>
  <c r="R144" i="19"/>
  <c r="Q144" i="19"/>
  <c r="P144" i="19"/>
  <c r="O144" i="19"/>
  <c r="N144" i="19"/>
  <c r="M144" i="19"/>
  <c r="L144" i="19"/>
  <c r="K144" i="19"/>
  <c r="G144" i="19"/>
  <c r="F144" i="19"/>
  <c r="E144" i="19"/>
  <c r="W143" i="19"/>
  <c r="V143" i="19"/>
  <c r="U143" i="19"/>
  <c r="T143" i="19"/>
  <c r="S143" i="19"/>
  <c r="R143" i="19"/>
  <c r="Q143" i="19"/>
  <c r="P143" i="19"/>
  <c r="O143" i="19"/>
  <c r="N143" i="19"/>
  <c r="M143" i="19"/>
  <c r="L143" i="19"/>
  <c r="K143" i="19"/>
  <c r="G143" i="19"/>
  <c r="F143" i="19"/>
  <c r="E143" i="19"/>
  <c r="W142" i="19"/>
  <c r="V142" i="19"/>
  <c r="U142" i="19"/>
  <c r="T142" i="19"/>
  <c r="S142" i="19"/>
  <c r="R142" i="19"/>
  <c r="Q142" i="19"/>
  <c r="P142" i="19"/>
  <c r="O142" i="19"/>
  <c r="N142" i="19"/>
  <c r="M142" i="19"/>
  <c r="L142" i="19"/>
  <c r="K142" i="19"/>
  <c r="G142" i="19"/>
  <c r="F142" i="19"/>
  <c r="E142" i="19"/>
  <c r="W141" i="19"/>
  <c r="V141" i="19"/>
  <c r="U141" i="19"/>
  <c r="T141" i="19"/>
  <c r="S141" i="19"/>
  <c r="R141" i="19"/>
  <c r="Q141" i="19"/>
  <c r="P141" i="19"/>
  <c r="O141" i="19"/>
  <c r="N141" i="19"/>
  <c r="M141" i="19"/>
  <c r="L141" i="19"/>
  <c r="K141" i="19"/>
  <c r="G141" i="19"/>
  <c r="F141" i="19"/>
  <c r="E141" i="19"/>
  <c r="W140" i="19"/>
  <c r="V140" i="19"/>
  <c r="U140" i="19"/>
  <c r="T140" i="19"/>
  <c r="S140" i="19"/>
  <c r="R140" i="19"/>
  <c r="Q140" i="19"/>
  <c r="P140" i="19"/>
  <c r="O140" i="19"/>
  <c r="N140" i="19"/>
  <c r="M140" i="19"/>
  <c r="L140" i="19"/>
  <c r="K140" i="19"/>
  <c r="G140" i="19"/>
  <c r="F140" i="19"/>
  <c r="E140" i="19"/>
  <c r="W139" i="19"/>
  <c r="V139" i="19"/>
  <c r="U139" i="19"/>
  <c r="T139" i="19"/>
  <c r="S139" i="19"/>
  <c r="R139" i="19"/>
  <c r="Q139" i="19"/>
  <c r="P139" i="19"/>
  <c r="O139" i="19"/>
  <c r="N139" i="19"/>
  <c r="M139" i="19"/>
  <c r="L139" i="19"/>
  <c r="K139" i="19"/>
  <c r="G139" i="19"/>
  <c r="F139" i="19"/>
  <c r="E139" i="19"/>
  <c r="W138" i="19"/>
  <c r="V138" i="19"/>
  <c r="U138" i="19"/>
  <c r="T138" i="19"/>
  <c r="S138" i="19"/>
  <c r="R138" i="19"/>
  <c r="Q138" i="19"/>
  <c r="P138" i="19"/>
  <c r="O138" i="19"/>
  <c r="N138" i="19"/>
  <c r="M138" i="19"/>
  <c r="L138" i="19"/>
  <c r="K138" i="19"/>
  <c r="G138" i="19"/>
  <c r="F138" i="19"/>
  <c r="E138" i="19"/>
  <c r="W137" i="19"/>
  <c r="V137" i="19"/>
  <c r="U137" i="19"/>
  <c r="T137" i="19"/>
  <c r="S137" i="19"/>
  <c r="R137" i="19"/>
  <c r="Q137" i="19"/>
  <c r="P137" i="19"/>
  <c r="O137" i="19"/>
  <c r="N137" i="19"/>
  <c r="M137" i="19"/>
  <c r="L137" i="19"/>
  <c r="K137" i="19"/>
  <c r="G137" i="19"/>
  <c r="F137" i="19"/>
  <c r="E137" i="19"/>
  <c r="W136" i="19"/>
  <c r="V136" i="19"/>
  <c r="U136" i="19"/>
  <c r="T136" i="19"/>
  <c r="S136" i="19"/>
  <c r="R136" i="19"/>
  <c r="Q136" i="19"/>
  <c r="P136" i="19"/>
  <c r="O136" i="19"/>
  <c r="N136" i="19"/>
  <c r="M136" i="19"/>
  <c r="L136" i="19"/>
  <c r="K136" i="19"/>
  <c r="G136" i="19"/>
  <c r="F136" i="19"/>
  <c r="E136" i="19"/>
  <c r="W135" i="19"/>
  <c r="V135" i="19"/>
  <c r="U135" i="19"/>
  <c r="T135" i="19"/>
  <c r="S135" i="19"/>
  <c r="R135" i="19"/>
  <c r="Q135" i="19"/>
  <c r="P135" i="19"/>
  <c r="O135" i="19"/>
  <c r="N135" i="19"/>
  <c r="M135" i="19"/>
  <c r="L135" i="19"/>
  <c r="K135" i="19"/>
  <c r="G135" i="19"/>
  <c r="F135" i="19"/>
  <c r="E135" i="19"/>
  <c r="W134" i="19"/>
  <c r="V134" i="19"/>
  <c r="U134" i="19"/>
  <c r="T134" i="19"/>
  <c r="S134" i="19"/>
  <c r="R134" i="19"/>
  <c r="Q134" i="19"/>
  <c r="P134" i="19"/>
  <c r="O134" i="19"/>
  <c r="N134" i="19"/>
  <c r="M134" i="19"/>
  <c r="L134" i="19"/>
  <c r="K134" i="19"/>
  <c r="G134" i="19"/>
  <c r="F134" i="19"/>
  <c r="E134" i="19"/>
  <c r="W133" i="19"/>
  <c r="V133" i="19"/>
  <c r="U133" i="19"/>
  <c r="T133" i="19"/>
  <c r="S133" i="19"/>
  <c r="R133" i="19"/>
  <c r="Q133" i="19"/>
  <c r="P133" i="19"/>
  <c r="O133" i="19"/>
  <c r="N133" i="19"/>
  <c r="M133" i="19"/>
  <c r="L133" i="19"/>
  <c r="K133" i="19"/>
  <c r="G133" i="19"/>
  <c r="F133" i="19"/>
  <c r="E133" i="19"/>
  <c r="W132" i="19"/>
  <c r="V132" i="19"/>
  <c r="U132" i="19"/>
  <c r="T132" i="19"/>
  <c r="S132" i="19"/>
  <c r="R132" i="19"/>
  <c r="Q132" i="19"/>
  <c r="P132" i="19"/>
  <c r="O132" i="19"/>
  <c r="N132" i="19"/>
  <c r="M132" i="19"/>
  <c r="L132" i="19"/>
  <c r="K132" i="19"/>
  <c r="G132" i="19"/>
  <c r="F132" i="19"/>
  <c r="E132" i="19"/>
  <c r="W131" i="19"/>
  <c r="V131" i="19"/>
  <c r="U131" i="19"/>
  <c r="T131" i="19"/>
  <c r="S131" i="19"/>
  <c r="R131" i="19"/>
  <c r="Q131" i="19"/>
  <c r="P131" i="19"/>
  <c r="O131" i="19"/>
  <c r="N131" i="19"/>
  <c r="M131" i="19"/>
  <c r="L131" i="19"/>
  <c r="K131" i="19"/>
  <c r="G131" i="19"/>
  <c r="F131" i="19"/>
  <c r="E131" i="19"/>
  <c r="W130" i="19"/>
  <c r="V130" i="19"/>
  <c r="U130" i="19"/>
  <c r="T130" i="19"/>
  <c r="S130" i="19"/>
  <c r="R130" i="19"/>
  <c r="Q130" i="19"/>
  <c r="P130" i="19"/>
  <c r="O130" i="19"/>
  <c r="N130" i="19"/>
  <c r="M130" i="19"/>
  <c r="L130" i="19"/>
  <c r="K130" i="19"/>
  <c r="G130" i="19"/>
  <c r="F130" i="19"/>
  <c r="E130" i="19"/>
  <c r="W129" i="19"/>
  <c r="V129" i="19"/>
  <c r="U129" i="19"/>
  <c r="T129" i="19"/>
  <c r="S129" i="19"/>
  <c r="R129" i="19"/>
  <c r="Q129" i="19"/>
  <c r="P129" i="19"/>
  <c r="O129" i="19"/>
  <c r="N129" i="19"/>
  <c r="M129" i="19"/>
  <c r="L129" i="19"/>
  <c r="K129" i="19"/>
  <c r="G129" i="19"/>
  <c r="F129" i="19"/>
  <c r="E129" i="19"/>
  <c r="W128" i="19"/>
  <c r="V128" i="19"/>
  <c r="U128" i="19"/>
  <c r="T128" i="19"/>
  <c r="S128" i="19"/>
  <c r="R128" i="19"/>
  <c r="Q128" i="19"/>
  <c r="P128" i="19"/>
  <c r="O128" i="19"/>
  <c r="N128" i="19"/>
  <c r="M128" i="19"/>
  <c r="L128" i="19"/>
  <c r="K128" i="19"/>
  <c r="G128" i="19"/>
  <c r="F128" i="19"/>
  <c r="E128" i="19"/>
  <c r="W127" i="19"/>
  <c r="V127" i="19"/>
  <c r="U127" i="19"/>
  <c r="T127" i="19"/>
  <c r="S127" i="19"/>
  <c r="R127" i="19"/>
  <c r="Q127" i="19"/>
  <c r="P127" i="19"/>
  <c r="O127" i="19"/>
  <c r="N127" i="19"/>
  <c r="M127" i="19"/>
  <c r="L127" i="19"/>
  <c r="K127" i="19"/>
  <c r="G127" i="19"/>
  <c r="F127" i="19"/>
  <c r="E127" i="19"/>
  <c r="W126" i="19"/>
  <c r="V126" i="19"/>
  <c r="U126" i="19"/>
  <c r="T126" i="19"/>
  <c r="S126" i="19"/>
  <c r="R126" i="19"/>
  <c r="Q126" i="19"/>
  <c r="P126" i="19"/>
  <c r="O126" i="19"/>
  <c r="N126" i="19"/>
  <c r="M126" i="19"/>
  <c r="L126" i="19"/>
  <c r="K126" i="19"/>
  <c r="G126" i="19"/>
  <c r="F126" i="19"/>
  <c r="E126" i="19"/>
  <c r="W125" i="19"/>
  <c r="V125" i="19"/>
  <c r="U125" i="19"/>
  <c r="T125" i="19"/>
  <c r="S125" i="19"/>
  <c r="R125" i="19"/>
  <c r="Q125" i="19"/>
  <c r="P125" i="19"/>
  <c r="O125" i="19"/>
  <c r="N125" i="19"/>
  <c r="M125" i="19"/>
  <c r="L125" i="19"/>
  <c r="K125" i="19"/>
  <c r="G125" i="19"/>
  <c r="F125" i="19"/>
  <c r="E125" i="19"/>
  <c r="W124" i="19"/>
  <c r="V124" i="19"/>
  <c r="U124" i="19"/>
  <c r="T124" i="19"/>
  <c r="S124" i="19"/>
  <c r="R124" i="19"/>
  <c r="Q124" i="19"/>
  <c r="P124" i="19"/>
  <c r="O124" i="19"/>
  <c r="N124" i="19"/>
  <c r="M124" i="19"/>
  <c r="L124" i="19"/>
  <c r="K124" i="19"/>
  <c r="G124" i="19"/>
  <c r="F124" i="19"/>
  <c r="E124" i="19"/>
  <c r="W123" i="19"/>
  <c r="V123" i="19"/>
  <c r="U123" i="19"/>
  <c r="T123" i="19"/>
  <c r="S123" i="19"/>
  <c r="R123" i="19"/>
  <c r="Q123" i="19"/>
  <c r="P123" i="19"/>
  <c r="O123" i="19"/>
  <c r="N123" i="19"/>
  <c r="M123" i="19"/>
  <c r="L123" i="19"/>
  <c r="K123" i="19"/>
  <c r="G123" i="19"/>
  <c r="F123" i="19"/>
  <c r="E123" i="19"/>
  <c r="W122" i="19"/>
  <c r="V122" i="19"/>
  <c r="U122" i="19"/>
  <c r="T122" i="19"/>
  <c r="S122" i="19"/>
  <c r="R122" i="19"/>
  <c r="Q122" i="19"/>
  <c r="P122" i="19"/>
  <c r="O122" i="19"/>
  <c r="N122" i="19"/>
  <c r="M122" i="19"/>
  <c r="L122" i="19"/>
  <c r="K122" i="19"/>
  <c r="G122" i="19"/>
  <c r="F122" i="19"/>
  <c r="E122" i="19"/>
  <c r="W121" i="19"/>
  <c r="V121" i="19"/>
  <c r="U121" i="19"/>
  <c r="T121" i="19"/>
  <c r="S121" i="19"/>
  <c r="R121" i="19"/>
  <c r="Q121" i="19"/>
  <c r="P121" i="19"/>
  <c r="O121" i="19"/>
  <c r="N121" i="19"/>
  <c r="M121" i="19"/>
  <c r="L121" i="19"/>
  <c r="K121" i="19"/>
  <c r="G121" i="19"/>
  <c r="F121" i="19"/>
  <c r="E121" i="19"/>
  <c r="W120" i="19"/>
  <c r="V120" i="19"/>
  <c r="U120" i="19"/>
  <c r="T120" i="19"/>
  <c r="S120" i="19"/>
  <c r="R120" i="19"/>
  <c r="Q120" i="19"/>
  <c r="P120" i="19"/>
  <c r="O120" i="19"/>
  <c r="N120" i="19"/>
  <c r="M120" i="19"/>
  <c r="L120" i="19"/>
  <c r="K120" i="19"/>
  <c r="G120" i="19"/>
  <c r="F120" i="19"/>
  <c r="E120" i="19"/>
  <c r="W119" i="19"/>
  <c r="V119" i="19"/>
  <c r="U119" i="19"/>
  <c r="T119" i="19"/>
  <c r="S119" i="19"/>
  <c r="R119" i="19"/>
  <c r="Q119" i="19"/>
  <c r="P119" i="19"/>
  <c r="O119" i="19"/>
  <c r="N119" i="19"/>
  <c r="M119" i="19"/>
  <c r="L119" i="19"/>
  <c r="K119" i="19"/>
  <c r="G119" i="19"/>
  <c r="F119" i="19"/>
  <c r="E119" i="19"/>
  <c r="W118" i="19"/>
  <c r="V118" i="19"/>
  <c r="U118" i="19"/>
  <c r="T118" i="19"/>
  <c r="S118" i="19"/>
  <c r="R118" i="19"/>
  <c r="Q118" i="19"/>
  <c r="P118" i="19"/>
  <c r="O118" i="19"/>
  <c r="N118" i="19"/>
  <c r="M118" i="19"/>
  <c r="L118" i="19"/>
  <c r="K118" i="19"/>
  <c r="G118" i="19"/>
  <c r="F118" i="19"/>
  <c r="E118" i="19"/>
  <c r="W117" i="19"/>
  <c r="V117" i="19"/>
  <c r="U117" i="19"/>
  <c r="T117" i="19"/>
  <c r="S117" i="19"/>
  <c r="R117" i="19"/>
  <c r="Q117" i="19"/>
  <c r="P117" i="19"/>
  <c r="O117" i="19"/>
  <c r="N117" i="19"/>
  <c r="M117" i="19"/>
  <c r="L117" i="19"/>
  <c r="K117" i="19"/>
  <c r="G117" i="19"/>
  <c r="F117" i="19"/>
  <c r="E117" i="19"/>
  <c r="W116" i="19"/>
  <c r="V116" i="19"/>
  <c r="U116" i="19"/>
  <c r="T116" i="19"/>
  <c r="S116" i="19"/>
  <c r="R116" i="19"/>
  <c r="Q116" i="19"/>
  <c r="P116" i="19"/>
  <c r="O116" i="19"/>
  <c r="N116" i="19"/>
  <c r="M116" i="19"/>
  <c r="L116" i="19"/>
  <c r="K116" i="19"/>
  <c r="G116" i="19"/>
  <c r="F116" i="19"/>
  <c r="E116" i="19"/>
  <c r="W115" i="19"/>
  <c r="V115" i="19"/>
  <c r="U115" i="19"/>
  <c r="T115" i="19"/>
  <c r="S115" i="19"/>
  <c r="R115" i="19"/>
  <c r="Q115" i="19"/>
  <c r="P115" i="19"/>
  <c r="O115" i="19"/>
  <c r="N115" i="19"/>
  <c r="M115" i="19"/>
  <c r="L115" i="19"/>
  <c r="K115" i="19"/>
  <c r="G115" i="19"/>
  <c r="F115" i="19"/>
  <c r="E115" i="19"/>
  <c r="W114" i="19"/>
  <c r="V114" i="19"/>
  <c r="U114" i="19"/>
  <c r="T114" i="19"/>
  <c r="S114" i="19"/>
  <c r="R114" i="19"/>
  <c r="Q114" i="19"/>
  <c r="P114" i="19"/>
  <c r="O114" i="19"/>
  <c r="N114" i="19"/>
  <c r="M114" i="19"/>
  <c r="L114" i="19"/>
  <c r="K114" i="19"/>
  <c r="G114" i="19"/>
  <c r="F114" i="19"/>
  <c r="E114" i="19"/>
  <c r="W113" i="19"/>
  <c r="V113" i="19"/>
  <c r="U113" i="19"/>
  <c r="T113" i="19"/>
  <c r="S113" i="19"/>
  <c r="R113" i="19"/>
  <c r="Q113" i="19"/>
  <c r="P113" i="19"/>
  <c r="O113" i="19"/>
  <c r="N113" i="19"/>
  <c r="M113" i="19"/>
  <c r="L113" i="19"/>
  <c r="K113" i="19"/>
  <c r="G113" i="19"/>
  <c r="F113" i="19"/>
  <c r="E113" i="19"/>
  <c r="W112" i="19"/>
  <c r="V112" i="19"/>
  <c r="U112" i="19"/>
  <c r="T112" i="19"/>
  <c r="S112" i="19"/>
  <c r="R112" i="19"/>
  <c r="Q112" i="19"/>
  <c r="P112" i="19"/>
  <c r="O112" i="19"/>
  <c r="N112" i="19"/>
  <c r="M112" i="19"/>
  <c r="L112" i="19"/>
  <c r="K112" i="19"/>
  <c r="G112" i="19"/>
  <c r="F112" i="19"/>
  <c r="E112" i="19"/>
  <c r="W111" i="19"/>
  <c r="V111" i="19"/>
  <c r="U111" i="19"/>
  <c r="T111" i="19"/>
  <c r="S111" i="19"/>
  <c r="R111" i="19"/>
  <c r="Q111" i="19"/>
  <c r="P111" i="19"/>
  <c r="O111" i="19"/>
  <c r="N111" i="19"/>
  <c r="M111" i="19"/>
  <c r="L111" i="19"/>
  <c r="K111" i="19"/>
  <c r="G111" i="19"/>
  <c r="F111" i="19"/>
  <c r="E111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K110" i="19"/>
  <c r="G110" i="19"/>
  <c r="F110" i="19"/>
  <c r="E110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K109" i="19"/>
  <c r="G109" i="19"/>
  <c r="F109" i="19"/>
  <c r="E109" i="19"/>
  <c r="W108" i="19"/>
  <c r="V108" i="19"/>
  <c r="U108" i="19"/>
  <c r="T108" i="19"/>
  <c r="S108" i="19"/>
  <c r="R108" i="19"/>
  <c r="Q108" i="19"/>
  <c r="P108" i="19"/>
  <c r="O108" i="19"/>
  <c r="N108" i="19"/>
  <c r="M108" i="19"/>
  <c r="L108" i="19"/>
  <c r="K108" i="19"/>
  <c r="G108" i="19"/>
  <c r="F108" i="19"/>
  <c r="E108" i="19"/>
  <c r="W107" i="19"/>
  <c r="V107" i="19"/>
  <c r="U107" i="19"/>
  <c r="T107" i="19"/>
  <c r="S107" i="19"/>
  <c r="R107" i="19"/>
  <c r="Q107" i="19"/>
  <c r="P107" i="19"/>
  <c r="O107" i="19"/>
  <c r="N107" i="19"/>
  <c r="M107" i="19"/>
  <c r="L107" i="19"/>
  <c r="K107" i="19"/>
  <c r="G107" i="19"/>
  <c r="F107" i="19"/>
  <c r="E107" i="19"/>
  <c r="W106" i="19"/>
  <c r="V106" i="19"/>
  <c r="U106" i="19"/>
  <c r="T106" i="19"/>
  <c r="S106" i="19"/>
  <c r="R106" i="19"/>
  <c r="Q106" i="19"/>
  <c r="P106" i="19"/>
  <c r="O106" i="19"/>
  <c r="N106" i="19"/>
  <c r="M106" i="19"/>
  <c r="L106" i="19"/>
  <c r="K106" i="19"/>
  <c r="G106" i="19"/>
  <c r="F106" i="19"/>
  <c r="E106" i="19"/>
  <c r="W105" i="19"/>
  <c r="V105" i="19"/>
  <c r="U105" i="19"/>
  <c r="T105" i="19"/>
  <c r="S105" i="19"/>
  <c r="R105" i="19"/>
  <c r="Q105" i="19"/>
  <c r="P105" i="19"/>
  <c r="O105" i="19"/>
  <c r="N105" i="19"/>
  <c r="M105" i="19"/>
  <c r="L105" i="19"/>
  <c r="K105" i="19"/>
  <c r="G105" i="19"/>
  <c r="F105" i="19"/>
  <c r="E105" i="19"/>
  <c r="W104" i="19"/>
  <c r="V104" i="19"/>
  <c r="U104" i="19"/>
  <c r="T104" i="19"/>
  <c r="S104" i="19"/>
  <c r="R104" i="19"/>
  <c r="Q104" i="19"/>
  <c r="P104" i="19"/>
  <c r="O104" i="19"/>
  <c r="N104" i="19"/>
  <c r="M104" i="19"/>
  <c r="L104" i="19"/>
  <c r="K104" i="19"/>
  <c r="G104" i="19"/>
  <c r="F104" i="19"/>
  <c r="E104" i="19"/>
  <c r="W103" i="19"/>
  <c r="V103" i="19"/>
  <c r="U103" i="19"/>
  <c r="T103" i="19"/>
  <c r="S103" i="19"/>
  <c r="R103" i="19"/>
  <c r="Q103" i="19"/>
  <c r="P103" i="19"/>
  <c r="O103" i="19"/>
  <c r="N103" i="19"/>
  <c r="M103" i="19"/>
  <c r="L103" i="19"/>
  <c r="K103" i="19"/>
  <c r="G103" i="19"/>
  <c r="F103" i="19"/>
  <c r="E103" i="19"/>
  <c r="W102" i="19"/>
  <c r="V102" i="19"/>
  <c r="U102" i="19"/>
  <c r="T102" i="19"/>
  <c r="S102" i="19"/>
  <c r="R102" i="19"/>
  <c r="Q102" i="19"/>
  <c r="P102" i="19"/>
  <c r="O102" i="19"/>
  <c r="N102" i="19"/>
  <c r="M102" i="19"/>
  <c r="L102" i="19"/>
  <c r="K102" i="19"/>
  <c r="G102" i="19"/>
  <c r="F102" i="19"/>
  <c r="E102" i="19"/>
  <c r="W101" i="19"/>
  <c r="V101" i="19"/>
  <c r="U101" i="19"/>
  <c r="T101" i="19"/>
  <c r="S101" i="19"/>
  <c r="R101" i="19"/>
  <c r="Q101" i="19"/>
  <c r="P101" i="19"/>
  <c r="O101" i="19"/>
  <c r="N101" i="19"/>
  <c r="M101" i="19"/>
  <c r="L101" i="19"/>
  <c r="K101" i="19"/>
  <c r="G101" i="19"/>
  <c r="F101" i="19"/>
  <c r="E101" i="19"/>
  <c r="W100" i="19"/>
  <c r="V100" i="19"/>
  <c r="U100" i="19"/>
  <c r="T100" i="19"/>
  <c r="S100" i="19"/>
  <c r="R100" i="19"/>
  <c r="Q100" i="19"/>
  <c r="P100" i="19"/>
  <c r="O100" i="19"/>
  <c r="N100" i="19"/>
  <c r="M100" i="19"/>
  <c r="L100" i="19"/>
  <c r="K100" i="19"/>
  <c r="G100" i="19"/>
  <c r="F100" i="19"/>
  <c r="E100" i="19"/>
  <c r="W99" i="19"/>
  <c r="V99" i="19"/>
  <c r="U99" i="19"/>
  <c r="T99" i="19"/>
  <c r="S99" i="19"/>
  <c r="R99" i="19"/>
  <c r="Q99" i="19"/>
  <c r="P99" i="19"/>
  <c r="O99" i="19"/>
  <c r="N99" i="19"/>
  <c r="M99" i="19"/>
  <c r="L99" i="19"/>
  <c r="K99" i="19"/>
  <c r="G99" i="19"/>
  <c r="F99" i="19"/>
  <c r="E99" i="19"/>
  <c r="W98" i="19"/>
  <c r="V98" i="19"/>
  <c r="U98" i="19"/>
  <c r="T98" i="19"/>
  <c r="S98" i="19"/>
  <c r="R98" i="19"/>
  <c r="Q98" i="19"/>
  <c r="P98" i="19"/>
  <c r="O98" i="19"/>
  <c r="N98" i="19"/>
  <c r="M98" i="19"/>
  <c r="L98" i="19"/>
  <c r="K98" i="19"/>
  <c r="G98" i="19"/>
  <c r="F98" i="19"/>
  <c r="E98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K97" i="19"/>
  <c r="G97" i="19"/>
  <c r="F97" i="19"/>
  <c r="E97" i="19"/>
  <c r="W96" i="19"/>
  <c r="V96" i="19"/>
  <c r="U96" i="19"/>
  <c r="T96" i="19"/>
  <c r="S96" i="19"/>
  <c r="R96" i="19"/>
  <c r="Q96" i="19"/>
  <c r="P96" i="19"/>
  <c r="O96" i="19"/>
  <c r="N96" i="19"/>
  <c r="M96" i="19"/>
  <c r="L96" i="19"/>
  <c r="K96" i="19"/>
  <c r="G96" i="19"/>
  <c r="F96" i="19"/>
  <c r="E96" i="19"/>
  <c r="W95" i="19"/>
  <c r="V95" i="19"/>
  <c r="U95" i="19"/>
  <c r="T95" i="19"/>
  <c r="S95" i="19"/>
  <c r="R95" i="19"/>
  <c r="Q95" i="19"/>
  <c r="P95" i="19"/>
  <c r="O95" i="19"/>
  <c r="N95" i="19"/>
  <c r="M95" i="19"/>
  <c r="L95" i="19"/>
  <c r="K95" i="19"/>
  <c r="G95" i="19"/>
  <c r="F95" i="19"/>
  <c r="E95" i="19"/>
  <c r="W94" i="19"/>
  <c r="V94" i="19"/>
  <c r="U94" i="19"/>
  <c r="T94" i="19"/>
  <c r="S94" i="19"/>
  <c r="R94" i="19"/>
  <c r="Q94" i="19"/>
  <c r="P94" i="19"/>
  <c r="O94" i="19"/>
  <c r="N94" i="19"/>
  <c r="M94" i="19"/>
  <c r="L94" i="19"/>
  <c r="K94" i="19"/>
  <c r="G94" i="19"/>
  <c r="F94" i="19"/>
  <c r="E94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K93" i="19"/>
  <c r="G93" i="19"/>
  <c r="F93" i="19"/>
  <c r="E93" i="19"/>
  <c r="W92" i="19"/>
  <c r="V92" i="19"/>
  <c r="U92" i="19"/>
  <c r="T92" i="19"/>
  <c r="S92" i="19"/>
  <c r="R92" i="19"/>
  <c r="Q92" i="19"/>
  <c r="P92" i="19"/>
  <c r="O92" i="19"/>
  <c r="N92" i="19"/>
  <c r="M92" i="19"/>
  <c r="L92" i="19"/>
  <c r="K92" i="19"/>
  <c r="G92" i="19"/>
  <c r="F92" i="19"/>
  <c r="E92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K91" i="19"/>
  <c r="G91" i="19"/>
  <c r="F91" i="19"/>
  <c r="E91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K90" i="19"/>
  <c r="G90" i="19"/>
  <c r="F90" i="19"/>
  <c r="E90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G89" i="19"/>
  <c r="F89" i="19"/>
  <c r="E89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G88" i="19"/>
  <c r="F88" i="19"/>
  <c r="E88" i="19"/>
  <c r="W87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G87" i="19"/>
  <c r="F87" i="19"/>
  <c r="E87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G86" i="19"/>
  <c r="F86" i="19"/>
  <c r="E86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G85" i="19"/>
  <c r="F85" i="19"/>
  <c r="E85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G84" i="19"/>
  <c r="F84" i="19"/>
  <c r="E84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G83" i="19"/>
  <c r="F83" i="19"/>
  <c r="E83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G82" i="19"/>
  <c r="F82" i="19"/>
  <c r="E82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G81" i="19"/>
  <c r="F81" i="19"/>
  <c r="E81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K80" i="19"/>
  <c r="G80" i="19"/>
  <c r="F80" i="19"/>
  <c r="E80" i="19"/>
  <c r="W79" i="19"/>
  <c r="V79" i="19"/>
  <c r="U79" i="19"/>
  <c r="T79" i="19"/>
  <c r="S79" i="19"/>
  <c r="R79" i="19"/>
  <c r="Q79" i="19"/>
  <c r="P79" i="19"/>
  <c r="O79" i="19"/>
  <c r="N79" i="19"/>
  <c r="M79" i="19"/>
  <c r="L79" i="19"/>
  <c r="K79" i="19"/>
  <c r="G79" i="19"/>
  <c r="F79" i="19"/>
  <c r="E79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K78" i="19"/>
  <c r="G78" i="19"/>
  <c r="F78" i="19"/>
  <c r="E78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K77" i="19"/>
  <c r="G77" i="19"/>
  <c r="F77" i="19"/>
  <c r="E77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G76" i="19"/>
  <c r="F76" i="19"/>
  <c r="E76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G75" i="19"/>
  <c r="F75" i="19"/>
  <c r="E75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G74" i="19"/>
  <c r="F74" i="19"/>
  <c r="E74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G73" i="19"/>
  <c r="F73" i="19"/>
  <c r="E73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G72" i="19"/>
  <c r="F72" i="19"/>
  <c r="E72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G71" i="19"/>
  <c r="F71" i="19"/>
  <c r="E71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G70" i="19"/>
  <c r="F70" i="19"/>
  <c r="E70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G69" i="19"/>
  <c r="F69" i="19"/>
  <c r="E69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G68" i="19"/>
  <c r="F68" i="19"/>
  <c r="E68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G67" i="19"/>
  <c r="F67" i="19"/>
  <c r="E67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G66" i="19"/>
  <c r="F66" i="19"/>
  <c r="E66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G65" i="19"/>
  <c r="F65" i="19"/>
  <c r="E65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G64" i="19"/>
  <c r="F64" i="19"/>
  <c r="E64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G63" i="19"/>
  <c r="F63" i="19"/>
  <c r="E63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G62" i="19"/>
  <c r="F62" i="19"/>
  <c r="E62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G61" i="19"/>
  <c r="F61" i="19"/>
  <c r="E61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G60" i="19"/>
  <c r="F60" i="19"/>
  <c r="E60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G59" i="19"/>
  <c r="F59" i="19"/>
  <c r="E59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G58" i="19"/>
  <c r="F58" i="19"/>
  <c r="E58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G57" i="19"/>
  <c r="F57" i="19"/>
  <c r="E57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G56" i="19"/>
  <c r="F56" i="19"/>
  <c r="E56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G55" i="19"/>
  <c r="F55" i="19"/>
  <c r="E55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G54" i="19"/>
  <c r="F54" i="19"/>
  <c r="E54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G53" i="19"/>
  <c r="F53" i="19"/>
  <c r="E53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G52" i="19"/>
  <c r="F52" i="19"/>
  <c r="E52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G51" i="19"/>
  <c r="F51" i="19"/>
  <c r="E51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G50" i="19"/>
  <c r="F50" i="19"/>
  <c r="E50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G49" i="19"/>
  <c r="F49" i="19"/>
  <c r="E49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G48" i="19"/>
  <c r="F48" i="19"/>
  <c r="E48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G47" i="19"/>
  <c r="F47" i="19"/>
  <c r="E47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G46" i="19"/>
  <c r="F46" i="19"/>
  <c r="E46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G45" i="19"/>
  <c r="F45" i="19"/>
  <c r="E45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G44" i="19"/>
  <c r="F44" i="19"/>
  <c r="E44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G43" i="19"/>
  <c r="F43" i="19"/>
  <c r="E43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G42" i="19"/>
  <c r="F42" i="19"/>
  <c r="E42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G41" i="19"/>
  <c r="F41" i="19"/>
  <c r="E41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G40" i="19"/>
  <c r="F40" i="19"/>
  <c r="E40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G39" i="19"/>
  <c r="F39" i="19"/>
  <c r="E39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G38" i="19"/>
  <c r="F38" i="19"/>
  <c r="E38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G37" i="19"/>
  <c r="F37" i="19"/>
  <c r="E37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G36" i="19"/>
  <c r="F36" i="19"/>
  <c r="E36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G35" i="19"/>
  <c r="F35" i="19"/>
  <c r="E35" i="19"/>
  <c r="U34" i="19"/>
  <c r="T34" i="19"/>
  <c r="S34" i="19"/>
  <c r="R34" i="19"/>
  <c r="Q34" i="19"/>
  <c r="P34" i="19"/>
  <c r="O34" i="19"/>
  <c r="N34" i="19"/>
  <c r="K34" i="19"/>
  <c r="F34" i="19"/>
  <c r="E34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G33" i="19"/>
  <c r="F33" i="19"/>
  <c r="E33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G32" i="19"/>
  <c r="F32" i="19"/>
  <c r="E32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G31" i="19"/>
  <c r="F31" i="19"/>
  <c r="E31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G30" i="19"/>
  <c r="F30" i="19"/>
  <c r="E30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G29" i="19"/>
  <c r="F29" i="19"/>
  <c r="E29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G28" i="19"/>
  <c r="F28" i="19"/>
  <c r="E28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G27" i="19"/>
  <c r="F27" i="19"/>
  <c r="E27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G26" i="19"/>
  <c r="F26" i="19"/>
  <c r="E26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G25" i="19"/>
  <c r="F25" i="19"/>
  <c r="E25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G24" i="19"/>
  <c r="F24" i="19"/>
  <c r="E24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G23" i="19"/>
  <c r="F23" i="19"/>
  <c r="E23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G22" i="19"/>
  <c r="F22" i="19"/>
  <c r="E22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G21" i="19"/>
  <c r="F21" i="19"/>
  <c r="E21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G20" i="19"/>
  <c r="F20" i="19"/>
  <c r="E20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G19" i="19"/>
  <c r="F19" i="19"/>
  <c r="E19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G18" i="19"/>
  <c r="F18" i="19"/>
  <c r="E18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G17" i="19"/>
  <c r="F17" i="19"/>
  <c r="E17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G16" i="19"/>
  <c r="F16" i="19"/>
  <c r="E16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G15" i="19"/>
  <c r="F15" i="19"/>
  <c r="E15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G14" i="19"/>
  <c r="F14" i="19"/>
  <c r="E14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G13" i="19"/>
  <c r="F13" i="19"/>
  <c r="E13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G12" i="19"/>
  <c r="F12" i="19"/>
  <c r="E12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G11" i="19"/>
  <c r="F11" i="19"/>
  <c r="E11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G10" i="19"/>
  <c r="F10" i="19"/>
  <c r="E10" i="19"/>
  <c r="J319" i="19"/>
  <c r="I319" i="19"/>
  <c r="H319" i="19"/>
  <c r="J318" i="19"/>
  <c r="I318" i="19"/>
  <c r="H318" i="19"/>
  <c r="J317" i="19"/>
  <c r="I317" i="19"/>
  <c r="H317" i="19"/>
  <c r="J316" i="19"/>
  <c r="I316" i="19"/>
  <c r="H316" i="19"/>
  <c r="J315" i="19"/>
  <c r="I315" i="19"/>
  <c r="H315" i="19"/>
  <c r="J314" i="19"/>
  <c r="I314" i="19"/>
  <c r="H314" i="19"/>
  <c r="J313" i="19"/>
  <c r="I313" i="19"/>
  <c r="H313" i="19"/>
  <c r="J312" i="19"/>
  <c r="I312" i="19"/>
  <c r="H312" i="19"/>
  <c r="J311" i="19"/>
  <c r="I311" i="19"/>
  <c r="H311" i="19"/>
  <c r="J310" i="19"/>
  <c r="I310" i="19"/>
  <c r="H310" i="19"/>
  <c r="J309" i="19"/>
  <c r="I309" i="19"/>
  <c r="H309" i="19"/>
  <c r="J308" i="19"/>
  <c r="I308" i="19"/>
  <c r="H308" i="19"/>
  <c r="J307" i="19"/>
  <c r="I307" i="19"/>
  <c r="H307" i="19"/>
  <c r="J306" i="19"/>
  <c r="I306" i="19"/>
  <c r="H306" i="19"/>
  <c r="J305" i="19"/>
  <c r="I305" i="19"/>
  <c r="H305" i="19"/>
  <c r="J304" i="19"/>
  <c r="I304" i="19"/>
  <c r="H304" i="19"/>
  <c r="J303" i="19"/>
  <c r="I303" i="19"/>
  <c r="H303" i="19"/>
  <c r="J302" i="19"/>
  <c r="I302" i="19"/>
  <c r="H302" i="19"/>
  <c r="J301" i="19"/>
  <c r="I301" i="19"/>
  <c r="H301" i="19"/>
  <c r="J300" i="19"/>
  <c r="I300" i="19"/>
  <c r="H300" i="19"/>
  <c r="J299" i="19"/>
  <c r="I299" i="19"/>
  <c r="H299" i="19"/>
  <c r="J298" i="19"/>
  <c r="I298" i="19"/>
  <c r="H298" i="19"/>
  <c r="J297" i="19"/>
  <c r="I297" i="19"/>
  <c r="H297" i="19"/>
  <c r="J296" i="19"/>
  <c r="I296" i="19"/>
  <c r="H296" i="19"/>
  <c r="J295" i="19"/>
  <c r="I295" i="19"/>
  <c r="H295" i="19"/>
  <c r="J294" i="19"/>
  <c r="I294" i="19"/>
  <c r="H294" i="19"/>
  <c r="J293" i="19"/>
  <c r="I293" i="19"/>
  <c r="H293" i="19"/>
  <c r="J292" i="19"/>
  <c r="I292" i="19"/>
  <c r="H292" i="19"/>
  <c r="J291" i="19"/>
  <c r="I291" i="19"/>
  <c r="H291" i="19"/>
  <c r="J290" i="19"/>
  <c r="I290" i="19"/>
  <c r="H290" i="19"/>
  <c r="J289" i="19"/>
  <c r="I289" i="19"/>
  <c r="H289" i="19"/>
  <c r="J288" i="19"/>
  <c r="I288" i="19"/>
  <c r="H288" i="19"/>
  <c r="J287" i="19"/>
  <c r="I287" i="19"/>
  <c r="H287" i="19"/>
  <c r="J286" i="19"/>
  <c r="I286" i="19"/>
  <c r="H286" i="19"/>
  <c r="J285" i="19"/>
  <c r="I285" i="19"/>
  <c r="H285" i="19"/>
  <c r="J284" i="19"/>
  <c r="I284" i="19"/>
  <c r="H284" i="19"/>
  <c r="J283" i="19"/>
  <c r="I283" i="19"/>
  <c r="H283" i="19"/>
  <c r="J282" i="19"/>
  <c r="I282" i="19"/>
  <c r="H282" i="19"/>
  <c r="J281" i="19"/>
  <c r="I281" i="19"/>
  <c r="H281" i="19"/>
  <c r="J280" i="19"/>
  <c r="I280" i="19"/>
  <c r="H280" i="19"/>
  <c r="J279" i="19"/>
  <c r="I279" i="19"/>
  <c r="H279" i="19"/>
  <c r="J278" i="19"/>
  <c r="I278" i="19"/>
  <c r="H278" i="19"/>
  <c r="J277" i="19"/>
  <c r="I277" i="19"/>
  <c r="H277" i="19"/>
  <c r="J276" i="19"/>
  <c r="I276" i="19"/>
  <c r="H276" i="19"/>
  <c r="J275" i="19"/>
  <c r="I275" i="19"/>
  <c r="H275" i="19"/>
  <c r="J274" i="19"/>
  <c r="I274" i="19"/>
  <c r="H274" i="19"/>
  <c r="J273" i="19"/>
  <c r="I273" i="19"/>
  <c r="H273" i="19"/>
  <c r="J272" i="19"/>
  <c r="I272" i="19"/>
  <c r="H272" i="19"/>
  <c r="J271" i="19"/>
  <c r="I271" i="19"/>
  <c r="H271" i="19"/>
  <c r="J270" i="19"/>
  <c r="I270" i="19"/>
  <c r="H270" i="19"/>
  <c r="J269" i="19"/>
  <c r="I269" i="19"/>
  <c r="H269" i="19"/>
  <c r="J268" i="19"/>
  <c r="I268" i="19"/>
  <c r="H268" i="19"/>
  <c r="J267" i="19"/>
  <c r="I267" i="19"/>
  <c r="H267" i="19"/>
  <c r="J266" i="19"/>
  <c r="I266" i="19"/>
  <c r="H266" i="19"/>
  <c r="J265" i="19"/>
  <c r="I265" i="19"/>
  <c r="H265" i="19"/>
  <c r="J264" i="19"/>
  <c r="I264" i="19"/>
  <c r="H264" i="19"/>
  <c r="J263" i="19"/>
  <c r="I263" i="19"/>
  <c r="H263" i="19"/>
  <c r="J262" i="19"/>
  <c r="I262" i="19"/>
  <c r="H262" i="19"/>
  <c r="J261" i="19"/>
  <c r="I261" i="19"/>
  <c r="H261" i="19"/>
  <c r="J260" i="19"/>
  <c r="I260" i="19"/>
  <c r="H260" i="19"/>
  <c r="J259" i="19"/>
  <c r="I259" i="19"/>
  <c r="H259" i="19"/>
  <c r="J258" i="19"/>
  <c r="I258" i="19"/>
  <c r="H258" i="19"/>
  <c r="J257" i="19"/>
  <c r="I257" i="19"/>
  <c r="H257" i="19"/>
  <c r="J256" i="19"/>
  <c r="I256" i="19"/>
  <c r="H256" i="19"/>
  <c r="J255" i="19"/>
  <c r="I255" i="19"/>
  <c r="H255" i="19"/>
  <c r="J254" i="19"/>
  <c r="I254" i="19"/>
  <c r="H254" i="19"/>
  <c r="J253" i="19"/>
  <c r="I253" i="19"/>
  <c r="H253" i="19"/>
  <c r="J252" i="19"/>
  <c r="I252" i="19"/>
  <c r="H252" i="19"/>
  <c r="J251" i="19"/>
  <c r="I251" i="19"/>
  <c r="H251" i="19"/>
  <c r="J250" i="19"/>
  <c r="I250" i="19"/>
  <c r="H250" i="19"/>
  <c r="J249" i="19"/>
  <c r="I249" i="19"/>
  <c r="H249" i="19"/>
  <c r="J248" i="19"/>
  <c r="I248" i="19"/>
  <c r="H248" i="19"/>
  <c r="J247" i="19"/>
  <c r="I247" i="19"/>
  <c r="H247" i="19"/>
  <c r="J246" i="19"/>
  <c r="I246" i="19"/>
  <c r="H246" i="19"/>
  <c r="J245" i="19"/>
  <c r="I245" i="19"/>
  <c r="H245" i="19"/>
  <c r="J244" i="19"/>
  <c r="I244" i="19"/>
  <c r="H244" i="19"/>
  <c r="J243" i="19"/>
  <c r="I243" i="19"/>
  <c r="H243" i="19"/>
  <c r="J242" i="19"/>
  <c r="I242" i="19"/>
  <c r="H242" i="19"/>
  <c r="J241" i="19"/>
  <c r="I241" i="19"/>
  <c r="H241" i="19"/>
  <c r="J240" i="19"/>
  <c r="I240" i="19"/>
  <c r="H240" i="19"/>
  <c r="J239" i="19"/>
  <c r="I239" i="19"/>
  <c r="H239" i="19"/>
  <c r="J238" i="19"/>
  <c r="I238" i="19"/>
  <c r="H238" i="19"/>
  <c r="J237" i="19"/>
  <c r="I237" i="19"/>
  <c r="H237" i="19"/>
  <c r="J236" i="19"/>
  <c r="I236" i="19"/>
  <c r="H236" i="19"/>
  <c r="J235" i="19"/>
  <c r="I235" i="19"/>
  <c r="H235" i="19"/>
  <c r="J234" i="19"/>
  <c r="I234" i="19"/>
  <c r="H234" i="19"/>
  <c r="J233" i="19"/>
  <c r="I233" i="19"/>
  <c r="H233" i="19"/>
  <c r="J232" i="19"/>
  <c r="I232" i="19"/>
  <c r="H232" i="19"/>
  <c r="J231" i="19"/>
  <c r="I231" i="19"/>
  <c r="H231" i="19"/>
  <c r="J230" i="19"/>
  <c r="I230" i="19"/>
  <c r="H230" i="19"/>
  <c r="J229" i="19"/>
  <c r="I229" i="19"/>
  <c r="H229" i="19"/>
  <c r="J228" i="19"/>
  <c r="I228" i="19"/>
  <c r="H228" i="19"/>
  <c r="J227" i="19"/>
  <c r="I227" i="19"/>
  <c r="H227" i="19"/>
  <c r="J226" i="19"/>
  <c r="I226" i="19"/>
  <c r="H226" i="19"/>
  <c r="J225" i="19"/>
  <c r="I225" i="19"/>
  <c r="H225" i="19"/>
  <c r="J224" i="19"/>
  <c r="I224" i="19"/>
  <c r="H224" i="19"/>
  <c r="J223" i="19"/>
  <c r="I223" i="19"/>
  <c r="H223" i="19"/>
  <c r="J222" i="19"/>
  <c r="I222" i="19"/>
  <c r="H222" i="19"/>
  <c r="J221" i="19"/>
  <c r="I221" i="19"/>
  <c r="H221" i="19"/>
  <c r="J220" i="19"/>
  <c r="I220" i="19"/>
  <c r="H220" i="19"/>
  <c r="J219" i="19"/>
  <c r="I219" i="19"/>
  <c r="H219" i="19"/>
  <c r="J218" i="19"/>
  <c r="I218" i="19"/>
  <c r="H218" i="19"/>
  <c r="J217" i="19"/>
  <c r="I217" i="19"/>
  <c r="H217" i="19"/>
  <c r="J216" i="19"/>
  <c r="I216" i="19"/>
  <c r="H216" i="19"/>
  <c r="J215" i="19"/>
  <c r="I215" i="19"/>
  <c r="H215" i="19"/>
  <c r="J214" i="19"/>
  <c r="I214" i="19"/>
  <c r="H214" i="19"/>
  <c r="J213" i="19"/>
  <c r="I213" i="19"/>
  <c r="H213" i="19"/>
  <c r="J212" i="19"/>
  <c r="I212" i="19"/>
  <c r="H212" i="19"/>
  <c r="J211" i="19"/>
  <c r="I211" i="19"/>
  <c r="H211" i="19"/>
  <c r="J210" i="19"/>
  <c r="I210" i="19"/>
  <c r="H210" i="19"/>
  <c r="J209" i="19"/>
  <c r="I209" i="19"/>
  <c r="H209" i="19"/>
  <c r="J208" i="19"/>
  <c r="I208" i="19"/>
  <c r="H208" i="19"/>
  <c r="J207" i="19"/>
  <c r="I207" i="19"/>
  <c r="H207" i="19"/>
  <c r="J206" i="19"/>
  <c r="I206" i="19"/>
  <c r="H206" i="19"/>
  <c r="J205" i="19"/>
  <c r="I205" i="19"/>
  <c r="H205" i="19"/>
  <c r="J204" i="19"/>
  <c r="I204" i="19"/>
  <c r="H204" i="19"/>
  <c r="J203" i="19"/>
  <c r="I203" i="19"/>
  <c r="H203" i="19"/>
  <c r="J202" i="19"/>
  <c r="I202" i="19"/>
  <c r="H202" i="19"/>
  <c r="J201" i="19"/>
  <c r="I201" i="19"/>
  <c r="H201" i="19"/>
  <c r="J200" i="19"/>
  <c r="I200" i="19"/>
  <c r="H200" i="19"/>
  <c r="J199" i="19"/>
  <c r="I199" i="19"/>
  <c r="H199" i="19"/>
  <c r="J198" i="19"/>
  <c r="I198" i="19"/>
  <c r="H198" i="19"/>
  <c r="J197" i="19"/>
  <c r="I197" i="19"/>
  <c r="H197" i="19"/>
  <c r="J196" i="19"/>
  <c r="I196" i="19"/>
  <c r="H196" i="19"/>
  <c r="J195" i="19"/>
  <c r="I195" i="19"/>
  <c r="H195" i="19"/>
  <c r="J194" i="19"/>
  <c r="I194" i="19"/>
  <c r="H194" i="19"/>
  <c r="J193" i="19"/>
  <c r="I193" i="19"/>
  <c r="H193" i="19"/>
  <c r="J192" i="19"/>
  <c r="I192" i="19"/>
  <c r="H192" i="19"/>
  <c r="J191" i="19"/>
  <c r="I191" i="19"/>
  <c r="H191" i="19"/>
  <c r="J190" i="19"/>
  <c r="I190" i="19"/>
  <c r="H190" i="19"/>
  <c r="J189" i="19"/>
  <c r="I189" i="19"/>
  <c r="H189" i="19"/>
  <c r="J188" i="19"/>
  <c r="I188" i="19"/>
  <c r="H188" i="19"/>
  <c r="J187" i="19"/>
  <c r="I187" i="19"/>
  <c r="H187" i="19"/>
  <c r="J186" i="19"/>
  <c r="I186" i="19"/>
  <c r="H186" i="19"/>
  <c r="J185" i="19"/>
  <c r="I185" i="19"/>
  <c r="H185" i="19"/>
  <c r="J184" i="19"/>
  <c r="I184" i="19"/>
  <c r="H184" i="19"/>
  <c r="J183" i="19"/>
  <c r="I183" i="19"/>
  <c r="H183" i="19"/>
  <c r="J182" i="19"/>
  <c r="I182" i="19"/>
  <c r="H182" i="19"/>
  <c r="J181" i="19"/>
  <c r="I181" i="19"/>
  <c r="H181" i="19"/>
  <c r="J180" i="19"/>
  <c r="I180" i="19"/>
  <c r="H180" i="19"/>
  <c r="J179" i="19"/>
  <c r="I179" i="19"/>
  <c r="H179" i="19"/>
  <c r="J178" i="19"/>
  <c r="I178" i="19"/>
  <c r="H178" i="19"/>
  <c r="J177" i="19"/>
  <c r="I177" i="19"/>
  <c r="H177" i="19"/>
  <c r="J175" i="19"/>
  <c r="I175" i="19"/>
  <c r="H175" i="19"/>
  <c r="J174" i="19"/>
  <c r="I174" i="19"/>
  <c r="H174" i="19"/>
  <c r="J173" i="19"/>
  <c r="I173" i="19"/>
  <c r="H173" i="19"/>
  <c r="J172" i="19"/>
  <c r="I172" i="19"/>
  <c r="H172" i="19"/>
  <c r="J171" i="19"/>
  <c r="I171" i="19"/>
  <c r="H171" i="19"/>
  <c r="J170" i="19"/>
  <c r="I170" i="19"/>
  <c r="H170" i="19"/>
  <c r="J169" i="19"/>
  <c r="I169" i="19"/>
  <c r="H169" i="19"/>
  <c r="J168" i="19"/>
  <c r="I168" i="19"/>
  <c r="H168" i="19"/>
  <c r="J167" i="19"/>
  <c r="I167" i="19"/>
  <c r="H167" i="19"/>
  <c r="J166" i="19"/>
  <c r="I166" i="19"/>
  <c r="H166" i="19"/>
  <c r="J165" i="19"/>
  <c r="I165" i="19"/>
  <c r="H165" i="19"/>
  <c r="J164" i="19"/>
  <c r="I164" i="19"/>
  <c r="H164" i="19"/>
  <c r="J163" i="19"/>
  <c r="I163" i="19"/>
  <c r="H163" i="19"/>
  <c r="J162" i="19"/>
  <c r="I162" i="19"/>
  <c r="H162" i="19"/>
  <c r="J161" i="19"/>
  <c r="I161" i="19"/>
  <c r="H161" i="19"/>
  <c r="J160" i="19"/>
  <c r="I160" i="19"/>
  <c r="H160" i="19"/>
  <c r="J159" i="19"/>
  <c r="I159" i="19"/>
  <c r="H159" i="19"/>
  <c r="J158" i="19"/>
  <c r="I158" i="19"/>
  <c r="H158" i="19"/>
  <c r="J157" i="19"/>
  <c r="I157" i="19"/>
  <c r="H157" i="19"/>
  <c r="J156" i="19"/>
  <c r="I156" i="19"/>
  <c r="H156" i="19"/>
  <c r="J155" i="19"/>
  <c r="I155" i="19"/>
  <c r="H155" i="19"/>
  <c r="J154" i="19"/>
  <c r="I154" i="19"/>
  <c r="H154" i="19"/>
  <c r="J153" i="19"/>
  <c r="I153" i="19"/>
  <c r="H153" i="19"/>
  <c r="J152" i="19"/>
  <c r="I152" i="19"/>
  <c r="H152" i="19"/>
  <c r="J151" i="19"/>
  <c r="I151" i="19"/>
  <c r="H151" i="19"/>
  <c r="J150" i="19"/>
  <c r="I150" i="19"/>
  <c r="H150" i="19"/>
  <c r="J149" i="19"/>
  <c r="I149" i="19"/>
  <c r="H149" i="19"/>
  <c r="J148" i="19"/>
  <c r="I148" i="19"/>
  <c r="H148" i="19"/>
  <c r="J147" i="19"/>
  <c r="I147" i="19"/>
  <c r="H147" i="19"/>
  <c r="J146" i="19"/>
  <c r="I146" i="19"/>
  <c r="H146" i="19"/>
  <c r="J145" i="19"/>
  <c r="I145" i="19"/>
  <c r="H145" i="19"/>
  <c r="J144" i="19"/>
  <c r="I144" i="19"/>
  <c r="H144" i="19"/>
  <c r="J143" i="19"/>
  <c r="I143" i="19"/>
  <c r="H143" i="19"/>
  <c r="J142" i="19"/>
  <c r="I142" i="19"/>
  <c r="H142" i="19"/>
  <c r="J141" i="19"/>
  <c r="I141" i="19"/>
  <c r="H141" i="19"/>
  <c r="J140" i="19"/>
  <c r="I140" i="19"/>
  <c r="H140" i="19"/>
  <c r="J139" i="19"/>
  <c r="I139" i="19"/>
  <c r="H139" i="19"/>
  <c r="J138" i="19"/>
  <c r="I138" i="19"/>
  <c r="H138" i="19"/>
  <c r="J137" i="19"/>
  <c r="I137" i="19"/>
  <c r="H137" i="19"/>
  <c r="J136" i="19"/>
  <c r="I136" i="19"/>
  <c r="H136" i="19"/>
  <c r="J135" i="19"/>
  <c r="I135" i="19"/>
  <c r="H135" i="19"/>
  <c r="J134" i="19"/>
  <c r="I134" i="19"/>
  <c r="H134" i="19"/>
  <c r="J133" i="19"/>
  <c r="I133" i="19"/>
  <c r="H133" i="19"/>
  <c r="J132" i="19"/>
  <c r="I132" i="19"/>
  <c r="H132" i="19"/>
  <c r="J131" i="19"/>
  <c r="I131" i="19"/>
  <c r="H131" i="19"/>
  <c r="J130" i="19"/>
  <c r="I130" i="19"/>
  <c r="H130" i="19"/>
  <c r="J129" i="19"/>
  <c r="I129" i="19"/>
  <c r="H129" i="19"/>
  <c r="J128" i="19"/>
  <c r="I128" i="19"/>
  <c r="H128" i="19"/>
  <c r="J127" i="19"/>
  <c r="I127" i="19"/>
  <c r="H127" i="19"/>
  <c r="J126" i="19"/>
  <c r="I126" i="19"/>
  <c r="H126" i="19"/>
  <c r="J125" i="19"/>
  <c r="I125" i="19"/>
  <c r="H125" i="19"/>
  <c r="J124" i="19"/>
  <c r="I124" i="19"/>
  <c r="H124" i="19"/>
  <c r="J123" i="19"/>
  <c r="I123" i="19"/>
  <c r="H123" i="19"/>
  <c r="J122" i="19"/>
  <c r="I122" i="19"/>
  <c r="H122" i="19"/>
  <c r="J121" i="19"/>
  <c r="I121" i="19"/>
  <c r="H121" i="19"/>
  <c r="J120" i="19"/>
  <c r="I120" i="19"/>
  <c r="H120" i="19"/>
  <c r="J119" i="19"/>
  <c r="I119" i="19"/>
  <c r="H119" i="19"/>
  <c r="J118" i="19"/>
  <c r="I118" i="19"/>
  <c r="H118" i="19"/>
  <c r="J117" i="19"/>
  <c r="I117" i="19"/>
  <c r="H117" i="19"/>
  <c r="J116" i="19"/>
  <c r="I116" i="19"/>
  <c r="H116" i="19"/>
  <c r="J115" i="19"/>
  <c r="I115" i="19"/>
  <c r="H115" i="19"/>
  <c r="J114" i="19"/>
  <c r="I114" i="19"/>
  <c r="H114" i="19"/>
  <c r="J113" i="19"/>
  <c r="I113" i="19"/>
  <c r="H113" i="19"/>
  <c r="J112" i="19"/>
  <c r="I112" i="19"/>
  <c r="H112" i="19"/>
  <c r="J111" i="19"/>
  <c r="I111" i="19"/>
  <c r="H111" i="19"/>
  <c r="J110" i="19"/>
  <c r="I110" i="19"/>
  <c r="H110" i="19"/>
  <c r="J109" i="19"/>
  <c r="I109" i="19"/>
  <c r="H109" i="19"/>
  <c r="J108" i="19"/>
  <c r="I108" i="19"/>
  <c r="H108" i="19"/>
  <c r="J107" i="19"/>
  <c r="I107" i="19"/>
  <c r="H107" i="19"/>
  <c r="J106" i="19"/>
  <c r="I106" i="19"/>
  <c r="H106" i="19"/>
  <c r="J105" i="19"/>
  <c r="I105" i="19"/>
  <c r="H105" i="19"/>
  <c r="J104" i="19"/>
  <c r="I104" i="19"/>
  <c r="H104" i="19"/>
  <c r="J103" i="19"/>
  <c r="I103" i="19"/>
  <c r="H103" i="19"/>
  <c r="J102" i="19"/>
  <c r="I102" i="19"/>
  <c r="H102" i="19"/>
  <c r="J101" i="19"/>
  <c r="I101" i="19"/>
  <c r="H101" i="19"/>
  <c r="J100" i="19"/>
  <c r="I100" i="19"/>
  <c r="H100" i="19"/>
  <c r="J99" i="19"/>
  <c r="I99" i="19"/>
  <c r="H99" i="19"/>
  <c r="J98" i="19"/>
  <c r="I98" i="19"/>
  <c r="H98" i="19"/>
  <c r="J97" i="19"/>
  <c r="I97" i="19"/>
  <c r="H97" i="19"/>
  <c r="J96" i="19"/>
  <c r="I96" i="19"/>
  <c r="H96" i="19"/>
  <c r="J95" i="19"/>
  <c r="I95" i="19"/>
  <c r="H95" i="19"/>
  <c r="J94" i="19"/>
  <c r="I94" i="19"/>
  <c r="H94" i="19"/>
  <c r="J93" i="19"/>
  <c r="I93" i="19"/>
  <c r="H93" i="19"/>
  <c r="J92" i="19"/>
  <c r="I92" i="19"/>
  <c r="H92" i="19"/>
  <c r="J91" i="19"/>
  <c r="I91" i="19"/>
  <c r="H91" i="19"/>
  <c r="J90" i="19"/>
  <c r="I90" i="19"/>
  <c r="H90" i="19"/>
  <c r="J89" i="19"/>
  <c r="I89" i="19"/>
  <c r="H89" i="19"/>
  <c r="J88" i="19"/>
  <c r="I88" i="19"/>
  <c r="H88" i="19"/>
  <c r="J87" i="19"/>
  <c r="I87" i="19"/>
  <c r="H87" i="19"/>
  <c r="J86" i="19"/>
  <c r="I86" i="19"/>
  <c r="H86" i="19"/>
  <c r="J85" i="19"/>
  <c r="I85" i="19"/>
  <c r="H85" i="19"/>
  <c r="J84" i="19"/>
  <c r="I84" i="19"/>
  <c r="H84" i="19"/>
  <c r="J83" i="19"/>
  <c r="I83" i="19"/>
  <c r="H83" i="19"/>
  <c r="J82" i="19"/>
  <c r="I82" i="19"/>
  <c r="H82" i="19"/>
  <c r="J81" i="19"/>
  <c r="I81" i="19"/>
  <c r="H81" i="19"/>
  <c r="J80" i="19"/>
  <c r="I80" i="19"/>
  <c r="H80" i="19"/>
  <c r="J79" i="19"/>
  <c r="I79" i="19"/>
  <c r="H79" i="19"/>
  <c r="J78" i="19"/>
  <c r="I78" i="19"/>
  <c r="H78" i="19"/>
  <c r="J77" i="19"/>
  <c r="I77" i="19"/>
  <c r="H77" i="19"/>
  <c r="J76" i="19"/>
  <c r="I76" i="19"/>
  <c r="H76" i="19"/>
  <c r="J75" i="19"/>
  <c r="I75" i="19"/>
  <c r="H75" i="19"/>
  <c r="J74" i="19"/>
  <c r="I74" i="19"/>
  <c r="H74" i="19"/>
  <c r="J73" i="19"/>
  <c r="I73" i="19"/>
  <c r="H73" i="19"/>
  <c r="J72" i="19"/>
  <c r="I72" i="19"/>
  <c r="H72" i="19"/>
  <c r="J71" i="19"/>
  <c r="I71" i="19"/>
  <c r="H71" i="19"/>
  <c r="J70" i="19"/>
  <c r="I70" i="19"/>
  <c r="H70" i="19"/>
  <c r="J69" i="19"/>
  <c r="I69" i="19"/>
  <c r="H69" i="19"/>
  <c r="J68" i="19"/>
  <c r="I68" i="19"/>
  <c r="H68" i="19"/>
  <c r="J67" i="19"/>
  <c r="I67" i="19"/>
  <c r="H67" i="19"/>
  <c r="J66" i="19"/>
  <c r="I66" i="19"/>
  <c r="H66" i="19"/>
  <c r="J65" i="19"/>
  <c r="I65" i="19"/>
  <c r="H65" i="19"/>
  <c r="J64" i="19"/>
  <c r="I64" i="19"/>
  <c r="H64" i="19"/>
  <c r="J63" i="19"/>
  <c r="I63" i="19"/>
  <c r="H63" i="19"/>
  <c r="J62" i="19"/>
  <c r="I62" i="19"/>
  <c r="H62" i="19"/>
  <c r="J61" i="19"/>
  <c r="I61" i="19"/>
  <c r="H61" i="19"/>
  <c r="J60" i="19"/>
  <c r="I60" i="19"/>
  <c r="H60" i="19"/>
  <c r="J59" i="19"/>
  <c r="I59" i="19"/>
  <c r="H59" i="19"/>
  <c r="J58" i="19"/>
  <c r="I58" i="19"/>
  <c r="H58" i="19"/>
  <c r="J57" i="19"/>
  <c r="I57" i="19"/>
  <c r="H57" i="19"/>
  <c r="J56" i="19"/>
  <c r="I56" i="19"/>
  <c r="H56" i="19"/>
  <c r="J55" i="19"/>
  <c r="I55" i="19"/>
  <c r="H55" i="19"/>
  <c r="J54" i="19"/>
  <c r="I54" i="19"/>
  <c r="H54" i="19"/>
  <c r="J53" i="19"/>
  <c r="I53" i="19"/>
  <c r="H53" i="19"/>
  <c r="J52" i="19"/>
  <c r="I52" i="19"/>
  <c r="H52" i="19"/>
  <c r="J51" i="19"/>
  <c r="I51" i="19"/>
  <c r="H51" i="19"/>
  <c r="J50" i="19"/>
  <c r="I50" i="19"/>
  <c r="H50" i="19"/>
  <c r="J49" i="19"/>
  <c r="I49" i="19"/>
  <c r="H49" i="19"/>
  <c r="J48" i="19"/>
  <c r="I48" i="19"/>
  <c r="H48" i="19"/>
  <c r="J47" i="19"/>
  <c r="I47" i="19"/>
  <c r="H47" i="19"/>
  <c r="J46" i="19"/>
  <c r="I46" i="19"/>
  <c r="H46" i="19"/>
  <c r="J45" i="19"/>
  <c r="I45" i="19"/>
  <c r="H45" i="19"/>
  <c r="J44" i="19"/>
  <c r="I44" i="19"/>
  <c r="H44" i="19"/>
  <c r="J43" i="19"/>
  <c r="I43" i="19"/>
  <c r="H43" i="19"/>
  <c r="J42" i="19"/>
  <c r="I42" i="19"/>
  <c r="H42" i="19"/>
  <c r="J41" i="19"/>
  <c r="I41" i="19"/>
  <c r="H41" i="19"/>
  <c r="J40" i="19"/>
  <c r="I40" i="19"/>
  <c r="H40" i="19"/>
  <c r="J39" i="19"/>
  <c r="I39" i="19"/>
  <c r="H39" i="19"/>
  <c r="J38" i="19"/>
  <c r="I38" i="19"/>
  <c r="H38" i="19"/>
  <c r="J37" i="19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H33" i="19"/>
  <c r="J32" i="19"/>
  <c r="I32" i="19"/>
  <c r="H32" i="19"/>
  <c r="J31" i="19"/>
  <c r="I31" i="19"/>
  <c r="H31" i="19"/>
  <c r="J30" i="19"/>
  <c r="I30" i="19"/>
  <c r="H30" i="19"/>
  <c r="J29" i="19"/>
  <c r="I29" i="19"/>
  <c r="H29" i="19"/>
  <c r="J28" i="19"/>
  <c r="I28" i="19"/>
  <c r="H28" i="19"/>
  <c r="J27" i="19"/>
  <c r="I27" i="19"/>
  <c r="H27" i="19"/>
  <c r="J26" i="19"/>
  <c r="I26" i="19"/>
  <c r="H26" i="19"/>
  <c r="J25" i="19"/>
  <c r="I25" i="19"/>
  <c r="H25" i="19"/>
  <c r="J24" i="19"/>
  <c r="I24" i="19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H15" i="19"/>
  <c r="J14" i="19"/>
  <c r="I14" i="19"/>
  <c r="H14" i="19"/>
  <c r="J13" i="19"/>
  <c r="I13" i="19"/>
  <c r="H13" i="19"/>
  <c r="J12" i="19"/>
  <c r="I12" i="19"/>
  <c r="H12" i="19"/>
  <c r="J11" i="19"/>
  <c r="I11" i="19"/>
  <c r="H11" i="19"/>
  <c r="J10" i="19"/>
  <c r="I10" i="19"/>
  <c r="H10" i="19"/>
  <c r="V319" i="32"/>
  <c r="T319" i="32"/>
  <c r="Q319" i="32"/>
  <c r="P319" i="32"/>
  <c r="O319" i="32"/>
  <c r="N319" i="32"/>
  <c r="L319" i="32"/>
  <c r="G319" i="32"/>
  <c r="E319" i="32"/>
  <c r="V318" i="32"/>
  <c r="T318" i="32"/>
  <c r="Q318" i="32"/>
  <c r="P318" i="32"/>
  <c r="O318" i="32"/>
  <c r="N318" i="32"/>
  <c r="L318" i="32"/>
  <c r="G318" i="32"/>
  <c r="E318" i="32"/>
  <c r="V317" i="32"/>
  <c r="T317" i="32"/>
  <c r="Q317" i="32"/>
  <c r="P317" i="32"/>
  <c r="O317" i="32"/>
  <c r="N317" i="32"/>
  <c r="AA317" i="32" s="1"/>
  <c r="L317" i="32"/>
  <c r="G317" i="32"/>
  <c r="E317" i="32"/>
  <c r="V316" i="32"/>
  <c r="T316" i="32"/>
  <c r="Q316" i="32"/>
  <c r="P316" i="32"/>
  <c r="O316" i="32"/>
  <c r="N316" i="32"/>
  <c r="L316" i="32"/>
  <c r="G316" i="32"/>
  <c r="E316" i="32"/>
  <c r="V315" i="32"/>
  <c r="T315" i="32"/>
  <c r="Q315" i="32"/>
  <c r="P315" i="32"/>
  <c r="O315" i="32"/>
  <c r="N315" i="32"/>
  <c r="L315" i="32"/>
  <c r="G315" i="32"/>
  <c r="E315" i="32"/>
  <c r="V314" i="32"/>
  <c r="T314" i="32"/>
  <c r="Q314" i="32"/>
  <c r="P314" i="32"/>
  <c r="O314" i="32"/>
  <c r="N314" i="32"/>
  <c r="L314" i="32"/>
  <c r="G314" i="32"/>
  <c r="E314" i="32"/>
  <c r="V313" i="32"/>
  <c r="T313" i="32"/>
  <c r="Q313" i="32"/>
  <c r="P313" i="32"/>
  <c r="O313" i="32"/>
  <c r="N313" i="32"/>
  <c r="L313" i="32"/>
  <c r="G313" i="32"/>
  <c r="E313" i="32"/>
  <c r="V312" i="32"/>
  <c r="T312" i="32"/>
  <c r="Q312" i="32"/>
  <c r="P312" i="32"/>
  <c r="O312" i="32"/>
  <c r="N312" i="32"/>
  <c r="L312" i="32"/>
  <c r="G312" i="32"/>
  <c r="E312" i="32"/>
  <c r="V311" i="32"/>
  <c r="T311" i="32"/>
  <c r="Q311" i="32"/>
  <c r="P311" i="32"/>
  <c r="O311" i="32"/>
  <c r="N311" i="32"/>
  <c r="L311" i="32"/>
  <c r="G311" i="32"/>
  <c r="E311" i="32"/>
  <c r="V310" i="32"/>
  <c r="T310" i="32"/>
  <c r="Q310" i="32"/>
  <c r="P310" i="32"/>
  <c r="O310" i="32"/>
  <c r="N310" i="32"/>
  <c r="L310" i="32"/>
  <c r="G310" i="32"/>
  <c r="E310" i="32"/>
  <c r="V309" i="32"/>
  <c r="T309" i="32"/>
  <c r="Q309" i="32"/>
  <c r="P309" i="32"/>
  <c r="O309" i="32"/>
  <c r="N309" i="32"/>
  <c r="L309" i="32"/>
  <c r="G309" i="32"/>
  <c r="E309" i="32"/>
  <c r="V308" i="32"/>
  <c r="T308" i="32"/>
  <c r="Q308" i="32"/>
  <c r="P308" i="32"/>
  <c r="O308" i="32"/>
  <c r="N308" i="32"/>
  <c r="L308" i="32"/>
  <c r="G308" i="32"/>
  <c r="E308" i="32"/>
  <c r="V307" i="32"/>
  <c r="T307" i="32"/>
  <c r="Q307" i="32"/>
  <c r="P307" i="32"/>
  <c r="O307" i="32"/>
  <c r="N307" i="32"/>
  <c r="L307" i="32"/>
  <c r="G307" i="32"/>
  <c r="E307" i="32"/>
  <c r="V306" i="32"/>
  <c r="T306" i="32"/>
  <c r="Q306" i="32"/>
  <c r="P306" i="32"/>
  <c r="O306" i="32"/>
  <c r="N306" i="32"/>
  <c r="L306" i="32"/>
  <c r="G306" i="32"/>
  <c r="E306" i="32"/>
  <c r="V305" i="32"/>
  <c r="T305" i="32"/>
  <c r="Q305" i="32"/>
  <c r="P305" i="32"/>
  <c r="O305" i="32"/>
  <c r="N305" i="32"/>
  <c r="L305" i="32"/>
  <c r="G305" i="32"/>
  <c r="E305" i="32"/>
  <c r="V304" i="32"/>
  <c r="T304" i="32"/>
  <c r="Q304" i="32"/>
  <c r="P304" i="32"/>
  <c r="O304" i="32"/>
  <c r="N304" i="32"/>
  <c r="L304" i="32"/>
  <c r="G304" i="32"/>
  <c r="E304" i="32"/>
  <c r="V303" i="32"/>
  <c r="T303" i="32"/>
  <c r="Q303" i="32"/>
  <c r="P303" i="32"/>
  <c r="O303" i="32"/>
  <c r="N303" i="32"/>
  <c r="L303" i="32"/>
  <c r="G303" i="32"/>
  <c r="E303" i="32"/>
  <c r="V302" i="32"/>
  <c r="T302" i="32"/>
  <c r="Q302" i="32"/>
  <c r="P302" i="32"/>
  <c r="O302" i="32"/>
  <c r="N302" i="32"/>
  <c r="L302" i="32"/>
  <c r="G302" i="32"/>
  <c r="E302" i="32"/>
  <c r="V301" i="32"/>
  <c r="T301" i="32"/>
  <c r="Q301" i="32"/>
  <c r="P301" i="32"/>
  <c r="O301" i="32"/>
  <c r="N301" i="32"/>
  <c r="L301" i="32"/>
  <c r="G301" i="32"/>
  <c r="E301" i="32"/>
  <c r="V300" i="32"/>
  <c r="T300" i="32"/>
  <c r="Q300" i="32"/>
  <c r="P300" i="32"/>
  <c r="O300" i="32"/>
  <c r="N300" i="32"/>
  <c r="L300" i="32"/>
  <c r="G300" i="32"/>
  <c r="E300" i="32"/>
  <c r="V299" i="32"/>
  <c r="T299" i="32"/>
  <c r="Q299" i="32"/>
  <c r="P299" i="32"/>
  <c r="O299" i="32"/>
  <c r="N299" i="32"/>
  <c r="L299" i="32"/>
  <c r="G299" i="32"/>
  <c r="E299" i="32"/>
  <c r="V298" i="32"/>
  <c r="T298" i="32"/>
  <c r="Q298" i="32"/>
  <c r="P298" i="32"/>
  <c r="O298" i="32"/>
  <c r="N298" i="32"/>
  <c r="L298" i="32"/>
  <c r="G298" i="32"/>
  <c r="E298" i="32"/>
  <c r="V297" i="32"/>
  <c r="T297" i="32"/>
  <c r="Q297" i="32"/>
  <c r="P297" i="32"/>
  <c r="O297" i="32"/>
  <c r="N297" i="32"/>
  <c r="L297" i="32"/>
  <c r="G297" i="32"/>
  <c r="E297" i="32"/>
  <c r="V296" i="32"/>
  <c r="T296" i="32"/>
  <c r="Q296" i="32"/>
  <c r="P296" i="32"/>
  <c r="O296" i="32"/>
  <c r="N296" i="32"/>
  <c r="L296" i="32"/>
  <c r="G296" i="32"/>
  <c r="E296" i="32"/>
  <c r="V295" i="32"/>
  <c r="T295" i="32"/>
  <c r="Q295" i="32"/>
  <c r="P295" i="32"/>
  <c r="O295" i="32"/>
  <c r="N295" i="32"/>
  <c r="L295" i="32"/>
  <c r="G295" i="32"/>
  <c r="E295" i="32"/>
  <c r="V294" i="32"/>
  <c r="T294" i="32"/>
  <c r="Q294" i="32"/>
  <c r="P294" i="32"/>
  <c r="O294" i="32"/>
  <c r="N294" i="32"/>
  <c r="L294" i="32"/>
  <c r="G294" i="32"/>
  <c r="E294" i="32"/>
  <c r="V293" i="32"/>
  <c r="T293" i="32"/>
  <c r="Q293" i="32"/>
  <c r="P293" i="32"/>
  <c r="O293" i="32"/>
  <c r="N293" i="32"/>
  <c r="L293" i="32"/>
  <c r="G293" i="32"/>
  <c r="E293" i="32"/>
  <c r="V292" i="32"/>
  <c r="T292" i="32"/>
  <c r="Q292" i="32"/>
  <c r="P292" i="32"/>
  <c r="O292" i="32"/>
  <c r="N292" i="32"/>
  <c r="L292" i="32"/>
  <c r="G292" i="32"/>
  <c r="E292" i="32"/>
  <c r="V291" i="32"/>
  <c r="T291" i="32"/>
  <c r="Q291" i="32"/>
  <c r="P291" i="32"/>
  <c r="O291" i="32"/>
  <c r="N291" i="32"/>
  <c r="L291" i="32"/>
  <c r="G291" i="32"/>
  <c r="E291" i="32"/>
  <c r="V290" i="32"/>
  <c r="T290" i="32"/>
  <c r="Q290" i="32"/>
  <c r="P290" i="32"/>
  <c r="O290" i="32"/>
  <c r="N290" i="32"/>
  <c r="L290" i="32"/>
  <c r="G290" i="32"/>
  <c r="E290" i="32"/>
  <c r="V289" i="32"/>
  <c r="T289" i="32"/>
  <c r="Q289" i="32"/>
  <c r="P289" i="32"/>
  <c r="O289" i="32"/>
  <c r="N289" i="32"/>
  <c r="L289" i="32"/>
  <c r="G289" i="32"/>
  <c r="E289" i="32"/>
  <c r="V288" i="32"/>
  <c r="T288" i="32"/>
  <c r="Q288" i="32"/>
  <c r="P288" i="32"/>
  <c r="O288" i="32"/>
  <c r="N288" i="32"/>
  <c r="L288" i="32"/>
  <c r="G288" i="32"/>
  <c r="E288" i="32"/>
  <c r="V287" i="32"/>
  <c r="T287" i="32"/>
  <c r="Q287" i="32"/>
  <c r="P287" i="32"/>
  <c r="O287" i="32"/>
  <c r="N287" i="32"/>
  <c r="L287" i="32"/>
  <c r="G287" i="32"/>
  <c r="E287" i="32"/>
  <c r="V286" i="32"/>
  <c r="T286" i="32"/>
  <c r="Q286" i="32"/>
  <c r="P286" i="32"/>
  <c r="O286" i="32"/>
  <c r="N286" i="32"/>
  <c r="L286" i="32"/>
  <c r="G286" i="32"/>
  <c r="E286" i="32"/>
  <c r="V285" i="32"/>
  <c r="T285" i="32"/>
  <c r="Q285" i="32"/>
  <c r="P285" i="32"/>
  <c r="O285" i="32"/>
  <c r="N285" i="32"/>
  <c r="L285" i="32"/>
  <c r="G285" i="32"/>
  <c r="E285" i="32"/>
  <c r="V284" i="32"/>
  <c r="T284" i="32"/>
  <c r="Q284" i="32"/>
  <c r="P284" i="32"/>
  <c r="O284" i="32"/>
  <c r="N284" i="32"/>
  <c r="L284" i="32"/>
  <c r="G284" i="32"/>
  <c r="E284" i="32"/>
  <c r="V283" i="32"/>
  <c r="T283" i="32"/>
  <c r="Q283" i="32"/>
  <c r="P283" i="32"/>
  <c r="O283" i="32"/>
  <c r="N283" i="32"/>
  <c r="L283" i="32"/>
  <c r="G283" i="32"/>
  <c r="E283" i="32"/>
  <c r="V282" i="32"/>
  <c r="T282" i="32"/>
  <c r="Q282" i="32"/>
  <c r="P282" i="32"/>
  <c r="O282" i="32"/>
  <c r="N282" i="32"/>
  <c r="L282" i="32"/>
  <c r="G282" i="32"/>
  <c r="E282" i="32"/>
  <c r="V281" i="32"/>
  <c r="T281" i="32"/>
  <c r="Q281" i="32"/>
  <c r="P281" i="32"/>
  <c r="O281" i="32"/>
  <c r="N281" i="32"/>
  <c r="L281" i="32"/>
  <c r="G281" i="32"/>
  <c r="E281" i="32"/>
  <c r="V280" i="32"/>
  <c r="T280" i="32"/>
  <c r="Q280" i="32"/>
  <c r="P280" i="32"/>
  <c r="O280" i="32"/>
  <c r="N280" i="32"/>
  <c r="L280" i="32"/>
  <c r="G280" i="32"/>
  <c r="E280" i="32"/>
  <c r="V279" i="32"/>
  <c r="T279" i="32"/>
  <c r="Q279" i="32"/>
  <c r="P279" i="32"/>
  <c r="O279" i="32"/>
  <c r="N279" i="32"/>
  <c r="L279" i="32"/>
  <c r="G279" i="32"/>
  <c r="E279" i="32"/>
  <c r="V278" i="32"/>
  <c r="T278" i="32"/>
  <c r="Q278" i="32"/>
  <c r="P278" i="32"/>
  <c r="O278" i="32"/>
  <c r="N278" i="32"/>
  <c r="L278" i="32"/>
  <c r="G278" i="32"/>
  <c r="E278" i="32"/>
  <c r="V277" i="32"/>
  <c r="T277" i="32"/>
  <c r="Q277" i="32"/>
  <c r="P277" i="32"/>
  <c r="O277" i="32"/>
  <c r="N277" i="32"/>
  <c r="L277" i="32"/>
  <c r="G277" i="32"/>
  <c r="E277" i="32"/>
  <c r="V276" i="32"/>
  <c r="T276" i="32"/>
  <c r="Q276" i="32"/>
  <c r="P276" i="32"/>
  <c r="O276" i="32"/>
  <c r="N276" i="32"/>
  <c r="L276" i="32"/>
  <c r="G276" i="32"/>
  <c r="E276" i="32"/>
  <c r="V275" i="32"/>
  <c r="T275" i="32"/>
  <c r="Q275" i="32"/>
  <c r="P275" i="32"/>
  <c r="O275" i="32"/>
  <c r="N275" i="32"/>
  <c r="L275" i="32"/>
  <c r="G275" i="32"/>
  <c r="E275" i="32"/>
  <c r="V274" i="32"/>
  <c r="T274" i="32"/>
  <c r="Q274" i="32"/>
  <c r="P274" i="32"/>
  <c r="O274" i="32"/>
  <c r="N274" i="32"/>
  <c r="L274" i="32"/>
  <c r="G274" i="32"/>
  <c r="E274" i="32"/>
  <c r="V273" i="32"/>
  <c r="T273" i="32"/>
  <c r="Q273" i="32"/>
  <c r="P273" i="32"/>
  <c r="O273" i="32"/>
  <c r="N273" i="32"/>
  <c r="L273" i="32"/>
  <c r="G273" i="32"/>
  <c r="E273" i="32"/>
  <c r="V272" i="32"/>
  <c r="T272" i="32"/>
  <c r="Q272" i="32"/>
  <c r="P272" i="32"/>
  <c r="O272" i="32"/>
  <c r="N272" i="32"/>
  <c r="L272" i="32"/>
  <c r="G272" i="32"/>
  <c r="E272" i="32"/>
  <c r="V271" i="32"/>
  <c r="T271" i="32"/>
  <c r="Q271" i="32"/>
  <c r="P271" i="32"/>
  <c r="O271" i="32"/>
  <c r="N271" i="32"/>
  <c r="L271" i="32"/>
  <c r="G271" i="32"/>
  <c r="E271" i="32"/>
  <c r="V270" i="32"/>
  <c r="T270" i="32"/>
  <c r="Q270" i="32"/>
  <c r="P270" i="32"/>
  <c r="O270" i="32"/>
  <c r="N270" i="32"/>
  <c r="L270" i="32"/>
  <c r="G270" i="32"/>
  <c r="E270" i="32"/>
  <c r="V269" i="32"/>
  <c r="T269" i="32"/>
  <c r="Q269" i="32"/>
  <c r="P269" i="32"/>
  <c r="O269" i="32"/>
  <c r="N269" i="32"/>
  <c r="L269" i="32"/>
  <c r="G269" i="32"/>
  <c r="E269" i="32"/>
  <c r="V268" i="32"/>
  <c r="T268" i="32"/>
  <c r="Q268" i="32"/>
  <c r="P268" i="32"/>
  <c r="O268" i="32"/>
  <c r="N268" i="32"/>
  <c r="L268" i="32"/>
  <c r="G268" i="32"/>
  <c r="E268" i="32"/>
  <c r="V267" i="32"/>
  <c r="T267" i="32"/>
  <c r="Q267" i="32"/>
  <c r="P267" i="32"/>
  <c r="O267" i="32"/>
  <c r="N267" i="32"/>
  <c r="L267" i="32"/>
  <c r="G267" i="32"/>
  <c r="E267" i="32"/>
  <c r="V266" i="32"/>
  <c r="T266" i="32"/>
  <c r="Q266" i="32"/>
  <c r="P266" i="32"/>
  <c r="O266" i="32"/>
  <c r="N266" i="32"/>
  <c r="L266" i="32"/>
  <c r="G266" i="32"/>
  <c r="E266" i="32"/>
  <c r="V265" i="32"/>
  <c r="T265" i="32"/>
  <c r="Q265" i="32"/>
  <c r="P265" i="32"/>
  <c r="O265" i="32"/>
  <c r="N265" i="32"/>
  <c r="L265" i="32"/>
  <c r="G265" i="32"/>
  <c r="E265" i="32"/>
  <c r="V264" i="32"/>
  <c r="T264" i="32"/>
  <c r="Q264" i="32"/>
  <c r="P264" i="32"/>
  <c r="O264" i="32"/>
  <c r="N264" i="32"/>
  <c r="L264" i="32"/>
  <c r="G264" i="32"/>
  <c r="E264" i="32"/>
  <c r="V263" i="32"/>
  <c r="T263" i="32"/>
  <c r="Q263" i="32"/>
  <c r="P263" i="32"/>
  <c r="O263" i="32"/>
  <c r="N263" i="32"/>
  <c r="L263" i="32"/>
  <c r="G263" i="32"/>
  <c r="E263" i="32"/>
  <c r="V262" i="32"/>
  <c r="T262" i="32"/>
  <c r="Q262" i="32"/>
  <c r="P262" i="32"/>
  <c r="O262" i="32"/>
  <c r="N262" i="32"/>
  <c r="L262" i="32"/>
  <c r="G262" i="32"/>
  <c r="E262" i="32"/>
  <c r="V261" i="32"/>
  <c r="T261" i="32"/>
  <c r="Q261" i="32"/>
  <c r="P261" i="32"/>
  <c r="O261" i="32"/>
  <c r="N261" i="32"/>
  <c r="L261" i="32"/>
  <c r="G261" i="32"/>
  <c r="E261" i="32"/>
  <c r="V260" i="32"/>
  <c r="T260" i="32"/>
  <c r="Q260" i="32"/>
  <c r="P260" i="32"/>
  <c r="O260" i="32"/>
  <c r="N260" i="32"/>
  <c r="L260" i="32"/>
  <c r="G260" i="32"/>
  <c r="E260" i="32"/>
  <c r="V259" i="32"/>
  <c r="T259" i="32"/>
  <c r="Q259" i="32"/>
  <c r="P259" i="32"/>
  <c r="O259" i="32"/>
  <c r="N259" i="32"/>
  <c r="L259" i="32"/>
  <c r="G259" i="32"/>
  <c r="E259" i="32"/>
  <c r="V258" i="32"/>
  <c r="T258" i="32"/>
  <c r="Q258" i="32"/>
  <c r="P258" i="32"/>
  <c r="O258" i="32"/>
  <c r="N258" i="32"/>
  <c r="L258" i="32"/>
  <c r="G258" i="32"/>
  <c r="E258" i="32"/>
  <c r="V257" i="32"/>
  <c r="T257" i="32"/>
  <c r="Q257" i="32"/>
  <c r="P257" i="32"/>
  <c r="O257" i="32"/>
  <c r="N257" i="32"/>
  <c r="L257" i="32"/>
  <c r="G257" i="32"/>
  <c r="E257" i="32"/>
  <c r="V256" i="32"/>
  <c r="T256" i="32"/>
  <c r="Q256" i="32"/>
  <c r="P256" i="32"/>
  <c r="O256" i="32"/>
  <c r="N256" i="32"/>
  <c r="L256" i="32"/>
  <c r="G256" i="32"/>
  <c r="E256" i="32"/>
  <c r="V255" i="32"/>
  <c r="T255" i="32"/>
  <c r="Q255" i="32"/>
  <c r="P255" i="32"/>
  <c r="O255" i="32"/>
  <c r="N255" i="32"/>
  <c r="L255" i="32"/>
  <c r="G255" i="32"/>
  <c r="E255" i="32"/>
  <c r="V254" i="32"/>
  <c r="T254" i="32"/>
  <c r="Q254" i="32"/>
  <c r="P254" i="32"/>
  <c r="O254" i="32"/>
  <c r="N254" i="32"/>
  <c r="L254" i="32"/>
  <c r="G254" i="32"/>
  <c r="E254" i="32"/>
  <c r="V253" i="32"/>
  <c r="T253" i="32"/>
  <c r="Q253" i="32"/>
  <c r="P253" i="32"/>
  <c r="O253" i="32"/>
  <c r="N253" i="32"/>
  <c r="AA253" i="32" s="1"/>
  <c r="L253" i="32"/>
  <c r="G253" i="32"/>
  <c r="E253" i="32"/>
  <c r="V252" i="32"/>
  <c r="T252" i="32"/>
  <c r="Q252" i="32"/>
  <c r="P252" i="32"/>
  <c r="O252" i="32"/>
  <c r="N252" i="32"/>
  <c r="L252" i="32"/>
  <c r="G252" i="32"/>
  <c r="E252" i="32"/>
  <c r="V251" i="32"/>
  <c r="T251" i="32"/>
  <c r="Q251" i="32"/>
  <c r="P251" i="32"/>
  <c r="O251" i="32"/>
  <c r="N251" i="32"/>
  <c r="L251" i="32"/>
  <c r="G251" i="32"/>
  <c r="E251" i="32"/>
  <c r="V250" i="32"/>
  <c r="T250" i="32"/>
  <c r="Q250" i="32"/>
  <c r="P250" i="32"/>
  <c r="O250" i="32"/>
  <c r="N250" i="32"/>
  <c r="L250" i="32"/>
  <c r="G250" i="32"/>
  <c r="E250" i="32"/>
  <c r="V249" i="32"/>
  <c r="T249" i="32"/>
  <c r="Q249" i="32"/>
  <c r="P249" i="32"/>
  <c r="O249" i="32"/>
  <c r="N249" i="32"/>
  <c r="L249" i="32"/>
  <c r="G249" i="32"/>
  <c r="E249" i="32"/>
  <c r="V248" i="32"/>
  <c r="T248" i="32"/>
  <c r="Q248" i="32"/>
  <c r="P248" i="32"/>
  <c r="O248" i="32"/>
  <c r="N248" i="32"/>
  <c r="L248" i="32"/>
  <c r="G248" i="32"/>
  <c r="E248" i="32"/>
  <c r="V247" i="32"/>
  <c r="T247" i="32"/>
  <c r="Q247" i="32"/>
  <c r="P247" i="32"/>
  <c r="O247" i="32"/>
  <c r="N247" i="32"/>
  <c r="L247" i="32"/>
  <c r="G247" i="32"/>
  <c r="E247" i="32"/>
  <c r="V246" i="32"/>
  <c r="T246" i="32"/>
  <c r="Q246" i="32"/>
  <c r="P246" i="32"/>
  <c r="O246" i="32"/>
  <c r="N246" i="32"/>
  <c r="L246" i="32"/>
  <c r="G246" i="32"/>
  <c r="E246" i="32"/>
  <c r="V245" i="32"/>
  <c r="T245" i="32"/>
  <c r="Q245" i="32"/>
  <c r="P245" i="32"/>
  <c r="O245" i="32"/>
  <c r="N245" i="32"/>
  <c r="AA245" i="32" s="1"/>
  <c r="L245" i="32"/>
  <c r="G245" i="32"/>
  <c r="E245" i="32"/>
  <c r="V244" i="32"/>
  <c r="T244" i="32"/>
  <c r="Q244" i="32"/>
  <c r="P244" i="32"/>
  <c r="O244" i="32"/>
  <c r="N244" i="32"/>
  <c r="L244" i="32"/>
  <c r="G244" i="32"/>
  <c r="E244" i="32"/>
  <c r="V243" i="32"/>
  <c r="T243" i="32"/>
  <c r="Q243" i="32"/>
  <c r="P243" i="32"/>
  <c r="O243" i="32"/>
  <c r="N243" i="32"/>
  <c r="L243" i="32"/>
  <c r="G243" i="32"/>
  <c r="E243" i="32"/>
  <c r="V242" i="32"/>
  <c r="T242" i="32"/>
  <c r="Q242" i="32"/>
  <c r="P242" i="32"/>
  <c r="O242" i="32"/>
  <c r="N242" i="32"/>
  <c r="L242" i="32"/>
  <c r="G242" i="32"/>
  <c r="E242" i="32"/>
  <c r="V241" i="32"/>
  <c r="T241" i="32"/>
  <c r="Q241" i="32"/>
  <c r="P241" i="32"/>
  <c r="O241" i="32"/>
  <c r="N241" i="32"/>
  <c r="L241" i="32"/>
  <c r="G241" i="32"/>
  <c r="E241" i="32"/>
  <c r="V240" i="32"/>
  <c r="T240" i="32"/>
  <c r="Q240" i="32"/>
  <c r="P240" i="32"/>
  <c r="O240" i="32"/>
  <c r="N240" i="32"/>
  <c r="L240" i="32"/>
  <c r="G240" i="32"/>
  <c r="E240" i="32"/>
  <c r="V239" i="32"/>
  <c r="T239" i="32"/>
  <c r="Q239" i="32"/>
  <c r="P239" i="32"/>
  <c r="O239" i="32"/>
  <c r="N239" i="32"/>
  <c r="L239" i="32"/>
  <c r="G239" i="32"/>
  <c r="E239" i="32"/>
  <c r="V238" i="32"/>
  <c r="T238" i="32"/>
  <c r="Q238" i="32"/>
  <c r="P238" i="32"/>
  <c r="O238" i="32"/>
  <c r="N238" i="32"/>
  <c r="L238" i="32"/>
  <c r="G238" i="32"/>
  <c r="E238" i="32"/>
  <c r="V237" i="32"/>
  <c r="T237" i="32"/>
  <c r="Q237" i="32"/>
  <c r="P237" i="32"/>
  <c r="O237" i="32"/>
  <c r="N237" i="32"/>
  <c r="AA237" i="32" s="1"/>
  <c r="L237" i="32"/>
  <c r="G237" i="32"/>
  <c r="E237" i="32"/>
  <c r="V236" i="32"/>
  <c r="T236" i="32"/>
  <c r="Q236" i="32"/>
  <c r="P236" i="32"/>
  <c r="O236" i="32"/>
  <c r="N236" i="32"/>
  <c r="L236" i="32"/>
  <c r="G236" i="32"/>
  <c r="E236" i="32"/>
  <c r="V235" i="32"/>
  <c r="T235" i="32"/>
  <c r="Q235" i="32"/>
  <c r="P235" i="32"/>
  <c r="O235" i="32"/>
  <c r="N235" i="32"/>
  <c r="L235" i="32"/>
  <c r="G235" i="32"/>
  <c r="E235" i="32"/>
  <c r="V234" i="32"/>
  <c r="T234" i="32"/>
  <c r="Q234" i="32"/>
  <c r="P234" i="32"/>
  <c r="O234" i="32"/>
  <c r="N234" i="32"/>
  <c r="L234" i="32"/>
  <c r="G234" i="32"/>
  <c r="E234" i="32"/>
  <c r="V233" i="32"/>
  <c r="T233" i="32"/>
  <c r="Q233" i="32"/>
  <c r="P233" i="32"/>
  <c r="O233" i="32"/>
  <c r="N233" i="32"/>
  <c r="L233" i="32"/>
  <c r="G233" i="32"/>
  <c r="E233" i="32"/>
  <c r="V232" i="32"/>
  <c r="T232" i="32"/>
  <c r="Q232" i="32"/>
  <c r="P232" i="32"/>
  <c r="O232" i="32"/>
  <c r="N232" i="32"/>
  <c r="L232" i="32"/>
  <c r="G232" i="32"/>
  <c r="E232" i="32"/>
  <c r="V231" i="32"/>
  <c r="T231" i="32"/>
  <c r="Q231" i="32"/>
  <c r="P231" i="32"/>
  <c r="O231" i="32"/>
  <c r="N231" i="32"/>
  <c r="L231" i="32"/>
  <c r="G231" i="32"/>
  <c r="E231" i="32"/>
  <c r="V230" i="32"/>
  <c r="T230" i="32"/>
  <c r="Q230" i="32"/>
  <c r="P230" i="32"/>
  <c r="O230" i="32"/>
  <c r="N230" i="32"/>
  <c r="L230" i="32"/>
  <c r="G230" i="32"/>
  <c r="E230" i="32"/>
  <c r="V229" i="32"/>
  <c r="T229" i="32"/>
  <c r="Q229" i="32"/>
  <c r="P229" i="32"/>
  <c r="O229" i="32"/>
  <c r="N229" i="32"/>
  <c r="AA229" i="32" s="1"/>
  <c r="L229" i="32"/>
  <c r="G229" i="32"/>
  <c r="E229" i="32"/>
  <c r="V228" i="32"/>
  <c r="T228" i="32"/>
  <c r="Q228" i="32"/>
  <c r="P228" i="32"/>
  <c r="O228" i="32"/>
  <c r="N228" i="32"/>
  <c r="L228" i="32"/>
  <c r="G228" i="32"/>
  <c r="E228" i="32"/>
  <c r="V227" i="32"/>
  <c r="T227" i="32"/>
  <c r="Q227" i="32"/>
  <c r="P227" i="32"/>
  <c r="O227" i="32"/>
  <c r="N227" i="32"/>
  <c r="L227" i="32"/>
  <c r="G227" i="32"/>
  <c r="E227" i="32"/>
  <c r="V226" i="32"/>
  <c r="T226" i="32"/>
  <c r="Q226" i="32"/>
  <c r="P226" i="32"/>
  <c r="O226" i="32"/>
  <c r="N226" i="32"/>
  <c r="L226" i="32"/>
  <c r="G226" i="32"/>
  <c r="E226" i="32"/>
  <c r="V225" i="32"/>
  <c r="T225" i="32"/>
  <c r="Q225" i="32"/>
  <c r="P225" i="32"/>
  <c r="O225" i="32"/>
  <c r="N225" i="32"/>
  <c r="L225" i="32"/>
  <c r="G225" i="32"/>
  <c r="E225" i="32"/>
  <c r="V224" i="32"/>
  <c r="T224" i="32"/>
  <c r="Q224" i="32"/>
  <c r="P224" i="32"/>
  <c r="O224" i="32"/>
  <c r="N224" i="32"/>
  <c r="L224" i="32"/>
  <c r="G224" i="32"/>
  <c r="E224" i="32"/>
  <c r="V223" i="32"/>
  <c r="T223" i="32"/>
  <c r="Q223" i="32"/>
  <c r="P223" i="32"/>
  <c r="O223" i="32"/>
  <c r="N223" i="32"/>
  <c r="L223" i="32"/>
  <c r="G223" i="32"/>
  <c r="E223" i="32"/>
  <c r="V222" i="32"/>
  <c r="T222" i="32"/>
  <c r="Q222" i="32"/>
  <c r="P222" i="32"/>
  <c r="O222" i="32"/>
  <c r="N222" i="32"/>
  <c r="L222" i="32"/>
  <c r="G222" i="32"/>
  <c r="E222" i="32"/>
  <c r="V221" i="32"/>
  <c r="T221" i="32"/>
  <c r="Q221" i="32"/>
  <c r="P221" i="32"/>
  <c r="O221" i="32"/>
  <c r="N221" i="32"/>
  <c r="AA221" i="32" s="1"/>
  <c r="L221" i="32"/>
  <c r="G221" i="32"/>
  <c r="E221" i="32"/>
  <c r="V220" i="32"/>
  <c r="T220" i="32"/>
  <c r="Q220" i="32"/>
  <c r="P220" i="32"/>
  <c r="O220" i="32"/>
  <c r="N220" i="32"/>
  <c r="L220" i="32"/>
  <c r="G220" i="32"/>
  <c r="E220" i="32"/>
  <c r="V219" i="32"/>
  <c r="T219" i="32"/>
  <c r="Q219" i="32"/>
  <c r="P219" i="32"/>
  <c r="O219" i="32"/>
  <c r="N219" i="32"/>
  <c r="L219" i="32"/>
  <c r="G219" i="32"/>
  <c r="E219" i="32"/>
  <c r="V218" i="32"/>
  <c r="T218" i="32"/>
  <c r="Q218" i="32"/>
  <c r="P218" i="32"/>
  <c r="O218" i="32"/>
  <c r="N218" i="32"/>
  <c r="L218" i="32"/>
  <c r="G218" i="32"/>
  <c r="E218" i="32"/>
  <c r="V217" i="32"/>
  <c r="T217" i="32"/>
  <c r="Q217" i="32"/>
  <c r="P217" i="32"/>
  <c r="O217" i="32"/>
  <c r="N217" i="32"/>
  <c r="L217" i="32"/>
  <c r="G217" i="32"/>
  <c r="E217" i="32"/>
  <c r="V216" i="32"/>
  <c r="T216" i="32"/>
  <c r="Q216" i="32"/>
  <c r="P216" i="32"/>
  <c r="O216" i="32"/>
  <c r="N216" i="32"/>
  <c r="L216" i="32"/>
  <c r="G216" i="32"/>
  <c r="E216" i="32"/>
  <c r="V215" i="32"/>
  <c r="T215" i="32"/>
  <c r="Q215" i="32"/>
  <c r="P215" i="32"/>
  <c r="O215" i="32"/>
  <c r="N215" i="32"/>
  <c r="L215" i="32"/>
  <c r="G215" i="32"/>
  <c r="E215" i="32"/>
  <c r="V214" i="32"/>
  <c r="T214" i="32"/>
  <c r="Q214" i="32"/>
  <c r="P214" i="32"/>
  <c r="O214" i="32"/>
  <c r="N214" i="32"/>
  <c r="L214" i="32"/>
  <c r="G214" i="32"/>
  <c r="E214" i="32"/>
  <c r="V213" i="32"/>
  <c r="T213" i="32"/>
  <c r="Q213" i="32"/>
  <c r="P213" i="32"/>
  <c r="O213" i="32"/>
  <c r="N213" i="32"/>
  <c r="AA213" i="32" s="1"/>
  <c r="L213" i="32"/>
  <c r="G213" i="32"/>
  <c r="E213" i="32"/>
  <c r="V212" i="32"/>
  <c r="T212" i="32"/>
  <c r="Q212" i="32"/>
  <c r="P212" i="32"/>
  <c r="O212" i="32"/>
  <c r="N212" i="32"/>
  <c r="L212" i="32"/>
  <c r="G212" i="32"/>
  <c r="E212" i="32"/>
  <c r="V211" i="32"/>
  <c r="T211" i="32"/>
  <c r="Q211" i="32"/>
  <c r="P211" i="32"/>
  <c r="O211" i="32"/>
  <c r="N211" i="32"/>
  <c r="L211" i="32"/>
  <c r="G211" i="32"/>
  <c r="E211" i="32"/>
  <c r="V210" i="32"/>
  <c r="T210" i="32"/>
  <c r="Q210" i="32"/>
  <c r="P210" i="32"/>
  <c r="O210" i="32"/>
  <c r="N210" i="32"/>
  <c r="L210" i="32"/>
  <c r="G210" i="32"/>
  <c r="E210" i="32"/>
  <c r="V209" i="32"/>
  <c r="T209" i="32"/>
  <c r="Q209" i="32"/>
  <c r="P209" i="32"/>
  <c r="O209" i="32"/>
  <c r="N209" i="32"/>
  <c r="L209" i="32"/>
  <c r="G209" i="32"/>
  <c r="E209" i="32"/>
  <c r="V208" i="32"/>
  <c r="T208" i="32"/>
  <c r="Q208" i="32"/>
  <c r="P208" i="32"/>
  <c r="O208" i="32"/>
  <c r="N208" i="32"/>
  <c r="L208" i="32"/>
  <c r="G208" i="32"/>
  <c r="E208" i="32"/>
  <c r="V207" i="32"/>
  <c r="T207" i="32"/>
  <c r="Q207" i="32"/>
  <c r="P207" i="32"/>
  <c r="O207" i="32"/>
  <c r="N207" i="32"/>
  <c r="L207" i="32"/>
  <c r="G207" i="32"/>
  <c r="E207" i="32"/>
  <c r="V206" i="32"/>
  <c r="T206" i="32"/>
  <c r="Q206" i="32"/>
  <c r="P206" i="32"/>
  <c r="O206" i="32"/>
  <c r="N206" i="32"/>
  <c r="L206" i="32"/>
  <c r="G206" i="32"/>
  <c r="E206" i="32"/>
  <c r="V205" i="32"/>
  <c r="T205" i="32"/>
  <c r="Q205" i="32"/>
  <c r="P205" i="32"/>
  <c r="O205" i="32"/>
  <c r="N205" i="32"/>
  <c r="AA205" i="32" s="1"/>
  <c r="L205" i="32"/>
  <c r="G205" i="32"/>
  <c r="E205" i="32"/>
  <c r="V204" i="32"/>
  <c r="T204" i="32"/>
  <c r="Q204" i="32"/>
  <c r="P204" i="32"/>
  <c r="O204" i="32"/>
  <c r="N204" i="32"/>
  <c r="L204" i="32"/>
  <c r="G204" i="32"/>
  <c r="E204" i="32"/>
  <c r="V203" i="32"/>
  <c r="T203" i="32"/>
  <c r="Q203" i="32"/>
  <c r="P203" i="32"/>
  <c r="O203" i="32"/>
  <c r="N203" i="32"/>
  <c r="L203" i="32"/>
  <c r="G203" i="32"/>
  <c r="E203" i="32"/>
  <c r="V202" i="32"/>
  <c r="T202" i="32"/>
  <c r="Q202" i="32"/>
  <c r="P202" i="32"/>
  <c r="O202" i="32"/>
  <c r="N202" i="32"/>
  <c r="L202" i="32"/>
  <c r="G202" i="32"/>
  <c r="E202" i="32"/>
  <c r="V201" i="32"/>
  <c r="T201" i="32"/>
  <c r="Q201" i="32"/>
  <c r="P201" i="32"/>
  <c r="O201" i="32"/>
  <c r="N201" i="32"/>
  <c r="L201" i="32"/>
  <c r="G201" i="32"/>
  <c r="E201" i="32"/>
  <c r="V200" i="32"/>
  <c r="T200" i="32"/>
  <c r="Q200" i="32"/>
  <c r="P200" i="32"/>
  <c r="O200" i="32"/>
  <c r="N200" i="32"/>
  <c r="L200" i="32"/>
  <c r="G200" i="32"/>
  <c r="E200" i="32"/>
  <c r="V199" i="32"/>
  <c r="T199" i="32"/>
  <c r="Q199" i="32"/>
  <c r="P199" i="32"/>
  <c r="O199" i="32"/>
  <c r="N199" i="32"/>
  <c r="L199" i="32"/>
  <c r="G199" i="32"/>
  <c r="E199" i="32"/>
  <c r="V198" i="32"/>
  <c r="T198" i="32"/>
  <c r="Q198" i="32"/>
  <c r="P198" i="32"/>
  <c r="O198" i="32"/>
  <c r="N198" i="32"/>
  <c r="L198" i="32"/>
  <c r="G198" i="32"/>
  <c r="E198" i="32"/>
  <c r="V197" i="32"/>
  <c r="T197" i="32"/>
  <c r="Q197" i="32"/>
  <c r="P197" i="32"/>
  <c r="O197" i="32"/>
  <c r="N197" i="32"/>
  <c r="L197" i="32"/>
  <c r="G197" i="32"/>
  <c r="E197" i="32"/>
  <c r="V196" i="32"/>
  <c r="T196" i="32"/>
  <c r="Q196" i="32"/>
  <c r="P196" i="32"/>
  <c r="O196" i="32"/>
  <c r="N196" i="32"/>
  <c r="L196" i="32"/>
  <c r="G196" i="32"/>
  <c r="E196" i="32"/>
  <c r="V195" i="32"/>
  <c r="T195" i="32"/>
  <c r="Q195" i="32"/>
  <c r="P195" i="32"/>
  <c r="O195" i="32"/>
  <c r="N195" i="32"/>
  <c r="L195" i="32"/>
  <c r="G195" i="32"/>
  <c r="E195" i="32"/>
  <c r="V194" i="32"/>
  <c r="T194" i="32"/>
  <c r="Q194" i="32"/>
  <c r="P194" i="32"/>
  <c r="O194" i="32"/>
  <c r="N194" i="32"/>
  <c r="L194" i="32"/>
  <c r="G194" i="32"/>
  <c r="E194" i="32"/>
  <c r="V193" i="32"/>
  <c r="T193" i="32"/>
  <c r="Q193" i="32"/>
  <c r="P193" i="32"/>
  <c r="O193" i="32"/>
  <c r="N193" i="32"/>
  <c r="L193" i="32"/>
  <c r="G193" i="32"/>
  <c r="E193" i="32"/>
  <c r="V192" i="32"/>
  <c r="T192" i="32"/>
  <c r="Q192" i="32"/>
  <c r="P192" i="32"/>
  <c r="O192" i="32"/>
  <c r="N192" i="32"/>
  <c r="L192" i="32"/>
  <c r="G192" i="32"/>
  <c r="E192" i="32"/>
  <c r="V191" i="32"/>
  <c r="T191" i="32"/>
  <c r="Q191" i="32"/>
  <c r="P191" i="32"/>
  <c r="O191" i="32"/>
  <c r="N191" i="32"/>
  <c r="L191" i="32"/>
  <c r="G191" i="32"/>
  <c r="E191" i="32"/>
  <c r="V190" i="32"/>
  <c r="T190" i="32"/>
  <c r="Q190" i="32"/>
  <c r="P190" i="32"/>
  <c r="O190" i="32"/>
  <c r="N190" i="32"/>
  <c r="L190" i="32"/>
  <c r="G190" i="32"/>
  <c r="E190" i="32"/>
  <c r="V189" i="32"/>
  <c r="T189" i="32"/>
  <c r="Q189" i="32"/>
  <c r="P189" i="32"/>
  <c r="O189" i="32"/>
  <c r="N189" i="32"/>
  <c r="AA189" i="32" s="1"/>
  <c r="L189" i="32"/>
  <c r="G189" i="32"/>
  <c r="E189" i="32"/>
  <c r="T188" i="32"/>
  <c r="Q188" i="32"/>
  <c r="P188" i="32"/>
  <c r="O188" i="32"/>
  <c r="N188" i="32"/>
  <c r="G188" i="32"/>
  <c r="E188" i="32"/>
  <c r="V187" i="32"/>
  <c r="T187" i="32"/>
  <c r="Q187" i="32"/>
  <c r="P187" i="32"/>
  <c r="O187" i="32"/>
  <c r="N187" i="32"/>
  <c r="L187" i="32"/>
  <c r="G187" i="32"/>
  <c r="E187" i="32"/>
  <c r="V186" i="32"/>
  <c r="T186" i="32"/>
  <c r="Q186" i="32"/>
  <c r="P186" i="32"/>
  <c r="O186" i="32"/>
  <c r="N186" i="32"/>
  <c r="L186" i="32"/>
  <c r="G186" i="32"/>
  <c r="E186" i="32"/>
  <c r="V185" i="32"/>
  <c r="T185" i="32"/>
  <c r="Q185" i="32"/>
  <c r="P185" i="32"/>
  <c r="O185" i="32"/>
  <c r="N185" i="32"/>
  <c r="L185" i="32"/>
  <c r="G185" i="32"/>
  <c r="E185" i="32"/>
  <c r="V184" i="32"/>
  <c r="T184" i="32"/>
  <c r="Q184" i="32"/>
  <c r="P184" i="32"/>
  <c r="O184" i="32"/>
  <c r="N184" i="32"/>
  <c r="L184" i="32"/>
  <c r="G184" i="32"/>
  <c r="E184" i="32"/>
  <c r="V183" i="32"/>
  <c r="T183" i="32"/>
  <c r="Q183" i="32"/>
  <c r="P183" i="32"/>
  <c r="O183" i="32"/>
  <c r="N183" i="32"/>
  <c r="L183" i="32"/>
  <c r="G183" i="32"/>
  <c r="E183" i="32"/>
  <c r="V182" i="32"/>
  <c r="T182" i="32"/>
  <c r="Q182" i="32"/>
  <c r="P182" i="32"/>
  <c r="O182" i="32"/>
  <c r="N182" i="32"/>
  <c r="L182" i="32"/>
  <c r="G182" i="32"/>
  <c r="E182" i="32"/>
  <c r="V181" i="32"/>
  <c r="T181" i="32"/>
  <c r="Q181" i="32"/>
  <c r="P181" i="32"/>
  <c r="O181" i="32"/>
  <c r="N181" i="32"/>
  <c r="AA181" i="32" s="1"/>
  <c r="L181" i="32"/>
  <c r="G181" i="32"/>
  <c r="E181" i="32"/>
  <c r="V180" i="32"/>
  <c r="T180" i="32"/>
  <c r="Q180" i="32"/>
  <c r="P180" i="32"/>
  <c r="O180" i="32"/>
  <c r="N180" i="32"/>
  <c r="L180" i="32"/>
  <c r="G180" i="32"/>
  <c r="E180" i="32"/>
  <c r="V179" i="32"/>
  <c r="T179" i="32"/>
  <c r="Q179" i="32"/>
  <c r="P179" i="32"/>
  <c r="O179" i="32"/>
  <c r="N179" i="32"/>
  <c r="L179" i="32"/>
  <c r="G179" i="32"/>
  <c r="E179" i="32"/>
  <c r="V178" i="32"/>
  <c r="T178" i="32"/>
  <c r="Q178" i="32"/>
  <c r="P178" i="32"/>
  <c r="O178" i="32"/>
  <c r="N178" i="32"/>
  <c r="L178" i="32"/>
  <c r="G178" i="32"/>
  <c r="E178" i="32"/>
  <c r="V177" i="32"/>
  <c r="T177" i="32"/>
  <c r="Q177" i="32"/>
  <c r="P177" i="32"/>
  <c r="O177" i="32"/>
  <c r="N177" i="32"/>
  <c r="L177" i="32"/>
  <c r="G177" i="32"/>
  <c r="E177" i="32"/>
  <c r="V175" i="32"/>
  <c r="T175" i="32"/>
  <c r="Q175" i="32"/>
  <c r="P175" i="32"/>
  <c r="O175" i="32"/>
  <c r="N175" i="32"/>
  <c r="L175" i="32"/>
  <c r="G175" i="32"/>
  <c r="E175" i="32"/>
  <c r="V174" i="32"/>
  <c r="T174" i="32"/>
  <c r="Q174" i="32"/>
  <c r="P174" i="32"/>
  <c r="O174" i="32"/>
  <c r="N174" i="32"/>
  <c r="L174" i="32"/>
  <c r="G174" i="32"/>
  <c r="E174" i="32"/>
  <c r="V173" i="32"/>
  <c r="T173" i="32"/>
  <c r="Q173" i="32"/>
  <c r="P173" i="32"/>
  <c r="O173" i="32"/>
  <c r="N173" i="32"/>
  <c r="AA173" i="32" s="1"/>
  <c r="L173" i="32"/>
  <c r="G173" i="32"/>
  <c r="E173" i="32"/>
  <c r="V172" i="32"/>
  <c r="T172" i="32"/>
  <c r="Q172" i="32"/>
  <c r="P172" i="32"/>
  <c r="O172" i="32"/>
  <c r="N172" i="32"/>
  <c r="L172" i="32"/>
  <c r="G172" i="32"/>
  <c r="E172" i="32"/>
  <c r="V171" i="32"/>
  <c r="T171" i="32"/>
  <c r="Q171" i="32"/>
  <c r="P171" i="32"/>
  <c r="O171" i="32"/>
  <c r="N171" i="32"/>
  <c r="L171" i="32"/>
  <c r="G171" i="32"/>
  <c r="E171" i="32"/>
  <c r="V170" i="32"/>
  <c r="T170" i="32"/>
  <c r="Q170" i="32"/>
  <c r="P170" i="32"/>
  <c r="O170" i="32"/>
  <c r="N170" i="32"/>
  <c r="L170" i="32"/>
  <c r="G170" i="32"/>
  <c r="E170" i="32"/>
  <c r="V169" i="32"/>
  <c r="T169" i="32"/>
  <c r="Q169" i="32"/>
  <c r="P169" i="32"/>
  <c r="O169" i="32"/>
  <c r="N169" i="32"/>
  <c r="L169" i="32"/>
  <c r="G169" i="32"/>
  <c r="E169" i="32"/>
  <c r="V168" i="32"/>
  <c r="T168" i="32"/>
  <c r="Q168" i="32"/>
  <c r="P168" i="32"/>
  <c r="O168" i="32"/>
  <c r="N168" i="32"/>
  <c r="L168" i="32"/>
  <c r="G168" i="32"/>
  <c r="E168" i="32"/>
  <c r="V167" i="32"/>
  <c r="T167" i="32"/>
  <c r="Q167" i="32"/>
  <c r="P167" i="32"/>
  <c r="O167" i="32"/>
  <c r="N167" i="32"/>
  <c r="L167" i="32"/>
  <c r="G167" i="32"/>
  <c r="E167" i="32"/>
  <c r="V166" i="32"/>
  <c r="T166" i="32"/>
  <c r="Q166" i="32"/>
  <c r="P166" i="32"/>
  <c r="O166" i="32"/>
  <c r="N166" i="32"/>
  <c r="L166" i="32"/>
  <c r="G166" i="32"/>
  <c r="E166" i="32"/>
  <c r="V165" i="32"/>
  <c r="T165" i="32"/>
  <c r="Q165" i="32"/>
  <c r="P165" i="32"/>
  <c r="O165" i="32"/>
  <c r="N165" i="32"/>
  <c r="AA165" i="32" s="1"/>
  <c r="L165" i="32"/>
  <c r="G165" i="32"/>
  <c r="E165" i="32"/>
  <c r="V164" i="32"/>
  <c r="T164" i="32"/>
  <c r="Q164" i="32"/>
  <c r="P164" i="32"/>
  <c r="O164" i="32"/>
  <c r="N164" i="32"/>
  <c r="L164" i="32"/>
  <c r="G164" i="32"/>
  <c r="E164" i="32"/>
  <c r="V163" i="32"/>
  <c r="T163" i="32"/>
  <c r="Q163" i="32"/>
  <c r="P163" i="32"/>
  <c r="O163" i="32"/>
  <c r="N163" i="32"/>
  <c r="L163" i="32"/>
  <c r="G163" i="32"/>
  <c r="E163" i="32"/>
  <c r="V162" i="32"/>
  <c r="T162" i="32"/>
  <c r="Q162" i="32"/>
  <c r="P162" i="32"/>
  <c r="O162" i="32"/>
  <c r="N162" i="32"/>
  <c r="L162" i="32"/>
  <c r="G162" i="32"/>
  <c r="E162" i="32"/>
  <c r="V161" i="32"/>
  <c r="T161" i="32"/>
  <c r="Q161" i="32"/>
  <c r="P161" i="32"/>
  <c r="O161" i="32"/>
  <c r="N161" i="32"/>
  <c r="L161" i="32"/>
  <c r="G161" i="32"/>
  <c r="E161" i="32"/>
  <c r="V160" i="32"/>
  <c r="T160" i="32"/>
  <c r="Q160" i="32"/>
  <c r="P160" i="32"/>
  <c r="O160" i="32"/>
  <c r="N160" i="32"/>
  <c r="L160" i="32"/>
  <c r="G160" i="32"/>
  <c r="E160" i="32"/>
  <c r="V159" i="32"/>
  <c r="T159" i="32"/>
  <c r="Q159" i="32"/>
  <c r="P159" i="32"/>
  <c r="O159" i="32"/>
  <c r="N159" i="32"/>
  <c r="L159" i="32"/>
  <c r="G159" i="32"/>
  <c r="E159" i="32"/>
  <c r="V158" i="32"/>
  <c r="T158" i="32"/>
  <c r="Q158" i="32"/>
  <c r="P158" i="32"/>
  <c r="O158" i="32"/>
  <c r="N158" i="32"/>
  <c r="L158" i="32"/>
  <c r="G158" i="32"/>
  <c r="E158" i="32"/>
  <c r="V157" i="32"/>
  <c r="T157" i="32"/>
  <c r="Q157" i="32"/>
  <c r="P157" i="32"/>
  <c r="O157" i="32"/>
  <c r="N157" i="32"/>
  <c r="AA157" i="32" s="1"/>
  <c r="L157" i="32"/>
  <c r="G157" i="32"/>
  <c r="E157" i="32"/>
  <c r="V156" i="32"/>
  <c r="T156" i="32"/>
  <c r="Q156" i="32"/>
  <c r="P156" i="32"/>
  <c r="O156" i="32"/>
  <c r="N156" i="32"/>
  <c r="L156" i="32"/>
  <c r="G156" i="32"/>
  <c r="E156" i="32"/>
  <c r="V155" i="32"/>
  <c r="T155" i="32"/>
  <c r="Q155" i="32"/>
  <c r="P155" i="32"/>
  <c r="O155" i="32"/>
  <c r="N155" i="32"/>
  <c r="L155" i="32"/>
  <c r="G155" i="32"/>
  <c r="E155" i="32"/>
  <c r="V154" i="32"/>
  <c r="T154" i="32"/>
  <c r="Q154" i="32"/>
  <c r="P154" i="32"/>
  <c r="O154" i="32"/>
  <c r="N154" i="32"/>
  <c r="L154" i="32"/>
  <c r="G154" i="32"/>
  <c r="E154" i="32"/>
  <c r="V153" i="32"/>
  <c r="T153" i="32"/>
  <c r="Q153" i="32"/>
  <c r="P153" i="32"/>
  <c r="O153" i="32"/>
  <c r="N153" i="32"/>
  <c r="L153" i="32"/>
  <c r="G153" i="32"/>
  <c r="E153" i="32"/>
  <c r="V152" i="32"/>
  <c r="T152" i="32"/>
  <c r="Q152" i="32"/>
  <c r="P152" i="32"/>
  <c r="O152" i="32"/>
  <c r="N152" i="32"/>
  <c r="L152" i="32"/>
  <c r="G152" i="32"/>
  <c r="E152" i="32"/>
  <c r="V151" i="32"/>
  <c r="T151" i="32"/>
  <c r="Q151" i="32"/>
  <c r="P151" i="32"/>
  <c r="O151" i="32"/>
  <c r="N151" i="32"/>
  <c r="L151" i="32"/>
  <c r="G151" i="32"/>
  <c r="E151" i="32"/>
  <c r="V150" i="32"/>
  <c r="T150" i="32"/>
  <c r="Q150" i="32"/>
  <c r="P150" i="32"/>
  <c r="O150" i="32"/>
  <c r="N150" i="32"/>
  <c r="L150" i="32"/>
  <c r="G150" i="32"/>
  <c r="E150" i="32"/>
  <c r="V149" i="32"/>
  <c r="T149" i="32"/>
  <c r="Q149" i="32"/>
  <c r="P149" i="32"/>
  <c r="O149" i="32"/>
  <c r="N149" i="32"/>
  <c r="AA149" i="32" s="1"/>
  <c r="L149" i="32"/>
  <c r="G149" i="32"/>
  <c r="E149" i="32"/>
  <c r="V148" i="32"/>
  <c r="T148" i="32"/>
  <c r="Q148" i="32"/>
  <c r="P148" i="32"/>
  <c r="O148" i="32"/>
  <c r="N148" i="32"/>
  <c r="L148" i="32"/>
  <c r="G148" i="32"/>
  <c r="E148" i="32"/>
  <c r="V147" i="32"/>
  <c r="T147" i="32"/>
  <c r="Q147" i="32"/>
  <c r="P147" i="32"/>
  <c r="O147" i="32"/>
  <c r="N147" i="32"/>
  <c r="L147" i="32"/>
  <c r="G147" i="32"/>
  <c r="E147" i="32"/>
  <c r="V146" i="32"/>
  <c r="T146" i="32"/>
  <c r="Q146" i="32"/>
  <c r="P146" i="32"/>
  <c r="O146" i="32"/>
  <c r="N146" i="32"/>
  <c r="L146" i="32"/>
  <c r="G146" i="32"/>
  <c r="E146" i="32"/>
  <c r="V145" i="32"/>
  <c r="T145" i="32"/>
  <c r="Q145" i="32"/>
  <c r="P145" i="32"/>
  <c r="O145" i="32"/>
  <c r="N145" i="32"/>
  <c r="L145" i="32"/>
  <c r="G145" i="32"/>
  <c r="E145" i="32"/>
  <c r="V144" i="32"/>
  <c r="T144" i="32"/>
  <c r="Q144" i="32"/>
  <c r="P144" i="32"/>
  <c r="O144" i="32"/>
  <c r="N144" i="32"/>
  <c r="L144" i="32"/>
  <c r="G144" i="32"/>
  <c r="E144" i="32"/>
  <c r="V143" i="32"/>
  <c r="T143" i="32"/>
  <c r="Q143" i="32"/>
  <c r="P143" i="32"/>
  <c r="O143" i="32"/>
  <c r="N143" i="32"/>
  <c r="L143" i="32"/>
  <c r="G143" i="32"/>
  <c r="E143" i="32"/>
  <c r="V142" i="32"/>
  <c r="T142" i="32"/>
  <c r="Q142" i="32"/>
  <c r="P142" i="32"/>
  <c r="O142" i="32"/>
  <c r="N142" i="32"/>
  <c r="L142" i="32"/>
  <c r="G142" i="32"/>
  <c r="E142" i="32"/>
  <c r="V141" i="32"/>
  <c r="T141" i="32"/>
  <c r="Q141" i="32"/>
  <c r="P141" i="32"/>
  <c r="O141" i="32"/>
  <c r="N141" i="32"/>
  <c r="AA141" i="32" s="1"/>
  <c r="L141" i="32"/>
  <c r="G141" i="32"/>
  <c r="E141" i="32"/>
  <c r="V140" i="32"/>
  <c r="T140" i="32"/>
  <c r="Q140" i="32"/>
  <c r="P140" i="32"/>
  <c r="O140" i="32"/>
  <c r="N140" i="32"/>
  <c r="L140" i="32"/>
  <c r="G140" i="32"/>
  <c r="E140" i="32"/>
  <c r="V139" i="32"/>
  <c r="T139" i="32"/>
  <c r="Q139" i="32"/>
  <c r="P139" i="32"/>
  <c r="O139" i="32"/>
  <c r="N139" i="32"/>
  <c r="L139" i="32"/>
  <c r="G139" i="32"/>
  <c r="E139" i="32"/>
  <c r="V138" i="32"/>
  <c r="T138" i="32"/>
  <c r="Q138" i="32"/>
  <c r="P138" i="32"/>
  <c r="O138" i="32"/>
  <c r="N138" i="32"/>
  <c r="L138" i="32"/>
  <c r="G138" i="32"/>
  <c r="E138" i="32"/>
  <c r="V137" i="32"/>
  <c r="T137" i="32"/>
  <c r="Q137" i="32"/>
  <c r="P137" i="32"/>
  <c r="O137" i="32"/>
  <c r="N137" i="32"/>
  <c r="L137" i="32"/>
  <c r="G137" i="32"/>
  <c r="E137" i="32"/>
  <c r="V136" i="32"/>
  <c r="T136" i="32"/>
  <c r="Q136" i="32"/>
  <c r="P136" i="32"/>
  <c r="O136" i="32"/>
  <c r="N136" i="32"/>
  <c r="L136" i="32"/>
  <c r="G136" i="32"/>
  <c r="E136" i="32"/>
  <c r="V135" i="32"/>
  <c r="T135" i="32"/>
  <c r="Q135" i="32"/>
  <c r="P135" i="32"/>
  <c r="O135" i="32"/>
  <c r="N135" i="32"/>
  <c r="L135" i="32"/>
  <c r="G135" i="32"/>
  <c r="E135" i="32"/>
  <c r="V134" i="32"/>
  <c r="T134" i="32"/>
  <c r="Q134" i="32"/>
  <c r="P134" i="32"/>
  <c r="O134" i="32"/>
  <c r="N134" i="32"/>
  <c r="L134" i="32"/>
  <c r="G134" i="32"/>
  <c r="E134" i="32"/>
  <c r="V133" i="32"/>
  <c r="T133" i="32"/>
  <c r="Q133" i="32"/>
  <c r="P133" i="32"/>
  <c r="O133" i="32"/>
  <c r="N133" i="32"/>
  <c r="L133" i="32"/>
  <c r="G133" i="32"/>
  <c r="E133" i="32"/>
  <c r="V132" i="32"/>
  <c r="T132" i="32"/>
  <c r="Q132" i="32"/>
  <c r="P132" i="32"/>
  <c r="O132" i="32"/>
  <c r="N132" i="32"/>
  <c r="L132" i="32"/>
  <c r="G132" i="32"/>
  <c r="E132" i="32"/>
  <c r="V131" i="32"/>
  <c r="T131" i="32"/>
  <c r="Q131" i="32"/>
  <c r="P131" i="32"/>
  <c r="O131" i="32"/>
  <c r="N131" i="32"/>
  <c r="L131" i="32"/>
  <c r="G131" i="32"/>
  <c r="E131" i="32"/>
  <c r="V130" i="32"/>
  <c r="T130" i="32"/>
  <c r="Q130" i="32"/>
  <c r="P130" i="32"/>
  <c r="O130" i="32"/>
  <c r="N130" i="32"/>
  <c r="L130" i="32"/>
  <c r="G130" i="32"/>
  <c r="E130" i="32"/>
  <c r="V129" i="32"/>
  <c r="T129" i="32"/>
  <c r="Q129" i="32"/>
  <c r="P129" i="32"/>
  <c r="O129" i="32"/>
  <c r="N129" i="32"/>
  <c r="L129" i="32"/>
  <c r="G129" i="32"/>
  <c r="E129" i="32"/>
  <c r="V128" i="32"/>
  <c r="T128" i="32"/>
  <c r="Q128" i="32"/>
  <c r="P128" i="32"/>
  <c r="O128" i="32"/>
  <c r="N128" i="32"/>
  <c r="L128" i="32"/>
  <c r="G128" i="32"/>
  <c r="E128" i="32"/>
  <c r="V127" i="32"/>
  <c r="T127" i="32"/>
  <c r="Q127" i="32"/>
  <c r="P127" i="32"/>
  <c r="O127" i="32"/>
  <c r="N127" i="32"/>
  <c r="L127" i="32"/>
  <c r="G127" i="32"/>
  <c r="E127" i="32"/>
  <c r="V126" i="32"/>
  <c r="T126" i="32"/>
  <c r="Q126" i="32"/>
  <c r="P126" i="32"/>
  <c r="O126" i="32"/>
  <c r="N126" i="32"/>
  <c r="L126" i="32"/>
  <c r="G126" i="32"/>
  <c r="E126" i="32"/>
  <c r="V125" i="32"/>
  <c r="T125" i="32"/>
  <c r="Q125" i="32"/>
  <c r="P125" i="32"/>
  <c r="O125" i="32"/>
  <c r="N125" i="32"/>
  <c r="AA125" i="32" s="1"/>
  <c r="L125" i="32"/>
  <c r="G125" i="32"/>
  <c r="E125" i="32"/>
  <c r="V124" i="32"/>
  <c r="T124" i="32"/>
  <c r="Q124" i="32"/>
  <c r="P124" i="32"/>
  <c r="O124" i="32"/>
  <c r="N124" i="32"/>
  <c r="L124" i="32"/>
  <c r="G124" i="32"/>
  <c r="E124" i="32"/>
  <c r="V123" i="32"/>
  <c r="T123" i="32"/>
  <c r="Q123" i="32"/>
  <c r="P123" i="32"/>
  <c r="O123" i="32"/>
  <c r="N123" i="32"/>
  <c r="L123" i="32"/>
  <c r="G123" i="32"/>
  <c r="E123" i="32"/>
  <c r="V122" i="32"/>
  <c r="T122" i="32"/>
  <c r="Q122" i="32"/>
  <c r="P122" i="32"/>
  <c r="O122" i="32"/>
  <c r="N122" i="32"/>
  <c r="L122" i="32"/>
  <c r="G122" i="32"/>
  <c r="E122" i="32"/>
  <c r="V121" i="32"/>
  <c r="T121" i="32"/>
  <c r="Q121" i="32"/>
  <c r="P121" i="32"/>
  <c r="O121" i="32"/>
  <c r="N121" i="32"/>
  <c r="L121" i="32"/>
  <c r="G121" i="32"/>
  <c r="E121" i="32"/>
  <c r="V120" i="32"/>
  <c r="T120" i="32"/>
  <c r="Q120" i="32"/>
  <c r="P120" i="32"/>
  <c r="O120" i="32"/>
  <c r="N120" i="32"/>
  <c r="L120" i="32"/>
  <c r="G120" i="32"/>
  <c r="E120" i="32"/>
  <c r="V119" i="32"/>
  <c r="T119" i="32"/>
  <c r="Q119" i="32"/>
  <c r="P119" i="32"/>
  <c r="O119" i="32"/>
  <c r="N119" i="32"/>
  <c r="L119" i="32"/>
  <c r="G119" i="32"/>
  <c r="E119" i="32"/>
  <c r="V118" i="32"/>
  <c r="T118" i="32"/>
  <c r="Q118" i="32"/>
  <c r="P118" i="32"/>
  <c r="O118" i="32"/>
  <c r="N118" i="32"/>
  <c r="L118" i="32"/>
  <c r="G118" i="32"/>
  <c r="E118" i="32"/>
  <c r="V117" i="32"/>
  <c r="T117" i="32"/>
  <c r="Q117" i="32"/>
  <c r="P117" i="32"/>
  <c r="O117" i="32"/>
  <c r="N117" i="32"/>
  <c r="AA117" i="32" s="1"/>
  <c r="L117" i="32"/>
  <c r="G117" i="32"/>
  <c r="E117" i="32"/>
  <c r="V116" i="32"/>
  <c r="T116" i="32"/>
  <c r="Q116" i="32"/>
  <c r="P116" i="32"/>
  <c r="O116" i="32"/>
  <c r="N116" i="32"/>
  <c r="L116" i="32"/>
  <c r="G116" i="32"/>
  <c r="E116" i="32"/>
  <c r="V115" i="32"/>
  <c r="T115" i="32"/>
  <c r="Q115" i="32"/>
  <c r="P115" i="32"/>
  <c r="O115" i="32"/>
  <c r="N115" i="32"/>
  <c r="L115" i="32"/>
  <c r="G115" i="32"/>
  <c r="E115" i="32"/>
  <c r="V114" i="32"/>
  <c r="T114" i="32"/>
  <c r="Q114" i="32"/>
  <c r="P114" i="32"/>
  <c r="O114" i="32"/>
  <c r="N114" i="32"/>
  <c r="L114" i="32"/>
  <c r="G114" i="32"/>
  <c r="E114" i="32"/>
  <c r="V113" i="32"/>
  <c r="T113" i="32"/>
  <c r="Q113" i="32"/>
  <c r="P113" i="32"/>
  <c r="O113" i="32"/>
  <c r="N113" i="32"/>
  <c r="L113" i="32"/>
  <c r="G113" i="32"/>
  <c r="E113" i="32"/>
  <c r="V112" i="32"/>
  <c r="T112" i="32"/>
  <c r="Q112" i="32"/>
  <c r="P112" i="32"/>
  <c r="O112" i="32"/>
  <c r="N112" i="32"/>
  <c r="L112" i="32"/>
  <c r="G112" i="32"/>
  <c r="E112" i="32"/>
  <c r="V111" i="32"/>
  <c r="T111" i="32"/>
  <c r="Q111" i="32"/>
  <c r="P111" i="32"/>
  <c r="O111" i="32"/>
  <c r="N111" i="32"/>
  <c r="L111" i="32"/>
  <c r="G111" i="32"/>
  <c r="E111" i="32"/>
  <c r="V110" i="32"/>
  <c r="T110" i="32"/>
  <c r="Q110" i="32"/>
  <c r="P110" i="32"/>
  <c r="O110" i="32"/>
  <c r="N110" i="32"/>
  <c r="L110" i="32"/>
  <c r="G110" i="32"/>
  <c r="E110" i="32"/>
  <c r="V109" i="32"/>
  <c r="T109" i="32"/>
  <c r="Q109" i="32"/>
  <c r="P109" i="32"/>
  <c r="O109" i="32"/>
  <c r="N109" i="32"/>
  <c r="AA109" i="32" s="1"/>
  <c r="L109" i="32"/>
  <c r="G109" i="32"/>
  <c r="E109" i="32"/>
  <c r="V108" i="32"/>
  <c r="T108" i="32"/>
  <c r="Q108" i="32"/>
  <c r="P108" i="32"/>
  <c r="O108" i="32"/>
  <c r="N108" i="32"/>
  <c r="L108" i="32"/>
  <c r="G108" i="32"/>
  <c r="E108" i="32"/>
  <c r="V107" i="32"/>
  <c r="T107" i="32"/>
  <c r="Q107" i="32"/>
  <c r="P107" i="32"/>
  <c r="O107" i="32"/>
  <c r="N107" i="32"/>
  <c r="L107" i="32"/>
  <c r="G107" i="32"/>
  <c r="E107" i="32"/>
  <c r="V106" i="32"/>
  <c r="T106" i="32"/>
  <c r="Q106" i="32"/>
  <c r="P106" i="32"/>
  <c r="O106" i="32"/>
  <c r="N106" i="32"/>
  <c r="L106" i="32"/>
  <c r="G106" i="32"/>
  <c r="E106" i="32"/>
  <c r="V105" i="32"/>
  <c r="T105" i="32"/>
  <c r="Q105" i="32"/>
  <c r="P105" i="32"/>
  <c r="O105" i="32"/>
  <c r="N105" i="32"/>
  <c r="L105" i="32"/>
  <c r="G105" i="32"/>
  <c r="E105" i="32"/>
  <c r="V104" i="32"/>
  <c r="T104" i="32"/>
  <c r="Q104" i="32"/>
  <c r="P104" i="32"/>
  <c r="O104" i="32"/>
  <c r="N104" i="32"/>
  <c r="L104" i="32"/>
  <c r="G104" i="32"/>
  <c r="E104" i="32"/>
  <c r="V103" i="32"/>
  <c r="T103" i="32"/>
  <c r="Q103" i="32"/>
  <c r="P103" i="32"/>
  <c r="O103" i="32"/>
  <c r="N103" i="32"/>
  <c r="L103" i="32"/>
  <c r="G103" i="32"/>
  <c r="E103" i="32"/>
  <c r="V102" i="32"/>
  <c r="T102" i="32"/>
  <c r="Q102" i="32"/>
  <c r="P102" i="32"/>
  <c r="O102" i="32"/>
  <c r="N102" i="32"/>
  <c r="L102" i="32"/>
  <c r="G102" i="32"/>
  <c r="E102" i="32"/>
  <c r="V101" i="32"/>
  <c r="T101" i="32"/>
  <c r="Q101" i="32"/>
  <c r="P101" i="32"/>
  <c r="O101" i="32"/>
  <c r="N101" i="32"/>
  <c r="AA101" i="32" s="1"/>
  <c r="L101" i="32"/>
  <c r="G101" i="32"/>
  <c r="E101" i="32"/>
  <c r="V100" i="32"/>
  <c r="T100" i="32"/>
  <c r="Q100" i="32"/>
  <c r="P100" i="32"/>
  <c r="O100" i="32"/>
  <c r="N100" i="32"/>
  <c r="L100" i="32"/>
  <c r="G100" i="32"/>
  <c r="E100" i="32"/>
  <c r="V99" i="32"/>
  <c r="T99" i="32"/>
  <c r="Q99" i="32"/>
  <c r="P99" i="32"/>
  <c r="O99" i="32"/>
  <c r="N99" i="32"/>
  <c r="L99" i="32"/>
  <c r="G99" i="32"/>
  <c r="E99" i="32"/>
  <c r="V98" i="32"/>
  <c r="T98" i="32"/>
  <c r="Q98" i="32"/>
  <c r="P98" i="32"/>
  <c r="O98" i="32"/>
  <c r="N98" i="32"/>
  <c r="L98" i="32"/>
  <c r="G98" i="32"/>
  <c r="E98" i="32"/>
  <c r="V97" i="32"/>
  <c r="T97" i="32"/>
  <c r="Q97" i="32"/>
  <c r="P97" i="32"/>
  <c r="O97" i="32"/>
  <c r="N97" i="32"/>
  <c r="L97" i="32"/>
  <c r="G97" i="32"/>
  <c r="E97" i="32"/>
  <c r="V96" i="32"/>
  <c r="T96" i="32"/>
  <c r="Q96" i="32"/>
  <c r="P96" i="32"/>
  <c r="O96" i="32"/>
  <c r="N96" i="32"/>
  <c r="L96" i="32"/>
  <c r="G96" i="32"/>
  <c r="E96" i="32"/>
  <c r="V95" i="32"/>
  <c r="T95" i="32"/>
  <c r="Q95" i="32"/>
  <c r="P95" i="32"/>
  <c r="O95" i="32"/>
  <c r="N95" i="32"/>
  <c r="L95" i="32"/>
  <c r="G95" i="32"/>
  <c r="E95" i="32"/>
  <c r="V94" i="32"/>
  <c r="T94" i="32"/>
  <c r="Q94" i="32"/>
  <c r="P94" i="32"/>
  <c r="O94" i="32"/>
  <c r="N94" i="32"/>
  <c r="L94" i="32"/>
  <c r="G94" i="32"/>
  <c r="E94" i="32"/>
  <c r="V93" i="32"/>
  <c r="T93" i="32"/>
  <c r="Q93" i="32"/>
  <c r="P93" i="32"/>
  <c r="O93" i="32"/>
  <c r="N93" i="32"/>
  <c r="AA93" i="32" s="1"/>
  <c r="L93" i="32"/>
  <c r="G93" i="32"/>
  <c r="E93" i="32"/>
  <c r="V92" i="32"/>
  <c r="T92" i="32"/>
  <c r="Q92" i="32"/>
  <c r="P92" i="32"/>
  <c r="O92" i="32"/>
  <c r="N92" i="32"/>
  <c r="L92" i="32"/>
  <c r="G92" i="32"/>
  <c r="E92" i="32"/>
  <c r="V91" i="32"/>
  <c r="T91" i="32"/>
  <c r="Q91" i="32"/>
  <c r="P91" i="32"/>
  <c r="O91" i="32"/>
  <c r="N91" i="32"/>
  <c r="L91" i="32"/>
  <c r="G91" i="32"/>
  <c r="E91" i="32"/>
  <c r="V90" i="32"/>
  <c r="T90" i="32"/>
  <c r="Q90" i="32"/>
  <c r="P90" i="32"/>
  <c r="O90" i="32"/>
  <c r="N90" i="32"/>
  <c r="L90" i="32"/>
  <c r="G90" i="32"/>
  <c r="E90" i="32"/>
  <c r="V89" i="32"/>
  <c r="T89" i="32"/>
  <c r="Q89" i="32"/>
  <c r="P89" i="32"/>
  <c r="O89" i="32"/>
  <c r="N89" i="32"/>
  <c r="L89" i="32"/>
  <c r="G89" i="32"/>
  <c r="E89" i="32"/>
  <c r="V88" i="32"/>
  <c r="T88" i="32"/>
  <c r="Q88" i="32"/>
  <c r="P88" i="32"/>
  <c r="O88" i="32"/>
  <c r="N88" i="32"/>
  <c r="L88" i="32"/>
  <c r="G88" i="32"/>
  <c r="E88" i="32"/>
  <c r="V87" i="32"/>
  <c r="T87" i="32"/>
  <c r="Q87" i="32"/>
  <c r="P87" i="32"/>
  <c r="O87" i="32"/>
  <c r="N87" i="32"/>
  <c r="L87" i="32"/>
  <c r="G87" i="32"/>
  <c r="E87" i="32"/>
  <c r="V86" i="32"/>
  <c r="T86" i="32"/>
  <c r="Q86" i="32"/>
  <c r="P86" i="32"/>
  <c r="O86" i="32"/>
  <c r="N86" i="32"/>
  <c r="L86" i="32"/>
  <c r="G86" i="32"/>
  <c r="E86" i="32"/>
  <c r="V85" i="32"/>
  <c r="T85" i="32"/>
  <c r="Q85" i="32"/>
  <c r="P85" i="32"/>
  <c r="O85" i="32"/>
  <c r="N85" i="32"/>
  <c r="AA85" i="32" s="1"/>
  <c r="L85" i="32"/>
  <c r="G85" i="32"/>
  <c r="E85" i="32"/>
  <c r="V84" i="32"/>
  <c r="T84" i="32"/>
  <c r="Q84" i="32"/>
  <c r="P84" i="32"/>
  <c r="O84" i="32"/>
  <c r="N84" i="32"/>
  <c r="L84" i="32"/>
  <c r="G84" i="32"/>
  <c r="E84" i="32"/>
  <c r="V83" i="32"/>
  <c r="T83" i="32"/>
  <c r="Q83" i="32"/>
  <c r="P83" i="32"/>
  <c r="O83" i="32"/>
  <c r="N83" i="32"/>
  <c r="L83" i="32"/>
  <c r="G83" i="32"/>
  <c r="E83" i="32"/>
  <c r="V82" i="32"/>
  <c r="T82" i="32"/>
  <c r="Q82" i="32"/>
  <c r="P82" i="32"/>
  <c r="O82" i="32"/>
  <c r="N82" i="32"/>
  <c r="L82" i="32"/>
  <c r="G82" i="32"/>
  <c r="E82" i="32"/>
  <c r="V81" i="32"/>
  <c r="T81" i="32"/>
  <c r="Q81" i="32"/>
  <c r="P81" i="32"/>
  <c r="O81" i="32"/>
  <c r="N81" i="32"/>
  <c r="L81" i="32"/>
  <c r="G81" i="32"/>
  <c r="E81" i="32"/>
  <c r="V80" i="32"/>
  <c r="T80" i="32"/>
  <c r="Q80" i="32"/>
  <c r="P80" i="32"/>
  <c r="O80" i="32"/>
  <c r="N80" i="32"/>
  <c r="L80" i="32"/>
  <c r="G80" i="32"/>
  <c r="E80" i="32"/>
  <c r="V79" i="32"/>
  <c r="T79" i="32"/>
  <c r="Q79" i="32"/>
  <c r="P79" i="32"/>
  <c r="O79" i="32"/>
  <c r="N79" i="32"/>
  <c r="L79" i="32"/>
  <c r="G79" i="32"/>
  <c r="E79" i="32"/>
  <c r="V78" i="32"/>
  <c r="T78" i="32"/>
  <c r="Q78" i="32"/>
  <c r="P78" i="32"/>
  <c r="O78" i="32"/>
  <c r="N78" i="32"/>
  <c r="L78" i="32"/>
  <c r="G78" i="32"/>
  <c r="E78" i="32"/>
  <c r="V77" i="32"/>
  <c r="T77" i="32"/>
  <c r="Q77" i="32"/>
  <c r="P77" i="32"/>
  <c r="O77" i="32"/>
  <c r="N77" i="32"/>
  <c r="AA77" i="32" s="1"/>
  <c r="L77" i="32"/>
  <c r="G77" i="32"/>
  <c r="E77" i="32"/>
  <c r="V76" i="32"/>
  <c r="T76" i="32"/>
  <c r="Q76" i="32"/>
  <c r="P76" i="32"/>
  <c r="O76" i="32"/>
  <c r="N76" i="32"/>
  <c r="L76" i="32"/>
  <c r="G76" i="32"/>
  <c r="E76" i="32"/>
  <c r="V75" i="32"/>
  <c r="T75" i="32"/>
  <c r="Q75" i="32"/>
  <c r="P75" i="32"/>
  <c r="O75" i="32"/>
  <c r="N75" i="32"/>
  <c r="L75" i="32"/>
  <c r="G75" i="32"/>
  <c r="E75" i="32"/>
  <c r="V74" i="32"/>
  <c r="T74" i="32"/>
  <c r="Q74" i="32"/>
  <c r="P74" i="32"/>
  <c r="O74" i="32"/>
  <c r="N74" i="32"/>
  <c r="L74" i="32"/>
  <c r="G74" i="32"/>
  <c r="E74" i="32"/>
  <c r="V73" i="32"/>
  <c r="T73" i="32"/>
  <c r="Q73" i="32"/>
  <c r="P73" i="32"/>
  <c r="O73" i="32"/>
  <c r="N73" i="32"/>
  <c r="L73" i="32"/>
  <c r="G73" i="32"/>
  <c r="E73" i="32"/>
  <c r="V72" i="32"/>
  <c r="T72" i="32"/>
  <c r="Q72" i="32"/>
  <c r="P72" i="32"/>
  <c r="O72" i="32"/>
  <c r="N72" i="32"/>
  <c r="L72" i="32"/>
  <c r="G72" i="32"/>
  <c r="E72" i="32"/>
  <c r="V71" i="32"/>
  <c r="T71" i="32"/>
  <c r="Q71" i="32"/>
  <c r="P71" i="32"/>
  <c r="O71" i="32"/>
  <c r="N71" i="32"/>
  <c r="L71" i="32"/>
  <c r="G71" i="32"/>
  <c r="E71" i="32"/>
  <c r="V70" i="32"/>
  <c r="T70" i="32"/>
  <c r="Q70" i="32"/>
  <c r="P70" i="32"/>
  <c r="O70" i="32"/>
  <c r="N70" i="32"/>
  <c r="L70" i="32"/>
  <c r="G70" i="32"/>
  <c r="E70" i="32"/>
  <c r="V69" i="32"/>
  <c r="T69" i="32"/>
  <c r="Q69" i="32"/>
  <c r="P69" i="32"/>
  <c r="O69" i="32"/>
  <c r="N69" i="32"/>
  <c r="L69" i="32"/>
  <c r="G69" i="32"/>
  <c r="E69" i="32"/>
  <c r="V68" i="32"/>
  <c r="T68" i="32"/>
  <c r="Q68" i="32"/>
  <c r="P68" i="32"/>
  <c r="O68" i="32"/>
  <c r="N68" i="32"/>
  <c r="L68" i="32"/>
  <c r="G68" i="32"/>
  <c r="E68" i="32"/>
  <c r="V67" i="32"/>
  <c r="T67" i="32"/>
  <c r="Q67" i="32"/>
  <c r="P67" i="32"/>
  <c r="O67" i="32"/>
  <c r="N67" i="32"/>
  <c r="L67" i="32"/>
  <c r="G67" i="32"/>
  <c r="E67" i="32"/>
  <c r="V66" i="32"/>
  <c r="T66" i="32"/>
  <c r="Q66" i="32"/>
  <c r="P66" i="32"/>
  <c r="O66" i="32"/>
  <c r="N66" i="32"/>
  <c r="L66" i="32"/>
  <c r="G66" i="32"/>
  <c r="E66" i="32"/>
  <c r="V65" i="32"/>
  <c r="T65" i="32"/>
  <c r="Q65" i="32"/>
  <c r="P65" i="32"/>
  <c r="O65" i="32"/>
  <c r="N65" i="32"/>
  <c r="L65" i="32"/>
  <c r="G65" i="32"/>
  <c r="E65" i="32"/>
  <c r="V64" i="32"/>
  <c r="T64" i="32"/>
  <c r="Q64" i="32"/>
  <c r="P64" i="32"/>
  <c r="O64" i="32"/>
  <c r="N64" i="32"/>
  <c r="L64" i="32"/>
  <c r="G64" i="32"/>
  <c r="E64" i="32"/>
  <c r="V63" i="32"/>
  <c r="T63" i="32"/>
  <c r="Q63" i="32"/>
  <c r="P63" i="32"/>
  <c r="O63" i="32"/>
  <c r="N63" i="32"/>
  <c r="L63" i="32"/>
  <c r="G63" i="32"/>
  <c r="E63" i="32"/>
  <c r="V62" i="32"/>
  <c r="T62" i="32"/>
  <c r="Q62" i="32"/>
  <c r="P62" i="32"/>
  <c r="O62" i="32"/>
  <c r="N62" i="32"/>
  <c r="L62" i="32"/>
  <c r="G62" i="32"/>
  <c r="E62" i="32"/>
  <c r="V61" i="32"/>
  <c r="T61" i="32"/>
  <c r="Q61" i="32"/>
  <c r="P61" i="32"/>
  <c r="O61" i="32"/>
  <c r="N61" i="32"/>
  <c r="AA61" i="32" s="1"/>
  <c r="L61" i="32"/>
  <c r="G61" i="32"/>
  <c r="E61" i="32"/>
  <c r="V60" i="32"/>
  <c r="T60" i="32"/>
  <c r="Q60" i="32"/>
  <c r="P60" i="32"/>
  <c r="O60" i="32"/>
  <c r="N60" i="32"/>
  <c r="L60" i="32"/>
  <c r="G60" i="32"/>
  <c r="E60" i="32"/>
  <c r="V59" i="32"/>
  <c r="T59" i="32"/>
  <c r="Q59" i="32"/>
  <c r="P59" i="32"/>
  <c r="O59" i="32"/>
  <c r="N59" i="32"/>
  <c r="L59" i="32"/>
  <c r="G59" i="32"/>
  <c r="E59" i="32"/>
  <c r="V58" i="32"/>
  <c r="T58" i="32"/>
  <c r="Q58" i="32"/>
  <c r="P58" i="32"/>
  <c r="O58" i="32"/>
  <c r="N58" i="32"/>
  <c r="L58" i="32"/>
  <c r="G58" i="32"/>
  <c r="E58" i="32"/>
  <c r="V57" i="32"/>
  <c r="T57" i="32"/>
  <c r="Q57" i="32"/>
  <c r="P57" i="32"/>
  <c r="O57" i="32"/>
  <c r="N57" i="32"/>
  <c r="L57" i="32"/>
  <c r="G57" i="32"/>
  <c r="E57" i="32"/>
  <c r="V56" i="32"/>
  <c r="T56" i="32"/>
  <c r="Q56" i="32"/>
  <c r="P56" i="32"/>
  <c r="O56" i="32"/>
  <c r="N56" i="32"/>
  <c r="L56" i="32"/>
  <c r="G56" i="32"/>
  <c r="E56" i="32"/>
  <c r="V55" i="32"/>
  <c r="T55" i="32"/>
  <c r="Q55" i="32"/>
  <c r="P55" i="32"/>
  <c r="O55" i="32"/>
  <c r="N55" i="32"/>
  <c r="L55" i="32"/>
  <c r="G55" i="32"/>
  <c r="E55" i="32"/>
  <c r="V54" i="32"/>
  <c r="T54" i="32"/>
  <c r="Q54" i="32"/>
  <c r="P54" i="32"/>
  <c r="O54" i="32"/>
  <c r="N54" i="32"/>
  <c r="L54" i="32"/>
  <c r="G54" i="32"/>
  <c r="E54" i="32"/>
  <c r="V53" i="32"/>
  <c r="T53" i="32"/>
  <c r="Q53" i="32"/>
  <c r="P53" i="32"/>
  <c r="O53" i="32"/>
  <c r="N53" i="32"/>
  <c r="AA53" i="32" s="1"/>
  <c r="L53" i="32"/>
  <c r="G53" i="32"/>
  <c r="E53" i="32"/>
  <c r="V52" i="32"/>
  <c r="T52" i="32"/>
  <c r="Q52" i="32"/>
  <c r="P52" i="32"/>
  <c r="O52" i="32"/>
  <c r="N52" i="32"/>
  <c r="L52" i="32"/>
  <c r="G52" i="32"/>
  <c r="E52" i="32"/>
  <c r="V51" i="32"/>
  <c r="T51" i="32"/>
  <c r="Q51" i="32"/>
  <c r="P51" i="32"/>
  <c r="O51" i="32"/>
  <c r="N51" i="32"/>
  <c r="L51" i="32"/>
  <c r="G51" i="32"/>
  <c r="E51" i="32"/>
  <c r="V50" i="32"/>
  <c r="T50" i="32"/>
  <c r="Q50" i="32"/>
  <c r="P50" i="32"/>
  <c r="O50" i="32"/>
  <c r="N50" i="32"/>
  <c r="L50" i="32"/>
  <c r="G50" i="32"/>
  <c r="E50" i="32"/>
  <c r="V49" i="32"/>
  <c r="T49" i="32"/>
  <c r="Q49" i="32"/>
  <c r="P49" i="32"/>
  <c r="O49" i="32"/>
  <c r="N49" i="32"/>
  <c r="L49" i="32"/>
  <c r="G49" i="32"/>
  <c r="E49" i="32"/>
  <c r="V48" i="32"/>
  <c r="T48" i="32"/>
  <c r="Q48" i="32"/>
  <c r="P48" i="32"/>
  <c r="O48" i="32"/>
  <c r="N48" i="32"/>
  <c r="L48" i="32"/>
  <c r="G48" i="32"/>
  <c r="E48" i="32"/>
  <c r="V47" i="32"/>
  <c r="T47" i="32"/>
  <c r="Q47" i="32"/>
  <c r="P47" i="32"/>
  <c r="O47" i="32"/>
  <c r="N47" i="32"/>
  <c r="L47" i="32"/>
  <c r="G47" i="32"/>
  <c r="E47" i="32"/>
  <c r="V46" i="32"/>
  <c r="T46" i="32"/>
  <c r="Q46" i="32"/>
  <c r="P46" i="32"/>
  <c r="O46" i="32"/>
  <c r="N46" i="32"/>
  <c r="L46" i="32"/>
  <c r="G46" i="32"/>
  <c r="E46" i="32"/>
  <c r="V45" i="32"/>
  <c r="T45" i="32"/>
  <c r="Q45" i="32"/>
  <c r="P45" i="32"/>
  <c r="O45" i="32"/>
  <c r="N45" i="32"/>
  <c r="AA45" i="32" s="1"/>
  <c r="L45" i="32"/>
  <c r="G45" i="32"/>
  <c r="E45" i="32"/>
  <c r="V44" i="32"/>
  <c r="T44" i="32"/>
  <c r="Q44" i="32"/>
  <c r="P44" i="32"/>
  <c r="O44" i="32"/>
  <c r="N44" i="32"/>
  <c r="L44" i="32"/>
  <c r="G44" i="32"/>
  <c r="E44" i="32"/>
  <c r="V43" i="32"/>
  <c r="T43" i="32"/>
  <c r="Q43" i="32"/>
  <c r="P43" i="32"/>
  <c r="O43" i="32"/>
  <c r="N43" i="32"/>
  <c r="L43" i="32"/>
  <c r="G43" i="32"/>
  <c r="E43" i="32"/>
  <c r="V42" i="32"/>
  <c r="T42" i="32"/>
  <c r="Q42" i="32"/>
  <c r="P42" i="32"/>
  <c r="O42" i="32"/>
  <c r="N42" i="32"/>
  <c r="L42" i="32"/>
  <c r="G42" i="32"/>
  <c r="E42" i="32"/>
  <c r="V41" i="32"/>
  <c r="T41" i="32"/>
  <c r="Q41" i="32"/>
  <c r="P41" i="32"/>
  <c r="O41" i="32"/>
  <c r="N41" i="32"/>
  <c r="L41" i="32"/>
  <c r="G41" i="32"/>
  <c r="E41" i="32"/>
  <c r="V40" i="32"/>
  <c r="T40" i="32"/>
  <c r="Q40" i="32"/>
  <c r="P40" i="32"/>
  <c r="O40" i="32"/>
  <c r="N40" i="32"/>
  <c r="L40" i="32"/>
  <c r="G40" i="32"/>
  <c r="E40" i="32"/>
  <c r="V39" i="32"/>
  <c r="T39" i="32"/>
  <c r="Q39" i="32"/>
  <c r="P39" i="32"/>
  <c r="O39" i="32"/>
  <c r="N39" i="32"/>
  <c r="L39" i="32"/>
  <c r="G39" i="32"/>
  <c r="E39" i="32"/>
  <c r="V38" i="32"/>
  <c r="T38" i="32"/>
  <c r="Q38" i="32"/>
  <c r="P38" i="32"/>
  <c r="O38" i="32"/>
  <c r="N38" i="32"/>
  <c r="L38" i="32"/>
  <c r="G38" i="32"/>
  <c r="E38" i="32"/>
  <c r="V37" i="32"/>
  <c r="T37" i="32"/>
  <c r="Q37" i="32"/>
  <c r="P37" i="32"/>
  <c r="O37" i="32"/>
  <c r="N37" i="32"/>
  <c r="AA37" i="32" s="1"/>
  <c r="L37" i="32"/>
  <c r="G37" i="32"/>
  <c r="E37" i="32"/>
  <c r="V36" i="32"/>
  <c r="T36" i="32"/>
  <c r="Q36" i="32"/>
  <c r="P36" i="32"/>
  <c r="O36" i="32"/>
  <c r="N36" i="32"/>
  <c r="L36" i="32"/>
  <c r="G36" i="32"/>
  <c r="E36" i="32"/>
  <c r="V35" i="32"/>
  <c r="T35" i="32"/>
  <c r="Q35" i="32"/>
  <c r="P35" i="32"/>
  <c r="O35" i="32"/>
  <c r="N35" i="32"/>
  <c r="L35" i="32"/>
  <c r="G35" i="32"/>
  <c r="E35" i="32"/>
  <c r="T34" i="32"/>
  <c r="Q34" i="32"/>
  <c r="P34" i="32"/>
  <c r="O34" i="32"/>
  <c r="N34" i="32"/>
  <c r="E34" i="32"/>
  <c r="V33" i="32"/>
  <c r="T33" i="32"/>
  <c r="Q33" i="32"/>
  <c r="P33" i="32"/>
  <c r="O33" i="32"/>
  <c r="N33" i="32"/>
  <c r="L33" i="32"/>
  <c r="G33" i="32"/>
  <c r="E33" i="32"/>
  <c r="V31" i="32"/>
  <c r="T31" i="32"/>
  <c r="Q31" i="32"/>
  <c r="P31" i="32"/>
  <c r="O31" i="32"/>
  <c r="N31" i="32"/>
  <c r="L31" i="32"/>
  <c r="G31" i="32"/>
  <c r="E31" i="32"/>
  <c r="V30" i="32"/>
  <c r="T30" i="32"/>
  <c r="Q30" i="32"/>
  <c r="P30" i="32"/>
  <c r="O30" i="32"/>
  <c r="N30" i="32"/>
  <c r="L30" i="32"/>
  <c r="G30" i="32"/>
  <c r="E30" i="32"/>
  <c r="V29" i="32"/>
  <c r="T29" i="32"/>
  <c r="Q29" i="32"/>
  <c r="P29" i="32"/>
  <c r="O29" i="32"/>
  <c r="N29" i="32"/>
  <c r="AA29" i="32" s="1"/>
  <c r="L29" i="32"/>
  <c r="G29" i="32"/>
  <c r="E29" i="32"/>
  <c r="V28" i="32"/>
  <c r="T28" i="32"/>
  <c r="Q28" i="32"/>
  <c r="P28" i="32"/>
  <c r="O28" i="32"/>
  <c r="N28" i="32"/>
  <c r="L28" i="32"/>
  <c r="G28" i="32"/>
  <c r="E28" i="32"/>
  <c r="V27" i="32"/>
  <c r="T27" i="32"/>
  <c r="Q27" i="32"/>
  <c r="P27" i="32"/>
  <c r="O27" i="32"/>
  <c r="N27" i="32"/>
  <c r="L27" i="32"/>
  <c r="G27" i="32"/>
  <c r="E27" i="32"/>
  <c r="V26" i="32"/>
  <c r="T26" i="32"/>
  <c r="Q26" i="32"/>
  <c r="P26" i="32"/>
  <c r="O26" i="32"/>
  <c r="N26" i="32"/>
  <c r="L26" i="32"/>
  <c r="G26" i="32"/>
  <c r="E26" i="32"/>
  <c r="V25" i="32"/>
  <c r="T25" i="32"/>
  <c r="Q25" i="32"/>
  <c r="P25" i="32"/>
  <c r="O25" i="32"/>
  <c r="N25" i="32"/>
  <c r="L25" i="32"/>
  <c r="G25" i="32"/>
  <c r="E25" i="32"/>
  <c r="V24" i="32"/>
  <c r="T24" i="32"/>
  <c r="Q24" i="32"/>
  <c r="P24" i="32"/>
  <c r="O24" i="32"/>
  <c r="N24" i="32"/>
  <c r="L24" i="32"/>
  <c r="G24" i="32"/>
  <c r="E24" i="32"/>
  <c r="V23" i="32"/>
  <c r="T23" i="32"/>
  <c r="Q23" i="32"/>
  <c r="P23" i="32"/>
  <c r="O23" i="32"/>
  <c r="N23" i="32"/>
  <c r="L23" i="32"/>
  <c r="G23" i="32"/>
  <c r="E23" i="32"/>
  <c r="V22" i="32"/>
  <c r="T22" i="32"/>
  <c r="Q22" i="32"/>
  <c r="P22" i="32"/>
  <c r="O22" i="32"/>
  <c r="N22" i="32"/>
  <c r="L22" i="32"/>
  <c r="G22" i="32"/>
  <c r="E22" i="32"/>
  <c r="V21" i="32"/>
  <c r="T21" i="32"/>
  <c r="Q21" i="32"/>
  <c r="P21" i="32"/>
  <c r="O21" i="32"/>
  <c r="N21" i="32"/>
  <c r="AA21" i="32" s="1"/>
  <c r="L21" i="32"/>
  <c r="G21" i="32"/>
  <c r="E21" i="32"/>
  <c r="V20" i="32"/>
  <c r="T20" i="32"/>
  <c r="Q20" i="32"/>
  <c r="P20" i="32"/>
  <c r="O20" i="32"/>
  <c r="N20" i="32"/>
  <c r="L20" i="32"/>
  <c r="G20" i="32"/>
  <c r="E20" i="32"/>
  <c r="V19" i="32"/>
  <c r="T19" i="32"/>
  <c r="Q19" i="32"/>
  <c r="P19" i="32"/>
  <c r="O19" i="32"/>
  <c r="N19" i="32"/>
  <c r="L19" i="32"/>
  <c r="G19" i="32"/>
  <c r="E19" i="32"/>
  <c r="V18" i="32"/>
  <c r="T18" i="32"/>
  <c r="Q18" i="32"/>
  <c r="P18" i="32"/>
  <c r="O18" i="32"/>
  <c r="N18" i="32"/>
  <c r="L18" i="32"/>
  <c r="G18" i="32"/>
  <c r="E18" i="32"/>
  <c r="V17" i="32"/>
  <c r="T17" i="32"/>
  <c r="Q17" i="32"/>
  <c r="P17" i="32"/>
  <c r="O17" i="32"/>
  <c r="N17" i="32"/>
  <c r="L17" i="32"/>
  <c r="G17" i="32"/>
  <c r="E17" i="32"/>
  <c r="V16" i="32"/>
  <c r="T16" i="32"/>
  <c r="Q16" i="32"/>
  <c r="P16" i="32"/>
  <c r="O16" i="32"/>
  <c r="N16" i="32"/>
  <c r="L16" i="32"/>
  <c r="G16" i="32"/>
  <c r="E16" i="32"/>
  <c r="V15" i="32"/>
  <c r="T15" i="32"/>
  <c r="Q15" i="32"/>
  <c r="P15" i="32"/>
  <c r="O15" i="32"/>
  <c r="N15" i="32"/>
  <c r="L15" i="32"/>
  <c r="G15" i="32"/>
  <c r="E15" i="32"/>
  <c r="V14" i="32"/>
  <c r="T14" i="32"/>
  <c r="Q14" i="32"/>
  <c r="P14" i="32"/>
  <c r="O14" i="32"/>
  <c r="N14" i="32"/>
  <c r="L14" i="32"/>
  <c r="G14" i="32"/>
  <c r="E14" i="32"/>
  <c r="V13" i="32"/>
  <c r="T13" i="32"/>
  <c r="Q13" i="32"/>
  <c r="P13" i="32"/>
  <c r="O13" i="32"/>
  <c r="N13" i="32"/>
  <c r="AA13" i="32" s="1"/>
  <c r="L13" i="32"/>
  <c r="G13" i="32"/>
  <c r="E13" i="32"/>
  <c r="V12" i="32"/>
  <c r="T12" i="32"/>
  <c r="Q12" i="32"/>
  <c r="P12" i="32"/>
  <c r="O12" i="32"/>
  <c r="N12" i="32"/>
  <c r="L12" i="32"/>
  <c r="G12" i="32"/>
  <c r="E12" i="32"/>
  <c r="V11" i="32"/>
  <c r="T11" i="32"/>
  <c r="Q11" i="32"/>
  <c r="P11" i="32"/>
  <c r="O11" i="32"/>
  <c r="N11" i="32"/>
  <c r="L11" i="32"/>
  <c r="G11" i="32"/>
  <c r="E11" i="32"/>
  <c r="V10" i="32"/>
  <c r="T10" i="32"/>
  <c r="Q10" i="32"/>
  <c r="P10" i="32"/>
  <c r="O10" i="32"/>
  <c r="N10" i="32"/>
  <c r="L10" i="32"/>
  <c r="G10" i="32"/>
  <c r="E10" i="32"/>
  <c r="J319" i="32"/>
  <c r="I319" i="32"/>
  <c r="H319" i="32"/>
  <c r="J318" i="32"/>
  <c r="I318" i="32"/>
  <c r="H318" i="32"/>
  <c r="J317" i="32"/>
  <c r="I317" i="32"/>
  <c r="H317" i="32"/>
  <c r="J316" i="32"/>
  <c r="I316" i="32"/>
  <c r="H316" i="32"/>
  <c r="J315" i="32"/>
  <c r="I315" i="32"/>
  <c r="H315" i="32"/>
  <c r="J314" i="32"/>
  <c r="I314" i="32"/>
  <c r="H314" i="32"/>
  <c r="J313" i="32"/>
  <c r="I313" i="32"/>
  <c r="H313" i="32"/>
  <c r="J312" i="32"/>
  <c r="I312" i="32"/>
  <c r="H312" i="32"/>
  <c r="J311" i="32"/>
  <c r="I311" i="32"/>
  <c r="H311" i="32"/>
  <c r="J310" i="32"/>
  <c r="I310" i="32"/>
  <c r="H310" i="32"/>
  <c r="J309" i="32"/>
  <c r="I309" i="32"/>
  <c r="H309" i="32"/>
  <c r="J308" i="32"/>
  <c r="I308" i="32"/>
  <c r="H308" i="32"/>
  <c r="J307" i="32"/>
  <c r="I307" i="32"/>
  <c r="H307" i="32"/>
  <c r="J306" i="32"/>
  <c r="I306" i="32"/>
  <c r="H306" i="32"/>
  <c r="J305" i="32"/>
  <c r="I305" i="32"/>
  <c r="H305" i="32"/>
  <c r="J304" i="32"/>
  <c r="I304" i="32"/>
  <c r="H304" i="32"/>
  <c r="J303" i="32"/>
  <c r="I303" i="32"/>
  <c r="H303" i="32"/>
  <c r="J302" i="32"/>
  <c r="I302" i="32"/>
  <c r="H302" i="32"/>
  <c r="J301" i="32"/>
  <c r="I301" i="32"/>
  <c r="H301" i="32"/>
  <c r="J300" i="32"/>
  <c r="I300" i="32"/>
  <c r="H300" i="32"/>
  <c r="J299" i="32"/>
  <c r="I299" i="32"/>
  <c r="H299" i="32"/>
  <c r="J298" i="32"/>
  <c r="I298" i="32"/>
  <c r="H298" i="32"/>
  <c r="J297" i="32"/>
  <c r="I297" i="32"/>
  <c r="H297" i="32"/>
  <c r="J296" i="32"/>
  <c r="I296" i="32"/>
  <c r="H296" i="32"/>
  <c r="J295" i="32"/>
  <c r="I295" i="32"/>
  <c r="H295" i="32"/>
  <c r="J294" i="32"/>
  <c r="I294" i="32"/>
  <c r="H294" i="32"/>
  <c r="J293" i="32"/>
  <c r="I293" i="32"/>
  <c r="H293" i="32"/>
  <c r="J292" i="32"/>
  <c r="I292" i="32"/>
  <c r="H292" i="32"/>
  <c r="J291" i="32"/>
  <c r="I291" i="32"/>
  <c r="H291" i="32"/>
  <c r="J290" i="32"/>
  <c r="I290" i="32"/>
  <c r="H290" i="32"/>
  <c r="J289" i="32"/>
  <c r="I289" i="32"/>
  <c r="H289" i="32"/>
  <c r="J288" i="32"/>
  <c r="I288" i="32"/>
  <c r="H288" i="32"/>
  <c r="J287" i="32"/>
  <c r="I287" i="32"/>
  <c r="H287" i="32"/>
  <c r="J286" i="32"/>
  <c r="I286" i="32"/>
  <c r="H286" i="32"/>
  <c r="J285" i="32"/>
  <c r="I285" i="32"/>
  <c r="H285" i="32"/>
  <c r="J284" i="32"/>
  <c r="I284" i="32"/>
  <c r="H284" i="32"/>
  <c r="J283" i="32"/>
  <c r="I283" i="32"/>
  <c r="H283" i="32"/>
  <c r="J282" i="32"/>
  <c r="I282" i="32"/>
  <c r="H282" i="32"/>
  <c r="J281" i="32"/>
  <c r="I281" i="32"/>
  <c r="H281" i="32"/>
  <c r="J280" i="32"/>
  <c r="I280" i="32"/>
  <c r="H280" i="32"/>
  <c r="J279" i="32"/>
  <c r="I279" i="32"/>
  <c r="H279" i="32"/>
  <c r="J278" i="32"/>
  <c r="I278" i="32"/>
  <c r="H278" i="32"/>
  <c r="J277" i="32"/>
  <c r="I277" i="32"/>
  <c r="H277" i="32"/>
  <c r="J276" i="32"/>
  <c r="I276" i="32"/>
  <c r="H276" i="32"/>
  <c r="J275" i="32"/>
  <c r="I275" i="32"/>
  <c r="H275" i="32"/>
  <c r="J274" i="32"/>
  <c r="I274" i="32"/>
  <c r="H274" i="32"/>
  <c r="J273" i="32"/>
  <c r="I273" i="32"/>
  <c r="H273" i="32"/>
  <c r="J272" i="32"/>
  <c r="I272" i="32"/>
  <c r="H272" i="32"/>
  <c r="J271" i="32"/>
  <c r="I271" i="32"/>
  <c r="H271" i="32"/>
  <c r="J270" i="32"/>
  <c r="I270" i="32"/>
  <c r="H270" i="32"/>
  <c r="J269" i="32"/>
  <c r="I269" i="32"/>
  <c r="H269" i="32"/>
  <c r="J268" i="32"/>
  <c r="I268" i="32"/>
  <c r="H268" i="32"/>
  <c r="J267" i="32"/>
  <c r="I267" i="32"/>
  <c r="H267" i="32"/>
  <c r="J266" i="32"/>
  <c r="I266" i="32"/>
  <c r="H266" i="32"/>
  <c r="J265" i="32"/>
  <c r="I265" i="32"/>
  <c r="H265" i="32"/>
  <c r="J264" i="32"/>
  <c r="I264" i="32"/>
  <c r="H264" i="32"/>
  <c r="J263" i="32"/>
  <c r="I263" i="32"/>
  <c r="H263" i="32"/>
  <c r="J262" i="32"/>
  <c r="I262" i="32"/>
  <c r="H262" i="32"/>
  <c r="J261" i="32"/>
  <c r="I261" i="32"/>
  <c r="H261" i="32"/>
  <c r="J260" i="32"/>
  <c r="I260" i="32"/>
  <c r="H260" i="32"/>
  <c r="J259" i="32"/>
  <c r="I259" i="32"/>
  <c r="H259" i="32"/>
  <c r="J258" i="32"/>
  <c r="I258" i="32"/>
  <c r="H258" i="32"/>
  <c r="J257" i="32"/>
  <c r="I257" i="32"/>
  <c r="H257" i="32"/>
  <c r="J256" i="32"/>
  <c r="I256" i="32"/>
  <c r="H256" i="32"/>
  <c r="J255" i="32"/>
  <c r="I255" i="32"/>
  <c r="H255" i="32"/>
  <c r="J254" i="32"/>
  <c r="I254" i="32"/>
  <c r="H254" i="32"/>
  <c r="J253" i="32"/>
  <c r="I253" i="32"/>
  <c r="H253" i="32"/>
  <c r="J252" i="32"/>
  <c r="I252" i="32"/>
  <c r="H252" i="32"/>
  <c r="J251" i="32"/>
  <c r="I251" i="32"/>
  <c r="H251" i="32"/>
  <c r="J250" i="32"/>
  <c r="I250" i="32"/>
  <c r="H250" i="32"/>
  <c r="J249" i="32"/>
  <c r="I249" i="32"/>
  <c r="H249" i="32"/>
  <c r="J248" i="32"/>
  <c r="I248" i="32"/>
  <c r="H248" i="32"/>
  <c r="J247" i="32"/>
  <c r="I247" i="32"/>
  <c r="H247" i="32"/>
  <c r="J246" i="32"/>
  <c r="I246" i="32"/>
  <c r="H246" i="32"/>
  <c r="J245" i="32"/>
  <c r="I245" i="32"/>
  <c r="H245" i="32"/>
  <c r="J244" i="32"/>
  <c r="I244" i="32"/>
  <c r="H244" i="32"/>
  <c r="J243" i="32"/>
  <c r="I243" i="32"/>
  <c r="H243" i="32"/>
  <c r="J242" i="32"/>
  <c r="I242" i="32"/>
  <c r="H242" i="32"/>
  <c r="J241" i="32"/>
  <c r="I241" i="32"/>
  <c r="H241" i="32"/>
  <c r="J240" i="32"/>
  <c r="I240" i="32"/>
  <c r="H240" i="32"/>
  <c r="J239" i="32"/>
  <c r="I239" i="32"/>
  <c r="H239" i="32"/>
  <c r="J238" i="32"/>
  <c r="I238" i="32"/>
  <c r="H238" i="32"/>
  <c r="J237" i="32"/>
  <c r="I237" i="32"/>
  <c r="H237" i="32"/>
  <c r="J236" i="32"/>
  <c r="I236" i="32"/>
  <c r="H236" i="32"/>
  <c r="J235" i="32"/>
  <c r="I235" i="32"/>
  <c r="H235" i="32"/>
  <c r="J234" i="32"/>
  <c r="I234" i="32"/>
  <c r="H234" i="32"/>
  <c r="J233" i="32"/>
  <c r="I233" i="32"/>
  <c r="H233" i="32"/>
  <c r="J232" i="32"/>
  <c r="I232" i="32"/>
  <c r="H232" i="32"/>
  <c r="J231" i="32"/>
  <c r="I231" i="32"/>
  <c r="H231" i="32"/>
  <c r="J230" i="32"/>
  <c r="I230" i="32"/>
  <c r="H230" i="32"/>
  <c r="J229" i="32"/>
  <c r="I229" i="32"/>
  <c r="H229" i="32"/>
  <c r="J228" i="32"/>
  <c r="I228" i="32"/>
  <c r="H228" i="32"/>
  <c r="J227" i="32"/>
  <c r="I227" i="32"/>
  <c r="H227" i="32"/>
  <c r="J226" i="32"/>
  <c r="I226" i="32"/>
  <c r="H226" i="32"/>
  <c r="J225" i="32"/>
  <c r="I225" i="32"/>
  <c r="H225" i="32"/>
  <c r="J224" i="32"/>
  <c r="I224" i="32"/>
  <c r="H224" i="32"/>
  <c r="J223" i="32"/>
  <c r="I223" i="32"/>
  <c r="H223" i="32"/>
  <c r="J222" i="32"/>
  <c r="I222" i="32"/>
  <c r="H222" i="32"/>
  <c r="J221" i="32"/>
  <c r="I221" i="32"/>
  <c r="H221" i="32"/>
  <c r="J220" i="32"/>
  <c r="I220" i="32"/>
  <c r="H220" i="32"/>
  <c r="J219" i="32"/>
  <c r="I219" i="32"/>
  <c r="H219" i="32"/>
  <c r="J218" i="32"/>
  <c r="I218" i="32"/>
  <c r="H218" i="32"/>
  <c r="J217" i="32"/>
  <c r="I217" i="32"/>
  <c r="H217" i="32"/>
  <c r="J216" i="32"/>
  <c r="I216" i="32"/>
  <c r="H216" i="32"/>
  <c r="J215" i="32"/>
  <c r="I215" i="32"/>
  <c r="H215" i="32"/>
  <c r="J214" i="32"/>
  <c r="I214" i="32"/>
  <c r="H214" i="32"/>
  <c r="J213" i="32"/>
  <c r="I213" i="32"/>
  <c r="H213" i="32"/>
  <c r="J212" i="32"/>
  <c r="I212" i="32"/>
  <c r="H212" i="32"/>
  <c r="J211" i="32"/>
  <c r="I211" i="32"/>
  <c r="H211" i="32"/>
  <c r="J210" i="32"/>
  <c r="I210" i="32"/>
  <c r="H210" i="32"/>
  <c r="J209" i="32"/>
  <c r="I209" i="32"/>
  <c r="H209" i="32"/>
  <c r="J208" i="32"/>
  <c r="I208" i="32"/>
  <c r="H208" i="32"/>
  <c r="J207" i="32"/>
  <c r="I207" i="32"/>
  <c r="H207" i="32"/>
  <c r="J206" i="32"/>
  <c r="I206" i="32"/>
  <c r="H206" i="32"/>
  <c r="J205" i="32"/>
  <c r="I205" i="32"/>
  <c r="H205" i="32"/>
  <c r="J204" i="32"/>
  <c r="I204" i="32"/>
  <c r="H204" i="32"/>
  <c r="J203" i="32"/>
  <c r="I203" i="32"/>
  <c r="H203" i="32"/>
  <c r="J202" i="32"/>
  <c r="I202" i="32"/>
  <c r="H202" i="32"/>
  <c r="J201" i="32"/>
  <c r="I201" i="32"/>
  <c r="H201" i="32"/>
  <c r="J200" i="32"/>
  <c r="I200" i="32"/>
  <c r="H200" i="32"/>
  <c r="J199" i="32"/>
  <c r="I199" i="32"/>
  <c r="H199" i="32"/>
  <c r="J198" i="32"/>
  <c r="I198" i="32"/>
  <c r="H198" i="32"/>
  <c r="J197" i="32"/>
  <c r="I197" i="32"/>
  <c r="H197" i="32"/>
  <c r="J196" i="32"/>
  <c r="I196" i="32"/>
  <c r="H196" i="32"/>
  <c r="J195" i="32"/>
  <c r="I195" i="32"/>
  <c r="H195" i="32"/>
  <c r="J194" i="32"/>
  <c r="I194" i="32"/>
  <c r="H194" i="32"/>
  <c r="J193" i="32"/>
  <c r="I193" i="32"/>
  <c r="H193" i="32"/>
  <c r="J192" i="32"/>
  <c r="I192" i="32"/>
  <c r="H192" i="32"/>
  <c r="J191" i="32"/>
  <c r="I191" i="32"/>
  <c r="H191" i="32"/>
  <c r="J190" i="32"/>
  <c r="I190" i="32"/>
  <c r="H190" i="32"/>
  <c r="J189" i="32"/>
  <c r="I189" i="32"/>
  <c r="H189" i="32"/>
  <c r="J188" i="32"/>
  <c r="I188" i="32"/>
  <c r="H188" i="32"/>
  <c r="J187" i="32"/>
  <c r="I187" i="32"/>
  <c r="H187" i="32"/>
  <c r="J186" i="32"/>
  <c r="I186" i="32"/>
  <c r="H186" i="32"/>
  <c r="J185" i="32"/>
  <c r="I185" i="32"/>
  <c r="H185" i="32"/>
  <c r="J184" i="32"/>
  <c r="I184" i="32"/>
  <c r="H184" i="32"/>
  <c r="J183" i="32"/>
  <c r="I183" i="32"/>
  <c r="H183" i="32"/>
  <c r="J182" i="32"/>
  <c r="I182" i="32"/>
  <c r="H182" i="32"/>
  <c r="J181" i="32"/>
  <c r="I181" i="32"/>
  <c r="H181" i="32"/>
  <c r="J180" i="32"/>
  <c r="I180" i="32"/>
  <c r="H180" i="32"/>
  <c r="J179" i="32"/>
  <c r="I179" i="32"/>
  <c r="H179" i="32"/>
  <c r="J178" i="32"/>
  <c r="I178" i="32"/>
  <c r="H178" i="32"/>
  <c r="J177" i="32"/>
  <c r="I177" i="32"/>
  <c r="H177" i="32"/>
  <c r="J175" i="32"/>
  <c r="I175" i="32"/>
  <c r="H175" i="32"/>
  <c r="J174" i="32"/>
  <c r="I174" i="32"/>
  <c r="H174" i="32"/>
  <c r="J173" i="32"/>
  <c r="I173" i="32"/>
  <c r="H173" i="32"/>
  <c r="J172" i="32"/>
  <c r="I172" i="32"/>
  <c r="H172" i="32"/>
  <c r="J171" i="32"/>
  <c r="I171" i="32"/>
  <c r="H171" i="32"/>
  <c r="J170" i="32"/>
  <c r="I170" i="32"/>
  <c r="H170" i="32"/>
  <c r="J169" i="32"/>
  <c r="I169" i="32"/>
  <c r="H169" i="32"/>
  <c r="J168" i="32"/>
  <c r="I168" i="32"/>
  <c r="H168" i="32"/>
  <c r="J167" i="32"/>
  <c r="I167" i="32"/>
  <c r="H167" i="32"/>
  <c r="J166" i="32"/>
  <c r="I166" i="32"/>
  <c r="H166" i="32"/>
  <c r="J165" i="32"/>
  <c r="I165" i="32"/>
  <c r="H165" i="32"/>
  <c r="J164" i="32"/>
  <c r="I164" i="32"/>
  <c r="H164" i="32"/>
  <c r="J163" i="32"/>
  <c r="I163" i="32"/>
  <c r="H163" i="32"/>
  <c r="J162" i="32"/>
  <c r="I162" i="32"/>
  <c r="H162" i="32"/>
  <c r="J161" i="32"/>
  <c r="I161" i="32"/>
  <c r="H161" i="32"/>
  <c r="J160" i="32"/>
  <c r="I160" i="32"/>
  <c r="H160" i="32"/>
  <c r="J159" i="32"/>
  <c r="I159" i="32"/>
  <c r="H159" i="32"/>
  <c r="J158" i="32"/>
  <c r="I158" i="32"/>
  <c r="H158" i="32"/>
  <c r="J157" i="32"/>
  <c r="I157" i="32"/>
  <c r="H157" i="32"/>
  <c r="J156" i="32"/>
  <c r="I156" i="32"/>
  <c r="H156" i="32"/>
  <c r="J155" i="32"/>
  <c r="I155" i="32"/>
  <c r="H155" i="32"/>
  <c r="J154" i="32"/>
  <c r="I154" i="32"/>
  <c r="H154" i="32"/>
  <c r="J153" i="32"/>
  <c r="I153" i="32"/>
  <c r="H153" i="32"/>
  <c r="J152" i="32"/>
  <c r="I152" i="32"/>
  <c r="H152" i="32"/>
  <c r="J151" i="32"/>
  <c r="I151" i="32"/>
  <c r="H151" i="32"/>
  <c r="J150" i="32"/>
  <c r="I150" i="32"/>
  <c r="H150" i="32"/>
  <c r="J149" i="32"/>
  <c r="I149" i="32"/>
  <c r="H149" i="32"/>
  <c r="J148" i="32"/>
  <c r="I148" i="32"/>
  <c r="H148" i="32"/>
  <c r="J147" i="32"/>
  <c r="I147" i="32"/>
  <c r="H147" i="32"/>
  <c r="J146" i="32"/>
  <c r="I146" i="32"/>
  <c r="H146" i="32"/>
  <c r="J145" i="32"/>
  <c r="I145" i="32"/>
  <c r="H145" i="32"/>
  <c r="J144" i="32"/>
  <c r="I144" i="32"/>
  <c r="H144" i="32"/>
  <c r="J143" i="32"/>
  <c r="I143" i="32"/>
  <c r="H143" i="32"/>
  <c r="J142" i="32"/>
  <c r="I142" i="32"/>
  <c r="H142" i="32"/>
  <c r="J141" i="32"/>
  <c r="I141" i="32"/>
  <c r="H141" i="32"/>
  <c r="J140" i="32"/>
  <c r="I140" i="32"/>
  <c r="H140" i="32"/>
  <c r="J139" i="32"/>
  <c r="I139" i="32"/>
  <c r="H139" i="32"/>
  <c r="J138" i="32"/>
  <c r="I138" i="32"/>
  <c r="H138" i="32"/>
  <c r="J137" i="32"/>
  <c r="I137" i="32"/>
  <c r="H137" i="32"/>
  <c r="J136" i="32"/>
  <c r="I136" i="32"/>
  <c r="H136" i="32"/>
  <c r="J135" i="32"/>
  <c r="I135" i="32"/>
  <c r="H135" i="32"/>
  <c r="J134" i="32"/>
  <c r="I134" i="32"/>
  <c r="H134" i="32"/>
  <c r="J133" i="32"/>
  <c r="I133" i="32"/>
  <c r="H133" i="32"/>
  <c r="J132" i="32"/>
  <c r="I132" i="32"/>
  <c r="H132" i="32"/>
  <c r="J131" i="32"/>
  <c r="I131" i="32"/>
  <c r="H131" i="32"/>
  <c r="J130" i="32"/>
  <c r="I130" i="32"/>
  <c r="H130" i="32"/>
  <c r="J129" i="32"/>
  <c r="I129" i="32"/>
  <c r="H129" i="32"/>
  <c r="J128" i="32"/>
  <c r="I128" i="32"/>
  <c r="H128" i="32"/>
  <c r="J127" i="32"/>
  <c r="I127" i="32"/>
  <c r="H127" i="32"/>
  <c r="J126" i="32"/>
  <c r="I126" i="32"/>
  <c r="H126" i="32"/>
  <c r="J125" i="32"/>
  <c r="I125" i="32"/>
  <c r="H125" i="32"/>
  <c r="J124" i="32"/>
  <c r="I124" i="32"/>
  <c r="H124" i="32"/>
  <c r="J123" i="32"/>
  <c r="I123" i="32"/>
  <c r="H123" i="32"/>
  <c r="J122" i="32"/>
  <c r="I122" i="32"/>
  <c r="H122" i="32"/>
  <c r="J121" i="32"/>
  <c r="I121" i="32"/>
  <c r="H121" i="32"/>
  <c r="J120" i="32"/>
  <c r="I120" i="32"/>
  <c r="H120" i="32"/>
  <c r="J119" i="32"/>
  <c r="I119" i="32"/>
  <c r="H119" i="32"/>
  <c r="J118" i="32"/>
  <c r="I118" i="32"/>
  <c r="H118" i="32"/>
  <c r="J117" i="32"/>
  <c r="I117" i="32"/>
  <c r="H117" i="32"/>
  <c r="J116" i="32"/>
  <c r="I116" i="32"/>
  <c r="H116" i="32"/>
  <c r="J115" i="32"/>
  <c r="I115" i="32"/>
  <c r="H115" i="32"/>
  <c r="J114" i="32"/>
  <c r="I114" i="32"/>
  <c r="H114" i="32"/>
  <c r="J113" i="32"/>
  <c r="I113" i="32"/>
  <c r="H113" i="32"/>
  <c r="J112" i="32"/>
  <c r="I112" i="32"/>
  <c r="H112" i="32"/>
  <c r="J111" i="32"/>
  <c r="I111" i="32"/>
  <c r="H111" i="32"/>
  <c r="J110" i="32"/>
  <c r="I110" i="32"/>
  <c r="H110" i="32"/>
  <c r="J109" i="32"/>
  <c r="I109" i="32"/>
  <c r="H109" i="32"/>
  <c r="J108" i="32"/>
  <c r="I108" i="32"/>
  <c r="H108" i="32"/>
  <c r="J107" i="32"/>
  <c r="I107" i="32"/>
  <c r="H107" i="32"/>
  <c r="J106" i="32"/>
  <c r="I106" i="32"/>
  <c r="H106" i="32"/>
  <c r="J105" i="32"/>
  <c r="I105" i="32"/>
  <c r="H105" i="32"/>
  <c r="J104" i="32"/>
  <c r="I104" i="32"/>
  <c r="H104" i="32"/>
  <c r="J103" i="32"/>
  <c r="I103" i="32"/>
  <c r="H103" i="32"/>
  <c r="J102" i="32"/>
  <c r="I102" i="32"/>
  <c r="H102" i="32"/>
  <c r="J101" i="32"/>
  <c r="I101" i="32"/>
  <c r="H101" i="32"/>
  <c r="J100" i="32"/>
  <c r="I100" i="32"/>
  <c r="H100" i="32"/>
  <c r="J99" i="32"/>
  <c r="I99" i="32"/>
  <c r="H99" i="32"/>
  <c r="J98" i="32"/>
  <c r="I98" i="32"/>
  <c r="H98" i="32"/>
  <c r="J97" i="32"/>
  <c r="I97" i="32"/>
  <c r="H97" i="32"/>
  <c r="J96" i="32"/>
  <c r="I96" i="32"/>
  <c r="H96" i="32"/>
  <c r="J95" i="32"/>
  <c r="I95" i="32"/>
  <c r="H95" i="32"/>
  <c r="J94" i="32"/>
  <c r="I94" i="32"/>
  <c r="H94" i="32"/>
  <c r="J93" i="32"/>
  <c r="I93" i="32"/>
  <c r="H93" i="32"/>
  <c r="J92" i="32"/>
  <c r="I92" i="32"/>
  <c r="H92" i="32"/>
  <c r="J91" i="32"/>
  <c r="I91" i="32"/>
  <c r="H91" i="32"/>
  <c r="J90" i="32"/>
  <c r="I90" i="32"/>
  <c r="H90" i="32"/>
  <c r="J89" i="32"/>
  <c r="I89" i="32"/>
  <c r="H89" i="32"/>
  <c r="J88" i="32"/>
  <c r="I88" i="32"/>
  <c r="H88" i="32"/>
  <c r="J87" i="32"/>
  <c r="I87" i="32"/>
  <c r="H87" i="32"/>
  <c r="J86" i="32"/>
  <c r="I86" i="32"/>
  <c r="H86" i="32"/>
  <c r="J85" i="32"/>
  <c r="I85" i="32"/>
  <c r="H85" i="32"/>
  <c r="J84" i="32"/>
  <c r="I84" i="32"/>
  <c r="H84" i="32"/>
  <c r="J83" i="32"/>
  <c r="I83" i="32"/>
  <c r="H83" i="32"/>
  <c r="J82" i="32"/>
  <c r="I82" i="32"/>
  <c r="H82" i="32"/>
  <c r="J81" i="32"/>
  <c r="I81" i="32"/>
  <c r="H81" i="32"/>
  <c r="J80" i="32"/>
  <c r="I80" i="32"/>
  <c r="H80" i="32"/>
  <c r="J79" i="32"/>
  <c r="I79" i="32"/>
  <c r="H79" i="32"/>
  <c r="J78" i="32"/>
  <c r="I78" i="32"/>
  <c r="H78" i="32"/>
  <c r="J77" i="32"/>
  <c r="I77" i="32"/>
  <c r="H77" i="32"/>
  <c r="J76" i="32"/>
  <c r="I76" i="32"/>
  <c r="H76" i="32"/>
  <c r="J75" i="32"/>
  <c r="I75" i="32"/>
  <c r="H75" i="32"/>
  <c r="J74" i="32"/>
  <c r="I74" i="32"/>
  <c r="H74" i="32"/>
  <c r="J73" i="32"/>
  <c r="I73" i="32"/>
  <c r="H73" i="32"/>
  <c r="J72" i="32"/>
  <c r="I72" i="32"/>
  <c r="H72" i="32"/>
  <c r="J71" i="32"/>
  <c r="I71" i="32"/>
  <c r="H71" i="32"/>
  <c r="J70" i="32"/>
  <c r="I70" i="32"/>
  <c r="H70" i="32"/>
  <c r="J69" i="32"/>
  <c r="I69" i="32"/>
  <c r="H69" i="32"/>
  <c r="J68" i="32"/>
  <c r="I68" i="32"/>
  <c r="H68" i="32"/>
  <c r="J67" i="32"/>
  <c r="I67" i="32"/>
  <c r="H67" i="32"/>
  <c r="J66" i="32"/>
  <c r="I66" i="32"/>
  <c r="H66" i="32"/>
  <c r="J65" i="32"/>
  <c r="I65" i="32"/>
  <c r="H65" i="32"/>
  <c r="J64" i="32"/>
  <c r="I64" i="32"/>
  <c r="H64" i="32"/>
  <c r="J63" i="32"/>
  <c r="I63" i="32"/>
  <c r="H63" i="32"/>
  <c r="J62" i="32"/>
  <c r="I62" i="32"/>
  <c r="H62" i="32"/>
  <c r="J61" i="32"/>
  <c r="I61" i="32"/>
  <c r="H61" i="32"/>
  <c r="J60" i="32"/>
  <c r="I60" i="32"/>
  <c r="H60" i="32"/>
  <c r="J59" i="32"/>
  <c r="I59" i="32"/>
  <c r="H59" i="32"/>
  <c r="J58" i="32"/>
  <c r="I58" i="32"/>
  <c r="H58" i="32"/>
  <c r="J57" i="32"/>
  <c r="I57" i="32"/>
  <c r="H57" i="32"/>
  <c r="J56" i="32"/>
  <c r="I56" i="32"/>
  <c r="H56" i="32"/>
  <c r="J55" i="32"/>
  <c r="I55" i="32"/>
  <c r="H55" i="32"/>
  <c r="J54" i="32"/>
  <c r="I54" i="32"/>
  <c r="H54" i="32"/>
  <c r="J53" i="32"/>
  <c r="I53" i="32"/>
  <c r="H53" i="32"/>
  <c r="J52" i="32"/>
  <c r="I52" i="32"/>
  <c r="H52" i="32"/>
  <c r="J51" i="32"/>
  <c r="I51" i="32"/>
  <c r="H51" i="32"/>
  <c r="J50" i="32"/>
  <c r="I50" i="32"/>
  <c r="H50" i="32"/>
  <c r="J49" i="32"/>
  <c r="I49" i="32"/>
  <c r="H49" i="32"/>
  <c r="J48" i="32"/>
  <c r="I48" i="32"/>
  <c r="H48" i="32"/>
  <c r="J47" i="32"/>
  <c r="I47" i="32"/>
  <c r="H47" i="32"/>
  <c r="J46" i="32"/>
  <c r="I46" i="32"/>
  <c r="H46" i="32"/>
  <c r="J45" i="32"/>
  <c r="I45" i="32"/>
  <c r="H45" i="32"/>
  <c r="J44" i="32"/>
  <c r="I44" i="32"/>
  <c r="H44" i="32"/>
  <c r="J43" i="32"/>
  <c r="I43" i="32"/>
  <c r="H43" i="32"/>
  <c r="J42" i="32"/>
  <c r="I42" i="32"/>
  <c r="H42" i="32"/>
  <c r="J41" i="32"/>
  <c r="I41" i="32"/>
  <c r="H41" i="32"/>
  <c r="J40" i="32"/>
  <c r="I40" i="32"/>
  <c r="H40" i="32"/>
  <c r="J39" i="32"/>
  <c r="I39" i="32"/>
  <c r="H39" i="32"/>
  <c r="J38" i="32"/>
  <c r="I38" i="32"/>
  <c r="H38" i="32"/>
  <c r="J37" i="32"/>
  <c r="I37" i="32"/>
  <c r="H37" i="32"/>
  <c r="J36" i="32"/>
  <c r="I36" i="32"/>
  <c r="H36" i="32"/>
  <c r="J35" i="32"/>
  <c r="I35" i="32"/>
  <c r="H35" i="32"/>
  <c r="J34" i="32"/>
  <c r="I34" i="32"/>
  <c r="H34" i="32"/>
  <c r="J33" i="32"/>
  <c r="I33" i="32"/>
  <c r="H33" i="32"/>
  <c r="J32" i="32"/>
  <c r="I32" i="32"/>
  <c r="H32" i="32"/>
  <c r="J31" i="32"/>
  <c r="I31" i="32"/>
  <c r="H31" i="32"/>
  <c r="J30" i="32"/>
  <c r="I30" i="32"/>
  <c r="H30" i="32"/>
  <c r="J29" i="32"/>
  <c r="I29" i="32"/>
  <c r="H29" i="32"/>
  <c r="J28" i="32"/>
  <c r="I28" i="32"/>
  <c r="H28" i="32"/>
  <c r="J27" i="32"/>
  <c r="I27" i="32"/>
  <c r="H27" i="32"/>
  <c r="J26" i="32"/>
  <c r="I26" i="32"/>
  <c r="H26" i="32"/>
  <c r="J25" i="32"/>
  <c r="I25" i="32"/>
  <c r="H25" i="32"/>
  <c r="J24" i="32"/>
  <c r="I24" i="32"/>
  <c r="H24" i="32"/>
  <c r="J23" i="32"/>
  <c r="I23" i="32"/>
  <c r="H23" i="32"/>
  <c r="J22" i="32"/>
  <c r="I22" i="32"/>
  <c r="H22" i="32"/>
  <c r="J21" i="32"/>
  <c r="I21" i="32"/>
  <c r="H21" i="32"/>
  <c r="J20" i="32"/>
  <c r="I20" i="32"/>
  <c r="H20" i="32"/>
  <c r="J19" i="32"/>
  <c r="I19" i="32"/>
  <c r="H19" i="32"/>
  <c r="J18" i="32"/>
  <c r="I18" i="32"/>
  <c r="H18" i="32"/>
  <c r="J17" i="32"/>
  <c r="I17" i="32"/>
  <c r="H17" i="32"/>
  <c r="J16" i="32"/>
  <c r="I16" i="32"/>
  <c r="H16" i="32"/>
  <c r="J15" i="32"/>
  <c r="I15" i="32"/>
  <c r="H15" i="32"/>
  <c r="J14" i="32"/>
  <c r="I14" i="32"/>
  <c r="H14" i="32"/>
  <c r="J13" i="32"/>
  <c r="I13" i="32"/>
  <c r="H13" i="32"/>
  <c r="J12" i="32"/>
  <c r="I12" i="32"/>
  <c r="H12" i="32"/>
  <c r="J11" i="32"/>
  <c r="I11" i="32"/>
  <c r="H11" i="32"/>
  <c r="J10" i="32"/>
  <c r="I10" i="32"/>
  <c r="H10" i="32"/>
  <c r="W319" i="32"/>
  <c r="U319" i="32"/>
  <c r="S319" i="32"/>
  <c r="R319" i="32"/>
  <c r="M319" i="32"/>
  <c r="K319" i="32"/>
  <c r="F319" i="32"/>
  <c r="W318" i="32"/>
  <c r="U318" i="32"/>
  <c r="S318" i="32"/>
  <c r="R318" i="32"/>
  <c r="M318" i="32"/>
  <c r="K318" i="32"/>
  <c r="F318" i="32"/>
  <c r="W317" i="32"/>
  <c r="U317" i="32"/>
  <c r="S317" i="32"/>
  <c r="R317" i="32"/>
  <c r="M317" i="32"/>
  <c r="K317" i="32"/>
  <c r="F317" i="32"/>
  <c r="W316" i="32"/>
  <c r="U316" i="32"/>
  <c r="S316" i="32"/>
  <c r="R316" i="32"/>
  <c r="M316" i="32"/>
  <c r="K316" i="32"/>
  <c r="F316" i="32"/>
  <c r="W315" i="32"/>
  <c r="U315" i="32"/>
  <c r="S315" i="32"/>
  <c r="R315" i="32"/>
  <c r="M315" i="32"/>
  <c r="K315" i="32"/>
  <c r="F315" i="32"/>
  <c r="W314" i="32"/>
  <c r="U314" i="32"/>
  <c r="S314" i="32"/>
  <c r="R314" i="32"/>
  <c r="M314" i="32"/>
  <c r="K314" i="32"/>
  <c r="F314" i="32"/>
  <c r="W313" i="32"/>
  <c r="U313" i="32"/>
  <c r="S313" i="32"/>
  <c r="R313" i="32"/>
  <c r="M313" i="32"/>
  <c r="K313" i="32"/>
  <c r="F313" i="32"/>
  <c r="W312" i="32"/>
  <c r="U312" i="32"/>
  <c r="S312" i="32"/>
  <c r="R312" i="32"/>
  <c r="M312" i="32"/>
  <c r="K312" i="32"/>
  <c r="F312" i="32"/>
  <c r="W311" i="32"/>
  <c r="U311" i="32"/>
  <c r="S311" i="32"/>
  <c r="R311" i="32"/>
  <c r="M311" i="32"/>
  <c r="K311" i="32"/>
  <c r="F311" i="32"/>
  <c r="W310" i="32"/>
  <c r="U310" i="32"/>
  <c r="S310" i="32"/>
  <c r="R310" i="32"/>
  <c r="M310" i="32"/>
  <c r="K310" i="32"/>
  <c r="F310" i="32"/>
  <c r="W309" i="32"/>
  <c r="U309" i="32"/>
  <c r="S309" i="32"/>
  <c r="R309" i="32"/>
  <c r="M309" i="32"/>
  <c r="K309" i="32"/>
  <c r="F309" i="32"/>
  <c r="W308" i="32"/>
  <c r="U308" i="32"/>
  <c r="S308" i="32"/>
  <c r="R308" i="32"/>
  <c r="M308" i="32"/>
  <c r="K308" i="32"/>
  <c r="F308" i="32"/>
  <c r="W307" i="32"/>
  <c r="U307" i="32"/>
  <c r="S307" i="32"/>
  <c r="R307" i="32"/>
  <c r="M307" i="32"/>
  <c r="K307" i="32"/>
  <c r="F307" i="32"/>
  <c r="W306" i="32"/>
  <c r="U306" i="32"/>
  <c r="S306" i="32"/>
  <c r="R306" i="32"/>
  <c r="M306" i="32"/>
  <c r="K306" i="32"/>
  <c r="F306" i="32"/>
  <c r="W305" i="32"/>
  <c r="U305" i="32"/>
  <c r="S305" i="32"/>
  <c r="R305" i="32"/>
  <c r="M305" i="32"/>
  <c r="K305" i="32"/>
  <c r="F305" i="32"/>
  <c r="W304" i="32"/>
  <c r="U304" i="32"/>
  <c r="S304" i="32"/>
  <c r="R304" i="32"/>
  <c r="M304" i="32"/>
  <c r="K304" i="32"/>
  <c r="F304" i="32"/>
  <c r="W303" i="32"/>
  <c r="U303" i="32"/>
  <c r="S303" i="32"/>
  <c r="R303" i="32"/>
  <c r="M303" i="32"/>
  <c r="K303" i="32"/>
  <c r="F303" i="32"/>
  <c r="W302" i="32"/>
  <c r="U302" i="32"/>
  <c r="S302" i="32"/>
  <c r="R302" i="32"/>
  <c r="M302" i="32"/>
  <c r="K302" i="32"/>
  <c r="F302" i="32"/>
  <c r="W301" i="32"/>
  <c r="U301" i="32"/>
  <c r="S301" i="32"/>
  <c r="R301" i="32"/>
  <c r="M301" i="32"/>
  <c r="K301" i="32"/>
  <c r="F301" i="32"/>
  <c r="W300" i="32"/>
  <c r="U300" i="32"/>
  <c r="S300" i="32"/>
  <c r="R300" i="32"/>
  <c r="M300" i="32"/>
  <c r="K300" i="32"/>
  <c r="F300" i="32"/>
  <c r="W299" i="32"/>
  <c r="U299" i="32"/>
  <c r="S299" i="32"/>
  <c r="R299" i="32"/>
  <c r="M299" i="32"/>
  <c r="K299" i="32"/>
  <c r="F299" i="32"/>
  <c r="W298" i="32"/>
  <c r="U298" i="32"/>
  <c r="S298" i="32"/>
  <c r="R298" i="32"/>
  <c r="M298" i="32"/>
  <c r="K298" i="32"/>
  <c r="F298" i="32"/>
  <c r="W297" i="32"/>
  <c r="U297" i="32"/>
  <c r="S297" i="32"/>
  <c r="R297" i="32"/>
  <c r="M297" i="32"/>
  <c r="K297" i="32"/>
  <c r="F297" i="32"/>
  <c r="W296" i="32"/>
  <c r="U296" i="32"/>
  <c r="S296" i="32"/>
  <c r="R296" i="32"/>
  <c r="M296" i="32"/>
  <c r="K296" i="32"/>
  <c r="F296" i="32"/>
  <c r="W295" i="32"/>
  <c r="U295" i="32"/>
  <c r="S295" i="32"/>
  <c r="R295" i="32"/>
  <c r="M295" i="32"/>
  <c r="K295" i="32"/>
  <c r="F295" i="32"/>
  <c r="W294" i="32"/>
  <c r="U294" i="32"/>
  <c r="S294" i="32"/>
  <c r="R294" i="32"/>
  <c r="M294" i="32"/>
  <c r="K294" i="32"/>
  <c r="F294" i="32"/>
  <c r="W293" i="32"/>
  <c r="U293" i="32"/>
  <c r="S293" i="32"/>
  <c r="R293" i="32"/>
  <c r="M293" i="32"/>
  <c r="K293" i="32"/>
  <c r="F293" i="32"/>
  <c r="W292" i="32"/>
  <c r="U292" i="32"/>
  <c r="S292" i="32"/>
  <c r="R292" i="32"/>
  <c r="M292" i="32"/>
  <c r="K292" i="32"/>
  <c r="F292" i="32"/>
  <c r="W291" i="32"/>
  <c r="U291" i="32"/>
  <c r="S291" i="32"/>
  <c r="R291" i="32"/>
  <c r="M291" i="32"/>
  <c r="K291" i="32"/>
  <c r="F291" i="32"/>
  <c r="W290" i="32"/>
  <c r="U290" i="32"/>
  <c r="S290" i="32"/>
  <c r="R290" i="32"/>
  <c r="M290" i="32"/>
  <c r="K290" i="32"/>
  <c r="F290" i="32"/>
  <c r="W289" i="32"/>
  <c r="U289" i="32"/>
  <c r="S289" i="32"/>
  <c r="R289" i="32"/>
  <c r="M289" i="32"/>
  <c r="K289" i="32"/>
  <c r="F289" i="32"/>
  <c r="W288" i="32"/>
  <c r="U288" i="32"/>
  <c r="S288" i="32"/>
  <c r="R288" i="32"/>
  <c r="M288" i="32"/>
  <c r="K288" i="32"/>
  <c r="F288" i="32"/>
  <c r="W287" i="32"/>
  <c r="U287" i="32"/>
  <c r="S287" i="32"/>
  <c r="R287" i="32"/>
  <c r="M287" i="32"/>
  <c r="K287" i="32"/>
  <c r="F287" i="32"/>
  <c r="W286" i="32"/>
  <c r="U286" i="32"/>
  <c r="S286" i="32"/>
  <c r="R286" i="32"/>
  <c r="M286" i="32"/>
  <c r="K286" i="32"/>
  <c r="F286" i="32"/>
  <c r="W285" i="32"/>
  <c r="U285" i="32"/>
  <c r="S285" i="32"/>
  <c r="R285" i="32"/>
  <c r="M285" i="32"/>
  <c r="K285" i="32"/>
  <c r="F285" i="32"/>
  <c r="W284" i="32"/>
  <c r="U284" i="32"/>
  <c r="S284" i="32"/>
  <c r="R284" i="32"/>
  <c r="M284" i="32"/>
  <c r="K284" i="32"/>
  <c r="F284" i="32"/>
  <c r="W283" i="32"/>
  <c r="U283" i="32"/>
  <c r="S283" i="32"/>
  <c r="R283" i="32"/>
  <c r="M283" i="32"/>
  <c r="K283" i="32"/>
  <c r="F283" i="32"/>
  <c r="W282" i="32"/>
  <c r="U282" i="32"/>
  <c r="S282" i="32"/>
  <c r="R282" i="32"/>
  <c r="M282" i="32"/>
  <c r="K282" i="32"/>
  <c r="F282" i="32"/>
  <c r="W281" i="32"/>
  <c r="U281" i="32"/>
  <c r="S281" i="32"/>
  <c r="R281" i="32"/>
  <c r="M281" i="32"/>
  <c r="K281" i="32"/>
  <c r="F281" i="32"/>
  <c r="W280" i="32"/>
  <c r="U280" i="32"/>
  <c r="S280" i="32"/>
  <c r="R280" i="32"/>
  <c r="M280" i="32"/>
  <c r="K280" i="32"/>
  <c r="F280" i="32"/>
  <c r="W279" i="32"/>
  <c r="U279" i="32"/>
  <c r="S279" i="32"/>
  <c r="R279" i="32"/>
  <c r="M279" i="32"/>
  <c r="K279" i="32"/>
  <c r="F279" i="32"/>
  <c r="W278" i="32"/>
  <c r="U278" i="32"/>
  <c r="S278" i="32"/>
  <c r="R278" i="32"/>
  <c r="M278" i="32"/>
  <c r="K278" i="32"/>
  <c r="F278" i="32"/>
  <c r="W277" i="32"/>
  <c r="U277" i="32"/>
  <c r="S277" i="32"/>
  <c r="R277" i="32"/>
  <c r="M277" i="32"/>
  <c r="K277" i="32"/>
  <c r="F277" i="32"/>
  <c r="W276" i="32"/>
  <c r="U276" i="32"/>
  <c r="S276" i="32"/>
  <c r="R276" i="32"/>
  <c r="M276" i="32"/>
  <c r="K276" i="32"/>
  <c r="F276" i="32"/>
  <c r="W275" i="32"/>
  <c r="U275" i="32"/>
  <c r="S275" i="32"/>
  <c r="R275" i="32"/>
  <c r="M275" i="32"/>
  <c r="K275" i="32"/>
  <c r="F275" i="32"/>
  <c r="W274" i="32"/>
  <c r="U274" i="32"/>
  <c r="S274" i="32"/>
  <c r="R274" i="32"/>
  <c r="M274" i="32"/>
  <c r="K274" i="32"/>
  <c r="F274" i="32"/>
  <c r="W273" i="32"/>
  <c r="U273" i="32"/>
  <c r="S273" i="32"/>
  <c r="R273" i="32"/>
  <c r="M273" i="32"/>
  <c r="K273" i="32"/>
  <c r="F273" i="32"/>
  <c r="W272" i="32"/>
  <c r="U272" i="32"/>
  <c r="S272" i="32"/>
  <c r="R272" i="32"/>
  <c r="M272" i="32"/>
  <c r="K272" i="32"/>
  <c r="F272" i="32"/>
  <c r="W271" i="32"/>
  <c r="U271" i="32"/>
  <c r="S271" i="32"/>
  <c r="R271" i="32"/>
  <c r="M271" i="32"/>
  <c r="K271" i="32"/>
  <c r="F271" i="32"/>
  <c r="W270" i="32"/>
  <c r="U270" i="32"/>
  <c r="S270" i="32"/>
  <c r="R270" i="32"/>
  <c r="M270" i="32"/>
  <c r="K270" i="32"/>
  <c r="F270" i="32"/>
  <c r="W269" i="32"/>
  <c r="U269" i="32"/>
  <c r="S269" i="32"/>
  <c r="R269" i="32"/>
  <c r="M269" i="32"/>
  <c r="K269" i="32"/>
  <c r="F269" i="32"/>
  <c r="W268" i="32"/>
  <c r="U268" i="32"/>
  <c r="S268" i="32"/>
  <c r="R268" i="32"/>
  <c r="M268" i="32"/>
  <c r="K268" i="32"/>
  <c r="F268" i="32"/>
  <c r="W267" i="32"/>
  <c r="U267" i="32"/>
  <c r="S267" i="32"/>
  <c r="R267" i="32"/>
  <c r="M267" i="32"/>
  <c r="K267" i="32"/>
  <c r="F267" i="32"/>
  <c r="W266" i="32"/>
  <c r="U266" i="32"/>
  <c r="S266" i="32"/>
  <c r="R266" i="32"/>
  <c r="M266" i="32"/>
  <c r="K266" i="32"/>
  <c r="F266" i="32"/>
  <c r="W265" i="32"/>
  <c r="U265" i="32"/>
  <c r="S265" i="32"/>
  <c r="R265" i="32"/>
  <c r="M265" i="32"/>
  <c r="K265" i="32"/>
  <c r="F265" i="32"/>
  <c r="W264" i="32"/>
  <c r="U264" i="32"/>
  <c r="S264" i="32"/>
  <c r="R264" i="32"/>
  <c r="M264" i="32"/>
  <c r="K264" i="32"/>
  <c r="F264" i="32"/>
  <c r="W263" i="32"/>
  <c r="U263" i="32"/>
  <c r="S263" i="32"/>
  <c r="R263" i="32"/>
  <c r="M263" i="32"/>
  <c r="K263" i="32"/>
  <c r="F263" i="32"/>
  <c r="W262" i="32"/>
  <c r="U262" i="32"/>
  <c r="S262" i="32"/>
  <c r="R262" i="32"/>
  <c r="M262" i="32"/>
  <c r="K262" i="32"/>
  <c r="F262" i="32"/>
  <c r="W261" i="32"/>
  <c r="U261" i="32"/>
  <c r="S261" i="32"/>
  <c r="R261" i="32"/>
  <c r="M261" i="32"/>
  <c r="K261" i="32"/>
  <c r="F261" i="32"/>
  <c r="W260" i="32"/>
  <c r="U260" i="32"/>
  <c r="S260" i="32"/>
  <c r="R260" i="32"/>
  <c r="M260" i="32"/>
  <c r="K260" i="32"/>
  <c r="F260" i="32"/>
  <c r="W259" i="32"/>
  <c r="U259" i="32"/>
  <c r="S259" i="32"/>
  <c r="R259" i="32"/>
  <c r="M259" i="32"/>
  <c r="K259" i="32"/>
  <c r="F259" i="32"/>
  <c r="W258" i="32"/>
  <c r="U258" i="32"/>
  <c r="S258" i="32"/>
  <c r="R258" i="32"/>
  <c r="M258" i="32"/>
  <c r="K258" i="32"/>
  <c r="F258" i="32"/>
  <c r="W257" i="32"/>
  <c r="U257" i="32"/>
  <c r="S257" i="32"/>
  <c r="R257" i="32"/>
  <c r="M257" i="32"/>
  <c r="K257" i="32"/>
  <c r="F257" i="32"/>
  <c r="W256" i="32"/>
  <c r="U256" i="32"/>
  <c r="S256" i="32"/>
  <c r="R256" i="32"/>
  <c r="M256" i="32"/>
  <c r="K256" i="32"/>
  <c r="F256" i="32"/>
  <c r="W255" i="32"/>
  <c r="U255" i="32"/>
  <c r="S255" i="32"/>
  <c r="R255" i="32"/>
  <c r="M255" i="32"/>
  <c r="K255" i="32"/>
  <c r="F255" i="32"/>
  <c r="W254" i="32"/>
  <c r="U254" i="32"/>
  <c r="S254" i="32"/>
  <c r="R254" i="32"/>
  <c r="M254" i="32"/>
  <c r="K254" i="32"/>
  <c r="F254" i="32"/>
  <c r="W253" i="32"/>
  <c r="U253" i="32"/>
  <c r="S253" i="32"/>
  <c r="R253" i="32"/>
  <c r="M253" i="32"/>
  <c r="K253" i="32"/>
  <c r="F253" i="32"/>
  <c r="W252" i="32"/>
  <c r="U252" i="32"/>
  <c r="S252" i="32"/>
  <c r="R252" i="32"/>
  <c r="M252" i="32"/>
  <c r="K252" i="32"/>
  <c r="F252" i="32"/>
  <c r="W251" i="32"/>
  <c r="U251" i="32"/>
  <c r="S251" i="32"/>
  <c r="R251" i="32"/>
  <c r="M251" i="32"/>
  <c r="K251" i="32"/>
  <c r="F251" i="32"/>
  <c r="W250" i="32"/>
  <c r="U250" i="32"/>
  <c r="S250" i="32"/>
  <c r="R250" i="32"/>
  <c r="M250" i="32"/>
  <c r="K250" i="32"/>
  <c r="F250" i="32"/>
  <c r="W249" i="32"/>
  <c r="U249" i="32"/>
  <c r="S249" i="32"/>
  <c r="R249" i="32"/>
  <c r="M249" i="32"/>
  <c r="K249" i="32"/>
  <c r="F249" i="32"/>
  <c r="W248" i="32"/>
  <c r="U248" i="32"/>
  <c r="S248" i="32"/>
  <c r="R248" i="32"/>
  <c r="M248" i="32"/>
  <c r="K248" i="32"/>
  <c r="F248" i="32"/>
  <c r="W247" i="32"/>
  <c r="U247" i="32"/>
  <c r="S247" i="32"/>
  <c r="R247" i="32"/>
  <c r="M247" i="32"/>
  <c r="K247" i="32"/>
  <c r="F247" i="32"/>
  <c r="W246" i="32"/>
  <c r="U246" i="32"/>
  <c r="S246" i="32"/>
  <c r="R246" i="32"/>
  <c r="M246" i="32"/>
  <c r="K246" i="32"/>
  <c r="F246" i="32"/>
  <c r="W245" i="32"/>
  <c r="U245" i="32"/>
  <c r="S245" i="32"/>
  <c r="R245" i="32"/>
  <c r="M245" i="32"/>
  <c r="K245" i="32"/>
  <c r="F245" i="32"/>
  <c r="W244" i="32"/>
  <c r="U244" i="32"/>
  <c r="S244" i="32"/>
  <c r="R244" i="32"/>
  <c r="M244" i="32"/>
  <c r="K244" i="32"/>
  <c r="F244" i="32"/>
  <c r="W243" i="32"/>
  <c r="U243" i="32"/>
  <c r="S243" i="32"/>
  <c r="R243" i="32"/>
  <c r="M243" i="32"/>
  <c r="K243" i="32"/>
  <c r="F243" i="32"/>
  <c r="W242" i="32"/>
  <c r="U242" i="32"/>
  <c r="S242" i="32"/>
  <c r="R242" i="32"/>
  <c r="M242" i="32"/>
  <c r="K242" i="32"/>
  <c r="F242" i="32"/>
  <c r="W241" i="32"/>
  <c r="U241" i="32"/>
  <c r="S241" i="32"/>
  <c r="R241" i="32"/>
  <c r="M241" i="32"/>
  <c r="K241" i="32"/>
  <c r="F241" i="32"/>
  <c r="W240" i="32"/>
  <c r="U240" i="32"/>
  <c r="S240" i="32"/>
  <c r="R240" i="32"/>
  <c r="M240" i="32"/>
  <c r="K240" i="32"/>
  <c r="F240" i="32"/>
  <c r="W239" i="32"/>
  <c r="U239" i="32"/>
  <c r="S239" i="32"/>
  <c r="R239" i="32"/>
  <c r="M239" i="32"/>
  <c r="K239" i="32"/>
  <c r="F239" i="32"/>
  <c r="W238" i="32"/>
  <c r="U238" i="32"/>
  <c r="S238" i="32"/>
  <c r="R238" i="32"/>
  <c r="M238" i="32"/>
  <c r="K238" i="32"/>
  <c r="F238" i="32"/>
  <c r="W237" i="32"/>
  <c r="U237" i="32"/>
  <c r="S237" i="32"/>
  <c r="R237" i="32"/>
  <c r="M237" i="32"/>
  <c r="K237" i="32"/>
  <c r="F237" i="32"/>
  <c r="W236" i="32"/>
  <c r="U236" i="32"/>
  <c r="S236" i="32"/>
  <c r="R236" i="32"/>
  <c r="M236" i="32"/>
  <c r="K236" i="32"/>
  <c r="F236" i="32"/>
  <c r="W235" i="32"/>
  <c r="U235" i="32"/>
  <c r="S235" i="32"/>
  <c r="R235" i="32"/>
  <c r="M235" i="32"/>
  <c r="K235" i="32"/>
  <c r="F235" i="32"/>
  <c r="W234" i="32"/>
  <c r="U234" i="32"/>
  <c r="S234" i="32"/>
  <c r="R234" i="32"/>
  <c r="M234" i="32"/>
  <c r="K234" i="32"/>
  <c r="F234" i="32"/>
  <c r="W233" i="32"/>
  <c r="U233" i="32"/>
  <c r="S233" i="32"/>
  <c r="R233" i="32"/>
  <c r="M233" i="32"/>
  <c r="K233" i="32"/>
  <c r="F233" i="32"/>
  <c r="W232" i="32"/>
  <c r="U232" i="32"/>
  <c r="S232" i="32"/>
  <c r="R232" i="32"/>
  <c r="M232" i="32"/>
  <c r="K232" i="32"/>
  <c r="F232" i="32"/>
  <c r="W231" i="32"/>
  <c r="U231" i="32"/>
  <c r="S231" i="32"/>
  <c r="R231" i="32"/>
  <c r="M231" i="32"/>
  <c r="K231" i="32"/>
  <c r="F231" i="32"/>
  <c r="W230" i="32"/>
  <c r="U230" i="32"/>
  <c r="S230" i="32"/>
  <c r="R230" i="32"/>
  <c r="M230" i="32"/>
  <c r="K230" i="32"/>
  <c r="F230" i="32"/>
  <c r="W229" i="32"/>
  <c r="U229" i="32"/>
  <c r="S229" i="32"/>
  <c r="R229" i="32"/>
  <c r="M229" i="32"/>
  <c r="K229" i="32"/>
  <c r="F229" i="32"/>
  <c r="W228" i="32"/>
  <c r="U228" i="32"/>
  <c r="S228" i="32"/>
  <c r="R228" i="32"/>
  <c r="M228" i="32"/>
  <c r="K228" i="32"/>
  <c r="F228" i="32"/>
  <c r="W227" i="32"/>
  <c r="U227" i="32"/>
  <c r="S227" i="32"/>
  <c r="R227" i="32"/>
  <c r="M227" i="32"/>
  <c r="K227" i="32"/>
  <c r="F227" i="32"/>
  <c r="W226" i="32"/>
  <c r="U226" i="32"/>
  <c r="S226" i="32"/>
  <c r="R226" i="32"/>
  <c r="M226" i="32"/>
  <c r="K226" i="32"/>
  <c r="F226" i="32"/>
  <c r="W225" i="32"/>
  <c r="U225" i="32"/>
  <c r="S225" i="32"/>
  <c r="R225" i="32"/>
  <c r="M225" i="32"/>
  <c r="K225" i="32"/>
  <c r="F225" i="32"/>
  <c r="W224" i="32"/>
  <c r="U224" i="32"/>
  <c r="S224" i="32"/>
  <c r="R224" i="32"/>
  <c r="M224" i="32"/>
  <c r="K224" i="32"/>
  <c r="F224" i="32"/>
  <c r="W223" i="32"/>
  <c r="U223" i="32"/>
  <c r="S223" i="32"/>
  <c r="R223" i="32"/>
  <c r="M223" i="32"/>
  <c r="K223" i="32"/>
  <c r="F223" i="32"/>
  <c r="W222" i="32"/>
  <c r="U222" i="32"/>
  <c r="S222" i="32"/>
  <c r="R222" i="32"/>
  <c r="M222" i="32"/>
  <c r="K222" i="32"/>
  <c r="F222" i="32"/>
  <c r="W221" i="32"/>
  <c r="U221" i="32"/>
  <c r="S221" i="32"/>
  <c r="R221" i="32"/>
  <c r="M221" i="32"/>
  <c r="K221" i="32"/>
  <c r="F221" i="32"/>
  <c r="W220" i="32"/>
  <c r="U220" i="32"/>
  <c r="S220" i="32"/>
  <c r="R220" i="32"/>
  <c r="M220" i="32"/>
  <c r="K220" i="32"/>
  <c r="F220" i="32"/>
  <c r="W219" i="32"/>
  <c r="U219" i="32"/>
  <c r="S219" i="32"/>
  <c r="R219" i="32"/>
  <c r="M219" i="32"/>
  <c r="K219" i="32"/>
  <c r="F219" i="32"/>
  <c r="W218" i="32"/>
  <c r="U218" i="32"/>
  <c r="S218" i="32"/>
  <c r="R218" i="32"/>
  <c r="M218" i="32"/>
  <c r="K218" i="32"/>
  <c r="F218" i="32"/>
  <c r="W217" i="32"/>
  <c r="U217" i="32"/>
  <c r="S217" i="32"/>
  <c r="R217" i="32"/>
  <c r="M217" i="32"/>
  <c r="K217" i="32"/>
  <c r="F217" i="32"/>
  <c r="W216" i="32"/>
  <c r="U216" i="32"/>
  <c r="S216" i="32"/>
  <c r="R216" i="32"/>
  <c r="M216" i="32"/>
  <c r="K216" i="32"/>
  <c r="F216" i="32"/>
  <c r="W215" i="32"/>
  <c r="U215" i="32"/>
  <c r="S215" i="32"/>
  <c r="R215" i="32"/>
  <c r="M215" i="32"/>
  <c r="K215" i="32"/>
  <c r="F215" i="32"/>
  <c r="W214" i="32"/>
  <c r="U214" i="32"/>
  <c r="S214" i="32"/>
  <c r="R214" i="32"/>
  <c r="M214" i="32"/>
  <c r="K214" i="32"/>
  <c r="F214" i="32"/>
  <c r="W213" i="32"/>
  <c r="U213" i="32"/>
  <c r="S213" i="32"/>
  <c r="R213" i="32"/>
  <c r="M213" i="32"/>
  <c r="K213" i="32"/>
  <c r="F213" i="32"/>
  <c r="W212" i="32"/>
  <c r="U212" i="32"/>
  <c r="S212" i="32"/>
  <c r="R212" i="32"/>
  <c r="M212" i="32"/>
  <c r="K212" i="32"/>
  <c r="F212" i="32"/>
  <c r="W211" i="32"/>
  <c r="U211" i="32"/>
  <c r="S211" i="32"/>
  <c r="R211" i="32"/>
  <c r="M211" i="32"/>
  <c r="K211" i="32"/>
  <c r="F211" i="32"/>
  <c r="W210" i="32"/>
  <c r="U210" i="32"/>
  <c r="S210" i="32"/>
  <c r="R210" i="32"/>
  <c r="M210" i="32"/>
  <c r="K210" i="32"/>
  <c r="F210" i="32"/>
  <c r="W209" i="32"/>
  <c r="U209" i="32"/>
  <c r="S209" i="32"/>
  <c r="R209" i="32"/>
  <c r="M209" i="32"/>
  <c r="K209" i="32"/>
  <c r="F209" i="32"/>
  <c r="W208" i="32"/>
  <c r="U208" i="32"/>
  <c r="S208" i="32"/>
  <c r="R208" i="32"/>
  <c r="M208" i="32"/>
  <c r="K208" i="32"/>
  <c r="F208" i="32"/>
  <c r="W207" i="32"/>
  <c r="U207" i="32"/>
  <c r="S207" i="32"/>
  <c r="R207" i="32"/>
  <c r="M207" i="32"/>
  <c r="K207" i="32"/>
  <c r="F207" i="32"/>
  <c r="W206" i="32"/>
  <c r="U206" i="32"/>
  <c r="S206" i="32"/>
  <c r="R206" i="32"/>
  <c r="M206" i="32"/>
  <c r="K206" i="32"/>
  <c r="F206" i="32"/>
  <c r="W205" i="32"/>
  <c r="U205" i="32"/>
  <c r="S205" i="32"/>
  <c r="R205" i="32"/>
  <c r="M205" i="32"/>
  <c r="K205" i="32"/>
  <c r="F205" i="32"/>
  <c r="W204" i="32"/>
  <c r="U204" i="32"/>
  <c r="S204" i="32"/>
  <c r="R204" i="32"/>
  <c r="M204" i="32"/>
  <c r="K204" i="32"/>
  <c r="F204" i="32"/>
  <c r="W203" i="32"/>
  <c r="U203" i="32"/>
  <c r="S203" i="32"/>
  <c r="R203" i="32"/>
  <c r="M203" i="32"/>
  <c r="K203" i="32"/>
  <c r="F203" i="32"/>
  <c r="W202" i="32"/>
  <c r="U202" i="32"/>
  <c r="S202" i="32"/>
  <c r="R202" i="32"/>
  <c r="M202" i="32"/>
  <c r="K202" i="32"/>
  <c r="F202" i="32"/>
  <c r="W201" i="32"/>
  <c r="U201" i="32"/>
  <c r="S201" i="32"/>
  <c r="R201" i="32"/>
  <c r="M201" i="32"/>
  <c r="K201" i="32"/>
  <c r="F201" i="32"/>
  <c r="W200" i="32"/>
  <c r="U200" i="32"/>
  <c r="S200" i="32"/>
  <c r="R200" i="32"/>
  <c r="M200" i="32"/>
  <c r="K200" i="32"/>
  <c r="F200" i="32"/>
  <c r="W199" i="32"/>
  <c r="U199" i="32"/>
  <c r="S199" i="32"/>
  <c r="R199" i="32"/>
  <c r="M199" i="32"/>
  <c r="K199" i="32"/>
  <c r="F199" i="32"/>
  <c r="W198" i="32"/>
  <c r="U198" i="32"/>
  <c r="S198" i="32"/>
  <c r="R198" i="32"/>
  <c r="M198" i="32"/>
  <c r="K198" i="32"/>
  <c r="F198" i="32"/>
  <c r="W197" i="32"/>
  <c r="U197" i="32"/>
  <c r="S197" i="32"/>
  <c r="R197" i="32"/>
  <c r="M197" i="32"/>
  <c r="K197" i="32"/>
  <c r="F197" i="32"/>
  <c r="W196" i="32"/>
  <c r="U196" i="32"/>
  <c r="S196" i="32"/>
  <c r="R196" i="32"/>
  <c r="M196" i="32"/>
  <c r="K196" i="32"/>
  <c r="F196" i="32"/>
  <c r="W195" i="32"/>
  <c r="U195" i="32"/>
  <c r="S195" i="32"/>
  <c r="R195" i="32"/>
  <c r="M195" i="32"/>
  <c r="K195" i="32"/>
  <c r="F195" i="32"/>
  <c r="W194" i="32"/>
  <c r="U194" i="32"/>
  <c r="S194" i="32"/>
  <c r="R194" i="32"/>
  <c r="M194" i="32"/>
  <c r="K194" i="32"/>
  <c r="F194" i="32"/>
  <c r="W193" i="32"/>
  <c r="U193" i="32"/>
  <c r="S193" i="32"/>
  <c r="R193" i="32"/>
  <c r="M193" i="32"/>
  <c r="K193" i="32"/>
  <c r="F193" i="32"/>
  <c r="W192" i="32"/>
  <c r="U192" i="32"/>
  <c r="S192" i="32"/>
  <c r="R192" i="32"/>
  <c r="M192" i="32"/>
  <c r="K192" i="32"/>
  <c r="F192" i="32"/>
  <c r="W191" i="32"/>
  <c r="U191" i="32"/>
  <c r="S191" i="32"/>
  <c r="R191" i="32"/>
  <c r="M191" i="32"/>
  <c r="K191" i="32"/>
  <c r="F191" i="32"/>
  <c r="W190" i="32"/>
  <c r="U190" i="32"/>
  <c r="S190" i="32"/>
  <c r="R190" i="32"/>
  <c r="M190" i="32"/>
  <c r="K190" i="32"/>
  <c r="F190" i="32"/>
  <c r="W189" i="32"/>
  <c r="U189" i="32"/>
  <c r="S189" i="32"/>
  <c r="R189" i="32"/>
  <c r="M189" i="32"/>
  <c r="K189" i="32"/>
  <c r="F189" i="32"/>
  <c r="U188" i="32"/>
  <c r="S188" i="32"/>
  <c r="R188" i="32"/>
  <c r="K188" i="32"/>
  <c r="F188" i="32"/>
  <c r="W187" i="32"/>
  <c r="U187" i="32"/>
  <c r="S187" i="32"/>
  <c r="R187" i="32"/>
  <c r="M187" i="32"/>
  <c r="K187" i="32"/>
  <c r="F187" i="32"/>
  <c r="W186" i="32"/>
  <c r="U186" i="32"/>
  <c r="S186" i="32"/>
  <c r="R186" i="32"/>
  <c r="M186" i="32"/>
  <c r="K186" i="32"/>
  <c r="F186" i="32"/>
  <c r="W185" i="32"/>
  <c r="U185" i="32"/>
  <c r="S185" i="32"/>
  <c r="R185" i="32"/>
  <c r="M185" i="32"/>
  <c r="K185" i="32"/>
  <c r="F185" i="32"/>
  <c r="W184" i="32"/>
  <c r="U184" i="32"/>
  <c r="S184" i="32"/>
  <c r="R184" i="32"/>
  <c r="M184" i="32"/>
  <c r="K184" i="32"/>
  <c r="F184" i="32"/>
  <c r="W183" i="32"/>
  <c r="U183" i="32"/>
  <c r="S183" i="32"/>
  <c r="R183" i="32"/>
  <c r="M183" i="32"/>
  <c r="K183" i="32"/>
  <c r="F183" i="32"/>
  <c r="W182" i="32"/>
  <c r="U182" i="32"/>
  <c r="S182" i="32"/>
  <c r="R182" i="32"/>
  <c r="M182" i="32"/>
  <c r="K182" i="32"/>
  <c r="F182" i="32"/>
  <c r="W181" i="32"/>
  <c r="U181" i="32"/>
  <c r="S181" i="32"/>
  <c r="R181" i="32"/>
  <c r="M181" i="32"/>
  <c r="K181" i="32"/>
  <c r="F181" i="32"/>
  <c r="W180" i="32"/>
  <c r="U180" i="32"/>
  <c r="S180" i="32"/>
  <c r="R180" i="32"/>
  <c r="M180" i="32"/>
  <c r="K180" i="32"/>
  <c r="F180" i="32"/>
  <c r="W179" i="32"/>
  <c r="U179" i="32"/>
  <c r="S179" i="32"/>
  <c r="R179" i="32"/>
  <c r="M179" i="32"/>
  <c r="K179" i="32"/>
  <c r="F179" i="32"/>
  <c r="W178" i="32"/>
  <c r="U178" i="32"/>
  <c r="S178" i="32"/>
  <c r="R178" i="32"/>
  <c r="M178" i="32"/>
  <c r="K178" i="32"/>
  <c r="F178" i="32"/>
  <c r="W177" i="32"/>
  <c r="U177" i="32"/>
  <c r="S177" i="32"/>
  <c r="R177" i="32"/>
  <c r="M177" i="32"/>
  <c r="K177" i="32"/>
  <c r="F177" i="32"/>
  <c r="W175" i="32"/>
  <c r="U175" i="32"/>
  <c r="S175" i="32"/>
  <c r="R175" i="32"/>
  <c r="M175" i="32"/>
  <c r="K175" i="32"/>
  <c r="F175" i="32"/>
  <c r="W174" i="32"/>
  <c r="U174" i="32"/>
  <c r="S174" i="32"/>
  <c r="R174" i="32"/>
  <c r="M174" i="32"/>
  <c r="K174" i="32"/>
  <c r="F174" i="32"/>
  <c r="W173" i="32"/>
  <c r="U173" i="32"/>
  <c r="S173" i="32"/>
  <c r="R173" i="32"/>
  <c r="M173" i="32"/>
  <c r="K173" i="32"/>
  <c r="F173" i="32"/>
  <c r="W172" i="32"/>
  <c r="U172" i="32"/>
  <c r="S172" i="32"/>
  <c r="R172" i="32"/>
  <c r="M172" i="32"/>
  <c r="K172" i="32"/>
  <c r="F172" i="32"/>
  <c r="W171" i="32"/>
  <c r="U171" i="32"/>
  <c r="S171" i="32"/>
  <c r="R171" i="32"/>
  <c r="M171" i="32"/>
  <c r="K171" i="32"/>
  <c r="F171" i="32"/>
  <c r="W170" i="32"/>
  <c r="U170" i="32"/>
  <c r="S170" i="32"/>
  <c r="R170" i="32"/>
  <c r="M170" i="32"/>
  <c r="K170" i="32"/>
  <c r="F170" i="32"/>
  <c r="W169" i="32"/>
  <c r="U169" i="32"/>
  <c r="S169" i="32"/>
  <c r="R169" i="32"/>
  <c r="M169" i="32"/>
  <c r="K169" i="32"/>
  <c r="F169" i="32"/>
  <c r="W168" i="32"/>
  <c r="U168" i="32"/>
  <c r="S168" i="32"/>
  <c r="R168" i="32"/>
  <c r="M168" i="32"/>
  <c r="K168" i="32"/>
  <c r="F168" i="32"/>
  <c r="W167" i="32"/>
  <c r="U167" i="32"/>
  <c r="S167" i="32"/>
  <c r="R167" i="32"/>
  <c r="M167" i="32"/>
  <c r="K167" i="32"/>
  <c r="F167" i="32"/>
  <c r="W166" i="32"/>
  <c r="U166" i="32"/>
  <c r="S166" i="32"/>
  <c r="R166" i="32"/>
  <c r="M166" i="32"/>
  <c r="K166" i="32"/>
  <c r="F166" i="32"/>
  <c r="W165" i="32"/>
  <c r="U165" i="32"/>
  <c r="S165" i="32"/>
  <c r="R165" i="32"/>
  <c r="M165" i="32"/>
  <c r="K165" i="32"/>
  <c r="F165" i="32"/>
  <c r="W164" i="32"/>
  <c r="U164" i="32"/>
  <c r="S164" i="32"/>
  <c r="R164" i="32"/>
  <c r="M164" i="32"/>
  <c r="K164" i="32"/>
  <c r="F164" i="32"/>
  <c r="W163" i="32"/>
  <c r="U163" i="32"/>
  <c r="S163" i="32"/>
  <c r="R163" i="32"/>
  <c r="M163" i="32"/>
  <c r="K163" i="32"/>
  <c r="F163" i="32"/>
  <c r="W162" i="32"/>
  <c r="U162" i="32"/>
  <c r="S162" i="32"/>
  <c r="R162" i="32"/>
  <c r="M162" i="32"/>
  <c r="K162" i="32"/>
  <c r="F162" i="32"/>
  <c r="W161" i="32"/>
  <c r="U161" i="32"/>
  <c r="S161" i="32"/>
  <c r="R161" i="32"/>
  <c r="M161" i="32"/>
  <c r="K161" i="32"/>
  <c r="F161" i="32"/>
  <c r="W160" i="32"/>
  <c r="U160" i="32"/>
  <c r="S160" i="32"/>
  <c r="R160" i="32"/>
  <c r="M160" i="32"/>
  <c r="K160" i="32"/>
  <c r="F160" i="32"/>
  <c r="W159" i="32"/>
  <c r="U159" i="32"/>
  <c r="S159" i="32"/>
  <c r="R159" i="32"/>
  <c r="M159" i="32"/>
  <c r="K159" i="32"/>
  <c r="F159" i="32"/>
  <c r="W158" i="32"/>
  <c r="U158" i="32"/>
  <c r="S158" i="32"/>
  <c r="R158" i="32"/>
  <c r="M158" i="32"/>
  <c r="K158" i="32"/>
  <c r="F158" i="32"/>
  <c r="W157" i="32"/>
  <c r="U157" i="32"/>
  <c r="S157" i="32"/>
  <c r="R157" i="32"/>
  <c r="M157" i="32"/>
  <c r="K157" i="32"/>
  <c r="F157" i="32"/>
  <c r="W156" i="32"/>
  <c r="U156" i="32"/>
  <c r="S156" i="32"/>
  <c r="R156" i="32"/>
  <c r="M156" i="32"/>
  <c r="K156" i="32"/>
  <c r="F156" i="32"/>
  <c r="W155" i="32"/>
  <c r="U155" i="32"/>
  <c r="S155" i="32"/>
  <c r="R155" i="32"/>
  <c r="M155" i="32"/>
  <c r="K155" i="32"/>
  <c r="F155" i="32"/>
  <c r="W154" i="32"/>
  <c r="U154" i="32"/>
  <c r="S154" i="32"/>
  <c r="R154" i="32"/>
  <c r="M154" i="32"/>
  <c r="K154" i="32"/>
  <c r="F154" i="32"/>
  <c r="W153" i="32"/>
  <c r="U153" i="32"/>
  <c r="S153" i="32"/>
  <c r="R153" i="32"/>
  <c r="M153" i="32"/>
  <c r="K153" i="32"/>
  <c r="F153" i="32"/>
  <c r="W152" i="32"/>
  <c r="U152" i="32"/>
  <c r="S152" i="32"/>
  <c r="R152" i="32"/>
  <c r="M152" i="32"/>
  <c r="K152" i="32"/>
  <c r="F152" i="32"/>
  <c r="W151" i="32"/>
  <c r="U151" i="32"/>
  <c r="S151" i="32"/>
  <c r="R151" i="32"/>
  <c r="M151" i="32"/>
  <c r="K151" i="32"/>
  <c r="F151" i="32"/>
  <c r="W150" i="32"/>
  <c r="U150" i="32"/>
  <c r="S150" i="32"/>
  <c r="R150" i="32"/>
  <c r="M150" i="32"/>
  <c r="K150" i="32"/>
  <c r="F150" i="32"/>
  <c r="W149" i="32"/>
  <c r="U149" i="32"/>
  <c r="S149" i="32"/>
  <c r="R149" i="32"/>
  <c r="M149" i="32"/>
  <c r="K149" i="32"/>
  <c r="F149" i="32"/>
  <c r="W148" i="32"/>
  <c r="U148" i="32"/>
  <c r="S148" i="32"/>
  <c r="R148" i="32"/>
  <c r="M148" i="32"/>
  <c r="K148" i="32"/>
  <c r="F148" i="32"/>
  <c r="W147" i="32"/>
  <c r="U147" i="32"/>
  <c r="S147" i="32"/>
  <c r="R147" i="32"/>
  <c r="M147" i="32"/>
  <c r="K147" i="32"/>
  <c r="F147" i="32"/>
  <c r="W146" i="32"/>
  <c r="U146" i="32"/>
  <c r="S146" i="32"/>
  <c r="R146" i="32"/>
  <c r="M146" i="32"/>
  <c r="K146" i="32"/>
  <c r="F146" i="32"/>
  <c r="W145" i="32"/>
  <c r="U145" i="32"/>
  <c r="S145" i="32"/>
  <c r="R145" i="32"/>
  <c r="M145" i="32"/>
  <c r="K145" i="32"/>
  <c r="F145" i="32"/>
  <c r="W144" i="32"/>
  <c r="U144" i="32"/>
  <c r="S144" i="32"/>
  <c r="R144" i="32"/>
  <c r="M144" i="32"/>
  <c r="K144" i="32"/>
  <c r="F144" i="32"/>
  <c r="W143" i="32"/>
  <c r="U143" i="32"/>
  <c r="S143" i="32"/>
  <c r="R143" i="32"/>
  <c r="M143" i="32"/>
  <c r="K143" i="32"/>
  <c r="F143" i="32"/>
  <c r="W142" i="32"/>
  <c r="U142" i="32"/>
  <c r="S142" i="32"/>
  <c r="R142" i="32"/>
  <c r="M142" i="32"/>
  <c r="K142" i="32"/>
  <c r="F142" i="32"/>
  <c r="W141" i="32"/>
  <c r="U141" i="32"/>
  <c r="S141" i="32"/>
  <c r="R141" i="32"/>
  <c r="M141" i="32"/>
  <c r="K141" i="32"/>
  <c r="F141" i="32"/>
  <c r="W140" i="32"/>
  <c r="U140" i="32"/>
  <c r="S140" i="32"/>
  <c r="R140" i="32"/>
  <c r="M140" i="32"/>
  <c r="K140" i="32"/>
  <c r="F140" i="32"/>
  <c r="W139" i="32"/>
  <c r="U139" i="32"/>
  <c r="S139" i="32"/>
  <c r="R139" i="32"/>
  <c r="M139" i="32"/>
  <c r="K139" i="32"/>
  <c r="F139" i="32"/>
  <c r="W138" i="32"/>
  <c r="U138" i="32"/>
  <c r="S138" i="32"/>
  <c r="R138" i="32"/>
  <c r="M138" i="32"/>
  <c r="K138" i="32"/>
  <c r="F138" i="32"/>
  <c r="W137" i="32"/>
  <c r="U137" i="32"/>
  <c r="S137" i="32"/>
  <c r="R137" i="32"/>
  <c r="M137" i="32"/>
  <c r="K137" i="32"/>
  <c r="F137" i="32"/>
  <c r="W136" i="32"/>
  <c r="U136" i="32"/>
  <c r="S136" i="32"/>
  <c r="R136" i="32"/>
  <c r="M136" i="32"/>
  <c r="K136" i="32"/>
  <c r="F136" i="32"/>
  <c r="W135" i="32"/>
  <c r="U135" i="32"/>
  <c r="S135" i="32"/>
  <c r="R135" i="32"/>
  <c r="M135" i="32"/>
  <c r="K135" i="32"/>
  <c r="F135" i="32"/>
  <c r="W134" i="32"/>
  <c r="U134" i="32"/>
  <c r="S134" i="32"/>
  <c r="R134" i="32"/>
  <c r="M134" i="32"/>
  <c r="K134" i="32"/>
  <c r="F134" i="32"/>
  <c r="W133" i="32"/>
  <c r="U133" i="32"/>
  <c r="S133" i="32"/>
  <c r="R133" i="32"/>
  <c r="M133" i="32"/>
  <c r="K133" i="32"/>
  <c r="F133" i="32"/>
  <c r="W132" i="32"/>
  <c r="U132" i="32"/>
  <c r="S132" i="32"/>
  <c r="R132" i="32"/>
  <c r="M132" i="32"/>
  <c r="K132" i="32"/>
  <c r="F132" i="32"/>
  <c r="W131" i="32"/>
  <c r="U131" i="32"/>
  <c r="S131" i="32"/>
  <c r="R131" i="32"/>
  <c r="M131" i="32"/>
  <c r="K131" i="32"/>
  <c r="F131" i="32"/>
  <c r="W130" i="32"/>
  <c r="U130" i="32"/>
  <c r="S130" i="32"/>
  <c r="R130" i="32"/>
  <c r="M130" i="32"/>
  <c r="K130" i="32"/>
  <c r="F130" i="32"/>
  <c r="W129" i="32"/>
  <c r="U129" i="32"/>
  <c r="S129" i="32"/>
  <c r="R129" i="32"/>
  <c r="M129" i="32"/>
  <c r="K129" i="32"/>
  <c r="F129" i="32"/>
  <c r="W128" i="32"/>
  <c r="U128" i="32"/>
  <c r="S128" i="32"/>
  <c r="R128" i="32"/>
  <c r="M128" i="32"/>
  <c r="K128" i="32"/>
  <c r="F128" i="32"/>
  <c r="W127" i="32"/>
  <c r="U127" i="32"/>
  <c r="S127" i="32"/>
  <c r="R127" i="32"/>
  <c r="M127" i="32"/>
  <c r="K127" i="32"/>
  <c r="F127" i="32"/>
  <c r="W126" i="32"/>
  <c r="U126" i="32"/>
  <c r="S126" i="32"/>
  <c r="R126" i="32"/>
  <c r="M126" i="32"/>
  <c r="K126" i="32"/>
  <c r="F126" i="32"/>
  <c r="W125" i="32"/>
  <c r="U125" i="32"/>
  <c r="S125" i="32"/>
  <c r="R125" i="32"/>
  <c r="M125" i="32"/>
  <c r="K125" i="32"/>
  <c r="F125" i="32"/>
  <c r="W124" i="32"/>
  <c r="U124" i="32"/>
  <c r="S124" i="32"/>
  <c r="R124" i="32"/>
  <c r="M124" i="32"/>
  <c r="K124" i="32"/>
  <c r="F124" i="32"/>
  <c r="W123" i="32"/>
  <c r="U123" i="32"/>
  <c r="S123" i="32"/>
  <c r="R123" i="32"/>
  <c r="M123" i="32"/>
  <c r="K123" i="32"/>
  <c r="F123" i="32"/>
  <c r="W122" i="32"/>
  <c r="U122" i="32"/>
  <c r="S122" i="32"/>
  <c r="R122" i="32"/>
  <c r="M122" i="32"/>
  <c r="K122" i="32"/>
  <c r="F122" i="32"/>
  <c r="W121" i="32"/>
  <c r="U121" i="32"/>
  <c r="S121" i="32"/>
  <c r="R121" i="32"/>
  <c r="M121" i="32"/>
  <c r="K121" i="32"/>
  <c r="F121" i="32"/>
  <c r="W120" i="32"/>
  <c r="U120" i="32"/>
  <c r="S120" i="32"/>
  <c r="R120" i="32"/>
  <c r="M120" i="32"/>
  <c r="K120" i="32"/>
  <c r="F120" i="32"/>
  <c r="W119" i="32"/>
  <c r="U119" i="32"/>
  <c r="S119" i="32"/>
  <c r="R119" i="32"/>
  <c r="M119" i="32"/>
  <c r="K119" i="32"/>
  <c r="F119" i="32"/>
  <c r="W118" i="32"/>
  <c r="U118" i="32"/>
  <c r="S118" i="32"/>
  <c r="R118" i="32"/>
  <c r="M118" i="32"/>
  <c r="K118" i="32"/>
  <c r="F118" i="32"/>
  <c r="W117" i="32"/>
  <c r="U117" i="32"/>
  <c r="S117" i="32"/>
  <c r="R117" i="32"/>
  <c r="M117" i="32"/>
  <c r="K117" i="32"/>
  <c r="F117" i="32"/>
  <c r="W116" i="32"/>
  <c r="U116" i="32"/>
  <c r="S116" i="32"/>
  <c r="R116" i="32"/>
  <c r="M116" i="32"/>
  <c r="K116" i="32"/>
  <c r="F116" i="32"/>
  <c r="W115" i="32"/>
  <c r="U115" i="32"/>
  <c r="S115" i="32"/>
  <c r="R115" i="32"/>
  <c r="M115" i="32"/>
  <c r="K115" i="32"/>
  <c r="F115" i="32"/>
  <c r="W114" i="32"/>
  <c r="U114" i="32"/>
  <c r="S114" i="32"/>
  <c r="R114" i="32"/>
  <c r="M114" i="32"/>
  <c r="K114" i="32"/>
  <c r="F114" i="32"/>
  <c r="W113" i="32"/>
  <c r="U113" i="32"/>
  <c r="S113" i="32"/>
  <c r="R113" i="32"/>
  <c r="M113" i="32"/>
  <c r="K113" i="32"/>
  <c r="F113" i="32"/>
  <c r="W112" i="32"/>
  <c r="U112" i="32"/>
  <c r="S112" i="32"/>
  <c r="R112" i="32"/>
  <c r="M112" i="32"/>
  <c r="K112" i="32"/>
  <c r="F112" i="32"/>
  <c r="W111" i="32"/>
  <c r="U111" i="32"/>
  <c r="S111" i="32"/>
  <c r="R111" i="32"/>
  <c r="M111" i="32"/>
  <c r="K111" i="32"/>
  <c r="F111" i="32"/>
  <c r="W110" i="32"/>
  <c r="U110" i="32"/>
  <c r="S110" i="32"/>
  <c r="R110" i="32"/>
  <c r="M110" i="32"/>
  <c r="K110" i="32"/>
  <c r="F110" i="32"/>
  <c r="W109" i="32"/>
  <c r="U109" i="32"/>
  <c r="S109" i="32"/>
  <c r="R109" i="32"/>
  <c r="M109" i="32"/>
  <c r="K109" i="32"/>
  <c r="F109" i="32"/>
  <c r="W108" i="32"/>
  <c r="U108" i="32"/>
  <c r="S108" i="32"/>
  <c r="R108" i="32"/>
  <c r="M108" i="32"/>
  <c r="K108" i="32"/>
  <c r="F108" i="32"/>
  <c r="W107" i="32"/>
  <c r="U107" i="32"/>
  <c r="S107" i="32"/>
  <c r="R107" i="32"/>
  <c r="M107" i="32"/>
  <c r="K107" i="32"/>
  <c r="F107" i="32"/>
  <c r="W106" i="32"/>
  <c r="U106" i="32"/>
  <c r="S106" i="32"/>
  <c r="R106" i="32"/>
  <c r="M106" i="32"/>
  <c r="K106" i="32"/>
  <c r="F106" i="32"/>
  <c r="W105" i="32"/>
  <c r="U105" i="32"/>
  <c r="S105" i="32"/>
  <c r="R105" i="32"/>
  <c r="M105" i="32"/>
  <c r="K105" i="32"/>
  <c r="F105" i="32"/>
  <c r="W104" i="32"/>
  <c r="U104" i="32"/>
  <c r="S104" i="32"/>
  <c r="R104" i="32"/>
  <c r="M104" i="32"/>
  <c r="K104" i="32"/>
  <c r="F104" i="32"/>
  <c r="W103" i="32"/>
  <c r="U103" i="32"/>
  <c r="S103" i="32"/>
  <c r="R103" i="32"/>
  <c r="M103" i="32"/>
  <c r="K103" i="32"/>
  <c r="F103" i="32"/>
  <c r="W102" i="32"/>
  <c r="U102" i="32"/>
  <c r="S102" i="32"/>
  <c r="R102" i="32"/>
  <c r="M102" i="32"/>
  <c r="K102" i="32"/>
  <c r="F102" i="32"/>
  <c r="W101" i="32"/>
  <c r="U101" i="32"/>
  <c r="S101" i="32"/>
  <c r="R101" i="32"/>
  <c r="M101" i="32"/>
  <c r="K101" i="32"/>
  <c r="F101" i="32"/>
  <c r="W100" i="32"/>
  <c r="U100" i="32"/>
  <c r="S100" i="32"/>
  <c r="R100" i="32"/>
  <c r="M100" i="32"/>
  <c r="K100" i="32"/>
  <c r="F100" i="32"/>
  <c r="W99" i="32"/>
  <c r="U99" i="32"/>
  <c r="S99" i="32"/>
  <c r="R99" i="32"/>
  <c r="M99" i="32"/>
  <c r="K99" i="32"/>
  <c r="F99" i="32"/>
  <c r="W98" i="32"/>
  <c r="U98" i="32"/>
  <c r="S98" i="32"/>
  <c r="R98" i="32"/>
  <c r="M98" i="32"/>
  <c r="K98" i="32"/>
  <c r="F98" i="32"/>
  <c r="W97" i="32"/>
  <c r="U97" i="32"/>
  <c r="S97" i="32"/>
  <c r="R97" i="32"/>
  <c r="M97" i="32"/>
  <c r="K97" i="32"/>
  <c r="F97" i="32"/>
  <c r="W96" i="32"/>
  <c r="U96" i="32"/>
  <c r="S96" i="32"/>
  <c r="R96" i="32"/>
  <c r="M96" i="32"/>
  <c r="K96" i="32"/>
  <c r="F96" i="32"/>
  <c r="W95" i="32"/>
  <c r="U95" i="32"/>
  <c r="S95" i="32"/>
  <c r="R95" i="32"/>
  <c r="M95" i="32"/>
  <c r="K95" i="32"/>
  <c r="F95" i="32"/>
  <c r="W94" i="32"/>
  <c r="U94" i="32"/>
  <c r="S94" i="32"/>
  <c r="R94" i="32"/>
  <c r="M94" i="32"/>
  <c r="K94" i="32"/>
  <c r="F94" i="32"/>
  <c r="W93" i="32"/>
  <c r="U93" i="32"/>
  <c r="S93" i="32"/>
  <c r="R93" i="32"/>
  <c r="M93" i="32"/>
  <c r="K93" i="32"/>
  <c r="F93" i="32"/>
  <c r="W92" i="32"/>
  <c r="U92" i="32"/>
  <c r="S92" i="32"/>
  <c r="R92" i="32"/>
  <c r="M92" i="32"/>
  <c r="K92" i="32"/>
  <c r="F92" i="32"/>
  <c r="W91" i="32"/>
  <c r="U91" i="32"/>
  <c r="S91" i="32"/>
  <c r="R91" i="32"/>
  <c r="M91" i="32"/>
  <c r="K91" i="32"/>
  <c r="F91" i="32"/>
  <c r="W90" i="32"/>
  <c r="U90" i="32"/>
  <c r="S90" i="32"/>
  <c r="R90" i="32"/>
  <c r="M90" i="32"/>
  <c r="K90" i="32"/>
  <c r="F90" i="32"/>
  <c r="W89" i="32"/>
  <c r="U89" i="32"/>
  <c r="S89" i="32"/>
  <c r="R89" i="32"/>
  <c r="M89" i="32"/>
  <c r="K89" i="32"/>
  <c r="F89" i="32"/>
  <c r="W88" i="32"/>
  <c r="U88" i="32"/>
  <c r="S88" i="32"/>
  <c r="R88" i="32"/>
  <c r="M88" i="32"/>
  <c r="K88" i="32"/>
  <c r="F88" i="32"/>
  <c r="W87" i="32"/>
  <c r="U87" i="32"/>
  <c r="S87" i="32"/>
  <c r="R87" i="32"/>
  <c r="M87" i="32"/>
  <c r="K87" i="32"/>
  <c r="F87" i="32"/>
  <c r="W86" i="32"/>
  <c r="U86" i="32"/>
  <c r="S86" i="32"/>
  <c r="R86" i="32"/>
  <c r="M86" i="32"/>
  <c r="K86" i="32"/>
  <c r="F86" i="32"/>
  <c r="W85" i="32"/>
  <c r="U85" i="32"/>
  <c r="S85" i="32"/>
  <c r="R85" i="32"/>
  <c r="M85" i="32"/>
  <c r="K85" i="32"/>
  <c r="F85" i="32"/>
  <c r="W84" i="32"/>
  <c r="U84" i="32"/>
  <c r="S84" i="32"/>
  <c r="R84" i="32"/>
  <c r="M84" i="32"/>
  <c r="K84" i="32"/>
  <c r="F84" i="32"/>
  <c r="W83" i="32"/>
  <c r="U83" i="32"/>
  <c r="S83" i="32"/>
  <c r="R83" i="32"/>
  <c r="M83" i="32"/>
  <c r="K83" i="32"/>
  <c r="F83" i="32"/>
  <c r="W82" i="32"/>
  <c r="U82" i="32"/>
  <c r="S82" i="32"/>
  <c r="R82" i="32"/>
  <c r="M82" i="32"/>
  <c r="K82" i="32"/>
  <c r="F82" i="32"/>
  <c r="W81" i="32"/>
  <c r="U81" i="32"/>
  <c r="S81" i="32"/>
  <c r="R81" i="32"/>
  <c r="M81" i="32"/>
  <c r="K81" i="32"/>
  <c r="F81" i="32"/>
  <c r="W80" i="32"/>
  <c r="U80" i="32"/>
  <c r="S80" i="32"/>
  <c r="R80" i="32"/>
  <c r="M80" i="32"/>
  <c r="K80" i="32"/>
  <c r="F80" i="32"/>
  <c r="W79" i="32"/>
  <c r="U79" i="32"/>
  <c r="S79" i="32"/>
  <c r="R79" i="32"/>
  <c r="M79" i="32"/>
  <c r="K79" i="32"/>
  <c r="F79" i="32"/>
  <c r="W78" i="32"/>
  <c r="U78" i="32"/>
  <c r="S78" i="32"/>
  <c r="R78" i="32"/>
  <c r="M78" i="32"/>
  <c r="K78" i="32"/>
  <c r="F78" i="32"/>
  <c r="W77" i="32"/>
  <c r="U77" i="32"/>
  <c r="S77" i="32"/>
  <c r="R77" i="32"/>
  <c r="M77" i="32"/>
  <c r="K77" i="32"/>
  <c r="F77" i="32"/>
  <c r="W76" i="32"/>
  <c r="U76" i="32"/>
  <c r="S76" i="32"/>
  <c r="R76" i="32"/>
  <c r="M76" i="32"/>
  <c r="K76" i="32"/>
  <c r="F76" i="32"/>
  <c r="W75" i="32"/>
  <c r="U75" i="32"/>
  <c r="S75" i="32"/>
  <c r="R75" i="32"/>
  <c r="M75" i="32"/>
  <c r="K75" i="32"/>
  <c r="F75" i="32"/>
  <c r="W74" i="32"/>
  <c r="U74" i="32"/>
  <c r="S74" i="32"/>
  <c r="R74" i="32"/>
  <c r="M74" i="32"/>
  <c r="K74" i="32"/>
  <c r="F74" i="32"/>
  <c r="W73" i="32"/>
  <c r="U73" i="32"/>
  <c r="S73" i="32"/>
  <c r="R73" i="32"/>
  <c r="M73" i="32"/>
  <c r="K73" i="32"/>
  <c r="F73" i="32"/>
  <c r="W72" i="32"/>
  <c r="U72" i="32"/>
  <c r="S72" i="32"/>
  <c r="R72" i="32"/>
  <c r="M72" i="32"/>
  <c r="K72" i="32"/>
  <c r="F72" i="32"/>
  <c r="W71" i="32"/>
  <c r="U71" i="32"/>
  <c r="S71" i="32"/>
  <c r="R71" i="32"/>
  <c r="M71" i="32"/>
  <c r="K71" i="32"/>
  <c r="F71" i="32"/>
  <c r="W70" i="32"/>
  <c r="U70" i="32"/>
  <c r="S70" i="32"/>
  <c r="R70" i="32"/>
  <c r="M70" i="32"/>
  <c r="K70" i="32"/>
  <c r="F70" i="32"/>
  <c r="W69" i="32"/>
  <c r="U69" i="32"/>
  <c r="S69" i="32"/>
  <c r="R69" i="32"/>
  <c r="M69" i="32"/>
  <c r="K69" i="32"/>
  <c r="F69" i="32"/>
  <c r="W68" i="32"/>
  <c r="U68" i="32"/>
  <c r="S68" i="32"/>
  <c r="R68" i="32"/>
  <c r="M68" i="32"/>
  <c r="K68" i="32"/>
  <c r="F68" i="32"/>
  <c r="W67" i="32"/>
  <c r="U67" i="32"/>
  <c r="S67" i="32"/>
  <c r="R67" i="32"/>
  <c r="M67" i="32"/>
  <c r="K67" i="32"/>
  <c r="F67" i="32"/>
  <c r="W66" i="32"/>
  <c r="U66" i="32"/>
  <c r="S66" i="32"/>
  <c r="R66" i="32"/>
  <c r="M66" i="32"/>
  <c r="K66" i="32"/>
  <c r="F66" i="32"/>
  <c r="W65" i="32"/>
  <c r="U65" i="32"/>
  <c r="S65" i="32"/>
  <c r="R65" i="32"/>
  <c r="M65" i="32"/>
  <c r="K65" i="32"/>
  <c r="F65" i="32"/>
  <c r="W64" i="32"/>
  <c r="U64" i="32"/>
  <c r="S64" i="32"/>
  <c r="R64" i="32"/>
  <c r="M64" i="32"/>
  <c r="K64" i="32"/>
  <c r="F64" i="32"/>
  <c r="W63" i="32"/>
  <c r="U63" i="32"/>
  <c r="S63" i="32"/>
  <c r="R63" i="32"/>
  <c r="M63" i="32"/>
  <c r="K63" i="32"/>
  <c r="F63" i="32"/>
  <c r="W62" i="32"/>
  <c r="U62" i="32"/>
  <c r="S62" i="32"/>
  <c r="R62" i="32"/>
  <c r="M62" i="32"/>
  <c r="K62" i="32"/>
  <c r="F62" i="32"/>
  <c r="W61" i="32"/>
  <c r="U61" i="32"/>
  <c r="S61" i="32"/>
  <c r="R61" i="32"/>
  <c r="M61" i="32"/>
  <c r="K61" i="32"/>
  <c r="F61" i="32"/>
  <c r="W60" i="32"/>
  <c r="U60" i="32"/>
  <c r="S60" i="32"/>
  <c r="R60" i="32"/>
  <c r="M60" i="32"/>
  <c r="K60" i="32"/>
  <c r="F60" i="32"/>
  <c r="W59" i="32"/>
  <c r="U59" i="32"/>
  <c r="S59" i="32"/>
  <c r="R59" i="32"/>
  <c r="M59" i="32"/>
  <c r="K59" i="32"/>
  <c r="F59" i="32"/>
  <c r="W58" i="32"/>
  <c r="U58" i="32"/>
  <c r="S58" i="32"/>
  <c r="R58" i="32"/>
  <c r="M58" i="32"/>
  <c r="K58" i="32"/>
  <c r="F58" i="32"/>
  <c r="W57" i="32"/>
  <c r="U57" i="32"/>
  <c r="S57" i="32"/>
  <c r="R57" i="32"/>
  <c r="M57" i="32"/>
  <c r="K57" i="32"/>
  <c r="F57" i="32"/>
  <c r="W56" i="32"/>
  <c r="U56" i="32"/>
  <c r="S56" i="32"/>
  <c r="R56" i="32"/>
  <c r="M56" i="32"/>
  <c r="K56" i="32"/>
  <c r="F56" i="32"/>
  <c r="W55" i="32"/>
  <c r="U55" i="32"/>
  <c r="S55" i="32"/>
  <c r="R55" i="32"/>
  <c r="M55" i="32"/>
  <c r="K55" i="32"/>
  <c r="F55" i="32"/>
  <c r="W54" i="32"/>
  <c r="U54" i="32"/>
  <c r="S54" i="32"/>
  <c r="R54" i="32"/>
  <c r="M54" i="32"/>
  <c r="K54" i="32"/>
  <c r="F54" i="32"/>
  <c r="W53" i="32"/>
  <c r="U53" i="32"/>
  <c r="S53" i="32"/>
  <c r="R53" i="32"/>
  <c r="M53" i="32"/>
  <c r="K53" i="32"/>
  <c r="F53" i="32"/>
  <c r="W52" i="32"/>
  <c r="U52" i="32"/>
  <c r="S52" i="32"/>
  <c r="R52" i="32"/>
  <c r="M52" i="32"/>
  <c r="K52" i="32"/>
  <c r="F52" i="32"/>
  <c r="W51" i="32"/>
  <c r="U51" i="32"/>
  <c r="S51" i="32"/>
  <c r="R51" i="32"/>
  <c r="M51" i="32"/>
  <c r="K51" i="32"/>
  <c r="F51" i="32"/>
  <c r="W50" i="32"/>
  <c r="U50" i="32"/>
  <c r="S50" i="32"/>
  <c r="R50" i="32"/>
  <c r="M50" i="32"/>
  <c r="K50" i="32"/>
  <c r="F50" i="32"/>
  <c r="W49" i="32"/>
  <c r="U49" i="32"/>
  <c r="S49" i="32"/>
  <c r="R49" i="32"/>
  <c r="M49" i="32"/>
  <c r="K49" i="32"/>
  <c r="F49" i="32"/>
  <c r="W48" i="32"/>
  <c r="U48" i="32"/>
  <c r="S48" i="32"/>
  <c r="R48" i="32"/>
  <c r="M48" i="32"/>
  <c r="K48" i="32"/>
  <c r="F48" i="32"/>
  <c r="W47" i="32"/>
  <c r="U47" i="32"/>
  <c r="S47" i="32"/>
  <c r="R47" i="32"/>
  <c r="M47" i="32"/>
  <c r="K47" i="32"/>
  <c r="F47" i="32"/>
  <c r="W46" i="32"/>
  <c r="U46" i="32"/>
  <c r="S46" i="32"/>
  <c r="R46" i="32"/>
  <c r="M46" i="32"/>
  <c r="K46" i="32"/>
  <c r="F46" i="32"/>
  <c r="W45" i="32"/>
  <c r="U45" i="32"/>
  <c r="S45" i="32"/>
  <c r="R45" i="32"/>
  <c r="M45" i="32"/>
  <c r="K45" i="32"/>
  <c r="F45" i="32"/>
  <c r="W44" i="32"/>
  <c r="U44" i="32"/>
  <c r="S44" i="32"/>
  <c r="R44" i="32"/>
  <c r="M44" i="32"/>
  <c r="K44" i="32"/>
  <c r="F44" i="32"/>
  <c r="W43" i="32"/>
  <c r="U43" i="32"/>
  <c r="S43" i="32"/>
  <c r="R43" i="32"/>
  <c r="M43" i="32"/>
  <c r="K43" i="32"/>
  <c r="F43" i="32"/>
  <c r="W42" i="32"/>
  <c r="U42" i="32"/>
  <c r="S42" i="32"/>
  <c r="R42" i="32"/>
  <c r="M42" i="32"/>
  <c r="K42" i="32"/>
  <c r="F42" i="32"/>
  <c r="W41" i="32"/>
  <c r="U41" i="32"/>
  <c r="S41" i="32"/>
  <c r="R41" i="32"/>
  <c r="M41" i="32"/>
  <c r="K41" i="32"/>
  <c r="F41" i="32"/>
  <c r="W40" i="32"/>
  <c r="U40" i="32"/>
  <c r="S40" i="32"/>
  <c r="R40" i="32"/>
  <c r="M40" i="32"/>
  <c r="K40" i="32"/>
  <c r="F40" i="32"/>
  <c r="W39" i="32"/>
  <c r="U39" i="32"/>
  <c r="S39" i="32"/>
  <c r="R39" i="32"/>
  <c r="M39" i="32"/>
  <c r="K39" i="32"/>
  <c r="F39" i="32"/>
  <c r="W38" i="32"/>
  <c r="U38" i="32"/>
  <c r="S38" i="32"/>
  <c r="R38" i="32"/>
  <c r="M38" i="32"/>
  <c r="K38" i="32"/>
  <c r="F38" i="32"/>
  <c r="W37" i="32"/>
  <c r="U37" i="32"/>
  <c r="S37" i="32"/>
  <c r="R37" i="32"/>
  <c r="M37" i="32"/>
  <c r="K37" i="32"/>
  <c r="F37" i="32"/>
  <c r="W36" i="32"/>
  <c r="U36" i="32"/>
  <c r="S36" i="32"/>
  <c r="R36" i="32"/>
  <c r="M36" i="32"/>
  <c r="K36" i="32"/>
  <c r="F36" i="32"/>
  <c r="W35" i="32"/>
  <c r="U35" i="32"/>
  <c r="S35" i="32"/>
  <c r="R35" i="32"/>
  <c r="M35" i="32"/>
  <c r="K35" i="32"/>
  <c r="F35" i="32"/>
  <c r="U34" i="32"/>
  <c r="S34" i="32"/>
  <c r="R34" i="32"/>
  <c r="K34" i="32"/>
  <c r="F34" i="32"/>
  <c r="W33" i="32"/>
  <c r="U33" i="32"/>
  <c r="S33" i="32"/>
  <c r="R33" i="32"/>
  <c r="M33" i="32"/>
  <c r="K33" i="32"/>
  <c r="F33" i="32"/>
  <c r="W32" i="32"/>
  <c r="U32" i="32"/>
  <c r="S32" i="32"/>
  <c r="R32" i="32"/>
  <c r="M32" i="32"/>
  <c r="K32" i="32"/>
  <c r="F32" i="32"/>
  <c r="W31" i="32"/>
  <c r="U31" i="32"/>
  <c r="S31" i="32"/>
  <c r="R31" i="32"/>
  <c r="M31" i="32"/>
  <c r="K31" i="32"/>
  <c r="F31" i="32"/>
  <c r="W30" i="32"/>
  <c r="U30" i="32"/>
  <c r="S30" i="32"/>
  <c r="R30" i="32"/>
  <c r="M30" i="32"/>
  <c r="K30" i="32"/>
  <c r="F30" i="32"/>
  <c r="W29" i="32"/>
  <c r="U29" i="32"/>
  <c r="S29" i="32"/>
  <c r="R29" i="32"/>
  <c r="M29" i="32"/>
  <c r="K29" i="32"/>
  <c r="F29" i="32"/>
  <c r="W28" i="32"/>
  <c r="U28" i="32"/>
  <c r="S28" i="32"/>
  <c r="R28" i="32"/>
  <c r="M28" i="32"/>
  <c r="K28" i="32"/>
  <c r="F28" i="32"/>
  <c r="W27" i="32"/>
  <c r="U27" i="32"/>
  <c r="S27" i="32"/>
  <c r="R27" i="32"/>
  <c r="M27" i="32"/>
  <c r="K27" i="32"/>
  <c r="F27" i="32"/>
  <c r="W26" i="32"/>
  <c r="U26" i="32"/>
  <c r="S26" i="32"/>
  <c r="R26" i="32"/>
  <c r="M26" i="32"/>
  <c r="K26" i="32"/>
  <c r="F26" i="32"/>
  <c r="W25" i="32"/>
  <c r="U25" i="32"/>
  <c r="S25" i="32"/>
  <c r="R25" i="32"/>
  <c r="M25" i="32"/>
  <c r="K25" i="32"/>
  <c r="F25" i="32"/>
  <c r="W24" i="32"/>
  <c r="U24" i="32"/>
  <c r="S24" i="32"/>
  <c r="R24" i="32"/>
  <c r="M24" i="32"/>
  <c r="K24" i="32"/>
  <c r="F24" i="32"/>
  <c r="W23" i="32"/>
  <c r="U23" i="32"/>
  <c r="S23" i="32"/>
  <c r="R23" i="32"/>
  <c r="M23" i="32"/>
  <c r="K23" i="32"/>
  <c r="F23" i="32"/>
  <c r="W22" i="32"/>
  <c r="U22" i="32"/>
  <c r="S22" i="32"/>
  <c r="R22" i="32"/>
  <c r="M22" i="32"/>
  <c r="K22" i="32"/>
  <c r="F22" i="32"/>
  <c r="W21" i="32"/>
  <c r="U21" i="32"/>
  <c r="S21" i="32"/>
  <c r="R21" i="32"/>
  <c r="M21" i="32"/>
  <c r="K21" i="32"/>
  <c r="F21" i="32"/>
  <c r="W20" i="32"/>
  <c r="U20" i="32"/>
  <c r="S20" i="32"/>
  <c r="R20" i="32"/>
  <c r="M20" i="32"/>
  <c r="K20" i="32"/>
  <c r="F20" i="32"/>
  <c r="W19" i="32"/>
  <c r="U19" i="32"/>
  <c r="S19" i="32"/>
  <c r="R19" i="32"/>
  <c r="M19" i="32"/>
  <c r="K19" i="32"/>
  <c r="F19" i="32"/>
  <c r="W18" i="32"/>
  <c r="U18" i="32"/>
  <c r="S18" i="32"/>
  <c r="R18" i="32"/>
  <c r="M18" i="32"/>
  <c r="K18" i="32"/>
  <c r="F18" i="32"/>
  <c r="W17" i="32"/>
  <c r="U17" i="32"/>
  <c r="S17" i="32"/>
  <c r="R17" i="32"/>
  <c r="M17" i="32"/>
  <c r="K17" i="32"/>
  <c r="F17" i="32"/>
  <c r="W16" i="32"/>
  <c r="U16" i="32"/>
  <c r="S16" i="32"/>
  <c r="R16" i="32"/>
  <c r="M16" i="32"/>
  <c r="K16" i="32"/>
  <c r="F16" i="32"/>
  <c r="W15" i="32"/>
  <c r="U15" i="32"/>
  <c r="S15" i="32"/>
  <c r="R15" i="32"/>
  <c r="M15" i="32"/>
  <c r="K15" i="32"/>
  <c r="F15" i="32"/>
  <c r="W14" i="32"/>
  <c r="U14" i="32"/>
  <c r="S14" i="32"/>
  <c r="R14" i="32"/>
  <c r="M14" i="32"/>
  <c r="K14" i="32"/>
  <c r="F14" i="32"/>
  <c r="W13" i="32"/>
  <c r="U13" i="32"/>
  <c r="S13" i="32"/>
  <c r="R13" i="32"/>
  <c r="M13" i="32"/>
  <c r="K13" i="32"/>
  <c r="F13" i="32"/>
  <c r="W12" i="32"/>
  <c r="U12" i="32"/>
  <c r="S12" i="32"/>
  <c r="R12" i="32"/>
  <c r="M12" i="32"/>
  <c r="K12" i="32"/>
  <c r="F12" i="32"/>
  <c r="W11" i="32"/>
  <c r="U11" i="32"/>
  <c r="S11" i="32"/>
  <c r="R11" i="32"/>
  <c r="M11" i="32"/>
  <c r="K11" i="32"/>
  <c r="F11" i="32"/>
  <c r="W10" i="32"/>
  <c r="U10" i="32"/>
  <c r="S10" i="32"/>
  <c r="R10" i="32"/>
  <c r="M10" i="32"/>
  <c r="K10" i="32"/>
  <c r="F10" i="32"/>
  <c r="AA261" i="32"/>
  <c r="AA197" i="32"/>
  <c r="AA133" i="32"/>
  <c r="AA69" i="32"/>
  <c r="Z319" i="32"/>
  <c r="Y319" i="32"/>
  <c r="X319" i="32"/>
  <c r="Z318" i="32"/>
  <c r="Y318" i="32"/>
  <c r="X318" i="32"/>
  <c r="Z317" i="32"/>
  <c r="Y317" i="32"/>
  <c r="X317" i="32"/>
  <c r="Z267" i="32"/>
  <c r="Y267" i="32"/>
  <c r="X267" i="32"/>
  <c r="Z266" i="32"/>
  <c r="Y266" i="32"/>
  <c r="X266" i="32"/>
  <c r="Z265" i="32"/>
  <c r="Y265" i="32"/>
  <c r="X265" i="32"/>
  <c r="Z264" i="32"/>
  <c r="Y264" i="32"/>
  <c r="X264" i="32"/>
  <c r="Z263" i="32"/>
  <c r="Y263" i="32"/>
  <c r="X263" i="32"/>
  <c r="Z262" i="32"/>
  <c r="Y262" i="32"/>
  <c r="X262" i="32"/>
  <c r="Z261" i="32"/>
  <c r="Y261" i="32"/>
  <c r="X261" i="32"/>
  <c r="Z260" i="32"/>
  <c r="Y260" i="32"/>
  <c r="X260" i="32"/>
  <c r="Z259" i="32"/>
  <c r="Y259" i="32"/>
  <c r="X259" i="32"/>
  <c r="Z258" i="32"/>
  <c r="Y258" i="32"/>
  <c r="X258" i="32"/>
  <c r="Z257" i="32"/>
  <c r="Y257" i="32"/>
  <c r="X257" i="32"/>
  <c r="Z256" i="32"/>
  <c r="Y256" i="32"/>
  <c r="X256" i="32"/>
  <c r="Z255" i="32"/>
  <c r="Y255" i="32"/>
  <c r="X255" i="32"/>
  <c r="Z254" i="32"/>
  <c r="Y254" i="32"/>
  <c r="X254" i="32"/>
  <c r="Z253" i="32"/>
  <c r="Y253" i="32"/>
  <c r="X253" i="32"/>
  <c r="Z252" i="32"/>
  <c r="Y252" i="32"/>
  <c r="X252" i="32"/>
  <c r="Z251" i="32"/>
  <c r="Y251" i="32"/>
  <c r="X251" i="32"/>
  <c r="Z250" i="32"/>
  <c r="Y250" i="32"/>
  <c r="X250" i="32"/>
  <c r="Z249" i="32"/>
  <c r="Y249" i="32"/>
  <c r="X249" i="32"/>
  <c r="Z248" i="32"/>
  <c r="Y248" i="32"/>
  <c r="X248" i="32"/>
  <c r="Z247" i="32"/>
  <c r="Y247" i="32"/>
  <c r="X247" i="32"/>
  <c r="Z246" i="32"/>
  <c r="Y246" i="32"/>
  <c r="X246" i="32"/>
  <c r="Z245" i="32"/>
  <c r="Y245" i="32"/>
  <c r="X245" i="32"/>
  <c r="Z244" i="32"/>
  <c r="Y244" i="32"/>
  <c r="X244" i="32"/>
  <c r="Z243" i="32"/>
  <c r="Y243" i="32"/>
  <c r="X243" i="32"/>
  <c r="Z242" i="32"/>
  <c r="Y242" i="32"/>
  <c r="X242" i="32"/>
  <c r="Z241" i="32"/>
  <c r="Y241" i="32"/>
  <c r="X241" i="32"/>
  <c r="Z240" i="32"/>
  <c r="Y240" i="32"/>
  <c r="X240" i="32"/>
  <c r="Z239" i="32"/>
  <c r="Y239" i="32"/>
  <c r="X239" i="32"/>
  <c r="Z238" i="32"/>
  <c r="Y238" i="32"/>
  <c r="X238" i="32"/>
  <c r="Z237" i="32"/>
  <c r="Y237" i="32"/>
  <c r="X237" i="32"/>
  <c r="Z236" i="32"/>
  <c r="Y236" i="32"/>
  <c r="X236" i="32"/>
  <c r="Z235" i="32"/>
  <c r="Y235" i="32"/>
  <c r="X235" i="32"/>
  <c r="Z234" i="32"/>
  <c r="Y234" i="32"/>
  <c r="X234" i="32"/>
  <c r="Z233" i="32"/>
  <c r="Y233" i="32"/>
  <c r="X233" i="32"/>
  <c r="Z232" i="32"/>
  <c r="Y232" i="32"/>
  <c r="X232" i="32"/>
  <c r="Z231" i="32"/>
  <c r="Y231" i="32"/>
  <c r="X231" i="32"/>
  <c r="Z230" i="32"/>
  <c r="Y230" i="32"/>
  <c r="X230" i="32"/>
  <c r="Z229" i="32"/>
  <c r="Y229" i="32"/>
  <c r="X229" i="32"/>
  <c r="Z228" i="32"/>
  <c r="Y228" i="32"/>
  <c r="X228" i="32"/>
  <c r="Z227" i="32"/>
  <c r="Y227" i="32"/>
  <c r="X227" i="32"/>
  <c r="Z226" i="32"/>
  <c r="Y226" i="32"/>
  <c r="X226" i="32"/>
  <c r="Z225" i="32"/>
  <c r="Y225" i="32"/>
  <c r="X225" i="32"/>
  <c r="Z224" i="32"/>
  <c r="Y224" i="32"/>
  <c r="X224" i="32"/>
  <c r="Z223" i="32"/>
  <c r="Y223" i="32"/>
  <c r="X223" i="32"/>
  <c r="Z222" i="32"/>
  <c r="Y222" i="32"/>
  <c r="X222" i="32"/>
  <c r="Z221" i="32"/>
  <c r="Y221" i="32"/>
  <c r="X221" i="32"/>
  <c r="Z220" i="32"/>
  <c r="Y220" i="32"/>
  <c r="X220" i="32"/>
  <c r="Z219" i="32"/>
  <c r="Y219" i="32"/>
  <c r="X219" i="32"/>
  <c r="Z218" i="32"/>
  <c r="Y218" i="32"/>
  <c r="X218" i="32"/>
  <c r="Z217" i="32"/>
  <c r="Y217" i="32"/>
  <c r="X217" i="32"/>
  <c r="Z216" i="32"/>
  <c r="Y216" i="32"/>
  <c r="X216" i="32"/>
  <c r="Z215" i="32"/>
  <c r="Y215" i="32"/>
  <c r="X215" i="32"/>
  <c r="Z214" i="32"/>
  <c r="Y214" i="32"/>
  <c r="X214" i="32"/>
  <c r="Z213" i="32"/>
  <c r="Y213" i="32"/>
  <c r="X213" i="32"/>
  <c r="Z212" i="32"/>
  <c r="Y212" i="32"/>
  <c r="X212" i="32"/>
  <c r="Z211" i="32"/>
  <c r="Y211" i="32"/>
  <c r="X211" i="32"/>
  <c r="Z210" i="32"/>
  <c r="Y210" i="32"/>
  <c r="X210" i="32"/>
  <c r="Z209" i="32"/>
  <c r="Y209" i="32"/>
  <c r="X209" i="32"/>
  <c r="Z208" i="32"/>
  <c r="Y208" i="32"/>
  <c r="X208" i="32"/>
  <c r="Z207" i="32"/>
  <c r="Y207" i="32"/>
  <c r="X207" i="32"/>
  <c r="Z206" i="32"/>
  <c r="Y206" i="32"/>
  <c r="X206" i="32"/>
  <c r="Z205" i="32"/>
  <c r="Y205" i="32"/>
  <c r="X205" i="32"/>
  <c r="Z204" i="32"/>
  <c r="Y204" i="32"/>
  <c r="X204" i="32"/>
  <c r="Z203" i="32"/>
  <c r="Y203" i="32"/>
  <c r="X203" i="32"/>
  <c r="Z202" i="32"/>
  <c r="Y202" i="32"/>
  <c r="X202" i="32"/>
  <c r="Z201" i="32"/>
  <c r="Y201" i="32"/>
  <c r="X201" i="32"/>
  <c r="Z200" i="32"/>
  <c r="Y200" i="32"/>
  <c r="X200" i="32"/>
  <c r="Z199" i="32"/>
  <c r="Y199" i="32"/>
  <c r="X199" i="32"/>
  <c r="Z198" i="32"/>
  <c r="Y198" i="32"/>
  <c r="X198" i="32"/>
  <c r="Z197" i="32"/>
  <c r="Y197" i="32"/>
  <c r="X197" i="32"/>
  <c r="Z196" i="32"/>
  <c r="Y196" i="32"/>
  <c r="X196" i="32"/>
  <c r="Z195" i="32"/>
  <c r="Y195" i="32"/>
  <c r="X195" i="32"/>
  <c r="Z194" i="32"/>
  <c r="Y194" i="32"/>
  <c r="X194" i="32"/>
  <c r="Z193" i="32"/>
  <c r="Y193" i="32"/>
  <c r="X193" i="32"/>
  <c r="Z192" i="32"/>
  <c r="Y192" i="32"/>
  <c r="X192" i="32"/>
  <c r="Z191" i="32"/>
  <c r="Y191" i="32"/>
  <c r="X191" i="32"/>
  <c r="Z190" i="32"/>
  <c r="Y190" i="32"/>
  <c r="X190" i="32"/>
  <c r="Z189" i="32"/>
  <c r="Y189" i="32"/>
  <c r="X189" i="32"/>
  <c r="Z188" i="32"/>
  <c r="Y188" i="32"/>
  <c r="X188" i="32"/>
  <c r="Z187" i="32"/>
  <c r="Y187" i="32"/>
  <c r="X187" i="32"/>
  <c r="Z186" i="32"/>
  <c r="Y186" i="32"/>
  <c r="X186" i="32"/>
  <c r="Z185" i="32"/>
  <c r="Y185" i="32"/>
  <c r="X185" i="32"/>
  <c r="Z184" i="32"/>
  <c r="Y184" i="32"/>
  <c r="X184" i="32"/>
  <c r="Z183" i="32"/>
  <c r="Y183" i="32"/>
  <c r="X183" i="32"/>
  <c r="Z182" i="32"/>
  <c r="Y182" i="32"/>
  <c r="X182" i="32"/>
  <c r="Z181" i="32"/>
  <c r="Y181" i="32"/>
  <c r="X181" i="32"/>
  <c r="Z180" i="32"/>
  <c r="Y180" i="32"/>
  <c r="X180" i="32"/>
  <c r="Z179" i="32"/>
  <c r="Y179" i="32"/>
  <c r="X179" i="32"/>
  <c r="Z178" i="32"/>
  <c r="Y178" i="32"/>
  <c r="X178" i="32"/>
  <c r="Z177" i="32"/>
  <c r="Y177" i="32"/>
  <c r="X177" i="32"/>
  <c r="Z176" i="32"/>
  <c r="Y176" i="32"/>
  <c r="X176" i="32"/>
  <c r="Z175" i="32"/>
  <c r="Y175" i="32"/>
  <c r="X175" i="32"/>
  <c r="Z174" i="32"/>
  <c r="Y174" i="32"/>
  <c r="X174" i="32"/>
  <c r="Z173" i="32"/>
  <c r="Y173" i="32"/>
  <c r="X173" i="32"/>
  <c r="Z172" i="32"/>
  <c r="Y172" i="32"/>
  <c r="X172" i="32"/>
  <c r="Z171" i="32"/>
  <c r="Y171" i="32"/>
  <c r="X171" i="32"/>
  <c r="Z170" i="32"/>
  <c r="Y170" i="32"/>
  <c r="X170" i="32"/>
  <c r="Z169" i="32"/>
  <c r="Y169" i="32"/>
  <c r="X169" i="32"/>
  <c r="Z168" i="32"/>
  <c r="Y168" i="32"/>
  <c r="X168" i="32"/>
  <c r="Z167" i="32"/>
  <c r="Y167" i="32"/>
  <c r="X167" i="32"/>
  <c r="Z166" i="32"/>
  <c r="Y166" i="32"/>
  <c r="X166" i="32"/>
  <c r="Z165" i="32"/>
  <c r="Y165" i="32"/>
  <c r="X165" i="32"/>
  <c r="Z164" i="32"/>
  <c r="Y164" i="32"/>
  <c r="X164" i="32"/>
  <c r="Z163" i="32"/>
  <c r="Y163" i="32"/>
  <c r="X163" i="32"/>
  <c r="Z162" i="32"/>
  <c r="Y162" i="32"/>
  <c r="X162" i="32"/>
  <c r="Z161" i="32"/>
  <c r="Y161" i="32"/>
  <c r="X161" i="32"/>
  <c r="Z160" i="32"/>
  <c r="Y160" i="32"/>
  <c r="X160" i="32"/>
  <c r="Z159" i="32"/>
  <c r="Y159" i="32"/>
  <c r="X159" i="32"/>
  <c r="Z158" i="32"/>
  <c r="Y158" i="32"/>
  <c r="X158" i="32"/>
  <c r="Z157" i="32"/>
  <c r="Y157" i="32"/>
  <c r="X157" i="32"/>
  <c r="Z156" i="32"/>
  <c r="Y156" i="32"/>
  <c r="X156" i="32"/>
  <c r="Z155" i="32"/>
  <c r="Y155" i="32"/>
  <c r="X155" i="32"/>
  <c r="Z154" i="32"/>
  <c r="Y154" i="32"/>
  <c r="X154" i="32"/>
  <c r="Z153" i="32"/>
  <c r="Y153" i="32"/>
  <c r="X153" i="32"/>
  <c r="Z152" i="32"/>
  <c r="Y152" i="32"/>
  <c r="X152" i="32"/>
  <c r="Z151" i="32"/>
  <c r="Y151" i="32"/>
  <c r="X151" i="32"/>
  <c r="Z150" i="32"/>
  <c r="Y150" i="32"/>
  <c r="X150" i="32"/>
  <c r="Z149" i="32"/>
  <c r="Y149" i="32"/>
  <c r="X149" i="32"/>
  <c r="Z148" i="32"/>
  <c r="Y148" i="32"/>
  <c r="X148" i="32"/>
  <c r="Z147" i="32"/>
  <c r="Y147" i="32"/>
  <c r="X147" i="32"/>
  <c r="Z146" i="32"/>
  <c r="Y146" i="32"/>
  <c r="X146" i="32"/>
  <c r="Z145" i="32"/>
  <c r="Y145" i="32"/>
  <c r="X145" i="32"/>
  <c r="Z144" i="32"/>
  <c r="Y144" i="32"/>
  <c r="X144" i="32"/>
  <c r="Z143" i="32"/>
  <c r="Y143" i="32"/>
  <c r="X143" i="32"/>
  <c r="Z142" i="32"/>
  <c r="Y142" i="32"/>
  <c r="X142" i="32"/>
  <c r="Z141" i="32"/>
  <c r="Y141" i="32"/>
  <c r="X141" i="32"/>
  <c r="Z140" i="32"/>
  <c r="Y140" i="32"/>
  <c r="X140" i="32"/>
  <c r="Z139" i="32"/>
  <c r="Y139" i="32"/>
  <c r="X139" i="32"/>
  <c r="Z138" i="32"/>
  <c r="Y138" i="32"/>
  <c r="X138" i="32"/>
  <c r="Z137" i="32"/>
  <c r="Y137" i="32"/>
  <c r="X137" i="32"/>
  <c r="Z136" i="32"/>
  <c r="Y136" i="32"/>
  <c r="X136" i="32"/>
  <c r="Z135" i="32"/>
  <c r="Y135" i="32"/>
  <c r="X135" i="32"/>
  <c r="Z134" i="32"/>
  <c r="Y134" i="32"/>
  <c r="X134" i="32"/>
  <c r="Z133" i="32"/>
  <c r="Y133" i="32"/>
  <c r="X133" i="32"/>
  <c r="Z132" i="32"/>
  <c r="Y132" i="32"/>
  <c r="X132" i="32"/>
  <c r="Z131" i="32"/>
  <c r="Y131" i="32"/>
  <c r="X131" i="32"/>
  <c r="Z130" i="32"/>
  <c r="Y130" i="32"/>
  <c r="X130" i="32"/>
  <c r="Z129" i="32"/>
  <c r="Y129" i="32"/>
  <c r="X129" i="32"/>
  <c r="Z128" i="32"/>
  <c r="Y128" i="32"/>
  <c r="X128" i="32"/>
  <c r="Z127" i="32"/>
  <c r="Y127" i="32"/>
  <c r="X127" i="32"/>
  <c r="Z126" i="32"/>
  <c r="Y126" i="32"/>
  <c r="X126" i="32"/>
  <c r="Z125" i="32"/>
  <c r="Y125" i="32"/>
  <c r="X125" i="32"/>
  <c r="Z124" i="32"/>
  <c r="Y124" i="32"/>
  <c r="X124" i="32"/>
  <c r="Z123" i="32"/>
  <c r="Y123" i="32"/>
  <c r="X123" i="32"/>
  <c r="Z122" i="32"/>
  <c r="Y122" i="32"/>
  <c r="X122" i="32"/>
  <c r="Z121" i="32"/>
  <c r="Y121" i="32"/>
  <c r="X121" i="32"/>
  <c r="Z120" i="32"/>
  <c r="Y120" i="32"/>
  <c r="X120" i="32"/>
  <c r="Z119" i="32"/>
  <c r="Y119" i="32"/>
  <c r="X119" i="32"/>
  <c r="Z118" i="32"/>
  <c r="Y118" i="32"/>
  <c r="X118" i="32"/>
  <c r="Z117" i="32"/>
  <c r="Y117" i="32"/>
  <c r="X117" i="32"/>
  <c r="Z116" i="32"/>
  <c r="Y116" i="32"/>
  <c r="X116" i="32"/>
  <c r="Z115" i="32"/>
  <c r="Y115" i="32"/>
  <c r="X115" i="32"/>
  <c r="Z114" i="32"/>
  <c r="Y114" i="32"/>
  <c r="X114" i="32"/>
  <c r="Z113" i="32"/>
  <c r="Y113" i="32"/>
  <c r="X113" i="32"/>
  <c r="Z112" i="32"/>
  <c r="Y112" i="32"/>
  <c r="X112" i="32"/>
  <c r="Z111" i="32"/>
  <c r="Y111" i="32"/>
  <c r="X111" i="32"/>
  <c r="Z110" i="32"/>
  <c r="Y110" i="32"/>
  <c r="X110" i="32"/>
  <c r="Z109" i="32"/>
  <c r="Y109" i="32"/>
  <c r="X109" i="32"/>
  <c r="Z108" i="32"/>
  <c r="Y108" i="32"/>
  <c r="X108" i="32"/>
  <c r="Z107" i="32"/>
  <c r="Y107" i="32"/>
  <c r="X107" i="32"/>
  <c r="Z106" i="32"/>
  <c r="Y106" i="32"/>
  <c r="X106" i="32"/>
  <c r="Z105" i="32"/>
  <c r="Y105" i="32"/>
  <c r="X105" i="32"/>
  <c r="Z104" i="32"/>
  <c r="Y104" i="32"/>
  <c r="X104" i="32"/>
  <c r="Z103" i="32"/>
  <c r="Y103" i="32"/>
  <c r="X103" i="32"/>
  <c r="Z102" i="32"/>
  <c r="Y102" i="32"/>
  <c r="X102" i="32"/>
  <c r="Z101" i="32"/>
  <c r="Y101" i="32"/>
  <c r="X101" i="32"/>
  <c r="Z100" i="32"/>
  <c r="Y100" i="32"/>
  <c r="X100" i="32"/>
  <c r="Z99" i="32"/>
  <c r="Y99" i="32"/>
  <c r="X99" i="32"/>
  <c r="Z98" i="32"/>
  <c r="Y98" i="32"/>
  <c r="X98" i="32"/>
  <c r="Z97" i="32"/>
  <c r="Y97" i="32"/>
  <c r="X97" i="32"/>
  <c r="Z96" i="32"/>
  <c r="Y96" i="32"/>
  <c r="X96" i="32"/>
  <c r="Z95" i="32"/>
  <c r="Y95" i="32"/>
  <c r="X95" i="32"/>
  <c r="Z94" i="32"/>
  <c r="Y94" i="32"/>
  <c r="X94" i="32"/>
  <c r="Z93" i="32"/>
  <c r="Y93" i="32"/>
  <c r="X93" i="32"/>
  <c r="Z92" i="32"/>
  <c r="Y92" i="32"/>
  <c r="X92" i="32"/>
  <c r="Z91" i="32"/>
  <c r="Y91" i="32"/>
  <c r="X91" i="32"/>
  <c r="Z90" i="32"/>
  <c r="Y90" i="32"/>
  <c r="X90" i="32"/>
  <c r="Z89" i="32"/>
  <c r="Y89" i="32"/>
  <c r="X89" i="32"/>
  <c r="Z88" i="32"/>
  <c r="Y88" i="32"/>
  <c r="X88" i="32"/>
  <c r="Z87" i="32"/>
  <c r="Y87" i="32"/>
  <c r="X87" i="32"/>
  <c r="Z86" i="32"/>
  <c r="Y86" i="32"/>
  <c r="X86" i="32"/>
  <c r="Z85" i="32"/>
  <c r="Y85" i="32"/>
  <c r="X85" i="32"/>
  <c r="Z84" i="32"/>
  <c r="Y84" i="32"/>
  <c r="X84" i="32"/>
  <c r="Z83" i="32"/>
  <c r="Y83" i="32"/>
  <c r="X83" i="32"/>
  <c r="Z82" i="32"/>
  <c r="Y82" i="32"/>
  <c r="X82" i="32"/>
  <c r="Z81" i="32"/>
  <c r="Y81" i="32"/>
  <c r="X81" i="32"/>
  <c r="Z80" i="32"/>
  <c r="Y80" i="32"/>
  <c r="X80" i="32"/>
  <c r="Z79" i="32"/>
  <c r="Y79" i="32"/>
  <c r="X79" i="32"/>
  <c r="Z78" i="32"/>
  <c r="Y78" i="32"/>
  <c r="X78" i="32"/>
  <c r="Z77" i="32"/>
  <c r="Y77" i="32"/>
  <c r="X77" i="32"/>
  <c r="Z76" i="32"/>
  <c r="Y76" i="32"/>
  <c r="X76" i="32"/>
  <c r="Z75" i="32"/>
  <c r="Y75" i="32"/>
  <c r="X75" i="32"/>
  <c r="Z74" i="32"/>
  <c r="Y74" i="32"/>
  <c r="X74" i="32"/>
  <c r="Z73" i="32"/>
  <c r="Y73" i="32"/>
  <c r="X73" i="32"/>
  <c r="Z72" i="32"/>
  <c r="Y72" i="32"/>
  <c r="X72" i="32"/>
  <c r="Z71" i="32"/>
  <c r="Y71" i="32"/>
  <c r="X71" i="32"/>
  <c r="Z70" i="32"/>
  <c r="Y70" i="32"/>
  <c r="X70" i="32"/>
  <c r="Z69" i="32"/>
  <c r="Y69" i="32"/>
  <c r="X69" i="32"/>
  <c r="Z68" i="32"/>
  <c r="Y68" i="32"/>
  <c r="X68" i="32"/>
  <c r="Z67" i="32"/>
  <c r="Y67" i="32"/>
  <c r="X67" i="32"/>
  <c r="Z66" i="32"/>
  <c r="Y66" i="32"/>
  <c r="X66" i="32"/>
  <c r="Z65" i="32"/>
  <c r="Y65" i="32"/>
  <c r="X65" i="32"/>
  <c r="Z64" i="32"/>
  <c r="Y64" i="32"/>
  <c r="X64" i="32"/>
  <c r="Z63" i="32"/>
  <c r="Y63" i="32"/>
  <c r="X63" i="32"/>
  <c r="Z62" i="32"/>
  <c r="Y62" i="32"/>
  <c r="X62" i="32"/>
  <c r="Z61" i="32"/>
  <c r="Y61" i="32"/>
  <c r="X61" i="32"/>
  <c r="Z60" i="32"/>
  <c r="Y60" i="32"/>
  <c r="X60" i="32"/>
  <c r="Z59" i="32"/>
  <c r="Y59" i="32"/>
  <c r="X59" i="32"/>
  <c r="Z58" i="32"/>
  <c r="Y58" i="32"/>
  <c r="X58" i="32"/>
  <c r="Z57" i="32"/>
  <c r="Y57" i="32"/>
  <c r="X57" i="32"/>
  <c r="Z56" i="32"/>
  <c r="Y56" i="32"/>
  <c r="X56" i="32"/>
  <c r="Z55" i="32"/>
  <c r="Y55" i="32"/>
  <c r="X55" i="32"/>
  <c r="Z54" i="32"/>
  <c r="Y54" i="32"/>
  <c r="X54" i="32"/>
  <c r="Z53" i="32"/>
  <c r="Y53" i="32"/>
  <c r="X53" i="32"/>
  <c r="Z52" i="32"/>
  <c r="Y52" i="32"/>
  <c r="X52" i="32"/>
  <c r="Z51" i="32"/>
  <c r="Y51" i="32"/>
  <c r="X51" i="32"/>
  <c r="Z50" i="32"/>
  <c r="Y50" i="32"/>
  <c r="X50" i="32"/>
  <c r="Z49" i="32"/>
  <c r="Y49" i="32"/>
  <c r="X49" i="32"/>
  <c r="Z48" i="32"/>
  <c r="Y48" i="32"/>
  <c r="X48" i="32"/>
  <c r="Z47" i="32"/>
  <c r="Y47" i="32"/>
  <c r="X47" i="32"/>
  <c r="Z46" i="32"/>
  <c r="Y46" i="32"/>
  <c r="X46" i="32"/>
  <c r="Z45" i="32"/>
  <c r="Y45" i="32"/>
  <c r="X45" i="32"/>
  <c r="Z44" i="32"/>
  <c r="Y44" i="32"/>
  <c r="X44" i="32"/>
  <c r="Z43" i="32"/>
  <c r="Y43" i="32"/>
  <c r="X43" i="32"/>
  <c r="Z42" i="32"/>
  <c r="Y42" i="32"/>
  <c r="X42" i="32"/>
  <c r="Z41" i="32"/>
  <c r="Y41" i="32"/>
  <c r="X41" i="32"/>
  <c r="Z40" i="32"/>
  <c r="Y40" i="32"/>
  <c r="X40" i="32"/>
  <c r="Z39" i="32"/>
  <c r="Y39" i="32"/>
  <c r="X39" i="32"/>
  <c r="Z38" i="32"/>
  <c r="Y38" i="32"/>
  <c r="X38" i="32"/>
  <c r="Z37" i="32"/>
  <c r="Y37" i="32"/>
  <c r="X37" i="32"/>
  <c r="Z36" i="32"/>
  <c r="Y36" i="32"/>
  <c r="X36" i="32"/>
  <c r="Z35" i="32"/>
  <c r="Y35" i="32"/>
  <c r="X35" i="32"/>
  <c r="Z34" i="32"/>
  <c r="Y34" i="32"/>
  <c r="X34" i="32"/>
  <c r="Z33" i="32"/>
  <c r="Y33" i="32"/>
  <c r="X33" i="32"/>
  <c r="Z32" i="32"/>
  <c r="Y32" i="32"/>
  <c r="X32" i="32"/>
  <c r="Z31" i="32"/>
  <c r="Y31" i="32"/>
  <c r="X31" i="32"/>
  <c r="Z30" i="32"/>
  <c r="Y30" i="32"/>
  <c r="X30" i="32"/>
  <c r="Z29" i="32"/>
  <c r="Y29" i="32"/>
  <c r="X29" i="32"/>
  <c r="Z28" i="32"/>
  <c r="Y28" i="32"/>
  <c r="X28" i="32"/>
  <c r="Z27" i="32"/>
  <c r="Y27" i="32"/>
  <c r="X27" i="32"/>
  <c r="Z26" i="32"/>
  <c r="Y26" i="32"/>
  <c r="X26" i="32"/>
  <c r="Z25" i="32"/>
  <c r="Y25" i="32"/>
  <c r="X25" i="32"/>
  <c r="Z24" i="32"/>
  <c r="Y24" i="32"/>
  <c r="X24" i="32"/>
  <c r="Z23" i="32"/>
  <c r="Y23" i="32"/>
  <c r="X23" i="32"/>
  <c r="Z22" i="32"/>
  <c r="Y22" i="32"/>
  <c r="X22" i="32"/>
  <c r="Z21" i="32"/>
  <c r="Y21" i="32"/>
  <c r="X21" i="32"/>
  <c r="Z20" i="32"/>
  <c r="Y20" i="32"/>
  <c r="X20" i="32"/>
  <c r="Z19" i="32"/>
  <c r="Y19" i="32"/>
  <c r="X19" i="32"/>
  <c r="Z18" i="32"/>
  <c r="Y18" i="32"/>
  <c r="X18" i="32"/>
  <c r="Z17" i="32"/>
  <c r="Y17" i="32"/>
  <c r="X17" i="32"/>
  <c r="Z16" i="32"/>
  <c r="Y16" i="32"/>
  <c r="X16" i="32"/>
  <c r="Z15" i="32"/>
  <c r="Y15" i="32"/>
  <c r="X15" i="32"/>
  <c r="Z14" i="32"/>
  <c r="Y14" i="32"/>
  <c r="X14" i="32"/>
  <c r="Z13" i="32"/>
  <c r="Y13" i="32"/>
  <c r="X13" i="32"/>
  <c r="Z12" i="32"/>
  <c r="Y12" i="32"/>
  <c r="X12" i="32"/>
  <c r="Z11" i="32"/>
  <c r="Y11" i="32"/>
  <c r="X11" i="32"/>
  <c r="Z10" i="32"/>
  <c r="Y10" i="32"/>
  <c r="X10" i="32"/>
  <c r="Z9" i="32"/>
  <c r="Y9" i="32"/>
  <c r="X9" i="32"/>
  <c r="AA10" i="32"/>
  <c r="AA11" i="32"/>
  <c r="AA12" i="32"/>
  <c r="AA14" i="32"/>
  <c r="AA15" i="32"/>
  <c r="AA16" i="32"/>
  <c r="AA17" i="32"/>
  <c r="AA18" i="32"/>
  <c r="AA19" i="32"/>
  <c r="AA20" i="32"/>
  <c r="AA22" i="32"/>
  <c r="AA23" i="32"/>
  <c r="AA24" i="32"/>
  <c r="AA25" i="32"/>
  <c r="AA26" i="32"/>
  <c r="AA27" i="32"/>
  <c r="AA28" i="32"/>
  <c r="AA30" i="32"/>
  <c r="AA31" i="32"/>
  <c r="AA33" i="32"/>
  <c r="AA34" i="32"/>
  <c r="AA35" i="32"/>
  <c r="AA36" i="32"/>
  <c r="AA38" i="32"/>
  <c r="AA39" i="32"/>
  <c r="AA40" i="32"/>
  <c r="AA41" i="32"/>
  <c r="AA42" i="32"/>
  <c r="AA43" i="32"/>
  <c r="AA44" i="32"/>
  <c r="AA46" i="32"/>
  <c r="AA47" i="32"/>
  <c r="AA48" i="32"/>
  <c r="AA49" i="32"/>
  <c r="AA50" i="32"/>
  <c r="AA51" i="32"/>
  <c r="AA52" i="32"/>
  <c r="AA54" i="32"/>
  <c r="AA55" i="32"/>
  <c r="AA56" i="32"/>
  <c r="AA57" i="32"/>
  <c r="AA58" i="32"/>
  <c r="AA59" i="32"/>
  <c r="AA60" i="32"/>
  <c r="AA62" i="32"/>
  <c r="AA63" i="32"/>
  <c r="AA64" i="32"/>
  <c r="AA65" i="32"/>
  <c r="AA66" i="32"/>
  <c r="AA67" i="32"/>
  <c r="AA68" i="32"/>
  <c r="AA70" i="32"/>
  <c r="AA71" i="32"/>
  <c r="AA72" i="32"/>
  <c r="AA73" i="32"/>
  <c r="AA74" i="32"/>
  <c r="AA75" i="32"/>
  <c r="AA76" i="32"/>
  <c r="AA78" i="32"/>
  <c r="AA79" i="32"/>
  <c r="AA80" i="32"/>
  <c r="AA81" i="32"/>
  <c r="AA82" i="32"/>
  <c r="AA83" i="32"/>
  <c r="AA84" i="32"/>
  <c r="AA86" i="32"/>
  <c r="AA87" i="32"/>
  <c r="AA88" i="32"/>
  <c r="AA89" i="32"/>
  <c r="AA90" i="32"/>
  <c r="AA91" i="32"/>
  <c r="AA92" i="32"/>
  <c r="AA94" i="32"/>
  <c r="AA95" i="32"/>
  <c r="AA96" i="32"/>
  <c r="AA97" i="32"/>
  <c r="AA98" i="32"/>
  <c r="AA99" i="32"/>
  <c r="AA100" i="32"/>
  <c r="AA102" i="32"/>
  <c r="AA103" i="32"/>
  <c r="AA104" i="32"/>
  <c r="AA105" i="32"/>
  <c r="AA106" i="32"/>
  <c r="AA107" i="32"/>
  <c r="AA108" i="32"/>
  <c r="AA110" i="32"/>
  <c r="AA111" i="32"/>
  <c r="AA112" i="32"/>
  <c r="AA113" i="32"/>
  <c r="AA114" i="32"/>
  <c r="AA115" i="32"/>
  <c r="AA116" i="32"/>
  <c r="AA118" i="32"/>
  <c r="AA119" i="32"/>
  <c r="AA120" i="32"/>
  <c r="AA121" i="32"/>
  <c r="AA122" i="32"/>
  <c r="AA123" i="32"/>
  <c r="AA124" i="32"/>
  <c r="AA126" i="32"/>
  <c r="AA127" i="32"/>
  <c r="AA128" i="32"/>
  <c r="AA129" i="32"/>
  <c r="AA130" i="32"/>
  <c r="AA131" i="32"/>
  <c r="AA132" i="32"/>
  <c r="AA134" i="32"/>
  <c r="AA135" i="32"/>
  <c r="AA136" i="32"/>
  <c r="AA137" i="32"/>
  <c r="AA138" i="32"/>
  <c r="AA139" i="32"/>
  <c r="AA140" i="32"/>
  <c r="AA142" i="32"/>
  <c r="AA143" i="32"/>
  <c r="AA144" i="32"/>
  <c r="AA145" i="32"/>
  <c r="AA146" i="32"/>
  <c r="AA147" i="32"/>
  <c r="AA148" i="32"/>
  <c r="AA150" i="32"/>
  <c r="AA151" i="32"/>
  <c r="AA152" i="32"/>
  <c r="AA153" i="32"/>
  <c r="AA154" i="32"/>
  <c r="AA155" i="32"/>
  <c r="AA156" i="32"/>
  <c r="AA158" i="32"/>
  <c r="AA159" i="32"/>
  <c r="AA160" i="32"/>
  <c r="AA161" i="32"/>
  <c r="AA162" i="32"/>
  <c r="AA163" i="32"/>
  <c r="AA164" i="32"/>
  <c r="AA166" i="32"/>
  <c r="AA167" i="32"/>
  <c r="AA168" i="32"/>
  <c r="AA169" i="32"/>
  <c r="AA170" i="32"/>
  <c r="AA171" i="32"/>
  <c r="AA172" i="32"/>
  <c r="AA174" i="32"/>
  <c r="AA175" i="32"/>
  <c r="AA177" i="32"/>
  <c r="AA178" i="32"/>
  <c r="AA179" i="32"/>
  <c r="AA180" i="32"/>
  <c r="AA182" i="32"/>
  <c r="AA183" i="32"/>
  <c r="AA184" i="32"/>
  <c r="AA185" i="32"/>
  <c r="AA186" i="32"/>
  <c r="AA187" i="32"/>
  <c r="AA188" i="32"/>
  <c r="AA190" i="32"/>
  <c r="AA191" i="32"/>
  <c r="AA192" i="32"/>
  <c r="AA193" i="32"/>
  <c r="AA194" i="32"/>
  <c r="AA195" i="32"/>
  <c r="AA196" i="32"/>
  <c r="AA198" i="32"/>
  <c r="AA199" i="32"/>
  <c r="AA200" i="32"/>
  <c r="AA201" i="32"/>
  <c r="AA202" i="32"/>
  <c r="AA203" i="32"/>
  <c r="AA204" i="32"/>
  <c r="AA206" i="32"/>
  <c r="AA207" i="32"/>
  <c r="AA208" i="32"/>
  <c r="AA209" i="32"/>
  <c r="AA210" i="32"/>
  <c r="AA211" i="32"/>
  <c r="AA212" i="32"/>
  <c r="AA214" i="32"/>
  <c r="AA215" i="32"/>
  <c r="AA216" i="32"/>
  <c r="AA217" i="32"/>
  <c r="AA218" i="32"/>
  <c r="AA219" i="32"/>
  <c r="AA220" i="32"/>
  <c r="AA222" i="32"/>
  <c r="AA223" i="32"/>
  <c r="AA224" i="32"/>
  <c r="AA225" i="32"/>
  <c r="AA226" i="32"/>
  <c r="AA227" i="32"/>
  <c r="AA228" i="32"/>
  <c r="AA230" i="32"/>
  <c r="AA231" i="32"/>
  <c r="AA232" i="32"/>
  <c r="AA233" i="32"/>
  <c r="AA234" i="32"/>
  <c r="AA235" i="32"/>
  <c r="AA236" i="32"/>
  <c r="AA238" i="32"/>
  <c r="AA239" i="32"/>
  <c r="AA240" i="32"/>
  <c r="AA241" i="32"/>
  <c r="AA242" i="32"/>
  <c r="AA243" i="32"/>
  <c r="AA244" i="32"/>
  <c r="AA246" i="32"/>
  <c r="AA247" i="32"/>
  <c r="AA248" i="32"/>
  <c r="AA249" i="32"/>
  <c r="AA250" i="32"/>
  <c r="AA251" i="32"/>
  <c r="AA252" i="32"/>
  <c r="AA254" i="32"/>
  <c r="AA255" i="32"/>
  <c r="AA256" i="32"/>
  <c r="AA257" i="32"/>
  <c r="AA258" i="32"/>
  <c r="AA259" i="32"/>
  <c r="AA260" i="32"/>
  <c r="AA262" i="32"/>
  <c r="AA263" i="32"/>
  <c r="AA264" i="32"/>
  <c r="AA265" i="32"/>
  <c r="AA266" i="32"/>
  <c r="AA318" i="32"/>
  <c r="AA319" i="32"/>
  <c r="R319" i="15"/>
  <c r="L319" i="15" s="1"/>
  <c r="V319" i="15" s="1"/>
  <c r="M319" i="15"/>
  <c r="AC319" i="15" s="1"/>
  <c r="J319" i="15"/>
  <c r="H319" i="15"/>
  <c r="G319" i="15"/>
  <c r="K319" i="15" s="1"/>
  <c r="U319" i="15" s="1"/>
  <c r="AC318" i="15"/>
  <c r="V318" i="15"/>
  <c r="T318" i="15"/>
  <c r="S318" i="15"/>
  <c r="R318" i="15"/>
  <c r="P318" i="15"/>
  <c r="O318" i="15"/>
  <c r="N318" i="15"/>
  <c r="L318" i="15"/>
  <c r="J318" i="15"/>
  <c r="I318" i="15"/>
  <c r="H318" i="15"/>
  <c r="G318" i="15"/>
  <c r="K318" i="15" s="1"/>
  <c r="U318" i="15" s="1"/>
  <c r="AC317" i="15"/>
  <c r="T317" i="15"/>
  <c r="S317" i="15"/>
  <c r="R317" i="15"/>
  <c r="P317" i="15"/>
  <c r="O317" i="15"/>
  <c r="N317" i="15"/>
  <c r="L317" i="15"/>
  <c r="V317" i="15" s="1"/>
  <c r="K317" i="15"/>
  <c r="J317" i="15"/>
  <c r="I317" i="15"/>
  <c r="H317" i="15"/>
  <c r="G317" i="15"/>
  <c r="T316" i="15"/>
  <c r="S316" i="15"/>
  <c r="R316" i="15"/>
  <c r="N316" i="15"/>
  <c r="J316" i="15"/>
  <c r="I316" i="15"/>
  <c r="H316" i="15"/>
  <c r="L316" i="15" s="1"/>
  <c r="V316" i="15" s="1"/>
  <c r="G316" i="15"/>
  <c r="K316" i="15" s="1"/>
  <c r="U316" i="15" s="1"/>
  <c r="U315" i="15"/>
  <c r="T315" i="15"/>
  <c r="S315" i="15"/>
  <c r="R315" i="15"/>
  <c r="L315" i="15" s="1"/>
  <c r="V315" i="15" s="1"/>
  <c r="N315" i="15"/>
  <c r="K315" i="15"/>
  <c r="J315" i="15"/>
  <c r="I315" i="15"/>
  <c r="H315" i="15"/>
  <c r="G315" i="15"/>
  <c r="T314" i="15"/>
  <c r="S314" i="15"/>
  <c r="R314" i="15"/>
  <c r="N314" i="15"/>
  <c r="J314" i="15"/>
  <c r="I314" i="15"/>
  <c r="H314" i="15"/>
  <c r="L314" i="15" s="1"/>
  <c r="V314" i="15" s="1"/>
  <c r="G314" i="15"/>
  <c r="U313" i="15"/>
  <c r="T313" i="15"/>
  <c r="S313" i="15"/>
  <c r="R313" i="15"/>
  <c r="N313" i="15"/>
  <c r="L313" i="15"/>
  <c r="V313" i="15" s="1"/>
  <c r="K313" i="15"/>
  <c r="J313" i="15"/>
  <c r="I313" i="15"/>
  <c r="H313" i="15"/>
  <c r="G313" i="15"/>
  <c r="T312" i="15"/>
  <c r="S312" i="15"/>
  <c r="R312" i="15"/>
  <c r="N312" i="15"/>
  <c r="J312" i="15"/>
  <c r="I312" i="15"/>
  <c r="H312" i="15"/>
  <c r="L312" i="15" s="1"/>
  <c r="V312" i="15" s="1"/>
  <c r="G312" i="15"/>
  <c r="U311" i="15"/>
  <c r="T311" i="15"/>
  <c r="S311" i="15"/>
  <c r="R311" i="15"/>
  <c r="N311" i="15"/>
  <c r="L311" i="15"/>
  <c r="V311" i="15" s="1"/>
  <c r="K311" i="15"/>
  <c r="J311" i="15"/>
  <c r="I311" i="15"/>
  <c r="H311" i="15"/>
  <c r="G311" i="15"/>
  <c r="T310" i="15"/>
  <c r="S310" i="15"/>
  <c r="R310" i="15"/>
  <c r="N310" i="15"/>
  <c r="J310" i="15"/>
  <c r="I310" i="15"/>
  <c r="H310" i="15"/>
  <c r="L310" i="15" s="1"/>
  <c r="V310" i="15" s="1"/>
  <c r="G310" i="15"/>
  <c r="K310" i="15" s="1"/>
  <c r="U310" i="15" s="1"/>
  <c r="U309" i="15"/>
  <c r="T309" i="15"/>
  <c r="S309" i="15"/>
  <c r="R309" i="15"/>
  <c r="N309" i="15"/>
  <c r="L309" i="15"/>
  <c r="V309" i="15" s="1"/>
  <c r="K309" i="15"/>
  <c r="J309" i="15"/>
  <c r="I309" i="15"/>
  <c r="H309" i="15"/>
  <c r="G309" i="15"/>
  <c r="T308" i="15"/>
  <c r="S308" i="15"/>
  <c r="R308" i="15"/>
  <c r="N308" i="15"/>
  <c r="J308" i="15"/>
  <c r="I308" i="15"/>
  <c r="H308" i="15"/>
  <c r="L308" i="15" s="1"/>
  <c r="V308" i="15" s="1"/>
  <c r="G308" i="15"/>
  <c r="U307" i="15"/>
  <c r="T307" i="15"/>
  <c r="S307" i="15"/>
  <c r="R307" i="15"/>
  <c r="N307" i="15"/>
  <c r="L307" i="15"/>
  <c r="V307" i="15" s="1"/>
  <c r="K307" i="15"/>
  <c r="J307" i="15"/>
  <c r="I307" i="15"/>
  <c r="H307" i="15"/>
  <c r="G307" i="15"/>
  <c r="T306" i="15"/>
  <c r="S306" i="15"/>
  <c r="R306" i="15"/>
  <c r="N306" i="15"/>
  <c r="J306" i="15"/>
  <c r="I306" i="15"/>
  <c r="H306" i="15"/>
  <c r="L306" i="15" s="1"/>
  <c r="V306" i="15" s="1"/>
  <c r="G306" i="15"/>
  <c r="K306" i="15" s="1"/>
  <c r="U306" i="15" s="1"/>
  <c r="U305" i="15"/>
  <c r="T305" i="15"/>
  <c r="S305" i="15"/>
  <c r="R305" i="15"/>
  <c r="N305" i="15"/>
  <c r="L305" i="15"/>
  <c r="V305" i="15" s="1"/>
  <c r="K305" i="15"/>
  <c r="J305" i="15"/>
  <c r="I305" i="15"/>
  <c r="H305" i="15"/>
  <c r="G305" i="15"/>
  <c r="T304" i="15"/>
  <c r="S304" i="15"/>
  <c r="R304" i="15"/>
  <c r="N304" i="15"/>
  <c r="J304" i="15"/>
  <c r="I304" i="15"/>
  <c r="H304" i="15"/>
  <c r="L304" i="15" s="1"/>
  <c r="V304" i="15" s="1"/>
  <c r="G304" i="15"/>
  <c r="K304" i="15" s="1"/>
  <c r="U304" i="15" s="1"/>
  <c r="U303" i="15"/>
  <c r="T303" i="15"/>
  <c r="S303" i="15"/>
  <c r="R303" i="15"/>
  <c r="N303" i="15"/>
  <c r="L303" i="15"/>
  <c r="V303" i="15" s="1"/>
  <c r="K303" i="15"/>
  <c r="J303" i="15"/>
  <c r="I303" i="15"/>
  <c r="H303" i="15"/>
  <c r="G303" i="15"/>
  <c r="T302" i="15"/>
  <c r="S302" i="15"/>
  <c r="R302" i="15"/>
  <c r="N302" i="15"/>
  <c r="J302" i="15"/>
  <c r="I302" i="15"/>
  <c r="H302" i="15"/>
  <c r="L302" i="15" s="1"/>
  <c r="V302" i="15" s="1"/>
  <c r="G302" i="15"/>
  <c r="U301" i="15"/>
  <c r="T301" i="15"/>
  <c r="S301" i="15"/>
  <c r="R301" i="15"/>
  <c r="N301" i="15"/>
  <c r="K301" i="15"/>
  <c r="J301" i="15"/>
  <c r="I301" i="15"/>
  <c r="H301" i="15"/>
  <c r="L301" i="15" s="1"/>
  <c r="V301" i="15" s="1"/>
  <c r="G301" i="15"/>
  <c r="T300" i="15"/>
  <c r="S300" i="15"/>
  <c r="R300" i="15"/>
  <c r="N300" i="15"/>
  <c r="L300" i="15"/>
  <c r="V300" i="15" s="1"/>
  <c r="J300" i="15"/>
  <c r="I300" i="15"/>
  <c r="H300" i="15"/>
  <c r="G300" i="15"/>
  <c r="U299" i="15"/>
  <c r="T299" i="15"/>
  <c r="S299" i="15"/>
  <c r="R299" i="15"/>
  <c r="Q299" i="15"/>
  <c r="P299" i="15"/>
  <c r="O299" i="15"/>
  <c r="N299" i="15"/>
  <c r="M299" i="15"/>
  <c r="M267" i="15" s="1"/>
  <c r="J299" i="15"/>
  <c r="I299" i="15"/>
  <c r="H299" i="15"/>
  <c r="L299" i="15" s="1"/>
  <c r="V299" i="15" s="1"/>
  <c r="G299" i="15"/>
  <c r="K299" i="15" s="1"/>
  <c r="U298" i="15"/>
  <c r="T298" i="15"/>
  <c r="S298" i="15"/>
  <c r="R298" i="15"/>
  <c r="N298" i="15"/>
  <c r="K298" i="15"/>
  <c r="J298" i="15"/>
  <c r="I298" i="15"/>
  <c r="H298" i="15"/>
  <c r="L298" i="15" s="1"/>
  <c r="V298" i="15" s="1"/>
  <c r="G298" i="15"/>
  <c r="T297" i="15"/>
  <c r="S297" i="15"/>
  <c r="R297" i="15"/>
  <c r="N297" i="15"/>
  <c r="J297" i="15"/>
  <c r="I297" i="15"/>
  <c r="H297" i="15"/>
  <c r="L297" i="15" s="1"/>
  <c r="V297" i="15" s="1"/>
  <c r="G297" i="15"/>
  <c r="K297" i="15" s="1"/>
  <c r="U297" i="15" s="1"/>
  <c r="U296" i="15"/>
  <c r="T296" i="15"/>
  <c r="S296" i="15"/>
  <c r="R296" i="15"/>
  <c r="N296" i="15"/>
  <c r="L296" i="15"/>
  <c r="V296" i="15" s="1"/>
  <c r="K296" i="15"/>
  <c r="J296" i="15"/>
  <c r="I296" i="15"/>
  <c r="H296" i="15"/>
  <c r="G296" i="15"/>
  <c r="T295" i="15"/>
  <c r="S295" i="15"/>
  <c r="R295" i="15"/>
  <c r="N295" i="15"/>
  <c r="J295" i="15"/>
  <c r="I295" i="15"/>
  <c r="H295" i="15"/>
  <c r="L295" i="15" s="1"/>
  <c r="V295" i="15" s="1"/>
  <c r="G295" i="15"/>
  <c r="U294" i="15"/>
  <c r="T294" i="15"/>
  <c r="S294" i="15"/>
  <c r="R294" i="15"/>
  <c r="N294" i="15"/>
  <c r="K294" i="15"/>
  <c r="J294" i="15"/>
  <c r="I294" i="15"/>
  <c r="H294" i="15"/>
  <c r="L294" i="15" s="1"/>
  <c r="V294" i="15" s="1"/>
  <c r="G294" i="15"/>
  <c r="T293" i="15"/>
  <c r="S293" i="15"/>
  <c r="R293" i="15"/>
  <c r="N293" i="15"/>
  <c r="J293" i="15"/>
  <c r="I293" i="15"/>
  <c r="H293" i="15"/>
  <c r="L293" i="15" s="1"/>
  <c r="V293" i="15" s="1"/>
  <c r="G293" i="15"/>
  <c r="U292" i="15"/>
  <c r="T292" i="15"/>
  <c r="S292" i="15"/>
  <c r="R292" i="15"/>
  <c r="N292" i="15"/>
  <c r="K292" i="15"/>
  <c r="J292" i="15"/>
  <c r="I292" i="15"/>
  <c r="H292" i="15"/>
  <c r="L292" i="15" s="1"/>
  <c r="V292" i="15" s="1"/>
  <c r="G292" i="15"/>
  <c r="T291" i="15"/>
  <c r="S291" i="15"/>
  <c r="R291" i="15"/>
  <c r="N291" i="15"/>
  <c r="J291" i="15"/>
  <c r="I291" i="15"/>
  <c r="H291" i="15"/>
  <c r="L291" i="15" s="1"/>
  <c r="V291" i="15" s="1"/>
  <c r="G291" i="15"/>
  <c r="K291" i="15" s="1"/>
  <c r="U291" i="15" s="1"/>
  <c r="U290" i="15"/>
  <c r="T290" i="15"/>
  <c r="S290" i="15"/>
  <c r="R290" i="15"/>
  <c r="N290" i="15"/>
  <c r="K290" i="15"/>
  <c r="J290" i="15"/>
  <c r="I290" i="15"/>
  <c r="H290" i="15"/>
  <c r="L290" i="15" s="1"/>
  <c r="V290" i="15" s="1"/>
  <c r="G290" i="15"/>
  <c r="T289" i="15"/>
  <c r="S289" i="15"/>
  <c r="R289" i="15"/>
  <c r="N289" i="15"/>
  <c r="J289" i="15"/>
  <c r="I289" i="15"/>
  <c r="H289" i="15"/>
  <c r="L289" i="15" s="1"/>
  <c r="V289" i="15" s="1"/>
  <c r="G289" i="15"/>
  <c r="K289" i="15" s="1"/>
  <c r="U289" i="15" s="1"/>
  <c r="U288" i="15"/>
  <c r="T288" i="15"/>
  <c r="S288" i="15"/>
  <c r="R288" i="15"/>
  <c r="N288" i="15"/>
  <c r="K288" i="15"/>
  <c r="J288" i="15"/>
  <c r="I288" i="15"/>
  <c r="H288" i="15"/>
  <c r="L288" i="15" s="1"/>
  <c r="V288" i="15" s="1"/>
  <c r="G288" i="15"/>
  <c r="T287" i="15"/>
  <c r="S287" i="15"/>
  <c r="R287" i="15"/>
  <c r="N287" i="15"/>
  <c r="J287" i="15"/>
  <c r="I287" i="15"/>
  <c r="H287" i="15"/>
  <c r="L287" i="15" s="1"/>
  <c r="V287" i="15" s="1"/>
  <c r="G287" i="15"/>
  <c r="U286" i="15"/>
  <c r="T286" i="15"/>
  <c r="S286" i="15"/>
  <c r="R286" i="15"/>
  <c r="N286" i="15"/>
  <c r="K286" i="15"/>
  <c r="J286" i="15"/>
  <c r="I286" i="15"/>
  <c r="H286" i="15"/>
  <c r="L286" i="15" s="1"/>
  <c r="V286" i="15" s="1"/>
  <c r="G286" i="15"/>
  <c r="T285" i="15"/>
  <c r="S285" i="15"/>
  <c r="R285" i="15"/>
  <c r="N285" i="15"/>
  <c r="J285" i="15"/>
  <c r="I285" i="15"/>
  <c r="H285" i="15"/>
  <c r="L285" i="15" s="1"/>
  <c r="V285" i="15" s="1"/>
  <c r="G285" i="15"/>
  <c r="U284" i="15"/>
  <c r="T284" i="15"/>
  <c r="S284" i="15"/>
  <c r="R284" i="15"/>
  <c r="N284" i="15"/>
  <c r="L284" i="15"/>
  <c r="V284" i="15" s="1"/>
  <c r="K284" i="15"/>
  <c r="J284" i="15"/>
  <c r="I284" i="15"/>
  <c r="H284" i="15"/>
  <c r="G284" i="15"/>
  <c r="T283" i="15"/>
  <c r="S283" i="15"/>
  <c r="R283" i="15"/>
  <c r="N283" i="15"/>
  <c r="J283" i="15"/>
  <c r="I283" i="15"/>
  <c r="H283" i="15"/>
  <c r="L283" i="15" s="1"/>
  <c r="V283" i="15" s="1"/>
  <c r="G283" i="15"/>
  <c r="K283" i="15" s="1"/>
  <c r="U283" i="15" s="1"/>
  <c r="U282" i="15"/>
  <c r="T282" i="15"/>
  <c r="S282" i="15"/>
  <c r="R282" i="15"/>
  <c r="N282" i="15"/>
  <c r="L282" i="15"/>
  <c r="V282" i="15" s="1"/>
  <c r="K282" i="15"/>
  <c r="J282" i="15"/>
  <c r="I282" i="15"/>
  <c r="H282" i="15"/>
  <c r="G282" i="15"/>
  <c r="T281" i="15"/>
  <c r="S281" i="15"/>
  <c r="R281" i="15"/>
  <c r="N281" i="15"/>
  <c r="J281" i="15"/>
  <c r="I281" i="15"/>
  <c r="H281" i="15"/>
  <c r="L281" i="15" s="1"/>
  <c r="V281" i="15" s="1"/>
  <c r="G281" i="15"/>
  <c r="U280" i="15"/>
  <c r="T280" i="15"/>
  <c r="S280" i="15"/>
  <c r="R280" i="15"/>
  <c r="N280" i="15"/>
  <c r="K280" i="15"/>
  <c r="J280" i="15"/>
  <c r="I280" i="15"/>
  <c r="H280" i="15"/>
  <c r="L280" i="15" s="1"/>
  <c r="V280" i="15" s="1"/>
  <c r="G280" i="15"/>
  <c r="T279" i="15"/>
  <c r="S279" i="15"/>
  <c r="R279" i="15"/>
  <c r="N279" i="15"/>
  <c r="L279" i="15"/>
  <c r="V279" i="15" s="1"/>
  <c r="J279" i="15"/>
  <c r="I279" i="15"/>
  <c r="H279" i="15"/>
  <c r="G279" i="15"/>
  <c r="U278" i="15"/>
  <c r="T278" i="15"/>
  <c r="S278" i="15"/>
  <c r="R278" i="15"/>
  <c r="N278" i="15"/>
  <c r="K278" i="15"/>
  <c r="J278" i="15"/>
  <c r="I278" i="15"/>
  <c r="H278" i="15"/>
  <c r="L278" i="15" s="1"/>
  <c r="V278" i="15" s="1"/>
  <c r="G278" i="15"/>
  <c r="T277" i="15"/>
  <c r="S277" i="15"/>
  <c r="R277" i="15"/>
  <c r="N277" i="15"/>
  <c r="L277" i="15"/>
  <c r="V277" i="15" s="1"/>
  <c r="J277" i="15"/>
  <c r="I277" i="15"/>
  <c r="H277" i="15"/>
  <c r="G277" i="15"/>
  <c r="U276" i="15"/>
  <c r="T276" i="15"/>
  <c r="S276" i="15"/>
  <c r="R276" i="15"/>
  <c r="N276" i="15"/>
  <c r="K276" i="15"/>
  <c r="J276" i="15"/>
  <c r="I276" i="15"/>
  <c r="H276" i="15"/>
  <c r="L276" i="15" s="1"/>
  <c r="V276" i="15" s="1"/>
  <c r="G276" i="15"/>
  <c r="T275" i="15"/>
  <c r="S275" i="15"/>
  <c r="R275" i="15"/>
  <c r="N275" i="15"/>
  <c r="L275" i="15"/>
  <c r="V275" i="15" s="1"/>
  <c r="J275" i="15"/>
  <c r="I275" i="15"/>
  <c r="H275" i="15"/>
  <c r="G275" i="15"/>
  <c r="K275" i="15" s="1"/>
  <c r="U275" i="15" s="1"/>
  <c r="U274" i="15"/>
  <c r="T274" i="15"/>
  <c r="S274" i="15"/>
  <c r="R274" i="15"/>
  <c r="N274" i="15"/>
  <c r="K274" i="15"/>
  <c r="J274" i="15"/>
  <c r="I274" i="15"/>
  <c r="H274" i="15"/>
  <c r="L274" i="15" s="1"/>
  <c r="V274" i="15" s="1"/>
  <c r="G274" i="15"/>
  <c r="T273" i="15"/>
  <c r="S273" i="15"/>
  <c r="R273" i="15"/>
  <c r="N273" i="15"/>
  <c r="L273" i="15"/>
  <c r="V273" i="15" s="1"/>
  <c r="J273" i="15"/>
  <c r="I273" i="15"/>
  <c r="H273" i="15"/>
  <c r="G273" i="15"/>
  <c r="U272" i="15"/>
  <c r="T272" i="15"/>
  <c r="S272" i="15"/>
  <c r="R272" i="15"/>
  <c r="N272" i="15"/>
  <c r="K272" i="15"/>
  <c r="J272" i="15"/>
  <c r="I272" i="15"/>
  <c r="H272" i="15"/>
  <c r="L272" i="15" s="1"/>
  <c r="V272" i="15" s="1"/>
  <c r="G272" i="15"/>
  <c r="T271" i="15"/>
  <c r="S271" i="15"/>
  <c r="R271" i="15"/>
  <c r="N271" i="15"/>
  <c r="L271" i="15"/>
  <c r="V271" i="15" s="1"/>
  <c r="J271" i="15"/>
  <c r="I271" i="15"/>
  <c r="H271" i="15"/>
  <c r="G271" i="15"/>
  <c r="K271" i="15" s="1"/>
  <c r="U271" i="15" s="1"/>
  <c r="U270" i="15"/>
  <c r="T270" i="15"/>
  <c r="S270" i="15"/>
  <c r="R270" i="15"/>
  <c r="N270" i="15"/>
  <c r="K270" i="15"/>
  <c r="J270" i="15"/>
  <c r="I270" i="15"/>
  <c r="H270" i="15"/>
  <c r="L270" i="15" s="1"/>
  <c r="V270" i="15" s="1"/>
  <c r="G270" i="15"/>
  <c r="T269" i="15"/>
  <c r="S269" i="15"/>
  <c r="R269" i="15"/>
  <c r="N269" i="15"/>
  <c r="L269" i="15"/>
  <c r="V269" i="15" s="1"/>
  <c r="J269" i="15"/>
  <c r="I269" i="15"/>
  <c r="H269" i="15"/>
  <c r="G269" i="15"/>
  <c r="U268" i="15"/>
  <c r="T268" i="15"/>
  <c r="S268" i="15"/>
  <c r="R268" i="15"/>
  <c r="N268" i="15"/>
  <c r="K268" i="15"/>
  <c r="J268" i="15"/>
  <c r="I268" i="15"/>
  <c r="H268" i="15"/>
  <c r="L268" i="15" s="1"/>
  <c r="V268" i="15" s="1"/>
  <c r="G268" i="15"/>
  <c r="T267" i="15"/>
  <c r="S267" i="15"/>
  <c r="R267" i="15"/>
  <c r="Q267" i="15"/>
  <c r="P267" i="15"/>
  <c r="O267" i="15"/>
  <c r="N267" i="15"/>
  <c r="J267" i="15"/>
  <c r="H267" i="15"/>
  <c r="L267" i="15" s="1"/>
  <c r="V267" i="15" s="1"/>
  <c r="G267" i="15"/>
  <c r="K267" i="15" s="1"/>
  <c r="U267" i="15" s="1"/>
  <c r="AC266" i="15"/>
  <c r="R266" i="15"/>
  <c r="Q266" i="15"/>
  <c r="P266" i="15"/>
  <c r="O266" i="15"/>
  <c r="N266" i="15"/>
  <c r="K266" i="15" s="1"/>
  <c r="M266" i="15"/>
  <c r="R265" i="15"/>
  <c r="Q265" i="15"/>
  <c r="P265" i="15"/>
  <c r="O265" i="15"/>
  <c r="N265" i="15"/>
  <c r="K265" i="15" s="1"/>
  <c r="M265" i="15"/>
  <c r="AC265" i="15" s="1"/>
  <c r="AC264" i="15"/>
  <c r="R264" i="15"/>
  <c r="L264" i="15" s="1"/>
  <c r="V264" i="15" s="1"/>
  <c r="Q264" i="15"/>
  <c r="P264" i="15"/>
  <c r="O264" i="15"/>
  <c r="N264" i="15"/>
  <c r="M264" i="15"/>
  <c r="K264" i="15"/>
  <c r="U264" i="15" s="1"/>
  <c r="AC263" i="15"/>
  <c r="R263" i="15"/>
  <c r="Q263" i="15"/>
  <c r="P263" i="15"/>
  <c r="O263" i="15"/>
  <c r="N263" i="15"/>
  <c r="M263" i="15"/>
  <c r="L263" i="15"/>
  <c r="V263" i="15" s="1"/>
  <c r="K263" i="15"/>
  <c r="U263" i="15" s="1"/>
  <c r="R262" i="15"/>
  <c r="L262" i="15" s="1"/>
  <c r="V262" i="15" s="1"/>
  <c r="Q262" i="15"/>
  <c r="P262" i="15"/>
  <c r="O262" i="15"/>
  <c r="N262" i="15"/>
  <c r="M262" i="15"/>
  <c r="AC262" i="15" s="1"/>
  <c r="K262" i="15"/>
  <c r="U262" i="15" s="1"/>
  <c r="AC261" i="15"/>
  <c r="U261" i="15"/>
  <c r="R261" i="15"/>
  <c r="L261" i="15" s="1"/>
  <c r="V261" i="15" s="1"/>
  <c r="Q261" i="15"/>
  <c r="P261" i="15"/>
  <c r="O261" i="15"/>
  <c r="N261" i="15"/>
  <c r="M261" i="15"/>
  <c r="K261" i="15"/>
  <c r="AC260" i="15"/>
  <c r="R260" i="15"/>
  <c r="Q260" i="15"/>
  <c r="P260" i="15"/>
  <c r="O260" i="15"/>
  <c r="N260" i="15"/>
  <c r="K260" i="15" s="1"/>
  <c r="U260" i="15" s="1"/>
  <c r="M260" i="15"/>
  <c r="L260" i="15"/>
  <c r="V260" i="15" s="1"/>
  <c r="R259" i="15"/>
  <c r="Q259" i="15"/>
  <c r="P259" i="15"/>
  <c r="O259" i="15"/>
  <c r="N259" i="15"/>
  <c r="M259" i="15"/>
  <c r="AC259" i="15" s="1"/>
  <c r="L259" i="15"/>
  <c r="V259" i="15" s="1"/>
  <c r="K259" i="15"/>
  <c r="U259" i="15" s="1"/>
  <c r="R258" i="15"/>
  <c r="Q258" i="15"/>
  <c r="P258" i="15"/>
  <c r="O258" i="15"/>
  <c r="N258" i="15"/>
  <c r="M258" i="15"/>
  <c r="AC258" i="15" s="1"/>
  <c r="L258" i="15"/>
  <c r="V258" i="15" s="1"/>
  <c r="R257" i="15"/>
  <c r="L257" i="15" s="1"/>
  <c r="V257" i="15" s="1"/>
  <c r="Q257" i="15"/>
  <c r="P257" i="15"/>
  <c r="O257" i="15"/>
  <c r="O254" i="15" s="1"/>
  <c r="N257" i="15"/>
  <c r="K257" i="15" s="1"/>
  <c r="U257" i="15" s="1"/>
  <c r="M257" i="15"/>
  <c r="AC257" i="15" s="1"/>
  <c r="AC256" i="15"/>
  <c r="R256" i="15"/>
  <c r="R254" i="15" s="1"/>
  <c r="L254" i="15" s="1"/>
  <c r="V254" i="15" s="1"/>
  <c r="Q256" i="15"/>
  <c r="P256" i="15"/>
  <c r="O256" i="15"/>
  <c r="N256" i="15"/>
  <c r="M256" i="15"/>
  <c r="K256" i="15"/>
  <c r="U256" i="15" s="1"/>
  <c r="AC255" i="15"/>
  <c r="R255" i="15"/>
  <c r="Q255" i="15"/>
  <c r="Q254" i="15" s="1"/>
  <c r="P255" i="15"/>
  <c r="O255" i="15"/>
  <c r="N255" i="15"/>
  <c r="M255" i="15"/>
  <c r="L255" i="15"/>
  <c r="V255" i="15" s="1"/>
  <c r="K255" i="15"/>
  <c r="U255" i="15" s="1"/>
  <c r="T254" i="15"/>
  <c r="S254" i="15"/>
  <c r="J254" i="15"/>
  <c r="I254" i="15"/>
  <c r="H254" i="15"/>
  <c r="G254" i="15"/>
  <c r="F254" i="15"/>
  <c r="E254" i="15"/>
  <c r="AC253" i="15"/>
  <c r="U253" i="15"/>
  <c r="T253" i="15"/>
  <c r="S253" i="15"/>
  <c r="R253" i="15"/>
  <c r="Q253" i="15"/>
  <c r="P253" i="15"/>
  <c r="O253" i="15"/>
  <c r="N253" i="15"/>
  <c r="L253" i="15"/>
  <c r="V253" i="15" s="1"/>
  <c r="K253" i="15"/>
  <c r="J253" i="15"/>
  <c r="I253" i="15"/>
  <c r="H253" i="15"/>
  <c r="AC252" i="15"/>
  <c r="U252" i="15"/>
  <c r="T252" i="15"/>
  <c r="R252" i="15"/>
  <c r="Q252" i="15"/>
  <c r="L252" i="15"/>
  <c r="V252" i="15" s="1"/>
  <c r="K252" i="15"/>
  <c r="J252" i="15"/>
  <c r="H252" i="15"/>
  <c r="AC251" i="15"/>
  <c r="U251" i="15"/>
  <c r="L251" i="15"/>
  <c r="V251" i="15" s="1"/>
  <c r="K251" i="15"/>
  <c r="U250" i="15"/>
  <c r="T250" i="15"/>
  <c r="S250" i="15"/>
  <c r="R250" i="15"/>
  <c r="Q250" i="15"/>
  <c r="P250" i="15"/>
  <c r="O250" i="15"/>
  <c r="O237" i="15" s="1"/>
  <c r="N250" i="15"/>
  <c r="K250" i="15" s="1"/>
  <c r="M250" i="15"/>
  <c r="AC250" i="15" s="1"/>
  <c r="J250" i="15"/>
  <c r="I250" i="15"/>
  <c r="H250" i="15"/>
  <c r="L250" i="15" s="1"/>
  <c r="V250" i="15" s="1"/>
  <c r="AC249" i="15"/>
  <c r="U249" i="15"/>
  <c r="T249" i="15"/>
  <c r="R249" i="15"/>
  <c r="Q249" i="15"/>
  <c r="K249" i="15"/>
  <c r="J249" i="15"/>
  <c r="H249" i="15"/>
  <c r="L249" i="15" s="1"/>
  <c r="V249" i="15" s="1"/>
  <c r="AC248" i="15"/>
  <c r="U248" i="15"/>
  <c r="T248" i="15"/>
  <c r="R248" i="15"/>
  <c r="Q248" i="15"/>
  <c r="K248" i="15"/>
  <c r="J248" i="15"/>
  <c r="H248" i="15"/>
  <c r="AC247" i="15"/>
  <c r="U247" i="15"/>
  <c r="T247" i="15"/>
  <c r="R247" i="15"/>
  <c r="Q247" i="15"/>
  <c r="K247" i="15"/>
  <c r="J247" i="15"/>
  <c r="H247" i="15"/>
  <c r="AC246" i="15"/>
  <c r="U246" i="15"/>
  <c r="T246" i="15"/>
  <c r="R246" i="15"/>
  <c r="Q246" i="15"/>
  <c r="K246" i="15"/>
  <c r="J246" i="15"/>
  <c r="H246" i="15"/>
  <c r="L246" i="15" s="1"/>
  <c r="V246" i="15" s="1"/>
  <c r="AC245" i="15"/>
  <c r="U245" i="15"/>
  <c r="T245" i="15"/>
  <c r="R245" i="15"/>
  <c r="Q245" i="15"/>
  <c r="K245" i="15"/>
  <c r="J245" i="15"/>
  <c r="H245" i="15"/>
  <c r="L245" i="15" s="1"/>
  <c r="V245" i="15" s="1"/>
  <c r="AC244" i="15"/>
  <c r="U244" i="15"/>
  <c r="T244" i="15"/>
  <c r="R244" i="15"/>
  <c r="Q244" i="15"/>
  <c r="K244" i="15"/>
  <c r="J244" i="15"/>
  <c r="H244" i="15"/>
  <c r="T243" i="15"/>
  <c r="S243" i="15"/>
  <c r="S237" i="15" s="1"/>
  <c r="R243" i="15"/>
  <c r="Q243" i="15"/>
  <c r="P243" i="15"/>
  <c r="O243" i="15"/>
  <c r="N243" i="15"/>
  <c r="M243" i="15"/>
  <c r="K243" i="15"/>
  <c r="U243" i="15" s="1"/>
  <c r="J243" i="15"/>
  <c r="I243" i="15"/>
  <c r="H243" i="15"/>
  <c r="L243" i="15" s="1"/>
  <c r="V243" i="15" s="1"/>
  <c r="G243" i="15"/>
  <c r="AC242" i="15"/>
  <c r="L242" i="15"/>
  <c r="V242" i="15" s="1"/>
  <c r="K242" i="15"/>
  <c r="U242" i="15" s="1"/>
  <c r="AC241" i="15"/>
  <c r="V241" i="15"/>
  <c r="U241" i="15"/>
  <c r="L241" i="15"/>
  <c r="K241" i="15"/>
  <c r="AC240" i="15"/>
  <c r="L240" i="15"/>
  <c r="V240" i="15" s="1"/>
  <c r="K240" i="15"/>
  <c r="U240" i="15" s="1"/>
  <c r="AC239" i="15"/>
  <c r="L239" i="15"/>
  <c r="V239" i="15" s="1"/>
  <c r="K239" i="15"/>
  <c r="U239" i="15" s="1"/>
  <c r="AC238" i="15"/>
  <c r="V238" i="15"/>
  <c r="U238" i="15"/>
  <c r="L238" i="15"/>
  <c r="K238" i="15"/>
  <c r="T237" i="15"/>
  <c r="Q237" i="15"/>
  <c r="P237" i="15"/>
  <c r="N237" i="15"/>
  <c r="K237" i="15"/>
  <c r="U237" i="15" s="1"/>
  <c r="J237" i="15"/>
  <c r="I237" i="15"/>
  <c r="H237" i="15"/>
  <c r="G237" i="15"/>
  <c r="F237" i="15"/>
  <c r="E237" i="15"/>
  <c r="AC236" i="15"/>
  <c r="L236" i="15"/>
  <c r="V236" i="15" s="1"/>
  <c r="K236" i="15"/>
  <c r="U236" i="15" s="1"/>
  <c r="AC235" i="15"/>
  <c r="U235" i="15"/>
  <c r="L235" i="15"/>
  <c r="V235" i="15" s="1"/>
  <c r="K235" i="15"/>
  <c r="AC234" i="15"/>
  <c r="L234" i="15"/>
  <c r="V234" i="15" s="1"/>
  <c r="K234" i="15"/>
  <c r="U234" i="15" s="1"/>
  <c r="AC233" i="15"/>
  <c r="U233" i="15"/>
  <c r="L233" i="15"/>
  <c r="V233" i="15" s="1"/>
  <c r="K233" i="15"/>
  <c r="AC232" i="15"/>
  <c r="V232" i="15"/>
  <c r="L232" i="15"/>
  <c r="K232" i="15"/>
  <c r="U232" i="15" s="1"/>
  <c r="AC231" i="15"/>
  <c r="L231" i="15"/>
  <c r="V231" i="15" s="1"/>
  <c r="K231" i="15"/>
  <c r="U231" i="15" s="1"/>
  <c r="AC230" i="15"/>
  <c r="L230" i="15"/>
  <c r="V230" i="15" s="1"/>
  <c r="K230" i="15"/>
  <c r="U230" i="15" s="1"/>
  <c r="AC229" i="15"/>
  <c r="L229" i="15"/>
  <c r="V229" i="15" s="1"/>
  <c r="K229" i="15"/>
  <c r="U229" i="15" s="1"/>
  <c r="AC228" i="15"/>
  <c r="L228" i="15"/>
  <c r="V228" i="15" s="1"/>
  <c r="K228" i="15"/>
  <c r="U228" i="15" s="1"/>
  <c r="AC227" i="15"/>
  <c r="U227" i="15"/>
  <c r="L227" i="15"/>
  <c r="V227" i="15" s="1"/>
  <c r="K227" i="15"/>
  <c r="AC226" i="15"/>
  <c r="L226" i="15"/>
  <c r="V226" i="15" s="1"/>
  <c r="K226" i="15"/>
  <c r="U226" i="15" s="1"/>
  <c r="AC225" i="15"/>
  <c r="L225" i="15"/>
  <c r="V225" i="15" s="1"/>
  <c r="K225" i="15"/>
  <c r="U225" i="15" s="1"/>
  <c r="AC224" i="15"/>
  <c r="V224" i="15"/>
  <c r="U224" i="15"/>
  <c r="L224" i="15"/>
  <c r="K224" i="15"/>
  <c r="AC223" i="15"/>
  <c r="L223" i="15"/>
  <c r="V223" i="15" s="1"/>
  <c r="K223" i="15"/>
  <c r="U223" i="15" s="1"/>
  <c r="AC222" i="15"/>
  <c r="V222" i="15"/>
  <c r="L222" i="15"/>
  <c r="K222" i="15"/>
  <c r="U222" i="15" s="1"/>
  <c r="AC221" i="15"/>
  <c r="L221" i="15"/>
  <c r="V221" i="15" s="1"/>
  <c r="K221" i="15"/>
  <c r="U221" i="15" s="1"/>
  <c r="AC220" i="15"/>
  <c r="L220" i="15"/>
  <c r="V220" i="15" s="1"/>
  <c r="K220" i="15"/>
  <c r="U220" i="15" s="1"/>
  <c r="T219" i="15"/>
  <c r="S219" i="15"/>
  <c r="R219" i="15"/>
  <c r="Q219" i="15"/>
  <c r="Q218" i="15" s="1"/>
  <c r="P219" i="15"/>
  <c r="O219" i="15"/>
  <c r="O218" i="15" s="1"/>
  <c r="N219" i="15"/>
  <c r="M219" i="15"/>
  <c r="M218" i="15" s="1"/>
  <c r="AC218" i="15" s="1"/>
  <c r="J219" i="15"/>
  <c r="I219" i="15"/>
  <c r="I218" i="15" s="1"/>
  <c r="H219" i="15"/>
  <c r="L219" i="15" s="1"/>
  <c r="V219" i="15" s="1"/>
  <c r="G219" i="15"/>
  <c r="F219" i="15"/>
  <c r="E219" i="15"/>
  <c r="E218" i="15" s="1"/>
  <c r="T218" i="15"/>
  <c r="S218" i="15"/>
  <c r="R218" i="15"/>
  <c r="P218" i="15"/>
  <c r="N218" i="15"/>
  <c r="J218" i="15"/>
  <c r="H218" i="15"/>
  <c r="L218" i="15" s="1"/>
  <c r="V218" i="15" s="1"/>
  <c r="F218" i="15"/>
  <c r="AC217" i="15"/>
  <c r="L217" i="15"/>
  <c r="V217" i="15" s="1"/>
  <c r="K217" i="15"/>
  <c r="U217" i="15" s="1"/>
  <c r="AC216" i="15"/>
  <c r="L216" i="15"/>
  <c r="V216" i="15" s="1"/>
  <c r="K216" i="15"/>
  <c r="U216" i="15" s="1"/>
  <c r="AC215" i="15"/>
  <c r="V215" i="15"/>
  <c r="U215" i="15"/>
  <c r="L215" i="15"/>
  <c r="K215" i="15"/>
  <c r="AC214" i="15"/>
  <c r="U214" i="15"/>
  <c r="L214" i="15"/>
  <c r="V214" i="15" s="1"/>
  <c r="K214" i="15"/>
  <c r="AC213" i="15"/>
  <c r="U213" i="15"/>
  <c r="L213" i="15"/>
  <c r="V213" i="15" s="1"/>
  <c r="K213" i="15"/>
  <c r="AC212" i="15"/>
  <c r="V212" i="15"/>
  <c r="L212" i="15"/>
  <c r="K212" i="15"/>
  <c r="U212" i="15" s="1"/>
  <c r="AC211" i="15"/>
  <c r="V211" i="15"/>
  <c r="L211" i="15"/>
  <c r="K211" i="15"/>
  <c r="U211" i="15" s="1"/>
  <c r="AC210" i="15"/>
  <c r="V210" i="15"/>
  <c r="L210" i="15"/>
  <c r="K210" i="15"/>
  <c r="U210" i="15" s="1"/>
  <c r="T209" i="15"/>
  <c r="S209" i="15"/>
  <c r="R209" i="15"/>
  <c r="Q209" i="15"/>
  <c r="P209" i="15"/>
  <c r="O209" i="15"/>
  <c r="N209" i="15"/>
  <c r="M209" i="15"/>
  <c r="AC209" i="15" s="1"/>
  <c r="L209" i="15"/>
  <c r="V209" i="15" s="1"/>
  <c r="J209" i="15"/>
  <c r="I209" i="15"/>
  <c r="H209" i="15"/>
  <c r="G209" i="15"/>
  <c r="K209" i="15" s="1"/>
  <c r="U209" i="15" s="1"/>
  <c r="F209" i="15"/>
  <c r="E209" i="15"/>
  <c r="AC208" i="15"/>
  <c r="U208" i="15"/>
  <c r="L208" i="15"/>
  <c r="V208" i="15" s="1"/>
  <c r="K208" i="15"/>
  <c r="AC207" i="15"/>
  <c r="P207" i="15"/>
  <c r="O207" i="15"/>
  <c r="J207" i="15"/>
  <c r="I207" i="15"/>
  <c r="H207" i="15"/>
  <c r="L207" i="15" s="1"/>
  <c r="V207" i="15" s="1"/>
  <c r="G207" i="15"/>
  <c r="K207" i="15" s="1"/>
  <c r="U207" i="15" s="1"/>
  <c r="AC206" i="15"/>
  <c r="L206" i="15"/>
  <c r="V206" i="15" s="1"/>
  <c r="K206" i="15"/>
  <c r="U206" i="15" s="1"/>
  <c r="AC205" i="15"/>
  <c r="L205" i="15"/>
  <c r="V205" i="15" s="1"/>
  <c r="K205" i="15"/>
  <c r="U205" i="15" s="1"/>
  <c r="AC204" i="15"/>
  <c r="L204" i="15"/>
  <c r="V204" i="15" s="1"/>
  <c r="K204" i="15"/>
  <c r="U204" i="15" s="1"/>
  <c r="AC203" i="15"/>
  <c r="U203" i="15"/>
  <c r="L203" i="15"/>
  <c r="V203" i="15" s="1"/>
  <c r="K203" i="15"/>
  <c r="AC202" i="15"/>
  <c r="U202" i="15"/>
  <c r="L202" i="15"/>
  <c r="V202" i="15" s="1"/>
  <c r="K202" i="15"/>
  <c r="AC201" i="15"/>
  <c r="U201" i="15"/>
  <c r="L201" i="15"/>
  <c r="V201" i="15" s="1"/>
  <c r="K201" i="15"/>
  <c r="AC200" i="15"/>
  <c r="V200" i="15"/>
  <c r="L200" i="15"/>
  <c r="K200" i="15"/>
  <c r="U200" i="15" s="1"/>
  <c r="AC199" i="15"/>
  <c r="V199" i="15"/>
  <c r="L199" i="15"/>
  <c r="K199" i="15"/>
  <c r="U199" i="15" s="1"/>
  <c r="AC198" i="15"/>
  <c r="U198" i="15"/>
  <c r="L198" i="15"/>
  <c r="V198" i="15" s="1"/>
  <c r="K198" i="15"/>
  <c r="AC197" i="15"/>
  <c r="U197" i="15"/>
  <c r="L197" i="15"/>
  <c r="V197" i="15" s="1"/>
  <c r="K197" i="15"/>
  <c r="AC196" i="15"/>
  <c r="L196" i="15"/>
  <c r="V196" i="15" s="1"/>
  <c r="K196" i="15"/>
  <c r="U196" i="15" s="1"/>
  <c r="AC195" i="15"/>
  <c r="V195" i="15"/>
  <c r="U195" i="15"/>
  <c r="L195" i="15"/>
  <c r="K195" i="15"/>
  <c r="AC194" i="15"/>
  <c r="V194" i="15"/>
  <c r="U194" i="15"/>
  <c r="L194" i="15"/>
  <c r="K194" i="15"/>
  <c r="AC193" i="15"/>
  <c r="T193" i="15"/>
  <c r="S193" i="15"/>
  <c r="R193" i="15"/>
  <c r="Q193" i="15"/>
  <c r="P193" i="15"/>
  <c r="O193" i="15"/>
  <c r="N193" i="15"/>
  <c r="M193" i="15"/>
  <c r="L193" i="15"/>
  <c r="V193" i="15" s="1"/>
  <c r="K193" i="15"/>
  <c r="U193" i="15" s="1"/>
  <c r="J193" i="15"/>
  <c r="I193" i="15"/>
  <c r="H193" i="15"/>
  <c r="G193" i="15"/>
  <c r="F193" i="15"/>
  <c r="E193" i="15"/>
  <c r="AC192" i="15"/>
  <c r="U192" i="15"/>
  <c r="L192" i="15"/>
  <c r="V192" i="15" s="1"/>
  <c r="K192" i="15"/>
  <c r="AC191" i="15"/>
  <c r="P191" i="15"/>
  <c r="O191" i="15"/>
  <c r="L191" i="15"/>
  <c r="V191" i="15" s="1"/>
  <c r="K191" i="15"/>
  <c r="U191" i="15" s="1"/>
  <c r="AC190" i="15"/>
  <c r="V190" i="15"/>
  <c r="U190" i="15"/>
  <c r="L190" i="15"/>
  <c r="K190" i="15"/>
  <c r="AC189" i="15"/>
  <c r="P189" i="15"/>
  <c r="O189" i="15"/>
  <c r="L189" i="15"/>
  <c r="V189" i="15" s="1"/>
  <c r="K189" i="15"/>
  <c r="U189" i="15" s="1"/>
  <c r="AC188" i="15"/>
  <c r="M188" i="19"/>
  <c r="AC187" i="15"/>
  <c r="L187" i="15"/>
  <c r="V187" i="15" s="1"/>
  <c r="K187" i="15"/>
  <c r="U187" i="15" s="1"/>
  <c r="AC186" i="15"/>
  <c r="V186" i="15"/>
  <c r="U186" i="15"/>
  <c r="L186" i="15"/>
  <c r="K186" i="15"/>
  <c r="AC185" i="15"/>
  <c r="U185" i="15"/>
  <c r="L185" i="15"/>
  <c r="V185" i="15" s="1"/>
  <c r="K185" i="15"/>
  <c r="AC184" i="15"/>
  <c r="T184" i="15"/>
  <c r="S184" i="15"/>
  <c r="R184" i="15"/>
  <c r="R176" i="15" s="1"/>
  <c r="S176" i="32" s="1"/>
  <c r="P184" i="15"/>
  <c r="O184" i="15"/>
  <c r="N184" i="15"/>
  <c r="K184" i="15"/>
  <c r="U184" i="15" s="1"/>
  <c r="J184" i="15"/>
  <c r="I184" i="15"/>
  <c r="H184" i="15"/>
  <c r="G184" i="15"/>
  <c r="AC183" i="15"/>
  <c r="P183" i="15"/>
  <c r="O183" i="15"/>
  <c r="L183" i="15"/>
  <c r="V183" i="15" s="1"/>
  <c r="K183" i="15"/>
  <c r="U183" i="15" s="1"/>
  <c r="J183" i="15"/>
  <c r="I183" i="15"/>
  <c r="H183" i="15"/>
  <c r="G183" i="15"/>
  <c r="AC182" i="15"/>
  <c r="P182" i="15"/>
  <c r="O182" i="15"/>
  <c r="L182" i="15"/>
  <c r="V182" i="15" s="1"/>
  <c r="K182" i="15"/>
  <c r="U182" i="15" s="1"/>
  <c r="J182" i="15"/>
  <c r="I182" i="15"/>
  <c r="H182" i="15"/>
  <c r="G182" i="15"/>
  <c r="AC181" i="15"/>
  <c r="T181" i="15"/>
  <c r="S181" i="15"/>
  <c r="R181" i="15"/>
  <c r="P181" i="15"/>
  <c r="O181" i="15"/>
  <c r="N181" i="15"/>
  <c r="J181" i="15"/>
  <c r="I181" i="15"/>
  <c r="H181" i="15"/>
  <c r="L181" i="15" s="1"/>
  <c r="V181" i="15" s="1"/>
  <c r="G181" i="15"/>
  <c r="AC180" i="15"/>
  <c r="T180" i="15"/>
  <c r="S180" i="15"/>
  <c r="R180" i="15"/>
  <c r="N180" i="15"/>
  <c r="K180" i="15" s="1"/>
  <c r="U180" i="15" s="1"/>
  <c r="L180" i="15"/>
  <c r="V180" i="15" s="1"/>
  <c r="J180" i="15"/>
  <c r="I180" i="15"/>
  <c r="AC179" i="15"/>
  <c r="T179" i="15"/>
  <c r="S179" i="15"/>
  <c r="R179" i="15"/>
  <c r="P179" i="15"/>
  <c r="O179" i="15"/>
  <c r="N179" i="15"/>
  <c r="J179" i="15"/>
  <c r="I179" i="15"/>
  <c r="H179" i="15"/>
  <c r="L179" i="15" s="1"/>
  <c r="V179" i="15" s="1"/>
  <c r="G179" i="15"/>
  <c r="AC178" i="15"/>
  <c r="T178" i="15"/>
  <c r="S178" i="15"/>
  <c r="R178" i="15"/>
  <c r="P178" i="15"/>
  <c r="O178" i="15"/>
  <c r="N178" i="15"/>
  <c r="N177" i="15" s="1"/>
  <c r="N176" i="15" s="1"/>
  <c r="L178" i="15"/>
  <c r="V178" i="15" s="1"/>
  <c r="J178" i="15"/>
  <c r="I178" i="15"/>
  <c r="H178" i="15"/>
  <c r="G178" i="15"/>
  <c r="T177" i="15"/>
  <c r="S177" i="15"/>
  <c r="S176" i="15" s="1"/>
  <c r="R177" i="15"/>
  <c r="Q177" i="15"/>
  <c r="P177" i="15"/>
  <c r="O177" i="15"/>
  <c r="M177" i="15"/>
  <c r="AC177" i="15" s="1"/>
  <c r="L177" i="15"/>
  <c r="V177" i="15" s="1"/>
  <c r="I177" i="15"/>
  <c r="H177" i="15"/>
  <c r="G177" i="15"/>
  <c r="P176" i="15"/>
  <c r="Q176" i="32" s="1"/>
  <c r="O176" i="15"/>
  <c r="M176" i="15"/>
  <c r="AC176" i="15" s="1"/>
  <c r="H176" i="15"/>
  <c r="F176" i="32" s="1"/>
  <c r="F176" i="15"/>
  <c r="E176" i="15"/>
  <c r="AC175" i="15"/>
  <c r="V175" i="15"/>
  <c r="L175" i="15"/>
  <c r="K175" i="15"/>
  <c r="U175" i="15" s="1"/>
  <c r="AC174" i="15"/>
  <c r="V174" i="15"/>
  <c r="L174" i="15"/>
  <c r="K174" i="15"/>
  <c r="U174" i="15" s="1"/>
  <c r="AC173" i="15"/>
  <c r="L173" i="15"/>
  <c r="V173" i="15" s="1"/>
  <c r="K173" i="15"/>
  <c r="U173" i="15" s="1"/>
  <c r="AC172" i="15"/>
  <c r="U172" i="15"/>
  <c r="L172" i="15"/>
  <c r="V172" i="15" s="1"/>
  <c r="K172" i="15"/>
  <c r="AC171" i="15"/>
  <c r="U171" i="15"/>
  <c r="L171" i="15"/>
  <c r="V171" i="15" s="1"/>
  <c r="K171" i="15"/>
  <c r="AC170" i="15"/>
  <c r="U170" i="15"/>
  <c r="L170" i="15"/>
  <c r="V170" i="15" s="1"/>
  <c r="K170" i="15"/>
  <c r="AC169" i="15"/>
  <c r="T169" i="15"/>
  <c r="S169" i="15"/>
  <c r="R169" i="15"/>
  <c r="Q169" i="15"/>
  <c r="P169" i="15"/>
  <c r="O169" i="15"/>
  <c r="N169" i="15"/>
  <c r="M169" i="15"/>
  <c r="K169" i="15"/>
  <c r="U169" i="15" s="1"/>
  <c r="J169" i="15"/>
  <c r="I169" i="15"/>
  <c r="H169" i="15"/>
  <c r="L169" i="15" s="1"/>
  <c r="V169" i="15" s="1"/>
  <c r="G169" i="15"/>
  <c r="F169" i="15"/>
  <c r="E169" i="15"/>
  <c r="E137" i="15" s="1"/>
  <c r="AC168" i="15"/>
  <c r="V168" i="15"/>
  <c r="L168" i="15"/>
  <c r="K168" i="15"/>
  <c r="U168" i="15" s="1"/>
  <c r="AC167" i="15"/>
  <c r="T167" i="15"/>
  <c r="S167" i="15"/>
  <c r="R167" i="15"/>
  <c r="P167" i="15"/>
  <c r="O167" i="15"/>
  <c r="N167" i="15"/>
  <c r="J167" i="15"/>
  <c r="I167" i="15"/>
  <c r="H167" i="15"/>
  <c r="L167" i="15" s="1"/>
  <c r="V167" i="15" s="1"/>
  <c r="G167" i="15"/>
  <c r="K167" i="15" s="1"/>
  <c r="U167" i="15" s="1"/>
  <c r="AC166" i="15"/>
  <c r="L166" i="15"/>
  <c r="V166" i="15" s="1"/>
  <c r="K166" i="15"/>
  <c r="U166" i="15" s="1"/>
  <c r="AC165" i="15"/>
  <c r="L165" i="15"/>
  <c r="V165" i="15" s="1"/>
  <c r="K165" i="15"/>
  <c r="U165" i="15" s="1"/>
  <c r="AC164" i="15"/>
  <c r="P164" i="15"/>
  <c r="O164" i="15"/>
  <c r="L164" i="15"/>
  <c r="V164" i="15" s="1"/>
  <c r="J164" i="15"/>
  <c r="I164" i="15"/>
  <c r="H164" i="15"/>
  <c r="G164" i="15"/>
  <c r="K164" i="15" s="1"/>
  <c r="U164" i="15" s="1"/>
  <c r="AC163" i="15"/>
  <c r="P163" i="15"/>
  <c r="O163" i="15"/>
  <c r="O160" i="15" s="1"/>
  <c r="J163" i="15"/>
  <c r="I163" i="15"/>
  <c r="H163" i="15"/>
  <c r="L163" i="15" s="1"/>
  <c r="V163" i="15" s="1"/>
  <c r="G163" i="15"/>
  <c r="K163" i="15" s="1"/>
  <c r="U163" i="15" s="1"/>
  <c r="AC162" i="15"/>
  <c r="V162" i="15"/>
  <c r="P162" i="15"/>
  <c r="O162" i="15"/>
  <c r="K162" i="15"/>
  <c r="U162" i="15" s="1"/>
  <c r="J162" i="15"/>
  <c r="I162" i="15"/>
  <c r="H162" i="15"/>
  <c r="L162" i="15" s="1"/>
  <c r="G162" i="15"/>
  <c r="AC161" i="15"/>
  <c r="P161" i="15"/>
  <c r="O161" i="15"/>
  <c r="L161" i="15"/>
  <c r="V161" i="15" s="1"/>
  <c r="J161" i="15"/>
  <c r="I161" i="15"/>
  <c r="I160" i="15" s="1"/>
  <c r="H161" i="15"/>
  <c r="G161" i="15"/>
  <c r="T160" i="15"/>
  <c r="S160" i="15"/>
  <c r="R160" i="15"/>
  <c r="Q160" i="15"/>
  <c r="P160" i="15"/>
  <c r="N160" i="15"/>
  <c r="M160" i="15"/>
  <c r="AC160" i="15" s="1"/>
  <c r="J160" i="15"/>
  <c r="H160" i="15"/>
  <c r="L160" i="15" s="1"/>
  <c r="V160" i="15" s="1"/>
  <c r="F160" i="15"/>
  <c r="E160" i="15"/>
  <c r="AC159" i="15"/>
  <c r="L159" i="15"/>
  <c r="V159" i="15" s="1"/>
  <c r="K159" i="15"/>
  <c r="U159" i="15" s="1"/>
  <c r="AC158" i="15"/>
  <c r="U158" i="15"/>
  <c r="L158" i="15"/>
  <c r="V158" i="15" s="1"/>
  <c r="K158" i="15"/>
  <c r="AC157" i="15"/>
  <c r="P157" i="15"/>
  <c r="O157" i="15"/>
  <c r="L157" i="15"/>
  <c r="V157" i="15" s="1"/>
  <c r="J157" i="15"/>
  <c r="I157" i="15"/>
  <c r="H157" i="15"/>
  <c r="G157" i="15"/>
  <c r="AC156" i="15"/>
  <c r="V156" i="15"/>
  <c r="P156" i="15"/>
  <c r="O156" i="15"/>
  <c r="J156" i="15"/>
  <c r="I156" i="15"/>
  <c r="H156" i="15"/>
  <c r="L156" i="15" s="1"/>
  <c r="G156" i="15"/>
  <c r="K156" i="15" s="1"/>
  <c r="U156" i="15" s="1"/>
  <c r="AC155" i="15"/>
  <c r="P155" i="15"/>
  <c r="O155" i="15"/>
  <c r="K155" i="15"/>
  <c r="U155" i="15" s="1"/>
  <c r="J155" i="15"/>
  <c r="I155" i="15"/>
  <c r="H155" i="15"/>
  <c r="L155" i="15" s="1"/>
  <c r="V155" i="15" s="1"/>
  <c r="G155" i="15"/>
  <c r="T154" i="15"/>
  <c r="S154" i="15"/>
  <c r="R154" i="15"/>
  <c r="Q154" i="15"/>
  <c r="P154" i="15"/>
  <c r="O154" i="15"/>
  <c r="N154" i="15"/>
  <c r="M154" i="15"/>
  <c r="AC154" i="15" s="1"/>
  <c r="J154" i="15"/>
  <c r="H154" i="15"/>
  <c r="L154" i="15" s="1"/>
  <c r="V154" i="15" s="1"/>
  <c r="F154" i="15"/>
  <c r="E154" i="15"/>
  <c r="AC153" i="15"/>
  <c r="V153" i="15"/>
  <c r="L153" i="15"/>
  <c r="K153" i="15"/>
  <c r="U153" i="15" s="1"/>
  <c r="AC152" i="15"/>
  <c r="V152" i="15"/>
  <c r="L152" i="15"/>
  <c r="K152" i="15"/>
  <c r="U152" i="15" s="1"/>
  <c r="AC151" i="15"/>
  <c r="L151" i="15"/>
  <c r="V151" i="15" s="1"/>
  <c r="K151" i="15"/>
  <c r="U151" i="15" s="1"/>
  <c r="J151" i="15"/>
  <c r="I151" i="15"/>
  <c r="H151" i="15"/>
  <c r="G151" i="15"/>
  <c r="G146" i="15" s="1"/>
  <c r="AC150" i="15"/>
  <c r="P150" i="15"/>
  <c r="O150" i="15"/>
  <c r="N150" i="15"/>
  <c r="N146" i="15" s="1"/>
  <c r="J150" i="15"/>
  <c r="I150" i="15"/>
  <c r="I146" i="15" s="1"/>
  <c r="H150" i="15"/>
  <c r="L150" i="15" s="1"/>
  <c r="V150" i="15" s="1"/>
  <c r="G150" i="15"/>
  <c r="AC149" i="15"/>
  <c r="P149" i="15"/>
  <c r="P146" i="15" s="1"/>
  <c r="O149" i="15"/>
  <c r="L149" i="15"/>
  <c r="V149" i="15" s="1"/>
  <c r="J149" i="15"/>
  <c r="J146" i="15" s="1"/>
  <c r="I149" i="15"/>
  <c r="H149" i="15"/>
  <c r="G149" i="15"/>
  <c r="K149" i="15" s="1"/>
  <c r="U149" i="15" s="1"/>
  <c r="AC148" i="15"/>
  <c r="V148" i="15"/>
  <c r="U148" i="15"/>
  <c r="T148" i="15"/>
  <c r="S148" i="15"/>
  <c r="R148" i="15"/>
  <c r="N148" i="15"/>
  <c r="L148" i="15"/>
  <c r="K148" i="15"/>
  <c r="J148" i="15"/>
  <c r="I148" i="15"/>
  <c r="H148" i="15"/>
  <c r="G148" i="15"/>
  <c r="AC147" i="15"/>
  <c r="R147" i="15"/>
  <c r="N147" i="15"/>
  <c r="K147" i="15"/>
  <c r="U147" i="15" s="1"/>
  <c r="AC146" i="15"/>
  <c r="T146" i="15"/>
  <c r="S146" i="15"/>
  <c r="S137" i="15" s="1"/>
  <c r="Q146" i="15"/>
  <c r="Q137" i="15" s="1"/>
  <c r="O146" i="15"/>
  <c r="M146" i="15"/>
  <c r="M137" i="15" s="1"/>
  <c r="AC137" i="15" s="1"/>
  <c r="K146" i="15"/>
  <c r="U146" i="15" s="1"/>
  <c r="H146" i="15"/>
  <c r="AC145" i="15"/>
  <c r="L145" i="15"/>
  <c r="V145" i="15" s="1"/>
  <c r="K145" i="15"/>
  <c r="U145" i="15" s="1"/>
  <c r="AC144" i="15"/>
  <c r="L144" i="15"/>
  <c r="V144" i="15" s="1"/>
  <c r="K144" i="15"/>
  <c r="U144" i="15" s="1"/>
  <c r="AC143" i="15"/>
  <c r="V143" i="15"/>
  <c r="L143" i="15"/>
  <c r="K143" i="15"/>
  <c r="U143" i="15" s="1"/>
  <c r="AC142" i="15"/>
  <c r="U142" i="15"/>
  <c r="L142" i="15"/>
  <c r="V142" i="15" s="1"/>
  <c r="K142" i="15"/>
  <c r="T141" i="15"/>
  <c r="T137" i="15" s="1"/>
  <c r="S141" i="15"/>
  <c r="R141" i="15"/>
  <c r="Q141" i="15"/>
  <c r="P141" i="15"/>
  <c r="P137" i="15" s="1"/>
  <c r="O141" i="15"/>
  <c r="N141" i="15"/>
  <c r="K141" i="15" s="1"/>
  <c r="U141" i="15" s="1"/>
  <c r="M141" i="15"/>
  <c r="AC141" i="15" s="1"/>
  <c r="J141" i="15"/>
  <c r="I141" i="15"/>
  <c r="H141" i="15"/>
  <c r="L141" i="15" s="1"/>
  <c r="V141" i="15" s="1"/>
  <c r="G141" i="15"/>
  <c r="AC140" i="15"/>
  <c r="V140" i="15"/>
  <c r="L140" i="15"/>
  <c r="K140" i="15"/>
  <c r="U140" i="15" s="1"/>
  <c r="AC139" i="15"/>
  <c r="V139" i="15"/>
  <c r="U139" i="15"/>
  <c r="L139" i="15"/>
  <c r="K139" i="15"/>
  <c r="AC138" i="15"/>
  <c r="U138" i="15"/>
  <c r="P138" i="15"/>
  <c r="O138" i="15"/>
  <c r="O137" i="15" s="1"/>
  <c r="K138" i="15"/>
  <c r="J138" i="15"/>
  <c r="I138" i="15"/>
  <c r="H138" i="15"/>
  <c r="L138" i="15" s="1"/>
  <c r="V138" i="15" s="1"/>
  <c r="G138" i="15"/>
  <c r="J137" i="15"/>
  <c r="F137" i="15"/>
  <c r="AC136" i="15"/>
  <c r="V136" i="15"/>
  <c r="U136" i="15"/>
  <c r="L136" i="15"/>
  <c r="K136" i="15"/>
  <c r="AC135" i="15"/>
  <c r="U135" i="15"/>
  <c r="P135" i="15"/>
  <c r="O135" i="15"/>
  <c r="L135" i="15"/>
  <c r="V135" i="15" s="1"/>
  <c r="K135" i="15"/>
  <c r="AC134" i="15"/>
  <c r="U134" i="15"/>
  <c r="P134" i="15"/>
  <c r="O134" i="15"/>
  <c r="L134" i="15"/>
  <c r="V134" i="15" s="1"/>
  <c r="K134" i="15"/>
  <c r="AC133" i="15"/>
  <c r="L133" i="15"/>
  <c r="V133" i="15" s="1"/>
  <c r="K133" i="15"/>
  <c r="U133" i="15" s="1"/>
  <c r="AC132" i="15"/>
  <c r="U132" i="15"/>
  <c r="L132" i="15"/>
  <c r="V132" i="15" s="1"/>
  <c r="K132" i="15"/>
  <c r="AC131" i="15"/>
  <c r="V131" i="15"/>
  <c r="U131" i="15"/>
  <c r="L131" i="15"/>
  <c r="K131" i="15"/>
  <c r="AC130" i="15"/>
  <c r="L130" i="15"/>
  <c r="V130" i="15" s="1"/>
  <c r="K130" i="15"/>
  <c r="U130" i="15" s="1"/>
  <c r="T129" i="15"/>
  <c r="S129" i="15"/>
  <c r="R129" i="15"/>
  <c r="Q129" i="15"/>
  <c r="P129" i="15"/>
  <c r="O129" i="15"/>
  <c r="N129" i="15"/>
  <c r="M129" i="15"/>
  <c r="AC129" i="15" s="1"/>
  <c r="L129" i="15"/>
  <c r="V129" i="15" s="1"/>
  <c r="J129" i="15"/>
  <c r="I129" i="15"/>
  <c r="H129" i="15"/>
  <c r="G129" i="15"/>
  <c r="K129" i="15" s="1"/>
  <c r="U129" i="15" s="1"/>
  <c r="F129" i="15"/>
  <c r="F121" i="15" s="1"/>
  <c r="E129" i="15"/>
  <c r="AC128" i="15"/>
  <c r="U128" i="15"/>
  <c r="L128" i="15"/>
  <c r="V128" i="15" s="1"/>
  <c r="K128" i="15"/>
  <c r="AC127" i="15"/>
  <c r="L127" i="15"/>
  <c r="V127" i="15" s="1"/>
  <c r="K127" i="15"/>
  <c r="U127" i="15" s="1"/>
  <c r="AC126" i="15"/>
  <c r="V126" i="15"/>
  <c r="U126" i="15"/>
  <c r="L126" i="15"/>
  <c r="K126" i="15"/>
  <c r="AC125" i="15"/>
  <c r="V125" i="15"/>
  <c r="U125" i="15"/>
  <c r="L125" i="15"/>
  <c r="K125" i="15"/>
  <c r="AC124" i="15"/>
  <c r="P124" i="15"/>
  <c r="O124" i="15"/>
  <c r="L124" i="15"/>
  <c r="V124" i="15" s="1"/>
  <c r="J124" i="15"/>
  <c r="I124" i="15"/>
  <c r="H124" i="15"/>
  <c r="G124" i="15"/>
  <c r="K124" i="15" s="1"/>
  <c r="U124" i="15" s="1"/>
  <c r="AC123" i="15"/>
  <c r="U123" i="15"/>
  <c r="L123" i="15"/>
  <c r="V123" i="15" s="1"/>
  <c r="K123" i="15"/>
  <c r="AC122" i="15"/>
  <c r="U122" i="15"/>
  <c r="L122" i="15"/>
  <c r="V122" i="15" s="1"/>
  <c r="K122" i="15"/>
  <c r="T121" i="15"/>
  <c r="S121" i="15"/>
  <c r="R121" i="15"/>
  <c r="L121" i="15" s="1"/>
  <c r="V121" i="15" s="1"/>
  <c r="Q121" i="15"/>
  <c r="P121" i="15"/>
  <c r="O121" i="15"/>
  <c r="N121" i="15"/>
  <c r="M121" i="15"/>
  <c r="AC121" i="15" s="1"/>
  <c r="K121" i="15"/>
  <c r="U121" i="15" s="1"/>
  <c r="J121" i="15"/>
  <c r="I121" i="15"/>
  <c r="H121" i="15"/>
  <c r="G121" i="15"/>
  <c r="E121" i="15"/>
  <c r="AC120" i="15"/>
  <c r="L120" i="15"/>
  <c r="V120" i="15" s="1"/>
  <c r="K120" i="15"/>
  <c r="U120" i="15" s="1"/>
  <c r="AC119" i="15"/>
  <c r="V119" i="15"/>
  <c r="P119" i="15"/>
  <c r="O119" i="15"/>
  <c r="L119" i="15"/>
  <c r="K119" i="15"/>
  <c r="U119" i="15" s="1"/>
  <c r="AC118" i="15"/>
  <c r="L118" i="15"/>
  <c r="V118" i="15" s="1"/>
  <c r="K118" i="15"/>
  <c r="U118" i="15" s="1"/>
  <c r="AC117" i="15"/>
  <c r="V117" i="15"/>
  <c r="L117" i="15"/>
  <c r="K117" i="15"/>
  <c r="U117" i="15" s="1"/>
  <c r="AC116" i="15"/>
  <c r="V116" i="15"/>
  <c r="L116" i="15"/>
  <c r="K116" i="15"/>
  <c r="U116" i="15" s="1"/>
  <c r="AC115" i="15"/>
  <c r="U115" i="15"/>
  <c r="L115" i="15"/>
  <c r="V115" i="15" s="1"/>
  <c r="K115" i="15"/>
  <c r="T114" i="15"/>
  <c r="T101" i="15" s="1"/>
  <c r="S114" i="15"/>
  <c r="R114" i="15"/>
  <c r="Q114" i="15"/>
  <c r="P114" i="15"/>
  <c r="P101" i="15" s="1"/>
  <c r="O114" i="15"/>
  <c r="N114" i="15"/>
  <c r="M114" i="15"/>
  <c r="AC114" i="15" s="1"/>
  <c r="J114" i="15"/>
  <c r="I114" i="15"/>
  <c r="H114" i="15"/>
  <c r="H101" i="15" s="1"/>
  <c r="L101" i="15" s="1"/>
  <c r="V101" i="15" s="1"/>
  <c r="G114" i="15"/>
  <c r="G101" i="15" s="1"/>
  <c r="K101" i="15" s="1"/>
  <c r="U101" i="15" s="1"/>
  <c r="F114" i="15"/>
  <c r="E114" i="15"/>
  <c r="E101" i="15" s="1"/>
  <c r="AC113" i="15"/>
  <c r="V113" i="15"/>
  <c r="U113" i="15"/>
  <c r="L113" i="15"/>
  <c r="K113" i="15"/>
  <c r="AC112" i="15"/>
  <c r="L112" i="15"/>
  <c r="V112" i="15" s="1"/>
  <c r="K112" i="15"/>
  <c r="U112" i="15" s="1"/>
  <c r="AC111" i="15"/>
  <c r="V111" i="15"/>
  <c r="L111" i="15"/>
  <c r="K111" i="15"/>
  <c r="U111" i="15" s="1"/>
  <c r="AC110" i="15"/>
  <c r="V110" i="15"/>
  <c r="L110" i="15"/>
  <c r="K110" i="15"/>
  <c r="U110" i="15" s="1"/>
  <c r="AC109" i="15"/>
  <c r="U109" i="15"/>
  <c r="L109" i="15"/>
  <c r="V109" i="15" s="1"/>
  <c r="K109" i="15"/>
  <c r="R108" i="15"/>
  <c r="L108" i="15" s="1"/>
  <c r="V108" i="15" s="1"/>
  <c r="Q108" i="15"/>
  <c r="P108" i="15"/>
  <c r="O108" i="15"/>
  <c r="O101" i="15" s="1"/>
  <c r="N108" i="15"/>
  <c r="M108" i="15"/>
  <c r="AC108" i="15" s="1"/>
  <c r="K108" i="15"/>
  <c r="U108" i="15" s="1"/>
  <c r="AC107" i="15"/>
  <c r="V107" i="15"/>
  <c r="U107" i="15"/>
  <c r="L107" i="15"/>
  <c r="K107" i="15"/>
  <c r="AC106" i="15"/>
  <c r="R106" i="15"/>
  <c r="L106" i="15" s="1"/>
  <c r="V106" i="15" s="1"/>
  <c r="Q106" i="15"/>
  <c r="Q101" i="15" s="1"/>
  <c r="P106" i="15"/>
  <c r="O106" i="15"/>
  <c r="N106" i="15"/>
  <c r="M106" i="15"/>
  <c r="K106" i="15"/>
  <c r="U106" i="15" s="1"/>
  <c r="AC105" i="15"/>
  <c r="U105" i="15"/>
  <c r="L105" i="15"/>
  <c r="V105" i="15" s="1"/>
  <c r="K105" i="15"/>
  <c r="AC104" i="15"/>
  <c r="U104" i="15"/>
  <c r="L104" i="15"/>
  <c r="V104" i="15" s="1"/>
  <c r="K104" i="15"/>
  <c r="AC103" i="15"/>
  <c r="L103" i="15"/>
  <c r="V103" i="15" s="1"/>
  <c r="K103" i="15"/>
  <c r="U103" i="15" s="1"/>
  <c r="AC102" i="15"/>
  <c r="V102" i="15"/>
  <c r="U102" i="15"/>
  <c r="L102" i="15"/>
  <c r="K102" i="15"/>
  <c r="I102" i="15"/>
  <c r="S101" i="15"/>
  <c r="R101" i="15"/>
  <c r="N101" i="15"/>
  <c r="J101" i="15"/>
  <c r="I101" i="15"/>
  <c r="F101" i="15"/>
  <c r="AC100" i="15"/>
  <c r="L100" i="15"/>
  <c r="V100" i="15" s="1"/>
  <c r="K100" i="15"/>
  <c r="U100" i="15" s="1"/>
  <c r="AC99" i="15"/>
  <c r="V99" i="15"/>
  <c r="U99" i="15"/>
  <c r="L99" i="15"/>
  <c r="K99" i="15"/>
  <c r="AC98" i="15"/>
  <c r="V98" i="15"/>
  <c r="U98" i="15"/>
  <c r="L98" i="15"/>
  <c r="K98" i="15"/>
  <c r="AC97" i="15"/>
  <c r="L97" i="15"/>
  <c r="V97" i="15" s="1"/>
  <c r="K97" i="15"/>
  <c r="U97" i="15" s="1"/>
  <c r="AC96" i="15"/>
  <c r="V96" i="15"/>
  <c r="L96" i="15"/>
  <c r="K96" i="15"/>
  <c r="U96" i="15" s="1"/>
  <c r="AC95" i="15"/>
  <c r="V95" i="15"/>
  <c r="L95" i="15"/>
  <c r="K95" i="15"/>
  <c r="U95" i="15" s="1"/>
  <c r="AC94" i="15"/>
  <c r="R94" i="15"/>
  <c r="L94" i="15" s="1"/>
  <c r="V94" i="15" s="1"/>
  <c r="Q94" i="15"/>
  <c r="P94" i="15"/>
  <c r="O94" i="15"/>
  <c r="O92" i="15" s="1"/>
  <c r="N94" i="15"/>
  <c r="M94" i="15"/>
  <c r="K94" i="15"/>
  <c r="U94" i="15" s="1"/>
  <c r="AC93" i="15"/>
  <c r="V93" i="15"/>
  <c r="U93" i="15"/>
  <c r="L93" i="15"/>
  <c r="K93" i="15"/>
  <c r="T92" i="15"/>
  <c r="S92" i="15"/>
  <c r="Q92" i="15"/>
  <c r="P92" i="15"/>
  <c r="P74" i="15" s="1"/>
  <c r="N92" i="15"/>
  <c r="M92" i="15"/>
  <c r="AC92" i="15" s="1"/>
  <c r="J92" i="15"/>
  <c r="I92" i="15"/>
  <c r="H92" i="15"/>
  <c r="G92" i="15"/>
  <c r="K92" i="15" s="1"/>
  <c r="U92" i="15" s="1"/>
  <c r="F92" i="15"/>
  <c r="E92" i="15"/>
  <c r="AC91" i="15"/>
  <c r="V91" i="15"/>
  <c r="L91" i="15"/>
  <c r="K91" i="15"/>
  <c r="U91" i="15" s="1"/>
  <c r="AC90" i="15"/>
  <c r="U90" i="15"/>
  <c r="L90" i="15"/>
  <c r="V90" i="15" s="1"/>
  <c r="K90" i="15"/>
  <c r="AC89" i="15"/>
  <c r="U89" i="15"/>
  <c r="L89" i="15"/>
  <c r="V89" i="15" s="1"/>
  <c r="K89" i="15"/>
  <c r="AC88" i="15"/>
  <c r="L88" i="15"/>
  <c r="V88" i="15" s="1"/>
  <c r="K88" i="15"/>
  <c r="U88" i="15" s="1"/>
  <c r="J88" i="15"/>
  <c r="J86" i="15" s="1"/>
  <c r="I88" i="15"/>
  <c r="H88" i="15"/>
  <c r="H86" i="15" s="1"/>
  <c r="G88" i="15"/>
  <c r="G86" i="15" s="1"/>
  <c r="K86" i="15" s="1"/>
  <c r="U86" i="15" s="1"/>
  <c r="AC87" i="15"/>
  <c r="V87" i="15"/>
  <c r="L87" i="15"/>
  <c r="K87" i="15"/>
  <c r="U87" i="15" s="1"/>
  <c r="T86" i="15"/>
  <c r="T74" i="15" s="1"/>
  <c r="S86" i="15"/>
  <c r="R86" i="15"/>
  <c r="Q86" i="15"/>
  <c r="P86" i="15"/>
  <c r="O86" i="15"/>
  <c r="N86" i="15"/>
  <c r="M86" i="15"/>
  <c r="AC86" i="15" s="1"/>
  <c r="L86" i="15"/>
  <c r="V86" i="15" s="1"/>
  <c r="I86" i="15"/>
  <c r="F86" i="15"/>
  <c r="E86" i="15"/>
  <c r="AC85" i="15"/>
  <c r="V85" i="15"/>
  <c r="U85" i="15"/>
  <c r="L85" i="15"/>
  <c r="K85" i="15"/>
  <c r="AC84" i="15"/>
  <c r="V84" i="15"/>
  <c r="U84" i="15"/>
  <c r="L84" i="15"/>
  <c r="K84" i="15"/>
  <c r="V83" i="15"/>
  <c r="U83" i="15"/>
  <c r="T83" i="15"/>
  <c r="S83" i="15"/>
  <c r="R83" i="15"/>
  <c r="Q83" i="15"/>
  <c r="P83" i="15"/>
  <c r="O83" i="15"/>
  <c r="N83" i="15"/>
  <c r="M83" i="15"/>
  <c r="AC83" i="15" s="1"/>
  <c r="L83" i="15"/>
  <c r="K83" i="15"/>
  <c r="J83" i="15"/>
  <c r="I83" i="15"/>
  <c r="H83" i="15"/>
  <c r="G83" i="15"/>
  <c r="F83" i="15"/>
  <c r="E83" i="15"/>
  <c r="AC82" i="15"/>
  <c r="U82" i="15"/>
  <c r="L82" i="15"/>
  <c r="V82" i="15" s="1"/>
  <c r="K82" i="15"/>
  <c r="AC81" i="15"/>
  <c r="U81" i="15"/>
  <c r="L81" i="15"/>
  <c r="V81" i="15" s="1"/>
  <c r="K81" i="15"/>
  <c r="AC80" i="15"/>
  <c r="L80" i="15"/>
  <c r="V80" i="15" s="1"/>
  <c r="K80" i="15"/>
  <c r="U80" i="15" s="1"/>
  <c r="AC79" i="15"/>
  <c r="V79" i="15"/>
  <c r="U79" i="15"/>
  <c r="L79" i="15"/>
  <c r="K79" i="15"/>
  <c r="AC78" i="15"/>
  <c r="V78" i="15"/>
  <c r="U78" i="15"/>
  <c r="L78" i="15"/>
  <c r="K78" i="15"/>
  <c r="AC77" i="15"/>
  <c r="L77" i="15"/>
  <c r="V77" i="15" s="1"/>
  <c r="K77" i="15"/>
  <c r="U77" i="15" s="1"/>
  <c r="J77" i="15"/>
  <c r="I77" i="15"/>
  <c r="AC76" i="15"/>
  <c r="V76" i="15"/>
  <c r="U76" i="15"/>
  <c r="L76" i="15"/>
  <c r="K76" i="15"/>
  <c r="J76" i="15"/>
  <c r="I76" i="15"/>
  <c r="AC75" i="15"/>
  <c r="T75" i="15"/>
  <c r="S75" i="15"/>
  <c r="S74" i="15" s="1"/>
  <c r="R75" i="15"/>
  <c r="Q75" i="15"/>
  <c r="Q74" i="15" s="1"/>
  <c r="P75" i="15"/>
  <c r="O75" i="15"/>
  <c r="N75" i="15"/>
  <c r="M75" i="15"/>
  <c r="J75" i="15"/>
  <c r="J74" i="15" s="1"/>
  <c r="H75" i="15"/>
  <c r="L75" i="15" s="1"/>
  <c r="V75" i="15" s="1"/>
  <c r="G75" i="15"/>
  <c r="G74" i="15" s="1"/>
  <c r="F75" i="15"/>
  <c r="E75" i="15"/>
  <c r="E74" i="15" s="1"/>
  <c r="N74" i="15"/>
  <c r="F74" i="15"/>
  <c r="AC73" i="15"/>
  <c r="P73" i="15"/>
  <c r="O73" i="15"/>
  <c r="L73" i="15"/>
  <c r="V73" i="15" s="1"/>
  <c r="K73" i="15"/>
  <c r="U73" i="15" s="1"/>
  <c r="AC72" i="15"/>
  <c r="U72" i="15"/>
  <c r="L72" i="15"/>
  <c r="V72" i="15" s="1"/>
  <c r="K72" i="15"/>
  <c r="AC71" i="15"/>
  <c r="U71" i="15"/>
  <c r="L71" i="15"/>
  <c r="V71" i="15" s="1"/>
  <c r="K71" i="15"/>
  <c r="AC70" i="15"/>
  <c r="P70" i="15"/>
  <c r="P69" i="15" s="1"/>
  <c r="O70" i="15"/>
  <c r="L70" i="15"/>
  <c r="K70" i="15"/>
  <c r="U70" i="15" s="1"/>
  <c r="U69" i="15" s="1"/>
  <c r="T69" i="15"/>
  <c r="S69" i="15"/>
  <c r="R69" i="15"/>
  <c r="Q69" i="15"/>
  <c r="O69" i="15"/>
  <c r="N69" i="15"/>
  <c r="M69" i="15"/>
  <c r="AC69" i="15" s="1"/>
  <c r="K69" i="15"/>
  <c r="J69" i="15"/>
  <c r="I69" i="15"/>
  <c r="H69" i="15"/>
  <c r="G69" i="15"/>
  <c r="F69" i="15"/>
  <c r="E69" i="15"/>
  <c r="AC68" i="15"/>
  <c r="V68" i="15"/>
  <c r="U68" i="15"/>
  <c r="L68" i="15"/>
  <c r="K68" i="15"/>
  <c r="AC67" i="15"/>
  <c r="R67" i="15"/>
  <c r="L67" i="15" s="1"/>
  <c r="V67" i="15" s="1"/>
  <c r="Q67" i="15"/>
  <c r="P67" i="15"/>
  <c r="O67" i="15"/>
  <c r="N67" i="15"/>
  <c r="M67" i="15"/>
  <c r="K67" i="15"/>
  <c r="U67" i="15" s="1"/>
  <c r="AC66" i="15"/>
  <c r="R66" i="15"/>
  <c r="L66" i="15" s="1"/>
  <c r="V66" i="15" s="1"/>
  <c r="Q66" i="15"/>
  <c r="P66" i="15"/>
  <c r="O66" i="15"/>
  <c r="N66" i="15"/>
  <c r="M66" i="15"/>
  <c r="K66" i="15"/>
  <c r="U66" i="15" s="1"/>
  <c r="AC65" i="15"/>
  <c r="R65" i="15"/>
  <c r="Q65" i="15"/>
  <c r="P65" i="15"/>
  <c r="O65" i="15"/>
  <c r="N65" i="15"/>
  <c r="M65" i="15"/>
  <c r="L65" i="15"/>
  <c r="V65" i="15" s="1"/>
  <c r="K65" i="15"/>
  <c r="U65" i="15" s="1"/>
  <c r="R64" i="15"/>
  <c r="Q64" i="15"/>
  <c r="P64" i="15"/>
  <c r="O64" i="15"/>
  <c r="N64" i="15"/>
  <c r="K64" i="15" s="1"/>
  <c r="U64" i="15" s="1"/>
  <c r="M64" i="15"/>
  <c r="AC64" i="15" s="1"/>
  <c r="L64" i="15"/>
  <c r="V64" i="15" s="1"/>
  <c r="R63" i="15"/>
  <c r="L63" i="15" s="1"/>
  <c r="V63" i="15" s="1"/>
  <c r="Q63" i="15"/>
  <c r="P63" i="15"/>
  <c r="O63" i="15"/>
  <c r="N63" i="15"/>
  <c r="M63" i="15"/>
  <c r="K63" i="15"/>
  <c r="U63" i="15" s="1"/>
  <c r="AC62" i="15"/>
  <c r="AC61" i="15"/>
  <c r="U61" i="15"/>
  <c r="L61" i="15"/>
  <c r="V61" i="15" s="1"/>
  <c r="K61" i="15"/>
  <c r="T60" i="15"/>
  <c r="S60" i="15"/>
  <c r="R60" i="15"/>
  <c r="Q60" i="15"/>
  <c r="P60" i="15"/>
  <c r="O60" i="15"/>
  <c r="N60" i="15"/>
  <c r="M60" i="15"/>
  <c r="AC60" i="15" s="1"/>
  <c r="L60" i="15"/>
  <c r="V60" i="15" s="1"/>
  <c r="K60" i="15"/>
  <c r="U60" i="15" s="1"/>
  <c r="J60" i="15"/>
  <c r="I60" i="15"/>
  <c r="H60" i="15"/>
  <c r="G60" i="15"/>
  <c r="F60" i="15"/>
  <c r="E60" i="15"/>
  <c r="AC59" i="15"/>
  <c r="L59" i="15"/>
  <c r="V59" i="15" s="1"/>
  <c r="K59" i="15"/>
  <c r="U59" i="15" s="1"/>
  <c r="V58" i="15"/>
  <c r="S58" i="15"/>
  <c r="N58" i="15"/>
  <c r="M58" i="15"/>
  <c r="AC58" i="15" s="1"/>
  <c r="L58" i="15"/>
  <c r="I58" i="15"/>
  <c r="G58" i="15"/>
  <c r="K58" i="15" s="1"/>
  <c r="U58" i="15" s="1"/>
  <c r="AC57" i="15"/>
  <c r="T57" i="15"/>
  <c r="R57" i="15"/>
  <c r="L57" i="15" s="1"/>
  <c r="V57" i="15" s="1"/>
  <c r="Q57" i="15"/>
  <c r="K57" i="15"/>
  <c r="U57" i="15" s="1"/>
  <c r="J57" i="15"/>
  <c r="AC56" i="15"/>
  <c r="V56" i="15"/>
  <c r="U56" i="15"/>
  <c r="L56" i="15"/>
  <c r="K56" i="15"/>
  <c r="AC55" i="15"/>
  <c r="V55" i="15"/>
  <c r="U55" i="15"/>
  <c r="L55" i="15"/>
  <c r="K55" i="15"/>
  <c r="AC54" i="15"/>
  <c r="L54" i="15"/>
  <c r="V54" i="15" s="1"/>
  <c r="K54" i="15"/>
  <c r="U54" i="15" s="1"/>
  <c r="AC53" i="15"/>
  <c r="V53" i="15"/>
  <c r="L53" i="15"/>
  <c r="K53" i="15"/>
  <c r="U53" i="15" s="1"/>
  <c r="AC52" i="15"/>
  <c r="V52" i="15"/>
  <c r="L52" i="15"/>
  <c r="K52" i="15"/>
  <c r="U52" i="15" s="1"/>
  <c r="AC51" i="15"/>
  <c r="U51" i="15"/>
  <c r="L51" i="15"/>
  <c r="V51" i="15" s="1"/>
  <c r="K51" i="15"/>
  <c r="AC50" i="15"/>
  <c r="U50" i="15"/>
  <c r="L50" i="15"/>
  <c r="V50" i="15" s="1"/>
  <c r="K50" i="15"/>
  <c r="AC49" i="15"/>
  <c r="L49" i="15"/>
  <c r="V49" i="15" s="1"/>
  <c r="K49" i="15"/>
  <c r="U49" i="15" s="1"/>
  <c r="AC48" i="15"/>
  <c r="V48" i="15"/>
  <c r="U48" i="15"/>
  <c r="L48" i="15"/>
  <c r="K48" i="15"/>
  <c r="AC47" i="15"/>
  <c r="V47" i="15"/>
  <c r="U47" i="15"/>
  <c r="L47" i="15"/>
  <c r="K47" i="15"/>
  <c r="AC46" i="15"/>
  <c r="L46" i="15"/>
  <c r="V46" i="15" s="1"/>
  <c r="K46" i="15"/>
  <c r="U46" i="15" s="1"/>
  <c r="AC45" i="15"/>
  <c r="V45" i="15"/>
  <c r="L45" i="15"/>
  <c r="K45" i="15"/>
  <c r="U45" i="15" s="1"/>
  <c r="AC44" i="15"/>
  <c r="V44" i="15"/>
  <c r="L44" i="15"/>
  <c r="K44" i="15"/>
  <c r="U44" i="15" s="1"/>
  <c r="T43" i="15"/>
  <c r="S43" i="15"/>
  <c r="R43" i="15"/>
  <c r="Q43" i="15"/>
  <c r="P43" i="15"/>
  <c r="O43" i="15"/>
  <c r="N43" i="15"/>
  <c r="K34" i="15" s="1"/>
  <c r="U34" i="15" s="1"/>
  <c r="M43" i="15"/>
  <c r="AC43" i="15" s="1"/>
  <c r="L43" i="15"/>
  <c r="V43" i="15" s="1"/>
  <c r="J43" i="15"/>
  <c r="I43" i="15"/>
  <c r="H43" i="15"/>
  <c r="G43" i="15"/>
  <c r="K43" i="15" s="1"/>
  <c r="U43" i="15" s="1"/>
  <c r="F43" i="15"/>
  <c r="F34" i="15" s="1"/>
  <c r="E43" i="15"/>
  <c r="AC42" i="15"/>
  <c r="V42" i="15"/>
  <c r="U42" i="15"/>
  <c r="L42" i="15"/>
  <c r="K42" i="15"/>
  <c r="AC41" i="15"/>
  <c r="V41" i="15"/>
  <c r="U41" i="15"/>
  <c r="L41" i="15"/>
  <c r="K41" i="15"/>
  <c r="AC40" i="15"/>
  <c r="L40" i="15"/>
  <c r="V40" i="15" s="1"/>
  <c r="K40" i="15"/>
  <c r="U40" i="15" s="1"/>
  <c r="AC39" i="15"/>
  <c r="V39" i="15"/>
  <c r="L39" i="15"/>
  <c r="K39" i="15"/>
  <c r="U39" i="15" s="1"/>
  <c r="AC38" i="15"/>
  <c r="V38" i="15"/>
  <c r="L38" i="15"/>
  <c r="K38" i="15"/>
  <c r="U38" i="15" s="1"/>
  <c r="AC37" i="15"/>
  <c r="U37" i="15"/>
  <c r="L37" i="15"/>
  <c r="V37" i="15" s="1"/>
  <c r="K37" i="15"/>
  <c r="AC36" i="15"/>
  <c r="U36" i="15"/>
  <c r="L36" i="15"/>
  <c r="V36" i="15" s="1"/>
  <c r="K36" i="15"/>
  <c r="T35" i="15"/>
  <c r="S35" i="15"/>
  <c r="R35" i="15"/>
  <c r="Q35" i="15"/>
  <c r="P35" i="15"/>
  <c r="O35" i="15"/>
  <c r="N35" i="15"/>
  <c r="M35" i="15"/>
  <c r="AC35" i="15" s="1"/>
  <c r="K35" i="15"/>
  <c r="U35" i="15" s="1"/>
  <c r="J35" i="15"/>
  <c r="I35" i="15"/>
  <c r="H35" i="15"/>
  <c r="G35" i="15"/>
  <c r="F35" i="15"/>
  <c r="E35" i="15"/>
  <c r="E34" i="15"/>
  <c r="AC33" i="15"/>
  <c r="U33" i="15"/>
  <c r="L33" i="15"/>
  <c r="V33" i="15" s="1"/>
  <c r="K33" i="15"/>
  <c r="AC32" i="15"/>
  <c r="U32" i="15"/>
  <c r="L32" i="15"/>
  <c r="V32" i="15" s="1"/>
  <c r="K32" i="15"/>
  <c r="AC31" i="15"/>
  <c r="L31" i="15"/>
  <c r="V31" i="15" s="1"/>
  <c r="K31" i="15"/>
  <c r="U31" i="15" s="1"/>
  <c r="AC30" i="15"/>
  <c r="V30" i="15"/>
  <c r="U30" i="15"/>
  <c r="L30" i="15"/>
  <c r="K30" i="15"/>
  <c r="AC29" i="15"/>
  <c r="V29" i="15"/>
  <c r="U29" i="15"/>
  <c r="L29" i="15"/>
  <c r="K29" i="15"/>
  <c r="AC28" i="15"/>
  <c r="L28" i="15"/>
  <c r="V28" i="15" s="1"/>
  <c r="K28" i="15"/>
  <c r="U28" i="15" s="1"/>
  <c r="AC27" i="15"/>
  <c r="V27" i="15"/>
  <c r="L27" i="15"/>
  <c r="K27" i="15"/>
  <c r="U27" i="15" s="1"/>
  <c r="AC26" i="15"/>
  <c r="V26" i="15"/>
  <c r="L26" i="15"/>
  <c r="K26" i="15"/>
  <c r="U26" i="15" s="1"/>
  <c r="T25" i="15"/>
  <c r="S25" i="15"/>
  <c r="R25" i="15"/>
  <c r="Q25" i="15"/>
  <c r="P25" i="15"/>
  <c r="O25" i="15"/>
  <c r="N25" i="15"/>
  <c r="M25" i="15"/>
  <c r="AC25" i="15" s="1"/>
  <c r="L25" i="15"/>
  <c r="J25" i="15"/>
  <c r="I25" i="15"/>
  <c r="H25" i="15"/>
  <c r="G25" i="15"/>
  <c r="K25" i="15" s="1"/>
  <c r="U25" i="15" s="1"/>
  <c r="F25" i="15"/>
  <c r="E25" i="15"/>
  <c r="AC24" i="15"/>
  <c r="U24" i="15"/>
  <c r="T24" i="15"/>
  <c r="R24" i="15"/>
  <c r="Q24" i="15"/>
  <c r="K24" i="15"/>
  <c r="J24" i="15"/>
  <c r="H24" i="15"/>
  <c r="L24" i="15" s="1"/>
  <c r="V24" i="15" s="1"/>
  <c r="AC23" i="15"/>
  <c r="V23" i="15"/>
  <c r="U23" i="15"/>
  <c r="L23" i="15"/>
  <c r="K23" i="15"/>
  <c r="AC22" i="15"/>
  <c r="V22" i="15"/>
  <c r="U22" i="15"/>
  <c r="L22" i="15"/>
  <c r="K22" i="15"/>
  <c r="AC21" i="15"/>
  <c r="L21" i="15"/>
  <c r="V21" i="15" s="1"/>
  <c r="K21" i="15"/>
  <c r="U21" i="15" s="1"/>
  <c r="T20" i="15"/>
  <c r="S20" i="15"/>
  <c r="R20" i="15"/>
  <c r="Q20" i="15"/>
  <c r="P20" i="15"/>
  <c r="O20" i="15"/>
  <c r="N20" i="15"/>
  <c r="M20" i="15"/>
  <c r="AC20" i="15" s="1"/>
  <c r="J20" i="15"/>
  <c r="I20" i="15"/>
  <c r="H20" i="15"/>
  <c r="L20" i="15" s="1"/>
  <c r="V20" i="15" s="1"/>
  <c r="G20" i="15"/>
  <c r="F20" i="15"/>
  <c r="E20" i="15"/>
  <c r="AC19" i="15"/>
  <c r="U19" i="15"/>
  <c r="L19" i="15"/>
  <c r="V19" i="15" s="1"/>
  <c r="K19" i="15"/>
  <c r="AC18" i="15"/>
  <c r="L18" i="15"/>
  <c r="V18" i="15" s="1"/>
  <c r="K18" i="15"/>
  <c r="U18" i="15" s="1"/>
  <c r="AC17" i="15"/>
  <c r="V17" i="15"/>
  <c r="U17" i="15"/>
  <c r="L17" i="15"/>
  <c r="K17" i="15"/>
  <c r="AC16" i="15"/>
  <c r="V16" i="15"/>
  <c r="U16" i="15"/>
  <c r="L16" i="15"/>
  <c r="K16" i="15"/>
  <c r="T15" i="15"/>
  <c r="S15" i="15"/>
  <c r="S10" i="15" s="1"/>
  <c r="S9" i="15" s="1"/>
  <c r="R15" i="15"/>
  <c r="Q15" i="15"/>
  <c r="Q10" i="15" s="1"/>
  <c r="P15" i="15"/>
  <c r="O15" i="15"/>
  <c r="N15" i="15"/>
  <c r="M15" i="15"/>
  <c r="M10" i="15" s="1"/>
  <c r="K15" i="15"/>
  <c r="U15" i="15" s="1"/>
  <c r="J15" i="15"/>
  <c r="I15" i="15"/>
  <c r="H15" i="15"/>
  <c r="L15" i="15" s="1"/>
  <c r="V15" i="15" s="1"/>
  <c r="G15" i="15"/>
  <c r="F15" i="15"/>
  <c r="E15" i="15"/>
  <c r="E10" i="15" s="1"/>
  <c r="AC14" i="15"/>
  <c r="R14" i="15"/>
  <c r="L14" i="15" s="1"/>
  <c r="V14" i="15" s="1"/>
  <c r="N14" i="15"/>
  <c r="K14" i="15"/>
  <c r="U14" i="15" s="1"/>
  <c r="AC13" i="15"/>
  <c r="V13" i="15"/>
  <c r="L13" i="15"/>
  <c r="K13" i="15"/>
  <c r="U13" i="15" s="1"/>
  <c r="AC12" i="15"/>
  <c r="P12" i="15"/>
  <c r="P10" i="15" s="1"/>
  <c r="O12" i="15"/>
  <c r="K12" i="15"/>
  <c r="U12" i="15" s="1"/>
  <c r="J12" i="15"/>
  <c r="I12" i="15"/>
  <c r="H12" i="15"/>
  <c r="L12" i="15" s="1"/>
  <c r="V12" i="15" s="1"/>
  <c r="G12" i="15"/>
  <c r="AC11" i="15"/>
  <c r="P11" i="15"/>
  <c r="O11" i="15"/>
  <c r="O10" i="15" s="1"/>
  <c r="L11" i="15"/>
  <c r="V11" i="15" s="1"/>
  <c r="J11" i="15"/>
  <c r="I11" i="15"/>
  <c r="I10" i="15" s="1"/>
  <c r="H11" i="15"/>
  <c r="G11" i="15"/>
  <c r="T10" i="15"/>
  <c r="R10" i="15"/>
  <c r="N10" i="15"/>
  <c r="J10" i="15"/>
  <c r="F10" i="15"/>
  <c r="S176" i="19" l="1"/>
  <c r="Q176" i="19"/>
  <c r="V188" i="15"/>
  <c r="M188" i="32"/>
  <c r="F9" i="15"/>
  <c r="E9" i="15"/>
  <c r="K20" i="15"/>
  <c r="U20" i="15" s="1"/>
  <c r="K74" i="15"/>
  <c r="U74" i="15" s="1"/>
  <c r="AC10" i="15"/>
  <c r="H74" i="15"/>
  <c r="M74" i="15"/>
  <c r="AC74" i="15" s="1"/>
  <c r="I75" i="15"/>
  <c r="I74" i="15" s="1"/>
  <c r="L69" i="15"/>
  <c r="V70" i="15"/>
  <c r="V69" i="15" s="1"/>
  <c r="I137" i="15"/>
  <c r="L34" i="15"/>
  <c r="L35" i="15"/>
  <c r="V35" i="15" s="1"/>
  <c r="O74" i="15"/>
  <c r="O9" i="15" s="1"/>
  <c r="AC63" i="15"/>
  <c r="AC34" i="15"/>
  <c r="V25" i="15"/>
  <c r="G10" i="15"/>
  <c r="K11" i="15"/>
  <c r="U11" i="15" s="1"/>
  <c r="R92" i="15"/>
  <c r="L92" i="15" s="1"/>
  <c r="V92" i="15" s="1"/>
  <c r="L146" i="15"/>
  <c r="V146" i="15" s="1"/>
  <c r="K150" i="15"/>
  <c r="U150" i="15" s="1"/>
  <c r="M237" i="15"/>
  <c r="AC237" i="15" s="1"/>
  <c r="L247" i="15"/>
  <c r="V247" i="15" s="1"/>
  <c r="K273" i="15"/>
  <c r="U273" i="15" s="1"/>
  <c r="K312" i="15"/>
  <c r="U312" i="15" s="1"/>
  <c r="J177" i="15"/>
  <c r="J176" i="15" s="1"/>
  <c r="Q176" i="15"/>
  <c r="M101" i="15"/>
  <c r="AC101" i="15" s="1"/>
  <c r="K114" i="15"/>
  <c r="U114" i="15" s="1"/>
  <c r="I154" i="15"/>
  <c r="I176" i="15"/>
  <c r="K279" i="15"/>
  <c r="U279" i="15" s="1"/>
  <c r="K302" i="15"/>
  <c r="U302" i="15" s="1"/>
  <c r="U317" i="15"/>
  <c r="K161" i="15"/>
  <c r="U161" i="15" s="1"/>
  <c r="G160" i="15"/>
  <c r="K160" i="15" s="1"/>
  <c r="U160" i="15" s="1"/>
  <c r="L114" i="15"/>
  <c r="V114" i="15" s="1"/>
  <c r="L147" i="15"/>
  <c r="V147" i="15" s="1"/>
  <c r="R146" i="15"/>
  <c r="R137" i="15" s="1"/>
  <c r="K177" i="15"/>
  <c r="U177" i="15" s="1"/>
  <c r="T176" i="15"/>
  <c r="L244" i="15"/>
  <c r="V244" i="15" s="1"/>
  <c r="R237" i="15"/>
  <c r="I267" i="15"/>
  <c r="K269" i="15"/>
  <c r="U269" i="15" s="1"/>
  <c r="K285" i="15"/>
  <c r="U285" i="15" s="1"/>
  <c r="K293" i="15"/>
  <c r="U293" i="15" s="1"/>
  <c r="K308" i="15"/>
  <c r="U308" i="15" s="1"/>
  <c r="H10" i="15"/>
  <c r="AC15" i="15"/>
  <c r="K75" i="15"/>
  <c r="U75" i="15" s="1"/>
  <c r="G154" i="15"/>
  <c r="K154" i="15" s="1"/>
  <c r="U154" i="15" s="1"/>
  <c r="K157" i="15"/>
  <c r="U157" i="15" s="1"/>
  <c r="L176" i="15"/>
  <c r="K219" i="15"/>
  <c r="U219" i="15" s="1"/>
  <c r="G218" i="15"/>
  <c r="K218" i="15" s="1"/>
  <c r="U218" i="15" s="1"/>
  <c r="U266" i="15"/>
  <c r="H266" i="15"/>
  <c r="L266" i="15" s="1"/>
  <c r="V266" i="15" s="1"/>
  <c r="K314" i="15"/>
  <c r="U314" i="15" s="1"/>
  <c r="K179" i="15"/>
  <c r="U179" i="15" s="1"/>
  <c r="G176" i="15"/>
  <c r="K176" i="15" s="1"/>
  <c r="U176" i="15" s="1"/>
  <c r="K181" i="15"/>
  <c r="U181" i="15" s="1"/>
  <c r="L184" i="15"/>
  <c r="V184" i="15" s="1"/>
  <c r="L237" i="15"/>
  <c r="V237" i="15" s="1"/>
  <c r="K258" i="15"/>
  <c r="U258" i="15" s="1"/>
  <c r="N254" i="15"/>
  <c r="K254" i="15" s="1"/>
  <c r="U254" i="15" s="1"/>
  <c r="K281" i="15"/>
  <c r="U281" i="15" s="1"/>
  <c r="K287" i="15"/>
  <c r="U287" i="15" s="1"/>
  <c r="K295" i="15"/>
  <c r="U295" i="15" s="1"/>
  <c r="N137" i="15"/>
  <c r="N9" i="15" s="1"/>
  <c r="H137" i="15"/>
  <c r="L137" i="15" s="1"/>
  <c r="V137" i="15" s="1"/>
  <c r="AC219" i="15"/>
  <c r="L248" i="15"/>
  <c r="V248" i="15" s="1"/>
  <c r="P254" i="15"/>
  <c r="P9" i="15" s="1"/>
  <c r="U265" i="15"/>
  <c r="H265" i="15"/>
  <c r="L265" i="15" s="1"/>
  <c r="V265" i="15" s="1"/>
  <c r="K277" i="15"/>
  <c r="U277" i="15" s="1"/>
  <c r="K300" i="15"/>
  <c r="U300" i="15" s="1"/>
  <c r="K178" i="15"/>
  <c r="U178" i="15" s="1"/>
  <c r="M254" i="15"/>
  <c r="AC254" i="15" s="1"/>
  <c r="AC243" i="15"/>
  <c r="L256" i="15"/>
  <c r="V256" i="15" s="1"/>
  <c r="T9" i="15" l="1"/>
  <c r="U9" i="32" s="1"/>
  <c r="U176" i="19"/>
  <c r="U176" i="32"/>
  <c r="R176" i="32"/>
  <c r="R176" i="19"/>
  <c r="Q9" i="15"/>
  <c r="R9" i="19" s="1"/>
  <c r="K176" i="19"/>
  <c r="K176" i="32"/>
  <c r="J9" i="15"/>
  <c r="K9" i="19" s="1"/>
  <c r="I9" i="15"/>
  <c r="M176" i="19"/>
  <c r="M176" i="32"/>
  <c r="W188" i="19"/>
  <c r="W188" i="32"/>
  <c r="Q9" i="19"/>
  <c r="V34" i="15"/>
  <c r="M34" i="32"/>
  <c r="M34" i="19"/>
  <c r="G137" i="15"/>
  <c r="K137" i="15" s="1"/>
  <c r="U137" i="15" s="1"/>
  <c r="R9" i="15"/>
  <c r="M9" i="15"/>
  <c r="AC9" i="15" s="1"/>
  <c r="H9" i="15"/>
  <c r="L10" i="15"/>
  <c r="V10" i="15" s="1"/>
  <c r="K10" i="15"/>
  <c r="U10" i="15" s="1"/>
  <c r="G9" i="15"/>
  <c r="K9" i="15" s="1"/>
  <c r="U9" i="15" s="1"/>
  <c r="R74" i="15"/>
  <c r="V176" i="15"/>
  <c r="L74" i="15"/>
  <c r="V74" i="15" s="1"/>
  <c r="U9" i="19" l="1"/>
  <c r="R9" i="32"/>
  <c r="K9" i="32"/>
  <c r="W176" i="19"/>
  <c r="W176" i="32"/>
  <c r="S9" i="19"/>
  <c r="S9" i="32"/>
  <c r="W34" i="19"/>
  <c r="W34" i="32"/>
  <c r="F9" i="19"/>
  <c r="F9" i="32"/>
  <c r="L9" i="15"/>
  <c r="V9" i="15" l="1"/>
  <c r="M9" i="19"/>
  <c r="M9" i="32"/>
  <c r="D8" i="68"/>
  <c r="W9" i="19" l="1"/>
  <c r="W9" i="32"/>
  <c r="D8" i="42"/>
  <c r="E8" i="42"/>
  <c r="F8" i="42"/>
  <c r="C8" i="42"/>
  <c r="D8" i="61"/>
  <c r="E8" i="60"/>
  <c r="D8" i="60"/>
  <c r="E8" i="59"/>
  <c r="D8" i="59"/>
  <c r="E8" i="66"/>
  <c r="D8" i="66"/>
  <c r="E9" i="40"/>
  <c r="D9" i="40"/>
  <c r="C9" i="40"/>
  <c r="N229" i="28" l="1"/>
  <c r="O229" i="28"/>
  <c r="P229" i="28"/>
  <c r="Q229" i="28"/>
  <c r="R229" i="28"/>
  <c r="H229" i="28"/>
  <c r="N220" i="28"/>
  <c r="O220" i="28"/>
  <c r="P220" i="28"/>
  <c r="Q220" i="28"/>
  <c r="R220" i="28"/>
  <c r="H220" i="28"/>
  <c r="O72" i="28"/>
  <c r="P72" i="28"/>
  <c r="Q72" i="28"/>
  <c r="R72" i="28"/>
  <c r="H72" i="28"/>
  <c r="N72" i="28" s="1"/>
  <c r="O59" i="28"/>
  <c r="P59" i="28"/>
  <c r="Q59" i="28"/>
  <c r="R59" i="28"/>
  <c r="H59" i="28"/>
  <c r="N59" i="28" s="1"/>
  <c r="O47" i="28"/>
  <c r="P47" i="28"/>
  <c r="Q47" i="28"/>
  <c r="R47" i="28"/>
  <c r="O48" i="28"/>
  <c r="P48" i="28"/>
  <c r="Q48" i="28"/>
  <c r="R48" i="28"/>
  <c r="O49" i="28"/>
  <c r="P49" i="28"/>
  <c r="Q49" i="28"/>
  <c r="R49" i="28"/>
  <c r="H47" i="28"/>
  <c r="N47" i="28" s="1"/>
  <c r="H48" i="28"/>
  <c r="N48" i="28" s="1"/>
  <c r="H49" i="28"/>
  <c r="N49" i="28" s="1"/>
  <c r="O45" i="28"/>
  <c r="P45" i="28"/>
  <c r="Q45" i="28"/>
  <c r="R45" i="28"/>
  <c r="H45" i="28"/>
  <c r="N45" i="28" s="1"/>
  <c r="O32" i="28"/>
  <c r="P32" i="28"/>
  <c r="Q32" i="28"/>
  <c r="R32" i="28"/>
  <c r="H32" i="28"/>
  <c r="N32" i="28" s="1"/>
  <c r="O30" i="28"/>
  <c r="P30" i="28"/>
  <c r="Q30" i="28"/>
  <c r="R30" i="28"/>
  <c r="H30" i="28"/>
  <c r="N30" i="28" s="1"/>
  <c r="E8" i="63"/>
  <c r="D8" i="63"/>
  <c r="E9" i="39"/>
  <c r="D9" i="39"/>
  <c r="C9" i="39"/>
  <c r="I8" i="39"/>
  <c r="O229" i="24"/>
  <c r="P229" i="24"/>
  <c r="Q229" i="24"/>
  <c r="R229" i="24"/>
  <c r="S229" i="24"/>
  <c r="I229" i="24"/>
  <c r="O220" i="24"/>
  <c r="P220" i="24"/>
  <c r="Q220" i="24"/>
  <c r="R220" i="24"/>
  <c r="S220" i="24"/>
  <c r="I220" i="24"/>
  <c r="P72" i="24"/>
  <c r="Q72" i="24"/>
  <c r="R72" i="24"/>
  <c r="S72" i="24"/>
  <c r="I72" i="24"/>
  <c r="O72" i="24" s="1"/>
  <c r="P59" i="24"/>
  <c r="Q59" i="24"/>
  <c r="R59" i="24"/>
  <c r="S59" i="24"/>
  <c r="I59" i="24"/>
  <c r="O59" i="24" s="1"/>
  <c r="P47" i="24"/>
  <c r="Q47" i="24"/>
  <c r="R47" i="24"/>
  <c r="S47" i="24"/>
  <c r="P48" i="24"/>
  <c r="Q48" i="24"/>
  <c r="R48" i="24"/>
  <c r="S48" i="24"/>
  <c r="P49" i="24"/>
  <c r="Q49" i="24"/>
  <c r="R49" i="24"/>
  <c r="S49" i="24"/>
  <c r="I47" i="24"/>
  <c r="O47" i="24" s="1"/>
  <c r="I48" i="24"/>
  <c r="O48" i="24" s="1"/>
  <c r="I49" i="24"/>
  <c r="O49" i="24" s="1"/>
  <c r="P45" i="24"/>
  <c r="Q45" i="24"/>
  <c r="R45" i="24"/>
  <c r="S45" i="24"/>
  <c r="I45" i="24"/>
  <c r="O45" i="24" s="1"/>
  <c r="O32" i="24"/>
  <c r="P32" i="24"/>
  <c r="Q32" i="24"/>
  <c r="R32" i="24"/>
  <c r="S32" i="24"/>
  <c r="I30" i="24"/>
  <c r="O30" i="24" s="1"/>
  <c r="I32" i="24"/>
  <c r="P30" i="24"/>
  <c r="Q30" i="24"/>
  <c r="R30" i="24"/>
  <c r="S30" i="24"/>
  <c r="H8" i="41" l="1"/>
  <c r="G8" i="41"/>
  <c r="F8" i="41"/>
  <c r="E8" i="41"/>
  <c r="D8" i="41"/>
  <c r="O10" i="20" l="1"/>
  <c r="P10" i="20"/>
  <c r="Q10" i="20"/>
  <c r="F11" i="20"/>
  <c r="I11" i="20"/>
  <c r="R11" i="20" s="1"/>
  <c r="J11" i="20"/>
  <c r="M11" i="20"/>
  <c r="O11" i="20"/>
  <c r="P11" i="20"/>
  <c r="Q11" i="20"/>
  <c r="F12" i="20"/>
  <c r="I12" i="20"/>
  <c r="R12" i="20" s="1"/>
  <c r="J12" i="20"/>
  <c r="M12" i="20"/>
  <c r="O12" i="20"/>
  <c r="P12" i="20"/>
  <c r="Q12" i="20"/>
  <c r="F13" i="20"/>
  <c r="G13" i="20"/>
  <c r="I13" i="20"/>
  <c r="J13" i="20"/>
  <c r="K13" i="20"/>
  <c r="L13" i="20"/>
  <c r="M13" i="20"/>
  <c r="O13" i="20"/>
  <c r="P13" i="20"/>
  <c r="Q13" i="20"/>
  <c r="R13" i="20"/>
  <c r="F14" i="20"/>
  <c r="G14" i="20"/>
  <c r="I14" i="20"/>
  <c r="R14" i="20" s="1"/>
  <c r="K14" i="20"/>
  <c r="L14" i="20"/>
  <c r="M14" i="20"/>
  <c r="O14" i="20"/>
  <c r="P14" i="20"/>
  <c r="Q14" i="20"/>
  <c r="O15" i="20"/>
  <c r="P15" i="20"/>
  <c r="Q15" i="20"/>
  <c r="F16" i="20"/>
  <c r="G16" i="20"/>
  <c r="I16" i="20"/>
  <c r="R16" i="20" s="1"/>
  <c r="J16" i="20"/>
  <c r="K16" i="20"/>
  <c r="L16" i="20"/>
  <c r="M16" i="20"/>
  <c r="O16" i="20"/>
  <c r="P16" i="20"/>
  <c r="Q16" i="20"/>
  <c r="F17" i="20"/>
  <c r="G17" i="20"/>
  <c r="I17" i="20"/>
  <c r="R17" i="20" s="1"/>
  <c r="J17" i="20"/>
  <c r="K17" i="20"/>
  <c r="L17" i="20"/>
  <c r="M17" i="20"/>
  <c r="O17" i="20"/>
  <c r="P17" i="20"/>
  <c r="Q17" i="20"/>
  <c r="F18" i="20"/>
  <c r="G18" i="20"/>
  <c r="I18" i="20"/>
  <c r="R18" i="20" s="1"/>
  <c r="J18" i="20"/>
  <c r="K18" i="20"/>
  <c r="L18" i="20"/>
  <c r="M18" i="20"/>
  <c r="O18" i="20"/>
  <c r="P18" i="20"/>
  <c r="Q18" i="20"/>
  <c r="F19" i="20"/>
  <c r="G19" i="20"/>
  <c r="I19" i="20"/>
  <c r="J19" i="20"/>
  <c r="K19" i="20"/>
  <c r="L19" i="20"/>
  <c r="M19" i="20"/>
  <c r="O19" i="20"/>
  <c r="P19" i="20"/>
  <c r="Q19" i="20"/>
  <c r="R19" i="20"/>
  <c r="O20" i="20"/>
  <c r="P20" i="20"/>
  <c r="Q20" i="20"/>
  <c r="F21" i="20"/>
  <c r="G21" i="20"/>
  <c r="I21" i="20"/>
  <c r="R21" i="20" s="1"/>
  <c r="J21" i="20"/>
  <c r="K21" i="20"/>
  <c r="L21" i="20"/>
  <c r="M21" i="20"/>
  <c r="O21" i="20"/>
  <c r="P21" i="20"/>
  <c r="Q21" i="20"/>
  <c r="F22" i="20"/>
  <c r="G22" i="20"/>
  <c r="I22" i="20"/>
  <c r="R22" i="20" s="1"/>
  <c r="J22" i="20"/>
  <c r="K22" i="20"/>
  <c r="L22" i="20"/>
  <c r="M22" i="20"/>
  <c r="O22" i="20"/>
  <c r="P22" i="20"/>
  <c r="Q22" i="20"/>
  <c r="F23" i="20"/>
  <c r="G23" i="20"/>
  <c r="I23" i="20"/>
  <c r="R23" i="20" s="1"/>
  <c r="J23" i="20"/>
  <c r="K23" i="20"/>
  <c r="L23" i="20"/>
  <c r="M23" i="20"/>
  <c r="O23" i="20"/>
  <c r="P23" i="20"/>
  <c r="Q23" i="20"/>
  <c r="F24" i="20"/>
  <c r="G24" i="20"/>
  <c r="I24" i="20"/>
  <c r="R24" i="20" s="1"/>
  <c r="J24" i="20"/>
  <c r="K24" i="20"/>
  <c r="L24" i="20"/>
  <c r="M24" i="20"/>
  <c r="O24" i="20"/>
  <c r="P24" i="20"/>
  <c r="Q24" i="20"/>
  <c r="O25" i="20"/>
  <c r="P25" i="20"/>
  <c r="Q25" i="20"/>
  <c r="F26" i="20"/>
  <c r="G26" i="20"/>
  <c r="I26" i="20"/>
  <c r="R26" i="20" s="1"/>
  <c r="J26" i="20"/>
  <c r="K26" i="20"/>
  <c r="L26" i="20"/>
  <c r="M26" i="20"/>
  <c r="O26" i="20"/>
  <c r="P26" i="20"/>
  <c r="Q26" i="20"/>
  <c r="F27" i="20"/>
  <c r="G27" i="20"/>
  <c r="I27" i="20"/>
  <c r="R27" i="20" s="1"/>
  <c r="J27" i="20"/>
  <c r="K27" i="20"/>
  <c r="L27" i="20"/>
  <c r="M27" i="20"/>
  <c r="O27" i="20"/>
  <c r="P27" i="20"/>
  <c r="Q27" i="20"/>
  <c r="F28" i="20"/>
  <c r="G28" i="20"/>
  <c r="I28" i="20"/>
  <c r="R28" i="20" s="1"/>
  <c r="J28" i="20"/>
  <c r="K28" i="20"/>
  <c r="L28" i="20"/>
  <c r="M28" i="20"/>
  <c r="O28" i="20"/>
  <c r="P28" i="20"/>
  <c r="Q28" i="20"/>
  <c r="F29" i="20"/>
  <c r="G29" i="20"/>
  <c r="I29" i="20"/>
  <c r="R29" i="20" s="1"/>
  <c r="J29" i="20"/>
  <c r="K29" i="20"/>
  <c r="L29" i="20"/>
  <c r="M29" i="20"/>
  <c r="O29" i="20"/>
  <c r="P29" i="20"/>
  <c r="Q29" i="20"/>
  <c r="F30" i="20"/>
  <c r="G30" i="20"/>
  <c r="I30" i="20"/>
  <c r="R30" i="20" s="1"/>
  <c r="J30" i="20"/>
  <c r="K30" i="20"/>
  <c r="L30" i="20"/>
  <c r="M30" i="20"/>
  <c r="O30" i="20"/>
  <c r="P30" i="20"/>
  <c r="Q30" i="20"/>
  <c r="F31" i="20"/>
  <c r="G31" i="20"/>
  <c r="I31" i="20"/>
  <c r="R31" i="20" s="1"/>
  <c r="J31" i="20"/>
  <c r="K31" i="20"/>
  <c r="L31" i="20"/>
  <c r="M31" i="20"/>
  <c r="O31" i="20"/>
  <c r="P31" i="20"/>
  <c r="Q31" i="20"/>
  <c r="O32" i="20"/>
  <c r="P32" i="20"/>
  <c r="Q32" i="20"/>
  <c r="O33" i="20"/>
  <c r="P33" i="20"/>
  <c r="Q33" i="20"/>
  <c r="F34" i="20"/>
  <c r="G34" i="20"/>
  <c r="I34" i="20"/>
  <c r="R34" i="20" s="1"/>
  <c r="J34" i="20"/>
  <c r="K34" i="20"/>
  <c r="L34" i="20"/>
  <c r="M34" i="20"/>
  <c r="O34" i="20"/>
  <c r="P34" i="20"/>
  <c r="Q34" i="20"/>
  <c r="F35" i="20"/>
  <c r="G35" i="20"/>
  <c r="I35" i="20"/>
  <c r="R35" i="20" s="1"/>
  <c r="J35" i="20"/>
  <c r="K35" i="20"/>
  <c r="L35" i="20"/>
  <c r="M35" i="20"/>
  <c r="O35" i="20"/>
  <c r="P35" i="20"/>
  <c r="Q35" i="20"/>
  <c r="F36" i="20"/>
  <c r="G36" i="20"/>
  <c r="I36" i="20"/>
  <c r="R36" i="20" s="1"/>
  <c r="J36" i="20"/>
  <c r="K36" i="20"/>
  <c r="L36" i="20"/>
  <c r="M36" i="20"/>
  <c r="O36" i="20"/>
  <c r="P36" i="20"/>
  <c r="Q36" i="20"/>
  <c r="F37" i="20"/>
  <c r="G37" i="20"/>
  <c r="I37" i="20"/>
  <c r="R37" i="20" s="1"/>
  <c r="J37" i="20"/>
  <c r="K37" i="20"/>
  <c r="L37" i="20"/>
  <c r="M37" i="20"/>
  <c r="O37" i="20"/>
  <c r="P37" i="20"/>
  <c r="Q37" i="20"/>
  <c r="F38" i="20"/>
  <c r="G38" i="20"/>
  <c r="I38" i="20"/>
  <c r="J38" i="20"/>
  <c r="K38" i="20"/>
  <c r="L38" i="20"/>
  <c r="M38" i="20"/>
  <c r="O38" i="20"/>
  <c r="P38" i="20"/>
  <c r="Q38" i="20"/>
  <c r="R38" i="20"/>
  <c r="F39" i="20"/>
  <c r="G39" i="20"/>
  <c r="I39" i="20"/>
  <c r="R39" i="20" s="1"/>
  <c r="J39" i="20"/>
  <c r="K39" i="20"/>
  <c r="L39" i="20"/>
  <c r="M39" i="20"/>
  <c r="O39" i="20"/>
  <c r="P39" i="20"/>
  <c r="Q39" i="20"/>
  <c r="F40" i="20"/>
  <c r="G40" i="20"/>
  <c r="I40" i="20"/>
  <c r="R40" i="20" s="1"/>
  <c r="J40" i="20"/>
  <c r="K40" i="20"/>
  <c r="L40" i="20"/>
  <c r="M40" i="20"/>
  <c r="O40" i="20"/>
  <c r="P40" i="20"/>
  <c r="Q40" i="20"/>
  <c r="O41" i="20"/>
  <c r="P41" i="20"/>
  <c r="Q41" i="20"/>
  <c r="F42" i="20"/>
  <c r="G42" i="20"/>
  <c r="I42" i="20"/>
  <c r="R42" i="20" s="1"/>
  <c r="J42" i="20"/>
  <c r="K42" i="20"/>
  <c r="L42" i="20"/>
  <c r="M42" i="20"/>
  <c r="O42" i="20"/>
  <c r="P42" i="20"/>
  <c r="Q42" i="20"/>
  <c r="F43" i="20"/>
  <c r="G43" i="20"/>
  <c r="I43" i="20"/>
  <c r="R43" i="20" s="1"/>
  <c r="J43" i="20"/>
  <c r="K43" i="20"/>
  <c r="L43" i="20"/>
  <c r="M43" i="20"/>
  <c r="O43" i="20"/>
  <c r="P43" i="20"/>
  <c r="Q43" i="20"/>
  <c r="F44" i="20"/>
  <c r="G44" i="20"/>
  <c r="I44" i="20"/>
  <c r="R44" i="20" s="1"/>
  <c r="J44" i="20"/>
  <c r="K44" i="20"/>
  <c r="L44" i="20"/>
  <c r="M44" i="20"/>
  <c r="O44" i="20"/>
  <c r="P44" i="20"/>
  <c r="Q44" i="20"/>
  <c r="F45" i="20"/>
  <c r="G45" i="20"/>
  <c r="I45" i="20"/>
  <c r="J45" i="20"/>
  <c r="K45" i="20"/>
  <c r="L45" i="20"/>
  <c r="M45" i="20"/>
  <c r="O45" i="20"/>
  <c r="P45" i="20"/>
  <c r="Q45" i="20"/>
  <c r="R45" i="20"/>
  <c r="F46" i="20"/>
  <c r="G46" i="20"/>
  <c r="I46" i="20"/>
  <c r="R46" i="20" s="1"/>
  <c r="J46" i="20"/>
  <c r="K46" i="20"/>
  <c r="L46" i="20"/>
  <c r="M46" i="20"/>
  <c r="O46" i="20"/>
  <c r="P46" i="20"/>
  <c r="Q46" i="20"/>
  <c r="F47" i="20"/>
  <c r="G47" i="20"/>
  <c r="I47" i="20"/>
  <c r="R47" i="20" s="1"/>
  <c r="J47" i="20"/>
  <c r="K47" i="20"/>
  <c r="L47" i="20"/>
  <c r="M47" i="20"/>
  <c r="O47" i="20"/>
  <c r="P47" i="20"/>
  <c r="Q47" i="20"/>
  <c r="F48" i="20"/>
  <c r="G48" i="20"/>
  <c r="I48" i="20"/>
  <c r="R48" i="20" s="1"/>
  <c r="J48" i="20"/>
  <c r="K48" i="20"/>
  <c r="L48" i="20"/>
  <c r="M48" i="20"/>
  <c r="O48" i="20"/>
  <c r="P48" i="20"/>
  <c r="Q48" i="20"/>
  <c r="F49" i="20"/>
  <c r="G49" i="20"/>
  <c r="I49" i="20"/>
  <c r="J49" i="20"/>
  <c r="K49" i="20"/>
  <c r="L49" i="20"/>
  <c r="M49" i="20"/>
  <c r="O49" i="20"/>
  <c r="P49" i="20"/>
  <c r="Q49" i="20"/>
  <c r="R49" i="20"/>
  <c r="F50" i="20"/>
  <c r="G50" i="20"/>
  <c r="I50" i="20"/>
  <c r="R50" i="20" s="1"/>
  <c r="J50" i="20"/>
  <c r="K50" i="20"/>
  <c r="L50" i="20"/>
  <c r="M50" i="20"/>
  <c r="O50" i="20"/>
  <c r="P50" i="20"/>
  <c r="Q50" i="20"/>
  <c r="F51" i="20"/>
  <c r="G51" i="20"/>
  <c r="I51" i="20"/>
  <c r="R51" i="20" s="1"/>
  <c r="J51" i="20"/>
  <c r="K51" i="20"/>
  <c r="L51" i="20"/>
  <c r="M51" i="20"/>
  <c r="O51" i="20"/>
  <c r="P51" i="20"/>
  <c r="Q51" i="20"/>
  <c r="F52" i="20"/>
  <c r="G52" i="20"/>
  <c r="I52" i="20"/>
  <c r="R52" i="20" s="1"/>
  <c r="J52" i="20"/>
  <c r="K52" i="20"/>
  <c r="L52" i="20"/>
  <c r="M52" i="20"/>
  <c r="O52" i="20"/>
  <c r="P52" i="20"/>
  <c r="Q52" i="20"/>
  <c r="O53" i="20"/>
  <c r="P53" i="20"/>
  <c r="Q53" i="20"/>
  <c r="F54" i="20"/>
  <c r="G54" i="20"/>
  <c r="I54" i="20"/>
  <c r="R54" i="20" s="1"/>
  <c r="J54" i="20"/>
  <c r="K54" i="20"/>
  <c r="L54" i="20"/>
  <c r="M54" i="20"/>
  <c r="O54" i="20"/>
  <c r="P54" i="20"/>
  <c r="Q54" i="20"/>
  <c r="F55" i="20"/>
  <c r="G55" i="20"/>
  <c r="I55" i="20"/>
  <c r="R55" i="20" s="1"/>
  <c r="J55" i="20"/>
  <c r="K55" i="20"/>
  <c r="L55" i="20"/>
  <c r="M55" i="20"/>
  <c r="O55" i="20"/>
  <c r="P55" i="20"/>
  <c r="Q55" i="20"/>
  <c r="F56" i="20"/>
  <c r="G56" i="20"/>
  <c r="M56" i="20"/>
  <c r="O56" i="20"/>
  <c r="P56" i="20"/>
  <c r="Q56" i="20"/>
  <c r="F57" i="20"/>
  <c r="G57" i="20"/>
  <c r="M57" i="20"/>
  <c r="O57" i="20"/>
  <c r="P57" i="20"/>
  <c r="Q57" i="20"/>
  <c r="F58" i="20"/>
  <c r="G58" i="20"/>
  <c r="M58" i="20"/>
  <c r="O58" i="20"/>
  <c r="P58" i="20"/>
  <c r="Q58" i="20"/>
  <c r="F59" i="20"/>
  <c r="G59" i="20"/>
  <c r="M59" i="20"/>
  <c r="O59" i="20"/>
  <c r="P59" i="20"/>
  <c r="Q59" i="20"/>
  <c r="F60" i="20"/>
  <c r="G60" i="20"/>
  <c r="M60" i="20"/>
  <c r="O60" i="20"/>
  <c r="P60" i="20"/>
  <c r="Q60" i="20"/>
  <c r="F61" i="20"/>
  <c r="G61" i="20"/>
  <c r="I61" i="20"/>
  <c r="R61" i="20" s="1"/>
  <c r="J61" i="20"/>
  <c r="K61" i="20"/>
  <c r="L61" i="20"/>
  <c r="M61" i="20"/>
  <c r="O61" i="20"/>
  <c r="P61" i="20"/>
  <c r="Q61" i="20"/>
  <c r="O62" i="20"/>
  <c r="P62" i="20"/>
  <c r="Q62" i="20"/>
  <c r="F63" i="20"/>
  <c r="G63" i="20"/>
  <c r="I63" i="20"/>
  <c r="R63" i="20" s="1"/>
  <c r="J63" i="20"/>
  <c r="M63" i="20"/>
  <c r="O63" i="20"/>
  <c r="P63" i="20"/>
  <c r="Q63" i="20"/>
  <c r="F64" i="20"/>
  <c r="G64" i="20"/>
  <c r="I64" i="20"/>
  <c r="R64" i="20" s="1"/>
  <c r="J64" i="20"/>
  <c r="M64" i="20"/>
  <c r="O64" i="20"/>
  <c r="P64" i="20"/>
  <c r="Q64" i="20"/>
  <c r="F65" i="20"/>
  <c r="G65" i="20"/>
  <c r="I65" i="20"/>
  <c r="R65" i="20" s="1"/>
  <c r="J65" i="20"/>
  <c r="M65" i="20"/>
  <c r="O65" i="20"/>
  <c r="P65" i="20"/>
  <c r="Q65" i="20"/>
  <c r="O66" i="20"/>
  <c r="P66" i="20"/>
  <c r="Q66" i="20"/>
  <c r="O67" i="20"/>
  <c r="P67" i="20"/>
  <c r="Q67" i="20"/>
  <c r="F68" i="20"/>
  <c r="I68" i="20"/>
  <c r="R68" i="20" s="1"/>
  <c r="J68" i="20"/>
  <c r="M68" i="20"/>
  <c r="O68" i="20"/>
  <c r="P68" i="20"/>
  <c r="Q68" i="20"/>
  <c r="F69" i="20"/>
  <c r="I69" i="20"/>
  <c r="R69" i="20" s="1"/>
  <c r="J69" i="20"/>
  <c r="M69" i="20"/>
  <c r="O69" i="20"/>
  <c r="P69" i="20"/>
  <c r="Q69" i="20"/>
  <c r="F70" i="20"/>
  <c r="G70" i="20"/>
  <c r="I70" i="20"/>
  <c r="R70" i="20" s="1"/>
  <c r="J70" i="20"/>
  <c r="K70" i="20"/>
  <c r="L70" i="20"/>
  <c r="M70" i="20"/>
  <c r="O70" i="20"/>
  <c r="P70" i="20"/>
  <c r="Q70" i="20"/>
  <c r="F71" i="20"/>
  <c r="G71" i="20"/>
  <c r="I71" i="20"/>
  <c r="R71" i="20" s="1"/>
  <c r="J71" i="20"/>
  <c r="K71" i="20"/>
  <c r="L71" i="20"/>
  <c r="M71" i="20"/>
  <c r="O71" i="20"/>
  <c r="P71" i="20"/>
  <c r="Q71" i="20"/>
  <c r="F72" i="20"/>
  <c r="G72" i="20"/>
  <c r="I72" i="20"/>
  <c r="R72" i="20" s="1"/>
  <c r="J72" i="20"/>
  <c r="K72" i="20"/>
  <c r="L72" i="20"/>
  <c r="M72" i="20"/>
  <c r="O72" i="20"/>
  <c r="P72" i="20"/>
  <c r="Q72" i="20"/>
  <c r="F73" i="20"/>
  <c r="G73" i="20"/>
  <c r="I73" i="20"/>
  <c r="R73" i="20" s="1"/>
  <c r="J73" i="20"/>
  <c r="K73" i="20"/>
  <c r="L73" i="20"/>
  <c r="M73" i="20"/>
  <c r="O73" i="20"/>
  <c r="P73" i="20"/>
  <c r="Q73" i="20"/>
  <c r="F74" i="20"/>
  <c r="G74" i="20"/>
  <c r="I74" i="20"/>
  <c r="R74" i="20" s="1"/>
  <c r="J74" i="20"/>
  <c r="K74" i="20"/>
  <c r="L74" i="20"/>
  <c r="M74" i="20"/>
  <c r="O74" i="20"/>
  <c r="P74" i="20"/>
  <c r="Q74" i="20"/>
  <c r="F75" i="20"/>
  <c r="G75" i="20"/>
  <c r="I75" i="20"/>
  <c r="R75" i="20" s="1"/>
  <c r="J75" i="20"/>
  <c r="K75" i="20"/>
  <c r="L75" i="20"/>
  <c r="M75" i="20"/>
  <c r="O75" i="20"/>
  <c r="P75" i="20"/>
  <c r="Q75" i="20"/>
  <c r="F76" i="20"/>
  <c r="G76" i="20"/>
  <c r="I76" i="20"/>
  <c r="R76" i="20" s="1"/>
  <c r="J76" i="20"/>
  <c r="K76" i="20"/>
  <c r="L76" i="20"/>
  <c r="M76" i="20"/>
  <c r="O76" i="20"/>
  <c r="P76" i="20"/>
  <c r="Q76" i="20"/>
  <c r="F77" i="20"/>
  <c r="G77" i="20"/>
  <c r="I77" i="20"/>
  <c r="R77" i="20" s="1"/>
  <c r="J77" i="20"/>
  <c r="K77" i="20"/>
  <c r="L77" i="20"/>
  <c r="M77" i="20"/>
  <c r="O77" i="20"/>
  <c r="P77" i="20"/>
  <c r="Q77" i="20"/>
  <c r="O78" i="20"/>
  <c r="P78" i="20"/>
  <c r="Q78" i="20"/>
  <c r="F79" i="20"/>
  <c r="G79" i="20"/>
  <c r="I79" i="20"/>
  <c r="R79" i="20" s="1"/>
  <c r="J79" i="20"/>
  <c r="K79" i="20"/>
  <c r="L79" i="20"/>
  <c r="M79" i="20"/>
  <c r="O79" i="20"/>
  <c r="P79" i="20"/>
  <c r="Q79" i="20"/>
  <c r="G80" i="20"/>
  <c r="I80" i="20"/>
  <c r="R80" i="20" s="1"/>
  <c r="J80" i="20"/>
  <c r="K80" i="20"/>
  <c r="L80" i="20"/>
  <c r="M80" i="20"/>
  <c r="O80" i="20"/>
  <c r="P80" i="20"/>
  <c r="Q80" i="20"/>
  <c r="F81" i="20"/>
  <c r="G81" i="20"/>
  <c r="I81" i="20"/>
  <c r="R81" i="20" s="1"/>
  <c r="J81" i="20"/>
  <c r="K81" i="20"/>
  <c r="L81" i="20"/>
  <c r="M81" i="20"/>
  <c r="O81" i="20"/>
  <c r="P81" i="20"/>
  <c r="Q81" i="20"/>
  <c r="F82" i="20"/>
  <c r="G82" i="20"/>
  <c r="I82" i="20"/>
  <c r="R82" i="20" s="1"/>
  <c r="J82" i="20"/>
  <c r="K82" i="20"/>
  <c r="L82" i="20"/>
  <c r="M82" i="20"/>
  <c r="O82" i="20"/>
  <c r="P82" i="20"/>
  <c r="Q82" i="20"/>
  <c r="F83" i="20"/>
  <c r="G83" i="20"/>
  <c r="I83" i="20"/>
  <c r="R83" i="20" s="1"/>
  <c r="J83" i="20"/>
  <c r="K83" i="20"/>
  <c r="L83" i="20"/>
  <c r="M83" i="20"/>
  <c r="O83" i="20"/>
  <c r="P83" i="20"/>
  <c r="Q83" i="20"/>
  <c r="O84" i="20"/>
  <c r="P84" i="20"/>
  <c r="Q84" i="20"/>
  <c r="F85" i="20"/>
  <c r="G85" i="20"/>
  <c r="I85" i="20"/>
  <c r="R85" i="20" s="1"/>
  <c r="J85" i="20"/>
  <c r="K85" i="20"/>
  <c r="L85" i="20"/>
  <c r="M85" i="20"/>
  <c r="O85" i="20"/>
  <c r="P85" i="20"/>
  <c r="Q85" i="20"/>
  <c r="F86" i="20"/>
  <c r="G86" i="20"/>
  <c r="M86" i="20"/>
  <c r="O86" i="20"/>
  <c r="P86" i="20"/>
  <c r="Q86" i="20"/>
  <c r="F87" i="20"/>
  <c r="G87" i="20"/>
  <c r="I87" i="20"/>
  <c r="R87" i="20" s="1"/>
  <c r="J87" i="20"/>
  <c r="K87" i="20"/>
  <c r="L87" i="20"/>
  <c r="M87" i="20"/>
  <c r="O87" i="20"/>
  <c r="P87" i="20"/>
  <c r="Q87" i="20"/>
  <c r="F88" i="20"/>
  <c r="G88" i="20"/>
  <c r="I88" i="20"/>
  <c r="R88" i="20" s="1"/>
  <c r="J88" i="20"/>
  <c r="K88" i="20"/>
  <c r="L88" i="20"/>
  <c r="M88" i="20"/>
  <c r="O88" i="20"/>
  <c r="P88" i="20"/>
  <c r="Q88" i="20"/>
  <c r="F89" i="20"/>
  <c r="G89" i="20"/>
  <c r="I89" i="20"/>
  <c r="R89" i="20" s="1"/>
  <c r="J89" i="20"/>
  <c r="K89" i="20"/>
  <c r="L89" i="20"/>
  <c r="M89" i="20"/>
  <c r="O89" i="20"/>
  <c r="P89" i="20"/>
  <c r="Q89" i="20"/>
  <c r="F90" i="20"/>
  <c r="G90" i="20"/>
  <c r="I90" i="20"/>
  <c r="R90" i="20" s="1"/>
  <c r="J90" i="20"/>
  <c r="K90" i="20"/>
  <c r="L90" i="20"/>
  <c r="M90" i="20"/>
  <c r="O90" i="20"/>
  <c r="P90" i="20"/>
  <c r="Q90" i="20"/>
  <c r="F91" i="20"/>
  <c r="G91" i="20"/>
  <c r="I91" i="20"/>
  <c r="R91" i="20" s="1"/>
  <c r="J91" i="20"/>
  <c r="K91" i="20"/>
  <c r="L91" i="20"/>
  <c r="M91" i="20"/>
  <c r="O91" i="20"/>
  <c r="P91" i="20"/>
  <c r="Q91" i="20"/>
  <c r="F92" i="20"/>
  <c r="G92" i="20"/>
  <c r="I92" i="20"/>
  <c r="R92" i="20" s="1"/>
  <c r="J92" i="20"/>
  <c r="K92" i="20"/>
  <c r="L92" i="20"/>
  <c r="M92" i="20"/>
  <c r="O92" i="20"/>
  <c r="P92" i="20"/>
  <c r="Q92" i="20"/>
  <c r="O93" i="20"/>
  <c r="P93" i="20"/>
  <c r="Q93" i="20"/>
  <c r="F94" i="20"/>
  <c r="I94" i="20"/>
  <c r="R94" i="20" s="1"/>
  <c r="J94" i="20"/>
  <c r="K94" i="20"/>
  <c r="L94" i="20"/>
  <c r="M94" i="20"/>
  <c r="O94" i="20"/>
  <c r="P94" i="20"/>
  <c r="Q94" i="20"/>
  <c r="F95" i="20"/>
  <c r="G95" i="20"/>
  <c r="I95" i="20"/>
  <c r="R95" i="20" s="1"/>
  <c r="J95" i="20"/>
  <c r="K95" i="20"/>
  <c r="L95" i="20"/>
  <c r="M95" i="20"/>
  <c r="O95" i="20"/>
  <c r="P95" i="20"/>
  <c r="Q95" i="20"/>
  <c r="F96" i="20"/>
  <c r="G96" i="20"/>
  <c r="I96" i="20"/>
  <c r="R96" i="20" s="1"/>
  <c r="J96" i="20"/>
  <c r="K96" i="20"/>
  <c r="L96" i="20"/>
  <c r="M96" i="20"/>
  <c r="O96" i="20"/>
  <c r="P96" i="20"/>
  <c r="Q96" i="20"/>
  <c r="F97" i="20"/>
  <c r="G97" i="20"/>
  <c r="I97" i="20"/>
  <c r="R97" i="20" s="1"/>
  <c r="J97" i="20"/>
  <c r="K97" i="20"/>
  <c r="L97" i="20"/>
  <c r="M97" i="20"/>
  <c r="O97" i="20"/>
  <c r="P97" i="20"/>
  <c r="Q97" i="20"/>
  <c r="F98" i="20"/>
  <c r="G98" i="20"/>
  <c r="M98" i="20"/>
  <c r="O98" i="20"/>
  <c r="P98" i="20"/>
  <c r="Q98" i="20"/>
  <c r="F99" i="20"/>
  <c r="G99" i="20"/>
  <c r="I99" i="20"/>
  <c r="R99" i="20" s="1"/>
  <c r="J99" i="20"/>
  <c r="K99" i="20"/>
  <c r="L99" i="20"/>
  <c r="M99" i="20"/>
  <c r="O99" i="20"/>
  <c r="P99" i="20"/>
  <c r="Q99" i="20"/>
  <c r="F100" i="20"/>
  <c r="G100" i="20"/>
  <c r="M100" i="20"/>
  <c r="O100" i="20"/>
  <c r="P100" i="20"/>
  <c r="Q100" i="20"/>
  <c r="F101" i="20"/>
  <c r="G101" i="20"/>
  <c r="I101" i="20"/>
  <c r="R101" i="20" s="1"/>
  <c r="J101" i="20"/>
  <c r="K101" i="20"/>
  <c r="L101" i="20"/>
  <c r="M101" i="20"/>
  <c r="O101" i="20"/>
  <c r="P101" i="20"/>
  <c r="Q101" i="20"/>
  <c r="F102" i="20"/>
  <c r="G102" i="20"/>
  <c r="I102" i="20"/>
  <c r="R102" i="20" s="1"/>
  <c r="J102" i="20"/>
  <c r="K102" i="20"/>
  <c r="L102" i="20"/>
  <c r="M102" i="20"/>
  <c r="O102" i="20"/>
  <c r="P102" i="20"/>
  <c r="Q102" i="20"/>
  <c r="F103" i="20"/>
  <c r="G103" i="20"/>
  <c r="I103" i="20"/>
  <c r="R103" i="20" s="1"/>
  <c r="J103" i="20"/>
  <c r="K103" i="20"/>
  <c r="L103" i="20"/>
  <c r="M103" i="20"/>
  <c r="O103" i="20"/>
  <c r="P103" i="20"/>
  <c r="Q103" i="20"/>
  <c r="F104" i="20"/>
  <c r="G104" i="20"/>
  <c r="I104" i="20"/>
  <c r="R104" i="20" s="1"/>
  <c r="J104" i="20"/>
  <c r="K104" i="20"/>
  <c r="L104" i="20"/>
  <c r="M104" i="20"/>
  <c r="O104" i="20"/>
  <c r="P104" i="20"/>
  <c r="Q104" i="20"/>
  <c r="F105" i="20"/>
  <c r="G105" i="20"/>
  <c r="I105" i="20"/>
  <c r="R105" i="20" s="1"/>
  <c r="J105" i="20"/>
  <c r="K105" i="20"/>
  <c r="L105" i="20"/>
  <c r="M105" i="20"/>
  <c r="O105" i="20"/>
  <c r="P105" i="20"/>
  <c r="Q105" i="20"/>
  <c r="O106" i="20"/>
  <c r="P106" i="20"/>
  <c r="Q106" i="20"/>
  <c r="F107" i="20"/>
  <c r="G107" i="20"/>
  <c r="I107" i="20"/>
  <c r="R107" i="20" s="1"/>
  <c r="J107" i="20"/>
  <c r="K107" i="20"/>
  <c r="L107" i="20"/>
  <c r="M107" i="20"/>
  <c r="O107" i="20"/>
  <c r="P107" i="20"/>
  <c r="Q107" i="20"/>
  <c r="F108" i="20"/>
  <c r="G108" i="20"/>
  <c r="I108" i="20"/>
  <c r="R108" i="20" s="1"/>
  <c r="J108" i="20"/>
  <c r="K108" i="20"/>
  <c r="L108" i="20"/>
  <c r="M108" i="20"/>
  <c r="O108" i="20"/>
  <c r="P108" i="20"/>
  <c r="Q108" i="20"/>
  <c r="F109" i="20"/>
  <c r="G109" i="20"/>
  <c r="I109" i="20"/>
  <c r="R109" i="20" s="1"/>
  <c r="J109" i="20"/>
  <c r="K109" i="20"/>
  <c r="L109" i="20"/>
  <c r="M109" i="20"/>
  <c r="O109" i="20"/>
  <c r="P109" i="20"/>
  <c r="Q109" i="20"/>
  <c r="F110" i="20"/>
  <c r="G110" i="20"/>
  <c r="I110" i="20"/>
  <c r="R110" i="20" s="1"/>
  <c r="J110" i="20"/>
  <c r="K110" i="20"/>
  <c r="L110" i="20"/>
  <c r="M110" i="20"/>
  <c r="O110" i="20"/>
  <c r="P110" i="20"/>
  <c r="Q110" i="20"/>
  <c r="F111" i="20"/>
  <c r="G111" i="20"/>
  <c r="I111" i="20"/>
  <c r="R111" i="20" s="1"/>
  <c r="J111" i="20"/>
  <c r="M111" i="20"/>
  <c r="O111" i="20"/>
  <c r="P111" i="20"/>
  <c r="Q111" i="20"/>
  <c r="F112" i="20"/>
  <c r="G112" i="20"/>
  <c r="I112" i="20"/>
  <c r="R112" i="20" s="1"/>
  <c r="J112" i="20"/>
  <c r="K112" i="20"/>
  <c r="L112" i="20"/>
  <c r="M112" i="20"/>
  <c r="O112" i="20"/>
  <c r="P112" i="20"/>
  <c r="Q112" i="20"/>
  <c r="O113" i="20"/>
  <c r="P113" i="20"/>
  <c r="Q113" i="20"/>
  <c r="F114" i="20"/>
  <c r="G114" i="20"/>
  <c r="I114" i="20"/>
  <c r="R114" i="20" s="1"/>
  <c r="J114" i="20"/>
  <c r="K114" i="20"/>
  <c r="L114" i="20"/>
  <c r="M114" i="20"/>
  <c r="O114" i="20"/>
  <c r="P114" i="20"/>
  <c r="Q114" i="20"/>
  <c r="F115" i="20"/>
  <c r="G115" i="20"/>
  <c r="I115" i="20"/>
  <c r="R115" i="20" s="1"/>
  <c r="J115" i="20"/>
  <c r="K115" i="20"/>
  <c r="L115" i="20"/>
  <c r="M115" i="20"/>
  <c r="O115" i="20"/>
  <c r="P115" i="20"/>
  <c r="Q115" i="20"/>
  <c r="G116" i="20"/>
  <c r="J116" i="20"/>
  <c r="M116" i="20"/>
  <c r="O116" i="20"/>
  <c r="P116" i="20"/>
  <c r="Q116" i="20"/>
  <c r="F117" i="20"/>
  <c r="G117" i="20"/>
  <c r="I117" i="20"/>
  <c r="R117" i="20" s="1"/>
  <c r="J117" i="20"/>
  <c r="K117" i="20"/>
  <c r="L117" i="20"/>
  <c r="M117" i="20"/>
  <c r="O117" i="20"/>
  <c r="P117" i="20"/>
  <c r="Q117" i="20"/>
  <c r="F118" i="20"/>
  <c r="G118" i="20"/>
  <c r="I118" i="20"/>
  <c r="R118" i="20" s="1"/>
  <c r="J118" i="20"/>
  <c r="K118" i="20"/>
  <c r="L118" i="20"/>
  <c r="M118" i="20"/>
  <c r="O118" i="20"/>
  <c r="P118" i="20"/>
  <c r="Q118" i="20"/>
  <c r="F119" i="20"/>
  <c r="G119" i="20"/>
  <c r="I119" i="20"/>
  <c r="R119" i="20" s="1"/>
  <c r="J119" i="20"/>
  <c r="K119" i="20"/>
  <c r="L119" i="20"/>
  <c r="M119" i="20"/>
  <c r="O119" i="20"/>
  <c r="P119" i="20"/>
  <c r="Q119" i="20"/>
  <c r="F120" i="20"/>
  <c r="G120" i="20"/>
  <c r="I120" i="20"/>
  <c r="R120" i="20" s="1"/>
  <c r="J120" i="20"/>
  <c r="K120" i="20"/>
  <c r="L120" i="20"/>
  <c r="M120" i="20"/>
  <c r="O120" i="20"/>
  <c r="P120" i="20"/>
  <c r="Q120" i="20"/>
  <c r="O121" i="20"/>
  <c r="P121" i="20"/>
  <c r="Q121" i="20"/>
  <c r="F122" i="20"/>
  <c r="G122" i="20"/>
  <c r="I122" i="20"/>
  <c r="R122" i="20" s="1"/>
  <c r="J122" i="20"/>
  <c r="K122" i="20"/>
  <c r="L122" i="20"/>
  <c r="M122" i="20"/>
  <c r="O122" i="20"/>
  <c r="P122" i="20"/>
  <c r="Q122" i="20"/>
  <c r="F123" i="20"/>
  <c r="G123" i="20"/>
  <c r="I123" i="20"/>
  <c r="R123" i="20" s="1"/>
  <c r="J123" i="20"/>
  <c r="K123" i="20"/>
  <c r="L123" i="20"/>
  <c r="M123" i="20"/>
  <c r="O123" i="20"/>
  <c r="P123" i="20"/>
  <c r="Q123" i="20"/>
  <c r="F124" i="20"/>
  <c r="G124" i="20"/>
  <c r="I124" i="20"/>
  <c r="R124" i="20" s="1"/>
  <c r="J124" i="20"/>
  <c r="K124" i="20"/>
  <c r="L124" i="20"/>
  <c r="M124" i="20"/>
  <c r="O124" i="20"/>
  <c r="P124" i="20"/>
  <c r="Q124" i="20"/>
  <c r="F125" i="20"/>
  <c r="G125" i="20"/>
  <c r="I125" i="20"/>
  <c r="R125" i="20" s="1"/>
  <c r="J125" i="20"/>
  <c r="K125" i="20"/>
  <c r="L125" i="20"/>
  <c r="M125" i="20"/>
  <c r="O125" i="20"/>
  <c r="P125" i="20"/>
  <c r="Q125" i="20"/>
  <c r="F126" i="20"/>
  <c r="G126" i="20"/>
  <c r="I126" i="20"/>
  <c r="R126" i="20" s="1"/>
  <c r="J126" i="20"/>
  <c r="M126" i="20"/>
  <c r="O126" i="20"/>
  <c r="P126" i="20"/>
  <c r="Q126" i="20"/>
  <c r="F127" i="20"/>
  <c r="G127" i="20"/>
  <c r="I127" i="20"/>
  <c r="R127" i="20" s="1"/>
  <c r="J127" i="20"/>
  <c r="M127" i="20"/>
  <c r="O127" i="20"/>
  <c r="P127" i="20"/>
  <c r="Q127" i="20"/>
  <c r="F128" i="20"/>
  <c r="G128" i="20"/>
  <c r="I128" i="20"/>
  <c r="R128" i="20" s="1"/>
  <c r="J128" i="20"/>
  <c r="K128" i="20"/>
  <c r="L128" i="20"/>
  <c r="M128" i="20"/>
  <c r="O128" i="20"/>
  <c r="P128" i="20"/>
  <c r="Q128" i="20"/>
  <c r="O129" i="20"/>
  <c r="P129" i="20"/>
  <c r="Q129" i="20"/>
  <c r="I130" i="20"/>
  <c r="R130" i="20" s="1"/>
  <c r="J130" i="20"/>
  <c r="M130" i="20"/>
  <c r="O130" i="20"/>
  <c r="P130" i="20"/>
  <c r="Q130" i="20"/>
  <c r="F131" i="20"/>
  <c r="G131" i="20"/>
  <c r="I131" i="20"/>
  <c r="R131" i="20" s="1"/>
  <c r="J131" i="20"/>
  <c r="K131" i="20"/>
  <c r="L131" i="20"/>
  <c r="M131" i="20"/>
  <c r="O131" i="20"/>
  <c r="P131" i="20"/>
  <c r="Q131" i="20"/>
  <c r="F132" i="20"/>
  <c r="G132" i="20"/>
  <c r="I132" i="20"/>
  <c r="R132" i="20" s="1"/>
  <c r="J132" i="20"/>
  <c r="K132" i="20"/>
  <c r="L132" i="20"/>
  <c r="M132" i="20"/>
  <c r="O132" i="20"/>
  <c r="P132" i="20"/>
  <c r="Q132" i="20"/>
  <c r="O133" i="20"/>
  <c r="P133" i="20"/>
  <c r="Q133" i="20"/>
  <c r="F134" i="20"/>
  <c r="G134" i="20"/>
  <c r="I134" i="20"/>
  <c r="R134" i="20" s="1"/>
  <c r="J134" i="20"/>
  <c r="K134" i="20"/>
  <c r="L134" i="20"/>
  <c r="M134" i="20"/>
  <c r="O134" i="20"/>
  <c r="P134" i="20"/>
  <c r="Q134" i="20"/>
  <c r="F135" i="20"/>
  <c r="G135" i="20"/>
  <c r="I135" i="20"/>
  <c r="R135" i="20" s="1"/>
  <c r="J135" i="20"/>
  <c r="K135" i="20"/>
  <c r="L135" i="20"/>
  <c r="M135" i="20"/>
  <c r="O135" i="20"/>
  <c r="P135" i="20"/>
  <c r="Q135" i="20"/>
  <c r="F136" i="20"/>
  <c r="G136" i="20"/>
  <c r="I136" i="20"/>
  <c r="R136" i="20" s="1"/>
  <c r="J136" i="20"/>
  <c r="K136" i="20"/>
  <c r="L136" i="20"/>
  <c r="M136" i="20"/>
  <c r="O136" i="20"/>
  <c r="P136" i="20"/>
  <c r="Q136" i="20"/>
  <c r="F137" i="20"/>
  <c r="G137" i="20"/>
  <c r="I137" i="20"/>
  <c r="R137" i="20" s="1"/>
  <c r="J137" i="20"/>
  <c r="K137" i="20"/>
  <c r="L137" i="20"/>
  <c r="M137" i="20"/>
  <c r="O137" i="20"/>
  <c r="P137" i="20"/>
  <c r="Q137" i="20"/>
  <c r="O138" i="20"/>
  <c r="P138" i="20"/>
  <c r="Q138" i="20"/>
  <c r="F139" i="20"/>
  <c r="G139" i="20"/>
  <c r="I139" i="20"/>
  <c r="R139" i="20" s="1"/>
  <c r="K139" i="20"/>
  <c r="L139" i="20"/>
  <c r="M139" i="20"/>
  <c r="O139" i="20"/>
  <c r="P139" i="20"/>
  <c r="Q139" i="20"/>
  <c r="I140" i="20"/>
  <c r="R140" i="20" s="1"/>
  <c r="K140" i="20"/>
  <c r="L140" i="20"/>
  <c r="O140" i="20"/>
  <c r="P140" i="20"/>
  <c r="Q140" i="20"/>
  <c r="G141" i="20"/>
  <c r="J141" i="20"/>
  <c r="M141" i="20"/>
  <c r="O141" i="20"/>
  <c r="P141" i="20"/>
  <c r="Q141" i="20"/>
  <c r="G142" i="20"/>
  <c r="M142" i="20"/>
  <c r="O142" i="20"/>
  <c r="P142" i="20"/>
  <c r="Q142" i="20"/>
  <c r="G143" i="20"/>
  <c r="J143" i="20"/>
  <c r="K143" i="20"/>
  <c r="L143" i="20"/>
  <c r="M143" i="20"/>
  <c r="O143" i="20"/>
  <c r="P143" i="20"/>
  <c r="Q143" i="20"/>
  <c r="F144" i="20"/>
  <c r="G144" i="20"/>
  <c r="I144" i="20"/>
  <c r="R144" i="20" s="1"/>
  <c r="J144" i="20"/>
  <c r="K144" i="20"/>
  <c r="L144" i="20"/>
  <c r="M144" i="20"/>
  <c r="O144" i="20"/>
  <c r="P144" i="20"/>
  <c r="Q144" i="20"/>
  <c r="F145" i="20"/>
  <c r="G145" i="20"/>
  <c r="I145" i="20"/>
  <c r="R145" i="20" s="1"/>
  <c r="J145" i="20"/>
  <c r="K145" i="20"/>
  <c r="L145" i="20"/>
  <c r="M145" i="20"/>
  <c r="O145" i="20"/>
  <c r="P145" i="20"/>
  <c r="Q145" i="20"/>
  <c r="O146" i="20"/>
  <c r="P146" i="20"/>
  <c r="Q146" i="20"/>
  <c r="G147" i="20"/>
  <c r="J147" i="20"/>
  <c r="M147" i="20"/>
  <c r="O147" i="20"/>
  <c r="P147" i="20"/>
  <c r="Q147" i="20"/>
  <c r="G148" i="20"/>
  <c r="J148" i="20"/>
  <c r="M148" i="20"/>
  <c r="O148" i="20"/>
  <c r="P148" i="20"/>
  <c r="Q148" i="20"/>
  <c r="G149" i="20"/>
  <c r="J149" i="20"/>
  <c r="M149" i="20"/>
  <c r="O149" i="20"/>
  <c r="P149" i="20"/>
  <c r="Q149" i="20"/>
  <c r="F150" i="20"/>
  <c r="G150" i="20"/>
  <c r="I150" i="20"/>
  <c r="R150" i="20" s="1"/>
  <c r="J150" i="20"/>
  <c r="K150" i="20"/>
  <c r="L150" i="20"/>
  <c r="M150" i="20"/>
  <c r="O150" i="20"/>
  <c r="P150" i="20"/>
  <c r="Q150" i="20"/>
  <c r="F151" i="20"/>
  <c r="G151" i="20"/>
  <c r="I151" i="20"/>
  <c r="R151" i="20" s="1"/>
  <c r="J151" i="20"/>
  <c r="K151" i="20"/>
  <c r="L151" i="20"/>
  <c r="M151" i="20"/>
  <c r="O151" i="20"/>
  <c r="P151" i="20"/>
  <c r="Q151" i="20"/>
  <c r="O152" i="20"/>
  <c r="P152" i="20"/>
  <c r="Q152" i="20"/>
  <c r="G153" i="20"/>
  <c r="J153" i="20"/>
  <c r="M153" i="20"/>
  <c r="O153" i="20"/>
  <c r="P153" i="20"/>
  <c r="Q153" i="20"/>
  <c r="G154" i="20"/>
  <c r="J154" i="20"/>
  <c r="M154" i="20"/>
  <c r="O154" i="20"/>
  <c r="P154" i="20"/>
  <c r="Q154" i="20"/>
  <c r="G155" i="20"/>
  <c r="J155" i="20"/>
  <c r="M155" i="20"/>
  <c r="O155" i="20"/>
  <c r="P155" i="20"/>
  <c r="Q155" i="20"/>
  <c r="G156" i="20"/>
  <c r="J156" i="20"/>
  <c r="M156" i="20"/>
  <c r="O156" i="20"/>
  <c r="P156" i="20"/>
  <c r="Q156" i="20"/>
  <c r="F157" i="20"/>
  <c r="G157" i="20"/>
  <c r="I157" i="20"/>
  <c r="R157" i="20" s="1"/>
  <c r="J157" i="20"/>
  <c r="K157" i="20"/>
  <c r="L157" i="20"/>
  <c r="M157" i="20"/>
  <c r="O157" i="20"/>
  <c r="P157" i="20"/>
  <c r="Q157" i="20"/>
  <c r="F158" i="20"/>
  <c r="G158" i="20"/>
  <c r="I158" i="20"/>
  <c r="R158" i="20" s="1"/>
  <c r="J158" i="20"/>
  <c r="K158" i="20"/>
  <c r="L158" i="20"/>
  <c r="M158" i="20"/>
  <c r="O158" i="20"/>
  <c r="P158" i="20"/>
  <c r="Q158" i="20"/>
  <c r="G159" i="20"/>
  <c r="J159" i="20"/>
  <c r="K159" i="20"/>
  <c r="L159" i="20"/>
  <c r="M159" i="20"/>
  <c r="O159" i="20"/>
  <c r="P159" i="20"/>
  <c r="Q159" i="20"/>
  <c r="F160" i="20"/>
  <c r="G160" i="20"/>
  <c r="I160" i="20"/>
  <c r="R160" i="20" s="1"/>
  <c r="J160" i="20"/>
  <c r="K160" i="20"/>
  <c r="L160" i="20"/>
  <c r="M160" i="20"/>
  <c r="O160" i="20"/>
  <c r="P160" i="20"/>
  <c r="Q160" i="20"/>
  <c r="O161" i="20"/>
  <c r="P161" i="20"/>
  <c r="Q161" i="20"/>
  <c r="F162" i="20"/>
  <c r="G162" i="20"/>
  <c r="I162" i="20"/>
  <c r="R162" i="20" s="1"/>
  <c r="J162" i="20"/>
  <c r="K162" i="20"/>
  <c r="L162" i="20"/>
  <c r="M162" i="20"/>
  <c r="O162" i="20"/>
  <c r="P162" i="20"/>
  <c r="Q162" i="20"/>
  <c r="F163" i="20"/>
  <c r="G163" i="20"/>
  <c r="I163" i="20"/>
  <c r="R163" i="20" s="1"/>
  <c r="J163" i="20"/>
  <c r="K163" i="20"/>
  <c r="L163" i="20"/>
  <c r="M163" i="20"/>
  <c r="O163" i="20"/>
  <c r="P163" i="20"/>
  <c r="Q163" i="20"/>
  <c r="F164" i="20"/>
  <c r="G164" i="20"/>
  <c r="I164" i="20"/>
  <c r="R164" i="20" s="1"/>
  <c r="J164" i="20"/>
  <c r="K164" i="20"/>
  <c r="L164" i="20"/>
  <c r="M164" i="20"/>
  <c r="O164" i="20"/>
  <c r="P164" i="20"/>
  <c r="Q164" i="20"/>
  <c r="F165" i="20"/>
  <c r="G165" i="20"/>
  <c r="I165" i="20"/>
  <c r="R165" i="20" s="1"/>
  <c r="J165" i="20"/>
  <c r="K165" i="20"/>
  <c r="L165" i="20"/>
  <c r="M165" i="20"/>
  <c r="O165" i="20"/>
  <c r="P165" i="20"/>
  <c r="Q165" i="20"/>
  <c r="F166" i="20"/>
  <c r="G166" i="20"/>
  <c r="I166" i="20"/>
  <c r="R166" i="20" s="1"/>
  <c r="J166" i="20"/>
  <c r="K166" i="20"/>
  <c r="L166" i="20"/>
  <c r="M166" i="20"/>
  <c r="O166" i="20"/>
  <c r="P166" i="20"/>
  <c r="Q166" i="20"/>
  <c r="F167" i="20"/>
  <c r="G167" i="20"/>
  <c r="I167" i="20"/>
  <c r="R167" i="20" s="1"/>
  <c r="J167" i="20"/>
  <c r="K167" i="20"/>
  <c r="L167" i="20"/>
  <c r="M167" i="20"/>
  <c r="O167" i="20"/>
  <c r="P167" i="20"/>
  <c r="Q167" i="20"/>
  <c r="O168" i="20"/>
  <c r="P168" i="20"/>
  <c r="Q168" i="20"/>
  <c r="O169" i="20"/>
  <c r="P169" i="20"/>
  <c r="Q169" i="20"/>
  <c r="I170" i="20"/>
  <c r="R170" i="20" s="1"/>
  <c r="O170" i="20"/>
  <c r="P170" i="20"/>
  <c r="Q170" i="20"/>
  <c r="I171" i="20"/>
  <c r="R171" i="20" s="1"/>
  <c r="O171" i="20"/>
  <c r="P171" i="20"/>
  <c r="Q171" i="20"/>
  <c r="I172" i="20"/>
  <c r="R172" i="20" s="1"/>
  <c r="O172" i="20"/>
  <c r="P172" i="20"/>
  <c r="Q172" i="20"/>
  <c r="O173" i="20"/>
  <c r="P173" i="20"/>
  <c r="Q173" i="20"/>
  <c r="J174" i="20"/>
  <c r="M174" i="20"/>
  <c r="O174" i="20"/>
  <c r="P174" i="20"/>
  <c r="Q174" i="20"/>
  <c r="I175" i="20"/>
  <c r="R175" i="20" s="1"/>
  <c r="J175" i="20"/>
  <c r="M175" i="20"/>
  <c r="O175" i="20"/>
  <c r="P175" i="20"/>
  <c r="Q175" i="20"/>
  <c r="O176" i="20"/>
  <c r="P176" i="20"/>
  <c r="Q176" i="20"/>
  <c r="F177" i="20"/>
  <c r="G177" i="20"/>
  <c r="I177" i="20"/>
  <c r="R177" i="20" s="1"/>
  <c r="J177" i="20"/>
  <c r="K177" i="20"/>
  <c r="L177" i="20"/>
  <c r="M177" i="20"/>
  <c r="O177" i="20"/>
  <c r="P177" i="20"/>
  <c r="Q177" i="20"/>
  <c r="F178" i="20"/>
  <c r="G178" i="20"/>
  <c r="I178" i="20"/>
  <c r="R178" i="20" s="1"/>
  <c r="J178" i="20"/>
  <c r="K178" i="20"/>
  <c r="L178" i="20"/>
  <c r="M178" i="20"/>
  <c r="O178" i="20"/>
  <c r="P178" i="20"/>
  <c r="Q178" i="20"/>
  <c r="F179" i="20"/>
  <c r="G179" i="20"/>
  <c r="I179" i="20"/>
  <c r="R179" i="20" s="1"/>
  <c r="J179" i="20"/>
  <c r="K179" i="20"/>
  <c r="L179" i="20"/>
  <c r="M179" i="20"/>
  <c r="O179" i="20"/>
  <c r="P179" i="20"/>
  <c r="Q179" i="20"/>
  <c r="F180" i="20"/>
  <c r="G180" i="20"/>
  <c r="I180" i="20"/>
  <c r="R180" i="20" s="1"/>
  <c r="J180" i="20"/>
  <c r="K180" i="20"/>
  <c r="L180" i="20"/>
  <c r="M180" i="20"/>
  <c r="O180" i="20"/>
  <c r="P180" i="20"/>
  <c r="Q180" i="20"/>
  <c r="F181" i="20"/>
  <c r="G181" i="20"/>
  <c r="I181" i="20"/>
  <c r="R181" i="20" s="1"/>
  <c r="J181" i="20"/>
  <c r="K181" i="20"/>
  <c r="L181" i="20"/>
  <c r="M181" i="20"/>
  <c r="O181" i="20"/>
  <c r="P181" i="20"/>
  <c r="Q181" i="20"/>
  <c r="F182" i="20"/>
  <c r="G182" i="20"/>
  <c r="I182" i="20"/>
  <c r="R182" i="20" s="1"/>
  <c r="J182" i="20"/>
  <c r="K182" i="20"/>
  <c r="L182" i="20"/>
  <c r="M182" i="20"/>
  <c r="O182" i="20"/>
  <c r="P182" i="20"/>
  <c r="Q182" i="20"/>
  <c r="F183" i="20"/>
  <c r="G183" i="20"/>
  <c r="I183" i="20"/>
  <c r="R183" i="20" s="1"/>
  <c r="J183" i="20"/>
  <c r="K183" i="20"/>
  <c r="L183" i="20"/>
  <c r="M183" i="20"/>
  <c r="O183" i="20"/>
  <c r="P183" i="20"/>
  <c r="Q183" i="20"/>
  <c r="F184" i="20"/>
  <c r="G184" i="20"/>
  <c r="I184" i="20"/>
  <c r="R184" i="20" s="1"/>
  <c r="J184" i="20"/>
  <c r="K184" i="20"/>
  <c r="L184" i="20"/>
  <c r="M184" i="20"/>
  <c r="O184" i="20"/>
  <c r="P184" i="20"/>
  <c r="Q184" i="20"/>
  <c r="O185" i="20"/>
  <c r="P185" i="20"/>
  <c r="Q185" i="20"/>
  <c r="F186" i="20"/>
  <c r="G186" i="20"/>
  <c r="I186" i="20"/>
  <c r="R186" i="20" s="1"/>
  <c r="J186" i="20"/>
  <c r="K186" i="20"/>
  <c r="L186" i="20"/>
  <c r="M186" i="20"/>
  <c r="O186" i="20"/>
  <c r="P186" i="20"/>
  <c r="Q186" i="20"/>
  <c r="F187" i="20"/>
  <c r="G187" i="20"/>
  <c r="I187" i="20"/>
  <c r="R187" i="20" s="1"/>
  <c r="J187" i="20"/>
  <c r="K187" i="20"/>
  <c r="L187" i="20"/>
  <c r="M187" i="20"/>
  <c r="O187" i="20"/>
  <c r="P187" i="20"/>
  <c r="Q187" i="20"/>
  <c r="F188" i="20"/>
  <c r="G188" i="20"/>
  <c r="I188" i="20"/>
  <c r="R188" i="20" s="1"/>
  <c r="J188" i="20"/>
  <c r="K188" i="20"/>
  <c r="L188" i="20"/>
  <c r="M188" i="20"/>
  <c r="O188" i="20"/>
  <c r="P188" i="20"/>
  <c r="Q188" i="20"/>
  <c r="F189" i="20"/>
  <c r="G189" i="20"/>
  <c r="I189" i="20"/>
  <c r="R189" i="20" s="1"/>
  <c r="J189" i="20"/>
  <c r="K189" i="20"/>
  <c r="L189" i="20"/>
  <c r="M189" i="20"/>
  <c r="O189" i="20"/>
  <c r="P189" i="20"/>
  <c r="Q189" i="20"/>
  <c r="F190" i="20"/>
  <c r="G190" i="20"/>
  <c r="I190" i="20"/>
  <c r="R190" i="20" s="1"/>
  <c r="J190" i="20"/>
  <c r="K190" i="20"/>
  <c r="L190" i="20"/>
  <c r="M190" i="20"/>
  <c r="O190" i="20"/>
  <c r="P190" i="20"/>
  <c r="Q190" i="20"/>
  <c r="F191" i="20"/>
  <c r="G191" i="20"/>
  <c r="I191" i="20"/>
  <c r="R191" i="20" s="1"/>
  <c r="J191" i="20"/>
  <c r="K191" i="20"/>
  <c r="L191" i="20"/>
  <c r="M191" i="20"/>
  <c r="O191" i="20"/>
  <c r="P191" i="20"/>
  <c r="Q191" i="20"/>
  <c r="F192" i="20"/>
  <c r="G192" i="20"/>
  <c r="I192" i="20"/>
  <c r="R192" i="20" s="1"/>
  <c r="J192" i="20"/>
  <c r="K192" i="20"/>
  <c r="L192" i="20"/>
  <c r="M192" i="20"/>
  <c r="O192" i="20"/>
  <c r="P192" i="20"/>
  <c r="Q192" i="20"/>
  <c r="F193" i="20"/>
  <c r="G193" i="20"/>
  <c r="I193" i="20"/>
  <c r="R193" i="20" s="1"/>
  <c r="J193" i="20"/>
  <c r="K193" i="20"/>
  <c r="L193" i="20"/>
  <c r="M193" i="20"/>
  <c r="O193" i="20"/>
  <c r="P193" i="20"/>
  <c r="Q193" i="20"/>
  <c r="F194" i="20"/>
  <c r="G194" i="20"/>
  <c r="I194" i="20"/>
  <c r="R194" i="20" s="1"/>
  <c r="J194" i="20"/>
  <c r="K194" i="20"/>
  <c r="L194" i="20"/>
  <c r="M194" i="20"/>
  <c r="O194" i="20"/>
  <c r="P194" i="20"/>
  <c r="Q194" i="20"/>
  <c r="F195" i="20"/>
  <c r="G195" i="20"/>
  <c r="I195" i="20"/>
  <c r="R195" i="20" s="1"/>
  <c r="J195" i="20"/>
  <c r="K195" i="20"/>
  <c r="L195" i="20"/>
  <c r="M195" i="20"/>
  <c r="O195" i="20"/>
  <c r="P195" i="20"/>
  <c r="Q195" i="20"/>
  <c r="F196" i="20"/>
  <c r="G196" i="20"/>
  <c r="I196" i="20"/>
  <c r="R196" i="20" s="1"/>
  <c r="J196" i="20"/>
  <c r="K196" i="20"/>
  <c r="L196" i="20"/>
  <c r="M196" i="20"/>
  <c r="O196" i="20"/>
  <c r="P196" i="20"/>
  <c r="Q196" i="20"/>
  <c r="F197" i="20"/>
  <c r="G197" i="20"/>
  <c r="I197" i="20"/>
  <c r="R197" i="20" s="1"/>
  <c r="J197" i="20"/>
  <c r="K197" i="20"/>
  <c r="L197" i="20"/>
  <c r="M197" i="20"/>
  <c r="O197" i="20"/>
  <c r="P197" i="20"/>
  <c r="Q197" i="20"/>
  <c r="F198" i="20"/>
  <c r="G198" i="20"/>
  <c r="I198" i="20"/>
  <c r="R198" i="20" s="1"/>
  <c r="J198" i="20"/>
  <c r="K198" i="20"/>
  <c r="L198" i="20"/>
  <c r="M198" i="20"/>
  <c r="O198" i="20"/>
  <c r="P198" i="20"/>
  <c r="Q198" i="20"/>
  <c r="G199" i="20"/>
  <c r="I199" i="20"/>
  <c r="R199" i="20" s="1"/>
  <c r="J199" i="20"/>
  <c r="M199" i="20"/>
  <c r="O199" i="20"/>
  <c r="P199" i="20"/>
  <c r="Q199" i="20"/>
  <c r="F200" i="20"/>
  <c r="G200" i="20"/>
  <c r="I200" i="20"/>
  <c r="R200" i="20" s="1"/>
  <c r="J200" i="20"/>
  <c r="K200" i="20"/>
  <c r="L200" i="20"/>
  <c r="M200" i="20"/>
  <c r="O200" i="20"/>
  <c r="P200" i="20"/>
  <c r="Q200" i="20"/>
  <c r="O201" i="20"/>
  <c r="P201" i="20"/>
  <c r="Q201" i="20"/>
  <c r="F202" i="20"/>
  <c r="G202" i="20"/>
  <c r="I202" i="20"/>
  <c r="R202" i="20" s="1"/>
  <c r="J202" i="20"/>
  <c r="K202" i="20"/>
  <c r="L202" i="20"/>
  <c r="M202" i="20"/>
  <c r="O202" i="20"/>
  <c r="P202" i="20"/>
  <c r="Q202" i="20"/>
  <c r="F203" i="20"/>
  <c r="G203" i="20"/>
  <c r="I203" i="20"/>
  <c r="R203" i="20" s="1"/>
  <c r="J203" i="20"/>
  <c r="K203" i="20"/>
  <c r="L203" i="20"/>
  <c r="M203" i="20"/>
  <c r="O203" i="20"/>
  <c r="P203" i="20"/>
  <c r="Q203" i="20"/>
  <c r="F204" i="20"/>
  <c r="G204" i="20"/>
  <c r="I204" i="20"/>
  <c r="R204" i="20" s="1"/>
  <c r="J204" i="20"/>
  <c r="K204" i="20"/>
  <c r="L204" i="20"/>
  <c r="M204" i="20"/>
  <c r="O204" i="20"/>
  <c r="P204" i="20"/>
  <c r="Q204" i="20"/>
  <c r="F205" i="20"/>
  <c r="G205" i="20"/>
  <c r="I205" i="20"/>
  <c r="R205" i="20" s="1"/>
  <c r="J205" i="20"/>
  <c r="K205" i="20"/>
  <c r="L205" i="20"/>
  <c r="M205" i="20"/>
  <c r="O205" i="20"/>
  <c r="P205" i="20"/>
  <c r="Q205" i="20"/>
  <c r="F206" i="20"/>
  <c r="G206" i="20"/>
  <c r="I206" i="20"/>
  <c r="R206" i="20" s="1"/>
  <c r="J206" i="20"/>
  <c r="K206" i="20"/>
  <c r="L206" i="20"/>
  <c r="M206" i="20"/>
  <c r="O206" i="20"/>
  <c r="P206" i="20"/>
  <c r="Q206" i="20"/>
  <c r="F207" i="20"/>
  <c r="G207" i="20"/>
  <c r="I207" i="20"/>
  <c r="R207" i="20" s="1"/>
  <c r="J207" i="20"/>
  <c r="K207" i="20"/>
  <c r="L207" i="20"/>
  <c r="M207" i="20"/>
  <c r="O207" i="20"/>
  <c r="P207" i="20"/>
  <c r="Q207" i="20"/>
  <c r="F208" i="20"/>
  <c r="G208" i="20"/>
  <c r="I208" i="20"/>
  <c r="R208" i="20" s="1"/>
  <c r="J208" i="20"/>
  <c r="K208" i="20"/>
  <c r="L208" i="20"/>
  <c r="M208" i="20"/>
  <c r="O208" i="20"/>
  <c r="P208" i="20"/>
  <c r="Q208" i="20"/>
  <c r="F209" i="20"/>
  <c r="G209" i="20"/>
  <c r="I209" i="20"/>
  <c r="R209" i="20" s="1"/>
  <c r="J209" i="20"/>
  <c r="K209" i="20"/>
  <c r="L209" i="20"/>
  <c r="M209" i="20"/>
  <c r="O209" i="20"/>
  <c r="P209" i="20"/>
  <c r="Q209" i="20"/>
  <c r="O210" i="20"/>
  <c r="P210" i="20"/>
  <c r="Q210" i="20"/>
  <c r="O211" i="20"/>
  <c r="P211" i="20"/>
  <c r="Q211" i="20"/>
  <c r="F212" i="20"/>
  <c r="G212" i="20"/>
  <c r="I212" i="20"/>
  <c r="R212" i="20" s="1"/>
  <c r="J212" i="20"/>
  <c r="K212" i="20"/>
  <c r="L212" i="20"/>
  <c r="M212" i="20"/>
  <c r="O212" i="20"/>
  <c r="P212" i="20"/>
  <c r="Q212" i="20"/>
  <c r="F213" i="20"/>
  <c r="G213" i="20"/>
  <c r="I213" i="20"/>
  <c r="R213" i="20" s="1"/>
  <c r="J213" i="20"/>
  <c r="K213" i="20"/>
  <c r="L213" i="20"/>
  <c r="M213" i="20"/>
  <c r="O213" i="20"/>
  <c r="P213" i="20"/>
  <c r="Q213" i="20"/>
  <c r="F214" i="20"/>
  <c r="G214" i="20"/>
  <c r="I214" i="20"/>
  <c r="R214" i="20" s="1"/>
  <c r="J214" i="20"/>
  <c r="K214" i="20"/>
  <c r="L214" i="20"/>
  <c r="M214" i="20"/>
  <c r="O214" i="20"/>
  <c r="P214" i="20"/>
  <c r="Q214" i="20"/>
  <c r="F215" i="20"/>
  <c r="G215" i="20"/>
  <c r="I215" i="20"/>
  <c r="R215" i="20" s="1"/>
  <c r="J215" i="20"/>
  <c r="K215" i="20"/>
  <c r="L215" i="20"/>
  <c r="M215" i="20"/>
  <c r="O215" i="20"/>
  <c r="P215" i="20"/>
  <c r="Q215" i="20"/>
  <c r="F216" i="20"/>
  <c r="G216" i="20"/>
  <c r="I216" i="20"/>
  <c r="R216" i="20" s="1"/>
  <c r="J216" i="20"/>
  <c r="K216" i="20"/>
  <c r="L216" i="20"/>
  <c r="M216" i="20"/>
  <c r="O216" i="20"/>
  <c r="P216" i="20"/>
  <c r="Q216" i="20"/>
  <c r="F217" i="20"/>
  <c r="G217" i="20"/>
  <c r="I217" i="20"/>
  <c r="R217" i="20" s="1"/>
  <c r="J217" i="20"/>
  <c r="K217" i="20"/>
  <c r="L217" i="20"/>
  <c r="M217" i="20"/>
  <c r="O217" i="20"/>
  <c r="P217" i="20"/>
  <c r="Q217" i="20"/>
  <c r="F218" i="20"/>
  <c r="G218" i="20"/>
  <c r="I218" i="20"/>
  <c r="R218" i="20" s="1"/>
  <c r="J218" i="20"/>
  <c r="K218" i="20"/>
  <c r="L218" i="20"/>
  <c r="M218" i="20"/>
  <c r="O218" i="20"/>
  <c r="P218" i="20"/>
  <c r="Q218" i="20"/>
  <c r="F219" i="20"/>
  <c r="G219" i="20"/>
  <c r="I219" i="20"/>
  <c r="R219" i="20" s="1"/>
  <c r="J219" i="20"/>
  <c r="K219" i="20"/>
  <c r="L219" i="20"/>
  <c r="M219" i="20"/>
  <c r="O219" i="20"/>
  <c r="P219" i="20"/>
  <c r="Q219" i="20"/>
  <c r="F220" i="20"/>
  <c r="G220" i="20"/>
  <c r="I220" i="20"/>
  <c r="R220" i="20" s="1"/>
  <c r="J220" i="20"/>
  <c r="K220" i="20"/>
  <c r="L220" i="20"/>
  <c r="M220" i="20"/>
  <c r="O220" i="20"/>
  <c r="P220" i="20"/>
  <c r="Q220" i="20"/>
  <c r="F221" i="20"/>
  <c r="G221" i="20"/>
  <c r="I221" i="20"/>
  <c r="R221" i="20" s="1"/>
  <c r="J221" i="20"/>
  <c r="K221" i="20"/>
  <c r="L221" i="20"/>
  <c r="M221" i="20"/>
  <c r="O221" i="20"/>
  <c r="P221" i="20"/>
  <c r="Q221" i="20"/>
  <c r="F222" i="20"/>
  <c r="G222" i="20"/>
  <c r="I222" i="20"/>
  <c r="R222" i="20" s="1"/>
  <c r="J222" i="20"/>
  <c r="K222" i="20"/>
  <c r="L222" i="20"/>
  <c r="M222" i="20"/>
  <c r="O222" i="20"/>
  <c r="P222" i="20"/>
  <c r="Q222" i="20"/>
  <c r="F223" i="20"/>
  <c r="G223" i="20"/>
  <c r="I223" i="20"/>
  <c r="R223" i="20" s="1"/>
  <c r="J223" i="20"/>
  <c r="K223" i="20"/>
  <c r="L223" i="20"/>
  <c r="M223" i="20"/>
  <c r="O223" i="20"/>
  <c r="P223" i="20"/>
  <c r="Q223" i="20"/>
  <c r="F224" i="20"/>
  <c r="G224" i="20"/>
  <c r="I224" i="20"/>
  <c r="R224" i="20" s="1"/>
  <c r="J224" i="20"/>
  <c r="K224" i="20"/>
  <c r="L224" i="20"/>
  <c r="M224" i="20"/>
  <c r="O224" i="20"/>
  <c r="P224" i="20"/>
  <c r="Q224" i="20"/>
  <c r="F225" i="20"/>
  <c r="G225" i="20"/>
  <c r="I225" i="20"/>
  <c r="R225" i="20" s="1"/>
  <c r="J225" i="20"/>
  <c r="K225" i="20"/>
  <c r="L225" i="20"/>
  <c r="M225" i="20"/>
  <c r="O225" i="20"/>
  <c r="P225" i="20"/>
  <c r="Q225" i="20"/>
  <c r="F226" i="20"/>
  <c r="G226" i="20"/>
  <c r="I226" i="20"/>
  <c r="R226" i="20" s="1"/>
  <c r="J226" i="20"/>
  <c r="K226" i="20"/>
  <c r="L226" i="20"/>
  <c r="M226" i="20"/>
  <c r="O226" i="20"/>
  <c r="P226" i="20"/>
  <c r="Q226" i="20"/>
  <c r="O227" i="20"/>
  <c r="P227" i="20"/>
  <c r="Q227" i="20"/>
  <c r="F228" i="20"/>
  <c r="G228" i="20"/>
  <c r="I228" i="20"/>
  <c r="R228" i="20" s="1"/>
  <c r="J228" i="20"/>
  <c r="K228" i="20"/>
  <c r="L228" i="20"/>
  <c r="M228" i="20"/>
  <c r="O228" i="20"/>
  <c r="P228" i="20"/>
  <c r="Q228" i="20"/>
  <c r="F229" i="20"/>
  <c r="G229" i="20"/>
  <c r="I229" i="20"/>
  <c r="R229" i="20" s="1"/>
  <c r="J229" i="20"/>
  <c r="K229" i="20"/>
  <c r="L229" i="20"/>
  <c r="M229" i="20"/>
  <c r="O229" i="20"/>
  <c r="P229" i="20"/>
  <c r="Q229" i="20"/>
  <c r="F230" i="20"/>
  <c r="G230" i="20"/>
  <c r="I230" i="20"/>
  <c r="R230" i="20" s="1"/>
  <c r="J230" i="20"/>
  <c r="K230" i="20"/>
  <c r="L230" i="20"/>
  <c r="M230" i="20"/>
  <c r="O230" i="20"/>
  <c r="P230" i="20"/>
  <c r="Q230" i="20"/>
  <c r="F231" i="20"/>
  <c r="G231" i="20"/>
  <c r="I231" i="20"/>
  <c r="R231" i="20" s="1"/>
  <c r="J231" i="20"/>
  <c r="K231" i="20"/>
  <c r="L231" i="20"/>
  <c r="M231" i="20"/>
  <c r="O231" i="20"/>
  <c r="P231" i="20"/>
  <c r="Q231" i="20"/>
  <c r="F232" i="20"/>
  <c r="G232" i="20"/>
  <c r="I232" i="20"/>
  <c r="R232" i="20" s="1"/>
  <c r="J232" i="20"/>
  <c r="K232" i="20"/>
  <c r="L232" i="20"/>
  <c r="M232" i="20"/>
  <c r="O232" i="20"/>
  <c r="P232" i="20"/>
  <c r="Q232" i="20"/>
  <c r="F233" i="20"/>
  <c r="G233" i="20"/>
  <c r="I233" i="20"/>
  <c r="R233" i="20" s="1"/>
  <c r="J233" i="20"/>
  <c r="K233" i="20"/>
  <c r="L233" i="20"/>
  <c r="M233" i="20"/>
  <c r="O233" i="20"/>
  <c r="P233" i="20"/>
  <c r="Q233" i="20"/>
  <c r="F234" i="20"/>
  <c r="G234" i="20"/>
  <c r="I234" i="20"/>
  <c r="R234" i="20" s="1"/>
  <c r="J234" i="20"/>
  <c r="K234" i="20"/>
  <c r="L234" i="20"/>
  <c r="M234" i="20"/>
  <c r="O234" i="20"/>
  <c r="P234" i="20"/>
  <c r="Q234" i="20"/>
  <c r="F235" i="20"/>
  <c r="G235" i="20"/>
  <c r="I235" i="20"/>
  <c r="R235" i="20" s="1"/>
  <c r="J235" i="20"/>
  <c r="K235" i="20"/>
  <c r="L235" i="20"/>
  <c r="M235" i="20"/>
  <c r="O235" i="20"/>
  <c r="P235" i="20"/>
  <c r="Q235" i="20"/>
  <c r="F236" i="20"/>
  <c r="G236" i="20"/>
  <c r="I236" i="20"/>
  <c r="R236" i="20" s="1"/>
  <c r="J236" i="20"/>
  <c r="K236" i="20"/>
  <c r="L236" i="20"/>
  <c r="M236" i="20"/>
  <c r="O236" i="20"/>
  <c r="P236" i="20"/>
  <c r="Q236" i="20"/>
  <c r="F237" i="20"/>
  <c r="G237" i="20"/>
  <c r="I237" i="20"/>
  <c r="R237" i="20" s="1"/>
  <c r="J237" i="20"/>
  <c r="K237" i="20"/>
  <c r="L237" i="20"/>
  <c r="M237" i="20"/>
  <c r="O237" i="20"/>
  <c r="P237" i="20"/>
  <c r="Q237" i="20"/>
  <c r="F238" i="20"/>
  <c r="G238" i="20"/>
  <c r="I238" i="20"/>
  <c r="R238" i="20" s="1"/>
  <c r="J238" i="20"/>
  <c r="K238" i="20"/>
  <c r="L238" i="20"/>
  <c r="M238" i="20"/>
  <c r="O238" i="20"/>
  <c r="P238" i="20"/>
  <c r="Q238" i="20"/>
  <c r="F239" i="20"/>
  <c r="G239" i="20"/>
  <c r="I239" i="20"/>
  <c r="R239" i="20" s="1"/>
  <c r="J239" i="20"/>
  <c r="K239" i="20"/>
  <c r="L239" i="20"/>
  <c r="M239" i="20"/>
  <c r="O239" i="20"/>
  <c r="P239" i="20"/>
  <c r="Q239" i="20"/>
  <c r="F240" i="20"/>
  <c r="G240" i="20"/>
  <c r="I240" i="20"/>
  <c r="R240" i="20" s="1"/>
  <c r="J240" i="20"/>
  <c r="K240" i="20"/>
  <c r="L240" i="20"/>
  <c r="M240" i="20"/>
  <c r="O240" i="20"/>
  <c r="P240" i="20"/>
  <c r="Q240" i="20"/>
  <c r="F241" i="20"/>
  <c r="G241" i="20"/>
  <c r="I241" i="20"/>
  <c r="R241" i="20" s="1"/>
  <c r="J241" i="20"/>
  <c r="K241" i="20"/>
  <c r="L241" i="20"/>
  <c r="M241" i="20"/>
  <c r="O241" i="20"/>
  <c r="P241" i="20"/>
  <c r="Q241" i="20"/>
  <c r="G242" i="20"/>
  <c r="I242" i="20"/>
  <c r="R242" i="20" s="1"/>
  <c r="J242" i="20"/>
  <c r="K242" i="20"/>
  <c r="L242" i="20"/>
  <c r="M242" i="20"/>
  <c r="O242" i="20"/>
  <c r="P242" i="20"/>
  <c r="Q242" i="20"/>
  <c r="G243" i="20"/>
  <c r="J243" i="20"/>
  <c r="M243" i="20"/>
  <c r="O243" i="20"/>
  <c r="P243" i="20"/>
  <c r="Q243" i="20"/>
  <c r="O244" i="20"/>
  <c r="P244" i="20"/>
  <c r="Q244" i="20"/>
  <c r="F245" i="20"/>
  <c r="G245" i="20"/>
  <c r="M245" i="20"/>
  <c r="O245" i="20"/>
  <c r="P245" i="20"/>
  <c r="Q245" i="20"/>
  <c r="F246" i="20"/>
  <c r="G246" i="20"/>
  <c r="M246" i="20"/>
  <c r="O246" i="20"/>
  <c r="P246" i="20"/>
  <c r="Q246" i="20"/>
  <c r="F247" i="20"/>
  <c r="G247" i="20"/>
  <c r="M247" i="20"/>
  <c r="O247" i="20"/>
  <c r="P247" i="20"/>
  <c r="Q247" i="20"/>
  <c r="F248" i="20"/>
  <c r="G248" i="20"/>
  <c r="M248" i="20"/>
  <c r="O248" i="20"/>
  <c r="P248" i="20"/>
  <c r="Q248" i="20"/>
  <c r="F249" i="20"/>
  <c r="G249" i="20"/>
  <c r="M249" i="20"/>
  <c r="O249" i="20"/>
  <c r="P249" i="20"/>
  <c r="Q249" i="20"/>
  <c r="F250" i="20"/>
  <c r="G250" i="20"/>
  <c r="M250" i="20"/>
  <c r="O250" i="20"/>
  <c r="P250" i="20"/>
  <c r="Q250" i="20"/>
  <c r="F251" i="20"/>
  <c r="G251" i="20"/>
  <c r="M251" i="20"/>
  <c r="O251" i="20"/>
  <c r="P251" i="20"/>
  <c r="Q251" i="20"/>
  <c r="F252" i="20"/>
  <c r="G252" i="20"/>
  <c r="M252" i="20"/>
  <c r="O252" i="20"/>
  <c r="P252" i="20"/>
  <c r="Q252" i="20"/>
  <c r="F253" i="20"/>
  <c r="G253" i="20"/>
  <c r="M253" i="20"/>
  <c r="O253" i="20"/>
  <c r="P253" i="20"/>
  <c r="Q253" i="20"/>
  <c r="F254" i="20"/>
  <c r="G254" i="20"/>
  <c r="M254" i="20"/>
  <c r="O254" i="20"/>
  <c r="P254" i="20"/>
  <c r="Q254" i="20"/>
  <c r="F255" i="20"/>
  <c r="G255" i="20"/>
  <c r="O255" i="20"/>
  <c r="P255" i="20"/>
  <c r="Q255" i="20"/>
  <c r="F256" i="20"/>
  <c r="G256" i="20"/>
  <c r="O256" i="20"/>
  <c r="P256" i="20"/>
  <c r="Q256" i="20"/>
  <c r="O257" i="20"/>
  <c r="P257" i="20"/>
  <c r="Q257" i="20"/>
  <c r="G258" i="20"/>
  <c r="I258" i="20"/>
  <c r="R258" i="20" s="1"/>
  <c r="K258" i="20"/>
  <c r="L258" i="20"/>
  <c r="O258" i="20"/>
  <c r="P258" i="20"/>
  <c r="Q258" i="20"/>
  <c r="G259" i="20"/>
  <c r="I259" i="20"/>
  <c r="R259" i="20" s="1"/>
  <c r="K259" i="20"/>
  <c r="L259" i="20"/>
  <c r="O259" i="20"/>
  <c r="P259" i="20"/>
  <c r="Q259" i="20"/>
  <c r="G260" i="20"/>
  <c r="I260" i="20"/>
  <c r="R260" i="20" s="1"/>
  <c r="K260" i="20"/>
  <c r="L260" i="20"/>
  <c r="O260" i="20"/>
  <c r="P260" i="20"/>
  <c r="Q260" i="20"/>
  <c r="G261" i="20"/>
  <c r="I261" i="20"/>
  <c r="R261" i="20" s="1"/>
  <c r="K261" i="20"/>
  <c r="L261" i="20"/>
  <c r="O261" i="20"/>
  <c r="P261" i="20"/>
  <c r="Q261" i="20"/>
  <c r="G262" i="20"/>
  <c r="I262" i="20"/>
  <c r="R262" i="20" s="1"/>
  <c r="K262" i="20"/>
  <c r="L262" i="20"/>
  <c r="O262" i="20"/>
  <c r="P262" i="20"/>
  <c r="Q262" i="20"/>
  <c r="G263" i="20"/>
  <c r="I263" i="20"/>
  <c r="R263" i="20" s="1"/>
  <c r="K263" i="20"/>
  <c r="L263" i="20"/>
  <c r="O263" i="20"/>
  <c r="P263" i="20"/>
  <c r="Q263" i="20"/>
  <c r="G264" i="20"/>
  <c r="I264" i="20"/>
  <c r="R264" i="20" s="1"/>
  <c r="K264" i="20"/>
  <c r="L264" i="20"/>
  <c r="O264" i="20"/>
  <c r="P264" i="20"/>
  <c r="Q264" i="20"/>
  <c r="G265" i="20"/>
  <c r="I265" i="20"/>
  <c r="R265" i="20" s="1"/>
  <c r="K265" i="20"/>
  <c r="L265" i="20"/>
  <c r="O265" i="20"/>
  <c r="P265" i="20"/>
  <c r="Q265" i="20"/>
  <c r="G266" i="20"/>
  <c r="I266" i="20"/>
  <c r="R266" i="20" s="1"/>
  <c r="K266" i="20"/>
  <c r="L266" i="20"/>
  <c r="O266" i="20"/>
  <c r="P266" i="20"/>
  <c r="Q266" i="20"/>
  <c r="E30" i="20"/>
  <c r="D8" i="58"/>
  <c r="E8" i="57"/>
  <c r="D8" i="57"/>
  <c r="H11" i="16" l="1"/>
  <c r="F11" i="16"/>
  <c r="E11" i="16"/>
  <c r="D11" i="16"/>
  <c r="F10" i="16"/>
  <c r="E10" i="45" l="1"/>
  <c r="F10" i="45"/>
  <c r="G10" i="45"/>
  <c r="H10" i="45"/>
  <c r="I10" i="45"/>
  <c r="J10" i="45"/>
  <c r="K10" i="45"/>
  <c r="L10" i="45"/>
  <c r="M10" i="45"/>
  <c r="N10" i="45"/>
  <c r="O10" i="45"/>
  <c r="D10" i="45"/>
  <c r="R229" i="3" l="1"/>
  <c r="V229" i="3"/>
  <c r="P229" i="3"/>
  <c r="L229" i="3"/>
  <c r="H229" i="3"/>
  <c r="R220" i="3"/>
  <c r="V220" i="3"/>
  <c r="P220" i="3"/>
  <c r="L220" i="3"/>
  <c r="H220" i="3"/>
  <c r="V72" i="3"/>
  <c r="L72" i="3"/>
  <c r="R72" i="3" s="1"/>
  <c r="H72" i="3"/>
  <c r="V59" i="3"/>
  <c r="P59" i="3"/>
  <c r="L59" i="3"/>
  <c r="R59" i="3" s="1"/>
  <c r="H59" i="3"/>
  <c r="V47" i="3"/>
  <c r="V48" i="3"/>
  <c r="V49" i="3"/>
  <c r="P49" i="3"/>
  <c r="P48" i="3"/>
  <c r="P47" i="3"/>
  <c r="P45" i="3"/>
  <c r="L47" i="3"/>
  <c r="R47" i="3" s="1"/>
  <c r="L48" i="3"/>
  <c r="R48" i="3" s="1"/>
  <c r="L49" i="3"/>
  <c r="R49" i="3" s="1"/>
  <c r="H47" i="3"/>
  <c r="H48" i="3"/>
  <c r="H49" i="3"/>
  <c r="V45" i="3"/>
  <c r="L45" i="3"/>
  <c r="R45" i="3" s="1"/>
  <c r="H45" i="3"/>
  <c r="V32" i="3"/>
  <c r="L32" i="3"/>
  <c r="R32" i="3" s="1"/>
  <c r="H32" i="3"/>
  <c r="V30" i="3"/>
  <c r="L30" i="3"/>
  <c r="R30" i="3" s="1"/>
  <c r="H30" i="3"/>
  <c r="E62" i="20" l="1"/>
  <c r="H8" i="45" l="1"/>
  <c r="E8" i="47" l="1"/>
  <c r="F8" i="47"/>
  <c r="G8" i="47"/>
  <c r="H8" i="47"/>
  <c r="I8" i="47"/>
  <c r="D8" i="47"/>
  <c r="J9" i="49"/>
  <c r="I9" i="49"/>
  <c r="H9" i="49"/>
  <c r="G9" i="49"/>
  <c r="F9" i="49"/>
  <c r="E9" i="49"/>
  <c r="D9" i="49"/>
  <c r="O318" i="28"/>
  <c r="P318" i="28"/>
  <c r="Q318" i="28"/>
  <c r="O319" i="28"/>
  <c r="P319" i="28"/>
  <c r="Q319" i="28"/>
  <c r="Q317" i="28"/>
  <c r="P317" i="28"/>
  <c r="O317" i="28"/>
  <c r="O267" i="28"/>
  <c r="P267" i="28"/>
  <c r="Q267" i="28"/>
  <c r="O10" i="28"/>
  <c r="P10" i="28"/>
  <c r="Q10" i="28"/>
  <c r="O11" i="28"/>
  <c r="P11" i="28"/>
  <c r="Q11" i="28"/>
  <c r="R11" i="28"/>
  <c r="O12" i="28"/>
  <c r="P12" i="28"/>
  <c r="Q12" i="28"/>
  <c r="R12" i="28"/>
  <c r="O13" i="28"/>
  <c r="P13" i="28"/>
  <c r="Q13" i="28"/>
  <c r="R13" i="28"/>
  <c r="O14" i="28"/>
  <c r="P14" i="28"/>
  <c r="Q14" i="28"/>
  <c r="R14" i="28"/>
  <c r="O15" i="28"/>
  <c r="P15" i="28"/>
  <c r="Q15" i="28"/>
  <c r="O16" i="28"/>
  <c r="P16" i="28"/>
  <c r="Q16" i="28"/>
  <c r="R16" i="28"/>
  <c r="O17" i="28"/>
  <c r="P17" i="28"/>
  <c r="Q17" i="28"/>
  <c r="R17" i="28"/>
  <c r="O18" i="28"/>
  <c r="P18" i="28"/>
  <c r="Q18" i="28"/>
  <c r="R18" i="28"/>
  <c r="O19" i="28"/>
  <c r="P19" i="28"/>
  <c r="Q19" i="28"/>
  <c r="R19" i="28"/>
  <c r="O20" i="28"/>
  <c r="P20" i="28"/>
  <c r="Q20" i="28"/>
  <c r="O21" i="28"/>
  <c r="P21" i="28"/>
  <c r="Q21" i="28"/>
  <c r="R21" i="28"/>
  <c r="O22" i="28"/>
  <c r="P22" i="28"/>
  <c r="Q22" i="28"/>
  <c r="R22" i="28"/>
  <c r="O23" i="28"/>
  <c r="P23" i="28"/>
  <c r="Q23" i="28"/>
  <c r="R23" i="28"/>
  <c r="O24" i="28"/>
  <c r="P24" i="28"/>
  <c r="Q24" i="28"/>
  <c r="R24" i="28"/>
  <c r="O25" i="28"/>
  <c r="P25" i="28"/>
  <c r="Q25" i="28"/>
  <c r="O26" i="28"/>
  <c r="P26" i="28"/>
  <c r="Q26" i="28"/>
  <c r="R26" i="28"/>
  <c r="O27" i="28"/>
  <c r="P27" i="28"/>
  <c r="Q27" i="28"/>
  <c r="R27" i="28"/>
  <c r="O28" i="28"/>
  <c r="P28" i="28"/>
  <c r="Q28" i="28"/>
  <c r="R28" i="28"/>
  <c r="O29" i="28"/>
  <c r="P29" i="28"/>
  <c r="Q29" i="28"/>
  <c r="R29" i="28"/>
  <c r="O31" i="28"/>
  <c r="P31" i="28"/>
  <c r="Q31" i="28"/>
  <c r="R31" i="28"/>
  <c r="O33" i="28"/>
  <c r="P33" i="28"/>
  <c r="Q33" i="28"/>
  <c r="R33" i="28"/>
  <c r="O34" i="28"/>
  <c r="P34" i="28"/>
  <c r="Q34" i="28"/>
  <c r="O35" i="28"/>
  <c r="P35" i="28"/>
  <c r="Q35" i="28"/>
  <c r="O36" i="28"/>
  <c r="P36" i="28"/>
  <c r="Q36" i="28"/>
  <c r="R36" i="28"/>
  <c r="O37" i="28"/>
  <c r="P37" i="28"/>
  <c r="Q37" i="28"/>
  <c r="R37" i="28"/>
  <c r="O38" i="28"/>
  <c r="P38" i="28"/>
  <c r="Q38" i="28"/>
  <c r="R38" i="28"/>
  <c r="O39" i="28"/>
  <c r="P39" i="28"/>
  <c r="Q39" i="28"/>
  <c r="R39" i="28"/>
  <c r="O40" i="28"/>
  <c r="P40" i="28"/>
  <c r="Q40" i="28"/>
  <c r="R40" i="28"/>
  <c r="O41" i="28"/>
  <c r="P41" i="28"/>
  <c r="Q41" i="28"/>
  <c r="R41" i="28"/>
  <c r="O42" i="28"/>
  <c r="P42" i="28"/>
  <c r="Q42" i="28"/>
  <c r="R42" i="28"/>
  <c r="O43" i="28"/>
  <c r="P43" i="28"/>
  <c r="Q43" i="28"/>
  <c r="O44" i="28"/>
  <c r="P44" i="28"/>
  <c r="Q44" i="28"/>
  <c r="R44" i="28"/>
  <c r="O46" i="28"/>
  <c r="P46" i="28"/>
  <c r="Q46" i="28"/>
  <c r="R46" i="28"/>
  <c r="O50" i="28"/>
  <c r="P50" i="28"/>
  <c r="Q50" i="28"/>
  <c r="R50" i="28"/>
  <c r="O51" i="28"/>
  <c r="P51" i="28"/>
  <c r="Q51" i="28"/>
  <c r="R51" i="28"/>
  <c r="O52" i="28"/>
  <c r="P52" i="28"/>
  <c r="Q52" i="28"/>
  <c r="R52" i="28"/>
  <c r="O53" i="28"/>
  <c r="P53" i="28"/>
  <c r="Q53" i="28"/>
  <c r="R53" i="28"/>
  <c r="O54" i="28"/>
  <c r="P54" i="28"/>
  <c r="Q54" i="28"/>
  <c r="R54" i="28"/>
  <c r="O55" i="28"/>
  <c r="P55" i="28"/>
  <c r="Q55" i="28"/>
  <c r="R55" i="28"/>
  <c r="O56" i="28"/>
  <c r="P56" i="28"/>
  <c r="Q56" i="28"/>
  <c r="R56" i="28"/>
  <c r="O57" i="28"/>
  <c r="P57" i="28"/>
  <c r="Q57" i="28"/>
  <c r="R57" i="28"/>
  <c r="O58" i="28"/>
  <c r="P58" i="28"/>
  <c r="Q58" i="28"/>
  <c r="R58" i="28"/>
  <c r="O60" i="28"/>
  <c r="P60" i="28"/>
  <c r="Q60" i="28"/>
  <c r="O61" i="28"/>
  <c r="P61" i="28"/>
  <c r="Q61" i="28"/>
  <c r="R61" i="28"/>
  <c r="O62" i="28"/>
  <c r="P62" i="28"/>
  <c r="Q62" i="28"/>
  <c r="R62" i="28"/>
  <c r="O63" i="28"/>
  <c r="P63" i="28"/>
  <c r="Q63" i="28"/>
  <c r="O64" i="28"/>
  <c r="P64" i="28"/>
  <c r="Q64" i="28"/>
  <c r="O65" i="28"/>
  <c r="P65" i="28"/>
  <c r="Q65" i="28"/>
  <c r="O66" i="28"/>
  <c r="P66" i="28"/>
  <c r="Q66" i="28"/>
  <c r="O67" i="28"/>
  <c r="P67" i="28"/>
  <c r="Q67" i="28"/>
  <c r="O68" i="28"/>
  <c r="P68" i="28"/>
  <c r="Q68" i="28"/>
  <c r="R68" i="28"/>
  <c r="O69" i="28"/>
  <c r="P69" i="28"/>
  <c r="Q69" i="28"/>
  <c r="O70" i="28"/>
  <c r="P70" i="28"/>
  <c r="Q70" i="28"/>
  <c r="R70" i="28"/>
  <c r="O71" i="28"/>
  <c r="P71" i="28"/>
  <c r="Q71" i="28"/>
  <c r="R71" i="28"/>
  <c r="O73" i="28"/>
  <c r="P73" i="28"/>
  <c r="Q73" i="28"/>
  <c r="R73" i="28"/>
  <c r="O74" i="28"/>
  <c r="P74" i="28"/>
  <c r="Q74" i="28"/>
  <c r="O75" i="28"/>
  <c r="P75" i="28"/>
  <c r="Q75" i="28"/>
  <c r="O76" i="28"/>
  <c r="P76" i="28"/>
  <c r="Q76" i="28"/>
  <c r="R76" i="28"/>
  <c r="O77" i="28"/>
  <c r="P77" i="28"/>
  <c r="Q77" i="28"/>
  <c r="R77" i="28"/>
  <c r="O78" i="28"/>
  <c r="P78" i="28"/>
  <c r="Q78" i="28"/>
  <c r="R78" i="28"/>
  <c r="O79" i="28"/>
  <c r="P79" i="28"/>
  <c r="Q79" i="28"/>
  <c r="R79" i="28"/>
  <c r="O80" i="28"/>
  <c r="P80" i="28"/>
  <c r="Q80" i="28"/>
  <c r="R80" i="28"/>
  <c r="O81" i="28"/>
  <c r="P81" i="28"/>
  <c r="Q81" i="28"/>
  <c r="R81" i="28"/>
  <c r="O82" i="28"/>
  <c r="P82" i="28"/>
  <c r="Q82" i="28"/>
  <c r="R82" i="28"/>
  <c r="O83" i="28"/>
  <c r="P83" i="28"/>
  <c r="Q83" i="28"/>
  <c r="R83" i="28"/>
  <c r="O84" i="28"/>
  <c r="P84" i="28"/>
  <c r="Q84" i="28"/>
  <c r="R84" i="28"/>
  <c r="O85" i="28"/>
  <c r="P85" i="28"/>
  <c r="Q85" i="28"/>
  <c r="R85" i="28"/>
  <c r="O86" i="28"/>
  <c r="P86" i="28"/>
  <c r="Q86" i="28"/>
  <c r="O87" i="28"/>
  <c r="P87" i="28"/>
  <c r="Q87" i="28"/>
  <c r="R87" i="28"/>
  <c r="O88" i="28"/>
  <c r="P88" i="28"/>
  <c r="Q88" i="28"/>
  <c r="R88" i="28"/>
  <c r="O89" i="28"/>
  <c r="P89" i="28"/>
  <c r="Q89" i="28"/>
  <c r="R89" i="28"/>
  <c r="O90" i="28"/>
  <c r="P90" i="28"/>
  <c r="Q90" i="28"/>
  <c r="R90" i="28"/>
  <c r="O91" i="28"/>
  <c r="P91" i="28"/>
  <c r="Q91" i="28"/>
  <c r="R91" i="28"/>
  <c r="O92" i="28"/>
  <c r="P92" i="28"/>
  <c r="Q92" i="28"/>
  <c r="O93" i="28"/>
  <c r="P93" i="28"/>
  <c r="Q93" i="28"/>
  <c r="R93" i="28"/>
  <c r="O94" i="28"/>
  <c r="P94" i="28"/>
  <c r="Q94" i="28"/>
  <c r="O95" i="28"/>
  <c r="P95" i="28"/>
  <c r="Q95" i="28"/>
  <c r="R95" i="28"/>
  <c r="O96" i="28"/>
  <c r="P96" i="28"/>
  <c r="Q96" i="28"/>
  <c r="R96" i="28"/>
  <c r="O97" i="28"/>
  <c r="P97" i="28"/>
  <c r="Q97" i="28"/>
  <c r="R97" i="28"/>
  <c r="O98" i="28"/>
  <c r="P98" i="28"/>
  <c r="Q98" i="28"/>
  <c r="R98" i="28"/>
  <c r="O99" i="28"/>
  <c r="P99" i="28"/>
  <c r="Q99" i="28"/>
  <c r="R99" i="28"/>
  <c r="O100" i="28"/>
  <c r="P100" i="28"/>
  <c r="Q100" i="28"/>
  <c r="R100" i="28"/>
  <c r="O101" i="28"/>
  <c r="P101" i="28"/>
  <c r="Q101" i="28"/>
  <c r="O102" i="28"/>
  <c r="P102" i="28"/>
  <c r="Q102" i="28"/>
  <c r="R102" i="28"/>
  <c r="O103" i="28"/>
  <c r="P103" i="28"/>
  <c r="Q103" i="28"/>
  <c r="R103" i="28"/>
  <c r="O104" i="28"/>
  <c r="P104" i="28"/>
  <c r="Q104" i="28"/>
  <c r="R104" i="28"/>
  <c r="O105" i="28"/>
  <c r="P105" i="28"/>
  <c r="Q105" i="28"/>
  <c r="R105" i="28"/>
  <c r="O106" i="28"/>
  <c r="P106" i="28"/>
  <c r="Q106" i="28"/>
  <c r="O107" i="28"/>
  <c r="P107" i="28"/>
  <c r="Q107" i="28"/>
  <c r="R107" i="28"/>
  <c r="O108" i="28"/>
  <c r="P108" i="28"/>
  <c r="Q108" i="28"/>
  <c r="O109" i="28"/>
  <c r="P109" i="28"/>
  <c r="Q109" i="28"/>
  <c r="R109" i="28"/>
  <c r="O110" i="28"/>
  <c r="P110" i="28"/>
  <c r="Q110" i="28"/>
  <c r="R110" i="28"/>
  <c r="O111" i="28"/>
  <c r="P111" i="28"/>
  <c r="Q111" i="28"/>
  <c r="R111" i="28"/>
  <c r="O112" i="28"/>
  <c r="P112" i="28"/>
  <c r="Q112" i="28"/>
  <c r="R112" i="28"/>
  <c r="O113" i="28"/>
  <c r="P113" i="28"/>
  <c r="Q113" i="28"/>
  <c r="R113" i="28"/>
  <c r="O114" i="28"/>
  <c r="P114" i="28"/>
  <c r="Q114" i="28"/>
  <c r="O115" i="28"/>
  <c r="P115" i="28"/>
  <c r="Q115" i="28"/>
  <c r="R115" i="28"/>
  <c r="O116" i="28"/>
  <c r="P116" i="28"/>
  <c r="Q116" i="28"/>
  <c r="R116" i="28"/>
  <c r="O117" i="28"/>
  <c r="P117" i="28"/>
  <c r="Q117" i="28"/>
  <c r="R117" i="28"/>
  <c r="O118" i="28"/>
  <c r="P118" i="28"/>
  <c r="Q118" i="28"/>
  <c r="R118" i="28"/>
  <c r="O119" i="28"/>
  <c r="P119" i="28"/>
  <c r="Q119" i="28"/>
  <c r="R119" i="28"/>
  <c r="O120" i="28"/>
  <c r="P120" i="28"/>
  <c r="Q120" i="28"/>
  <c r="R120" i="28"/>
  <c r="O121" i="28"/>
  <c r="P121" i="28"/>
  <c r="Q121" i="28"/>
  <c r="O122" i="28"/>
  <c r="P122" i="28"/>
  <c r="Q122" i="28"/>
  <c r="R122" i="28"/>
  <c r="O123" i="28"/>
  <c r="P123" i="28"/>
  <c r="Q123" i="28"/>
  <c r="R123" i="28"/>
  <c r="O124" i="28"/>
  <c r="P124" i="28"/>
  <c r="Q124" i="28"/>
  <c r="O125" i="28"/>
  <c r="P125" i="28"/>
  <c r="Q125" i="28"/>
  <c r="R125" i="28"/>
  <c r="O126" i="28"/>
  <c r="P126" i="28"/>
  <c r="Q126" i="28"/>
  <c r="R126" i="28"/>
  <c r="O127" i="28"/>
  <c r="P127" i="28"/>
  <c r="Q127" i="28"/>
  <c r="R127" i="28"/>
  <c r="O128" i="28"/>
  <c r="P128" i="28"/>
  <c r="Q128" i="28"/>
  <c r="R128" i="28"/>
  <c r="O129" i="28"/>
  <c r="P129" i="28"/>
  <c r="Q129" i="28"/>
  <c r="O130" i="28"/>
  <c r="P130" i="28"/>
  <c r="Q130" i="28"/>
  <c r="R130" i="28"/>
  <c r="O131" i="28"/>
  <c r="P131" i="28"/>
  <c r="Q131" i="28"/>
  <c r="R131" i="28"/>
  <c r="O132" i="28"/>
  <c r="P132" i="28"/>
  <c r="Q132" i="28"/>
  <c r="R132" i="28"/>
  <c r="O133" i="28"/>
  <c r="P133" i="28"/>
  <c r="Q133" i="28"/>
  <c r="R133" i="28"/>
  <c r="O134" i="28"/>
  <c r="P134" i="28"/>
  <c r="Q134" i="28"/>
  <c r="R134" i="28"/>
  <c r="O135" i="28"/>
  <c r="P135" i="28"/>
  <c r="Q135" i="28"/>
  <c r="R135" i="28"/>
  <c r="O136" i="28"/>
  <c r="P136" i="28"/>
  <c r="Q136" i="28"/>
  <c r="R136" i="28"/>
  <c r="O137" i="28"/>
  <c r="P137" i="28"/>
  <c r="Q137" i="28"/>
  <c r="O138" i="28"/>
  <c r="P138" i="28"/>
  <c r="Q138" i="28"/>
  <c r="R138" i="28"/>
  <c r="O139" i="28"/>
  <c r="P139" i="28"/>
  <c r="Q139" i="28"/>
  <c r="R139" i="28"/>
  <c r="O140" i="28"/>
  <c r="P140" i="28"/>
  <c r="Q140" i="28"/>
  <c r="R140" i="28"/>
  <c r="O141" i="28"/>
  <c r="P141" i="28"/>
  <c r="Q141" i="28"/>
  <c r="O142" i="28"/>
  <c r="P142" i="28"/>
  <c r="Q142" i="28"/>
  <c r="R142" i="28"/>
  <c r="O143" i="28"/>
  <c r="P143" i="28"/>
  <c r="Q143" i="28"/>
  <c r="R143" i="28"/>
  <c r="O144" i="28"/>
  <c r="P144" i="28"/>
  <c r="Q144" i="28"/>
  <c r="R144" i="28"/>
  <c r="O145" i="28"/>
  <c r="P145" i="28"/>
  <c r="Q145" i="28"/>
  <c r="R145" i="28"/>
  <c r="O146" i="28"/>
  <c r="P146" i="28"/>
  <c r="Q146" i="28"/>
  <c r="O147" i="28"/>
  <c r="P147" i="28"/>
  <c r="Q147" i="28"/>
  <c r="R147" i="28"/>
  <c r="O148" i="28"/>
  <c r="P148" i="28"/>
  <c r="Q148" i="28"/>
  <c r="R148" i="28"/>
  <c r="O149" i="28"/>
  <c r="P149" i="28"/>
  <c r="Q149" i="28"/>
  <c r="O150" i="28"/>
  <c r="P150" i="28"/>
  <c r="Q150" i="28"/>
  <c r="O151" i="28"/>
  <c r="P151" i="28"/>
  <c r="Q151" i="28"/>
  <c r="O152" i="28"/>
  <c r="P152" i="28"/>
  <c r="Q152" i="28"/>
  <c r="R152" i="28"/>
  <c r="O153" i="28"/>
  <c r="P153" i="28"/>
  <c r="Q153" i="28"/>
  <c r="R153" i="28"/>
  <c r="O154" i="28"/>
  <c r="P154" i="28"/>
  <c r="Q154" i="28"/>
  <c r="O155" i="28"/>
  <c r="P155" i="28"/>
  <c r="Q155" i="28"/>
  <c r="O156" i="28"/>
  <c r="P156" i="28"/>
  <c r="Q156" i="28"/>
  <c r="O157" i="28"/>
  <c r="P157" i="28"/>
  <c r="Q157" i="28"/>
  <c r="O158" i="28"/>
  <c r="P158" i="28"/>
  <c r="Q158" i="28"/>
  <c r="R158" i="28"/>
  <c r="O159" i="28"/>
  <c r="P159" i="28"/>
  <c r="Q159" i="28"/>
  <c r="R159" i="28"/>
  <c r="O160" i="28"/>
  <c r="P160" i="28"/>
  <c r="Q160" i="28"/>
  <c r="O161" i="28"/>
  <c r="P161" i="28"/>
  <c r="Q161" i="28"/>
  <c r="O162" i="28"/>
  <c r="P162" i="28"/>
  <c r="Q162" i="28"/>
  <c r="O163" i="28"/>
  <c r="P163" i="28"/>
  <c r="Q163" i="28"/>
  <c r="O164" i="28"/>
  <c r="P164" i="28"/>
  <c r="Q164" i="28"/>
  <c r="O165" i="28"/>
  <c r="P165" i="28"/>
  <c r="Q165" i="28"/>
  <c r="R165" i="28"/>
  <c r="O166" i="28"/>
  <c r="P166" i="28"/>
  <c r="Q166" i="28"/>
  <c r="R166" i="28"/>
  <c r="O167" i="28"/>
  <c r="P167" i="28"/>
  <c r="Q167" i="28"/>
  <c r="O168" i="28"/>
  <c r="P168" i="28"/>
  <c r="Q168" i="28"/>
  <c r="R168" i="28"/>
  <c r="O169" i="28"/>
  <c r="P169" i="28"/>
  <c r="Q169" i="28"/>
  <c r="O170" i="28"/>
  <c r="P170" i="28"/>
  <c r="Q170" i="28"/>
  <c r="R170" i="28"/>
  <c r="O171" i="28"/>
  <c r="P171" i="28"/>
  <c r="Q171" i="28"/>
  <c r="R171" i="28"/>
  <c r="O172" i="28"/>
  <c r="P172" i="28"/>
  <c r="Q172" i="28"/>
  <c r="R172" i="28"/>
  <c r="O173" i="28"/>
  <c r="P173" i="28"/>
  <c r="Q173" i="28"/>
  <c r="R173" i="28"/>
  <c r="O174" i="28"/>
  <c r="P174" i="28"/>
  <c r="Q174" i="28"/>
  <c r="R174" i="28"/>
  <c r="O175" i="28"/>
  <c r="P175" i="28"/>
  <c r="Q175" i="28"/>
  <c r="R175" i="28"/>
  <c r="O176" i="28"/>
  <c r="P176" i="28"/>
  <c r="Q176" i="28"/>
  <c r="O177" i="28"/>
  <c r="P177" i="28"/>
  <c r="Q177" i="28"/>
  <c r="O178" i="28"/>
  <c r="P178" i="28"/>
  <c r="Q178" i="28"/>
  <c r="R178" i="28"/>
  <c r="O179" i="28"/>
  <c r="P179" i="28"/>
  <c r="Q179" i="28"/>
  <c r="R179" i="28"/>
  <c r="O180" i="28"/>
  <c r="P180" i="28"/>
  <c r="Q180" i="28"/>
  <c r="R180" i="28"/>
  <c r="O181" i="28"/>
  <c r="P181" i="28"/>
  <c r="Q181" i="28"/>
  <c r="O182" i="28"/>
  <c r="P182" i="28"/>
  <c r="Q182" i="28"/>
  <c r="O183" i="28"/>
  <c r="P183" i="28"/>
  <c r="Q183" i="28"/>
  <c r="R183" i="28"/>
  <c r="O184" i="28"/>
  <c r="P184" i="28"/>
  <c r="Q184" i="28"/>
  <c r="O185" i="28"/>
  <c r="P185" i="28"/>
  <c r="Q185" i="28"/>
  <c r="R185" i="28"/>
  <c r="O186" i="28"/>
  <c r="P186" i="28"/>
  <c r="Q186" i="28"/>
  <c r="R186" i="28"/>
  <c r="O187" i="28"/>
  <c r="P187" i="28"/>
  <c r="Q187" i="28"/>
  <c r="R187" i="28"/>
  <c r="O188" i="28"/>
  <c r="P188" i="28"/>
  <c r="Q188" i="28"/>
  <c r="R188" i="28"/>
  <c r="O189" i="28"/>
  <c r="P189" i="28"/>
  <c r="Q189" i="28"/>
  <c r="R189" i="28"/>
  <c r="O190" i="28"/>
  <c r="P190" i="28"/>
  <c r="Q190" i="28"/>
  <c r="R190" i="28"/>
  <c r="O191" i="28"/>
  <c r="P191" i="28"/>
  <c r="Q191" i="28"/>
  <c r="R191" i="28"/>
  <c r="O192" i="28"/>
  <c r="P192" i="28"/>
  <c r="Q192" i="28"/>
  <c r="R192" i="28"/>
  <c r="O193" i="28"/>
  <c r="P193" i="28"/>
  <c r="Q193" i="28"/>
  <c r="O194" i="28"/>
  <c r="P194" i="28"/>
  <c r="Q194" i="28"/>
  <c r="R194" i="28"/>
  <c r="O195" i="28"/>
  <c r="P195" i="28"/>
  <c r="Q195" i="28"/>
  <c r="R195" i="28"/>
  <c r="O196" i="28"/>
  <c r="P196" i="28"/>
  <c r="Q196" i="28"/>
  <c r="R196" i="28"/>
  <c r="O197" i="28"/>
  <c r="P197" i="28"/>
  <c r="Q197" i="28"/>
  <c r="R197" i="28"/>
  <c r="O198" i="28"/>
  <c r="P198" i="28"/>
  <c r="Q198" i="28"/>
  <c r="R198" i="28"/>
  <c r="O199" i="28"/>
  <c r="P199" i="28"/>
  <c r="Q199" i="28"/>
  <c r="R199" i="28"/>
  <c r="O200" i="28"/>
  <c r="P200" i="28"/>
  <c r="Q200" i="28"/>
  <c r="R200" i="28"/>
  <c r="O201" i="28"/>
  <c r="P201" i="28"/>
  <c r="Q201" i="28"/>
  <c r="R201" i="28"/>
  <c r="O202" i="28"/>
  <c r="P202" i="28"/>
  <c r="Q202" i="28"/>
  <c r="R202" i="28"/>
  <c r="O203" i="28"/>
  <c r="P203" i="28"/>
  <c r="Q203" i="28"/>
  <c r="R203" i="28"/>
  <c r="O204" i="28"/>
  <c r="P204" i="28"/>
  <c r="Q204" i="28"/>
  <c r="R204" i="28"/>
  <c r="O205" i="28"/>
  <c r="P205" i="28"/>
  <c r="Q205" i="28"/>
  <c r="R205" i="28"/>
  <c r="O206" i="28"/>
  <c r="P206" i="28"/>
  <c r="Q206" i="28"/>
  <c r="R206" i="28"/>
  <c r="O207" i="28"/>
  <c r="P207" i="28"/>
  <c r="Q207" i="28"/>
  <c r="R207" i="28"/>
  <c r="O208" i="28"/>
  <c r="P208" i="28"/>
  <c r="Q208" i="28"/>
  <c r="R208" i="28"/>
  <c r="O209" i="28"/>
  <c r="P209" i="28"/>
  <c r="Q209" i="28"/>
  <c r="O210" i="28"/>
  <c r="P210" i="28"/>
  <c r="Q210" i="28"/>
  <c r="R210" i="28"/>
  <c r="O211" i="28"/>
  <c r="P211" i="28"/>
  <c r="Q211" i="28"/>
  <c r="R211" i="28"/>
  <c r="O212" i="28"/>
  <c r="P212" i="28"/>
  <c r="Q212" i="28"/>
  <c r="R212" i="28"/>
  <c r="O213" i="28"/>
  <c r="P213" i="28"/>
  <c r="Q213" i="28"/>
  <c r="R213" i="28"/>
  <c r="O214" i="28"/>
  <c r="P214" i="28"/>
  <c r="Q214" i="28"/>
  <c r="R214" i="28"/>
  <c r="O215" i="28"/>
  <c r="P215" i="28"/>
  <c r="Q215" i="28"/>
  <c r="R215" i="28"/>
  <c r="O216" i="28"/>
  <c r="P216" i="28"/>
  <c r="Q216" i="28"/>
  <c r="R216" i="28"/>
  <c r="O217" i="28"/>
  <c r="P217" i="28"/>
  <c r="Q217" i="28"/>
  <c r="R217" i="28"/>
  <c r="O218" i="28"/>
  <c r="P218" i="28"/>
  <c r="Q218" i="28"/>
  <c r="O219" i="28"/>
  <c r="P219" i="28"/>
  <c r="Q219" i="28"/>
  <c r="O221" i="28"/>
  <c r="P221" i="28"/>
  <c r="Q221" i="28"/>
  <c r="R221" i="28"/>
  <c r="O222" i="28"/>
  <c r="P222" i="28"/>
  <c r="Q222" i="28"/>
  <c r="R222" i="28"/>
  <c r="O223" i="28"/>
  <c r="P223" i="28"/>
  <c r="Q223" i="28"/>
  <c r="R223" i="28"/>
  <c r="O224" i="28"/>
  <c r="P224" i="28"/>
  <c r="Q224" i="28"/>
  <c r="R224" i="28"/>
  <c r="O225" i="28"/>
  <c r="P225" i="28"/>
  <c r="Q225" i="28"/>
  <c r="R225" i="28"/>
  <c r="O226" i="28"/>
  <c r="P226" i="28"/>
  <c r="Q226" i="28"/>
  <c r="R226" i="28"/>
  <c r="O227" i="28"/>
  <c r="P227" i="28"/>
  <c r="Q227" i="28"/>
  <c r="R227" i="28"/>
  <c r="O228" i="28"/>
  <c r="P228" i="28"/>
  <c r="Q228" i="28"/>
  <c r="R228" i="28"/>
  <c r="O230" i="28"/>
  <c r="P230" i="28"/>
  <c r="Q230" i="28"/>
  <c r="R230" i="28"/>
  <c r="O231" i="28"/>
  <c r="P231" i="28"/>
  <c r="Q231" i="28"/>
  <c r="R231" i="28"/>
  <c r="O232" i="28"/>
  <c r="P232" i="28"/>
  <c r="Q232" i="28"/>
  <c r="R232" i="28"/>
  <c r="O233" i="28"/>
  <c r="P233" i="28"/>
  <c r="Q233" i="28"/>
  <c r="R233" i="28"/>
  <c r="O234" i="28"/>
  <c r="P234" i="28"/>
  <c r="Q234" i="28"/>
  <c r="R234" i="28"/>
  <c r="O235" i="28"/>
  <c r="P235" i="28"/>
  <c r="Q235" i="28"/>
  <c r="R235" i="28"/>
  <c r="O236" i="28"/>
  <c r="P236" i="28"/>
  <c r="Q236" i="28"/>
  <c r="R236" i="28"/>
  <c r="O237" i="28"/>
  <c r="P237" i="28"/>
  <c r="Q237" i="28"/>
  <c r="O238" i="28"/>
  <c r="P238" i="28"/>
  <c r="Q238" i="28"/>
  <c r="R238" i="28"/>
  <c r="O239" i="28"/>
  <c r="P239" i="28"/>
  <c r="Q239" i="28"/>
  <c r="R239" i="28"/>
  <c r="O240" i="28"/>
  <c r="P240" i="28"/>
  <c r="Q240" i="28"/>
  <c r="R240" i="28"/>
  <c r="O241" i="28"/>
  <c r="P241" i="28"/>
  <c r="Q241" i="28"/>
  <c r="R241" i="28"/>
  <c r="O242" i="28"/>
  <c r="P242" i="28"/>
  <c r="Q242" i="28"/>
  <c r="R242" i="28"/>
  <c r="O243" i="28"/>
  <c r="P243" i="28"/>
  <c r="Q243" i="28"/>
  <c r="R243" i="28"/>
  <c r="O244" i="28"/>
  <c r="P244" i="28"/>
  <c r="Q244" i="28"/>
  <c r="R244" i="28"/>
  <c r="O245" i="28"/>
  <c r="P245" i="28"/>
  <c r="Q245" i="28"/>
  <c r="R245" i="28"/>
  <c r="O246" i="28"/>
  <c r="P246" i="28"/>
  <c r="Q246" i="28"/>
  <c r="R246" i="28"/>
  <c r="O247" i="28"/>
  <c r="P247" i="28"/>
  <c r="Q247" i="28"/>
  <c r="R247" i="28"/>
  <c r="O248" i="28"/>
  <c r="P248" i="28"/>
  <c r="Q248" i="28"/>
  <c r="R248" i="28"/>
  <c r="O249" i="28"/>
  <c r="P249" i="28"/>
  <c r="Q249" i="28"/>
  <c r="R249" i="28"/>
  <c r="O250" i="28"/>
  <c r="P250" i="28"/>
  <c r="Q250" i="28"/>
  <c r="R250" i="28"/>
  <c r="O251" i="28"/>
  <c r="P251" i="28"/>
  <c r="Q251" i="28"/>
  <c r="R251" i="28"/>
  <c r="O252" i="28"/>
  <c r="P252" i="28"/>
  <c r="Q252" i="28"/>
  <c r="R252" i="28"/>
  <c r="O253" i="28"/>
  <c r="P253" i="28"/>
  <c r="Q253" i="28"/>
  <c r="O254" i="28"/>
  <c r="P254" i="28"/>
  <c r="Q254" i="28"/>
  <c r="O255" i="28"/>
  <c r="P255" i="28"/>
  <c r="Q255" i="28"/>
  <c r="O256" i="28"/>
  <c r="P256" i="28"/>
  <c r="Q256" i="28"/>
  <c r="O257" i="28"/>
  <c r="P257" i="28"/>
  <c r="Q257" i="28"/>
  <c r="O258" i="28"/>
  <c r="P258" i="28"/>
  <c r="Q258" i="28"/>
  <c r="O259" i="28"/>
  <c r="P259" i="28"/>
  <c r="Q259" i="28"/>
  <c r="O260" i="28"/>
  <c r="P260" i="28"/>
  <c r="Q260" i="28"/>
  <c r="O261" i="28"/>
  <c r="P261" i="28"/>
  <c r="Q261" i="28"/>
  <c r="O262" i="28"/>
  <c r="P262" i="28"/>
  <c r="Q262" i="28"/>
  <c r="O263" i="28"/>
  <c r="P263" i="28"/>
  <c r="Q263" i="28"/>
  <c r="O264" i="28"/>
  <c r="P264" i="28"/>
  <c r="Q264" i="28"/>
  <c r="O265" i="28"/>
  <c r="P265" i="28"/>
  <c r="Q265" i="28"/>
  <c r="O266" i="28"/>
  <c r="P266" i="28"/>
  <c r="Q266" i="28"/>
  <c r="Q9" i="28"/>
  <c r="P9" i="28"/>
  <c r="O9" i="28"/>
  <c r="H62" i="28"/>
  <c r="J9" i="48"/>
  <c r="I9" i="48"/>
  <c r="H9" i="48"/>
  <c r="G9" i="48"/>
  <c r="F9" i="48"/>
  <c r="E9" i="48"/>
  <c r="D9" i="48"/>
  <c r="P318" i="24"/>
  <c r="Q318" i="24"/>
  <c r="R318" i="24"/>
  <c r="S318" i="24"/>
  <c r="P319" i="24"/>
  <c r="Q319" i="24"/>
  <c r="R319" i="24"/>
  <c r="S319" i="24"/>
  <c r="S317" i="24"/>
  <c r="R317" i="24"/>
  <c r="Q317" i="24"/>
  <c r="P317" i="24"/>
  <c r="P267" i="24"/>
  <c r="Q267" i="24"/>
  <c r="R267" i="24"/>
  <c r="P10" i="24"/>
  <c r="Q10" i="24"/>
  <c r="R10" i="24"/>
  <c r="S10" i="24"/>
  <c r="P11" i="24"/>
  <c r="Q11" i="24"/>
  <c r="R11" i="24"/>
  <c r="S11" i="24"/>
  <c r="P12" i="24"/>
  <c r="Q12" i="24"/>
  <c r="R12" i="24"/>
  <c r="S12" i="24"/>
  <c r="P13" i="24"/>
  <c r="Q13" i="24"/>
  <c r="R13" i="24"/>
  <c r="S13" i="24"/>
  <c r="P14" i="24"/>
  <c r="Q14" i="24"/>
  <c r="R14" i="24"/>
  <c r="S14" i="24"/>
  <c r="P15" i="24"/>
  <c r="Q15" i="24"/>
  <c r="R15" i="24"/>
  <c r="S15" i="24"/>
  <c r="P16" i="24"/>
  <c r="Q16" i="24"/>
  <c r="R16" i="24"/>
  <c r="S16" i="24"/>
  <c r="P17" i="24"/>
  <c r="Q17" i="24"/>
  <c r="R17" i="24"/>
  <c r="S17" i="24"/>
  <c r="P18" i="24"/>
  <c r="Q18" i="24"/>
  <c r="R18" i="24"/>
  <c r="S18" i="24"/>
  <c r="P19" i="24"/>
  <c r="Q19" i="24"/>
  <c r="R19" i="24"/>
  <c r="S19" i="24"/>
  <c r="P20" i="24"/>
  <c r="Q20" i="24"/>
  <c r="R20" i="24"/>
  <c r="S20" i="24"/>
  <c r="P21" i="24"/>
  <c r="Q21" i="24"/>
  <c r="R21" i="24"/>
  <c r="S21" i="24"/>
  <c r="P22" i="24"/>
  <c r="Q22" i="24"/>
  <c r="R22" i="24"/>
  <c r="S22" i="24"/>
  <c r="P23" i="24"/>
  <c r="Q23" i="24"/>
  <c r="R23" i="24"/>
  <c r="S23" i="24"/>
  <c r="P24" i="24"/>
  <c r="Q24" i="24"/>
  <c r="R24" i="24"/>
  <c r="S24" i="24"/>
  <c r="P25" i="24"/>
  <c r="Q25" i="24"/>
  <c r="R25" i="24"/>
  <c r="S25" i="24"/>
  <c r="P26" i="24"/>
  <c r="Q26" i="24"/>
  <c r="R26" i="24"/>
  <c r="S26" i="24"/>
  <c r="P27" i="24"/>
  <c r="Q27" i="24"/>
  <c r="R27" i="24"/>
  <c r="S27" i="24"/>
  <c r="P28" i="24"/>
  <c r="Q28" i="24"/>
  <c r="R28" i="24"/>
  <c r="S28" i="24"/>
  <c r="P29" i="24"/>
  <c r="Q29" i="24"/>
  <c r="R29" i="24"/>
  <c r="S29" i="24"/>
  <c r="P31" i="24"/>
  <c r="Q31" i="24"/>
  <c r="R31" i="24"/>
  <c r="S31" i="24"/>
  <c r="P33" i="24"/>
  <c r="Q33" i="24"/>
  <c r="R33" i="24"/>
  <c r="S33" i="24"/>
  <c r="P34" i="24"/>
  <c r="Q34" i="24"/>
  <c r="R34" i="24"/>
  <c r="S34" i="24"/>
  <c r="P35" i="24"/>
  <c r="Q35" i="24"/>
  <c r="R35" i="24"/>
  <c r="S35" i="24"/>
  <c r="P36" i="24"/>
  <c r="Q36" i="24"/>
  <c r="R36" i="24"/>
  <c r="S36" i="24"/>
  <c r="P37" i="24"/>
  <c r="Q37" i="24"/>
  <c r="R37" i="24"/>
  <c r="S37" i="24"/>
  <c r="P38" i="24"/>
  <c r="Q38" i="24"/>
  <c r="R38" i="24"/>
  <c r="S38" i="24"/>
  <c r="P39" i="24"/>
  <c r="Q39" i="24"/>
  <c r="R39" i="24"/>
  <c r="S39" i="24"/>
  <c r="P40" i="24"/>
  <c r="Q40" i="24"/>
  <c r="R40" i="24"/>
  <c r="S40" i="24"/>
  <c r="P41" i="24"/>
  <c r="Q41" i="24"/>
  <c r="R41" i="24"/>
  <c r="S41" i="24"/>
  <c r="P42" i="24"/>
  <c r="Q42" i="24"/>
  <c r="R42" i="24"/>
  <c r="S42" i="24"/>
  <c r="P43" i="24"/>
  <c r="Q43" i="24"/>
  <c r="R43" i="24"/>
  <c r="S43" i="24"/>
  <c r="P44" i="24"/>
  <c r="Q44" i="24"/>
  <c r="R44" i="24"/>
  <c r="S44" i="24"/>
  <c r="P46" i="24"/>
  <c r="Q46" i="24"/>
  <c r="R46" i="24"/>
  <c r="S46" i="24"/>
  <c r="P50" i="24"/>
  <c r="Q50" i="24"/>
  <c r="R50" i="24"/>
  <c r="S50" i="24"/>
  <c r="P51" i="24"/>
  <c r="Q51" i="24"/>
  <c r="R51" i="24"/>
  <c r="S51" i="24"/>
  <c r="P52" i="24"/>
  <c r="Q52" i="24"/>
  <c r="R52" i="24"/>
  <c r="S52" i="24"/>
  <c r="P53" i="24"/>
  <c r="Q53" i="24"/>
  <c r="R53" i="24"/>
  <c r="S53" i="24"/>
  <c r="P54" i="24"/>
  <c r="Q54" i="24"/>
  <c r="R54" i="24"/>
  <c r="S54" i="24"/>
  <c r="P55" i="24"/>
  <c r="Q55" i="24"/>
  <c r="R55" i="24"/>
  <c r="S55" i="24"/>
  <c r="P56" i="24"/>
  <c r="Q56" i="24"/>
  <c r="R56" i="24"/>
  <c r="S56" i="24"/>
  <c r="P57" i="24"/>
  <c r="Q57" i="24"/>
  <c r="R57" i="24"/>
  <c r="S57" i="24"/>
  <c r="P58" i="24"/>
  <c r="Q58" i="24"/>
  <c r="R58" i="24"/>
  <c r="S58" i="24"/>
  <c r="P60" i="24"/>
  <c r="Q60" i="24"/>
  <c r="R60" i="24"/>
  <c r="S60" i="24"/>
  <c r="P61" i="24"/>
  <c r="Q61" i="24"/>
  <c r="R61" i="24"/>
  <c r="S61" i="24"/>
  <c r="P62" i="24"/>
  <c r="Q62" i="24"/>
  <c r="R62" i="24"/>
  <c r="S62" i="24"/>
  <c r="P63" i="24"/>
  <c r="Q63" i="24"/>
  <c r="R63" i="24"/>
  <c r="S63" i="24"/>
  <c r="P64" i="24"/>
  <c r="Q64" i="24"/>
  <c r="R64" i="24"/>
  <c r="S64" i="24"/>
  <c r="P65" i="24"/>
  <c r="Q65" i="24"/>
  <c r="R65" i="24"/>
  <c r="S65" i="24"/>
  <c r="P66" i="24"/>
  <c r="Q66" i="24"/>
  <c r="R66" i="24"/>
  <c r="S66" i="24"/>
  <c r="P67" i="24"/>
  <c r="Q67" i="24"/>
  <c r="R67" i="24"/>
  <c r="S67" i="24"/>
  <c r="P68" i="24"/>
  <c r="Q68" i="24"/>
  <c r="R68" i="24"/>
  <c r="S68" i="24"/>
  <c r="P69" i="24"/>
  <c r="Q69" i="24"/>
  <c r="R69" i="24"/>
  <c r="S69" i="24"/>
  <c r="P70" i="24"/>
  <c r="Q70" i="24"/>
  <c r="R70" i="24"/>
  <c r="S70" i="24"/>
  <c r="P71" i="24"/>
  <c r="Q71" i="24"/>
  <c r="R71" i="24"/>
  <c r="S71" i="24"/>
  <c r="P73" i="24"/>
  <c r="Q73" i="24"/>
  <c r="R73" i="24"/>
  <c r="S73" i="24"/>
  <c r="P74" i="24"/>
  <c r="Q74" i="24"/>
  <c r="R74" i="24"/>
  <c r="S74" i="24"/>
  <c r="P75" i="24"/>
  <c r="Q75" i="24"/>
  <c r="R75" i="24"/>
  <c r="S75" i="24"/>
  <c r="P76" i="24"/>
  <c r="Q76" i="24"/>
  <c r="R76" i="24"/>
  <c r="S76" i="24"/>
  <c r="P77" i="24"/>
  <c r="Q77" i="24"/>
  <c r="R77" i="24"/>
  <c r="S77" i="24"/>
  <c r="P78" i="24"/>
  <c r="Q78" i="24"/>
  <c r="R78" i="24"/>
  <c r="S78" i="24"/>
  <c r="P79" i="24"/>
  <c r="Q79" i="24"/>
  <c r="R79" i="24"/>
  <c r="S79" i="24"/>
  <c r="P80" i="24"/>
  <c r="Q80" i="24"/>
  <c r="R80" i="24"/>
  <c r="S80" i="24"/>
  <c r="P81" i="24"/>
  <c r="Q81" i="24"/>
  <c r="R81" i="24"/>
  <c r="S81" i="24"/>
  <c r="P82" i="24"/>
  <c r="Q82" i="24"/>
  <c r="R82" i="24"/>
  <c r="S82" i="24"/>
  <c r="P83" i="24"/>
  <c r="Q83" i="24"/>
  <c r="R83" i="24"/>
  <c r="S83" i="24"/>
  <c r="P84" i="24"/>
  <c r="Q84" i="24"/>
  <c r="R84" i="24"/>
  <c r="S84" i="24"/>
  <c r="P85" i="24"/>
  <c r="Q85" i="24"/>
  <c r="R85" i="24"/>
  <c r="S85" i="24"/>
  <c r="P86" i="24"/>
  <c r="Q86" i="24"/>
  <c r="R86" i="24"/>
  <c r="S86" i="24"/>
  <c r="P87" i="24"/>
  <c r="Q87" i="24"/>
  <c r="R87" i="24"/>
  <c r="S87" i="24"/>
  <c r="P88" i="24"/>
  <c r="Q88" i="24"/>
  <c r="R88" i="24"/>
  <c r="S88" i="24"/>
  <c r="P89" i="24"/>
  <c r="Q89" i="24"/>
  <c r="R89" i="24"/>
  <c r="S89" i="24"/>
  <c r="P90" i="24"/>
  <c r="Q90" i="24"/>
  <c r="R90" i="24"/>
  <c r="S90" i="24"/>
  <c r="P91" i="24"/>
  <c r="Q91" i="24"/>
  <c r="R91" i="24"/>
  <c r="S91" i="24"/>
  <c r="P92" i="24"/>
  <c r="Q92" i="24"/>
  <c r="R92" i="24"/>
  <c r="S92" i="24"/>
  <c r="P93" i="24"/>
  <c r="Q93" i="24"/>
  <c r="R93" i="24"/>
  <c r="S93" i="24"/>
  <c r="P94" i="24"/>
  <c r="Q94" i="24"/>
  <c r="R94" i="24"/>
  <c r="S94" i="24"/>
  <c r="P95" i="24"/>
  <c r="Q95" i="24"/>
  <c r="R95" i="24"/>
  <c r="S95" i="24"/>
  <c r="P96" i="24"/>
  <c r="Q96" i="24"/>
  <c r="R96" i="24"/>
  <c r="S96" i="24"/>
  <c r="P97" i="24"/>
  <c r="Q97" i="24"/>
  <c r="R97" i="24"/>
  <c r="S97" i="24"/>
  <c r="P98" i="24"/>
  <c r="Q98" i="24"/>
  <c r="R98" i="24"/>
  <c r="S98" i="24"/>
  <c r="P99" i="24"/>
  <c r="Q99" i="24"/>
  <c r="R99" i="24"/>
  <c r="S99" i="24"/>
  <c r="P100" i="24"/>
  <c r="Q100" i="24"/>
  <c r="R100" i="24"/>
  <c r="S100" i="24"/>
  <c r="P101" i="24"/>
  <c r="Q101" i="24"/>
  <c r="R101" i="24"/>
  <c r="S101" i="24"/>
  <c r="P102" i="24"/>
  <c r="Q102" i="24"/>
  <c r="R102" i="24"/>
  <c r="S102" i="24"/>
  <c r="P103" i="24"/>
  <c r="Q103" i="24"/>
  <c r="R103" i="24"/>
  <c r="S103" i="24"/>
  <c r="P104" i="24"/>
  <c r="Q104" i="24"/>
  <c r="R104" i="24"/>
  <c r="S104" i="24"/>
  <c r="P105" i="24"/>
  <c r="Q105" i="24"/>
  <c r="R105" i="24"/>
  <c r="S105" i="24"/>
  <c r="P106" i="24"/>
  <c r="Q106" i="24"/>
  <c r="R106" i="24"/>
  <c r="S106" i="24"/>
  <c r="P107" i="24"/>
  <c r="Q107" i="24"/>
  <c r="R107" i="24"/>
  <c r="S107" i="24"/>
  <c r="P108" i="24"/>
  <c r="Q108" i="24"/>
  <c r="R108" i="24"/>
  <c r="S108" i="24"/>
  <c r="P109" i="24"/>
  <c r="Q109" i="24"/>
  <c r="R109" i="24"/>
  <c r="S109" i="24"/>
  <c r="P110" i="24"/>
  <c r="Q110" i="24"/>
  <c r="R110" i="24"/>
  <c r="S110" i="24"/>
  <c r="P111" i="24"/>
  <c r="Q111" i="24"/>
  <c r="R111" i="24"/>
  <c r="S111" i="24"/>
  <c r="P112" i="24"/>
  <c r="Q112" i="24"/>
  <c r="R112" i="24"/>
  <c r="S112" i="24"/>
  <c r="P113" i="24"/>
  <c r="Q113" i="24"/>
  <c r="R113" i="24"/>
  <c r="S113" i="24"/>
  <c r="P114" i="24"/>
  <c r="Q114" i="24"/>
  <c r="R114" i="24"/>
  <c r="S114" i="24"/>
  <c r="P115" i="24"/>
  <c r="Q115" i="24"/>
  <c r="R115" i="24"/>
  <c r="S115" i="24"/>
  <c r="P116" i="24"/>
  <c r="Q116" i="24"/>
  <c r="R116" i="24"/>
  <c r="S116" i="24"/>
  <c r="P117" i="24"/>
  <c r="Q117" i="24"/>
  <c r="R117" i="24"/>
  <c r="S117" i="24"/>
  <c r="P118" i="24"/>
  <c r="Q118" i="24"/>
  <c r="R118" i="24"/>
  <c r="S118" i="24"/>
  <c r="P119" i="24"/>
  <c r="Q119" i="24"/>
  <c r="R119" i="24"/>
  <c r="S119" i="24"/>
  <c r="P120" i="24"/>
  <c r="Q120" i="24"/>
  <c r="R120" i="24"/>
  <c r="S120" i="24"/>
  <c r="P121" i="24"/>
  <c r="Q121" i="24"/>
  <c r="R121" i="24"/>
  <c r="S121" i="24"/>
  <c r="P122" i="24"/>
  <c r="Q122" i="24"/>
  <c r="R122" i="24"/>
  <c r="S122" i="24"/>
  <c r="P123" i="24"/>
  <c r="Q123" i="24"/>
  <c r="R123" i="24"/>
  <c r="S123" i="24"/>
  <c r="P124" i="24"/>
  <c r="Q124" i="24"/>
  <c r="R124" i="24"/>
  <c r="S124" i="24"/>
  <c r="P125" i="24"/>
  <c r="Q125" i="24"/>
  <c r="R125" i="24"/>
  <c r="S125" i="24"/>
  <c r="P126" i="24"/>
  <c r="Q126" i="24"/>
  <c r="R126" i="24"/>
  <c r="S126" i="24"/>
  <c r="P127" i="24"/>
  <c r="Q127" i="24"/>
  <c r="R127" i="24"/>
  <c r="S127" i="24"/>
  <c r="P128" i="24"/>
  <c r="Q128" i="24"/>
  <c r="R128" i="24"/>
  <c r="S128" i="24"/>
  <c r="P129" i="24"/>
  <c r="Q129" i="24"/>
  <c r="R129" i="24"/>
  <c r="S129" i="24"/>
  <c r="P130" i="24"/>
  <c r="Q130" i="24"/>
  <c r="R130" i="24"/>
  <c r="S130" i="24"/>
  <c r="P131" i="24"/>
  <c r="Q131" i="24"/>
  <c r="R131" i="24"/>
  <c r="S131" i="24"/>
  <c r="P132" i="24"/>
  <c r="Q132" i="24"/>
  <c r="R132" i="24"/>
  <c r="S132" i="24"/>
  <c r="P133" i="24"/>
  <c r="Q133" i="24"/>
  <c r="R133" i="24"/>
  <c r="S133" i="24"/>
  <c r="P134" i="24"/>
  <c r="Q134" i="24"/>
  <c r="R134" i="24"/>
  <c r="S134" i="24"/>
  <c r="P135" i="24"/>
  <c r="Q135" i="24"/>
  <c r="R135" i="24"/>
  <c r="S135" i="24"/>
  <c r="P136" i="24"/>
  <c r="Q136" i="24"/>
  <c r="R136" i="24"/>
  <c r="S136" i="24"/>
  <c r="P137" i="24"/>
  <c r="Q137" i="24"/>
  <c r="R137" i="24"/>
  <c r="S137" i="24"/>
  <c r="P138" i="24"/>
  <c r="Q138" i="24"/>
  <c r="R138" i="24"/>
  <c r="S138" i="24"/>
  <c r="P139" i="24"/>
  <c r="Q139" i="24"/>
  <c r="R139" i="24"/>
  <c r="S139" i="24"/>
  <c r="P140" i="24"/>
  <c r="Q140" i="24"/>
  <c r="R140" i="24"/>
  <c r="S140" i="24"/>
  <c r="P141" i="24"/>
  <c r="Q141" i="24"/>
  <c r="R141" i="24"/>
  <c r="S141" i="24"/>
  <c r="P142" i="24"/>
  <c r="Q142" i="24"/>
  <c r="R142" i="24"/>
  <c r="S142" i="24"/>
  <c r="P143" i="24"/>
  <c r="Q143" i="24"/>
  <c r="R143" i="24"/>
  <c r="S143" i="24"/>
  <c r="P144" i="24"/>
  <c r="Q144" i="24"/>
  <c r="R144" i="24"/>
  <c r="S144" i="24"/>
  <c r="P145" i="24"/>
  <c r="Q145" i="24"/>
  <c r="R145" i="24"/>
  <c r="S145" i="24"/>
  <c r="P146" i="24"/>
  <c r="Q146" i="24"/>
  <c r="R146" i="24"/>
  <c r="S146" i="24"/>
  <c r="P147" i="24"/>
  <c r="Q147" i="24"/>
  <c r="R147" i="24"/>
  <c r="S147" i="24"/>
  <c r="P148" i="24"/>
  <c r="Q148" i="24"/>
  <c r="R148" i="24"/>
  <c r="S148" i="24"/>
  <c r="P149" i="24"/>
  <c r="Q149" i="24"/>
  <c r="R149" i="24"/>
  <c r="S149" i="24"/>
  <c r="P150" i="24"/>
  <c r="Q150" i="24"/>
  <c r="R150" i="24"/>
  <c r="S150" i="24"/>
  <c r="P151" i="24"/>
  <c r="Q151" i="24"/>
  <c r="R151" i="24"/>
  <c r="S151" i="24"/>
  <c r="P152" i="24"/>
  <c r="Q152" i="24"/>
  <c r="R152" i="24"/>
  <c r="S152" i="24"/>
  <c r="P153" i="24"/>
  <c r="Q153" i="24"/>
  <c r="R153" i="24"/>
  <c r="S153" i="24"/>
  <c r="P154" i="24"/>
  <c r="Q154" i="24"/>
  <c r="R154" i="24"/>
  <c r="S154" i="24"/>
  <c r="P155" i="24"/>
  <c r="Q155" i="24"/>
  <c r="R155" i="24"/>
  <c r="S155" i="24"/>
  <c r="P156" i="24"/>
  <c r="Q156" i="24"/>
  <c r="R156" i="24"/>
  <c r="S156" i="24"/>
  <c r="P157" i="24"/>
  <c r="Q157" i="24"/>
  <c r="R157" i="24"/>
  <c r="S157" i="24"/>
  <c r="P158" i="24"/>
  <c r="Q158" i="24"/>
  <c r="R158" i="24"/>
  <c r="S158" i="24"/>
  <c r="P159" i="24"/>
  <c r="Q159" i="24"/>
  <c r="R159" i="24"/>
  <c r="S159" i="24"/>
  <c r="P160" i="24"/>
  <c r="Q160" i="24"/>
  <c r="R160" i="24"/>
  <c r="S160" i="24"/>
  <c r="P161" i="24"/>
  <c r="Q161" i="24"/>
  <c r="R161" i="24"/>
  <c r="S161" i="24"/>
  <c r="P162" i="24"/>
  <c r="Q162" i="24"/>
  <c r="R162" i="24"/>
  <c r="S162" i="24"/>
  <c r="P163" i="24"/>
  <c r="Q163" i="24"/>
  <c r="R163" i="24"/>
  <c r="S163" i="24"/>
  <c r="P164" i="24"/>
  <c r="Q164" i="24"/>
  <c r="R164" i="24"/>
  <c r="S164" i="24"/>
  <c r="P165" i="24"/>
  <c r="Q165" i="24"/>
  <c r="R165" i="24"/>
  <c r="S165" i="24"/>
  <c r="P166" i="24"/>
  <c r="Q166" i="24"/>
  <c r="R166" i="24"/>
  <c r="S166" i="24"/>
  <c r="P167" i="24"/>
  <c r="Q167" i="24"/>
  <c r="R167" i="24"/>
  <c r="S167" i="24"/>
  <c r="P168" i="24"/>
  <c r="Q168" i="24"/>
  <c r="R168" i="24"/>
  <c r="S168" i="24"/>
  <c r="P169" i="24"/>
  <c r="Q169" i="24"/>
  <c r="R169" i="24"/>
  <c r="S169" i="24"/>
  <c r="P170" i="24"/>
  <c r="Q170" i="24"/>
  <c r="R170" i="24"/>
  <c r="S170" i="24"/>
  <c r="P171" i="24"/>
  <c r="Q171" i="24"/>
  <c r="R171" i="24"/>
  <c r="S171" i="24"/>
  <c r="P172" i="24"/>
  <c r="Q172" i="24"/>
  <c r="R172" i="24"/>
  <c r="S172" i="24"/>
  <c r="P173" i="24"/>
  <c r="Q173" i="24"/>
  <c r="R173" i="24"/>
  <c r="S173" i="24"/>
  <c r="P174" i="24"/>
  <c r="Q174" i="24"/>
  <c r="R174" i="24"/>
  <c r="S174" i="24"/>
  <c r="P175" i="24"/>
  <c r="Q175" i="24"/>
  <c r="R175" i="24"/>
  <c r="S175" i="24"/>
  <c r="P176" i="24"/>
  <c r="Q176" i="24"/>
  <c r="R176" i="24"/>
  <c r="S176" i="24"/>
  <c r="P177" i="24"/>
  <c r="Q177" i="24"/>
  <c r="R177" i="24"/>
  <c r="S177" i="24"/>
  <c r="P178" i="24"/>
  <c r="Q178" i="24"/>
  <c r="R178" i="24"/>
  <c r="S178" i="24"/>
  <c r="P179" i="24"/>
  <c r="Q179" i="24"/>
  <c r="R179" i="24"/>
  <c r="S179" i="24"/>
  <c r="P180" i="24"/>
  <c r="Q180" i="24"/>
  <c r="R180" i="24"/>
  <c r="S180" i="24"/>
  <c r="P181" i="24"/>
  <c r="Q181" i="24"/>
  <c r="R181" i="24"/>
  <c r="S181" i="24"/>
  <c r="P182" i="24"/>
  <c r="Q182" i="24"/>
  <c r="R182" i="24"/>
  <c r="S182" i="24"/>
  <c r="P183" i="24"/>
  <c r="Q183" i="24"/>
  <c r="R183" i="24"/>
  <c r="S183" i="24"/>
  <c r="P184" i="24"/>
  <c r="Q184" i="24"/>
  <c r="R184" i="24"/>
  <c r="S184" i="24"/>
  <c r="P185" i="24"/>
  <c r="Q185" i="24"/>
  <c r="R185" i="24"/>
  <c r="S185" i="24"/>
  <c r="P186" i="24"/>
  <c r="Q186" i="24"/>
  <c r="R186" i="24"/>
  <c r="S186" i="24"/>
  <c r="P187" i="24"/>
  <c r="Q187" i="24"/>
  <c r="R187" i="24"/>
  <c r="S187" i="24"/>
  <c r="P188" i="24"/>
  <c r="Q188" i="24"/>
  <c r="R188" i="24"/>
  <c r="S188" i="24"/>
  <c r="P189" i="24"/>
  <c r="Q189" i="24"/>
  <c r="R189" i="24"/>
  <c r="S189" i="24"/>
  <c r="P190" i="24"/>
  <c r="Q190" i="24"/>
  <c r="R190" i="24"/>
  <c r="S190" i="24"/>
  <c r="P191" i="24"/>
  <c r="Q191" i="24"/>
  <c r="R191" i="24"/>
  <c r="S191" i="24"/>
  <c r="P192" i="24"/>
  <c r="Q192" i="24"/>
  <c r="R192" i="24"/>
  <c r="S192" i="24"/>
  <c r="P193" i="24"/>
  <c r="Q193" i="24"/>
  <c r="R193" i="24"/>
  <c r="S193" i="24"/>
  <c r="P194" i="24"/>
  <c r="Q194" i="24"/>
  <c r="R194" i="24"/>
  <c r="S194" i="24"/>
  <c r="P195" i="24"/>
  <c r="Q195" i="24"/>
  <c r="R195" i="24"/>
  <c r="S195" i="24"/>
  <c r="P196" i="24"/>
  <c r="Q196" i="24"/>
  <c r="R196" i="24"/>
  <c r="S196" i="24"/>
  <c r="P197" i="24"/>
  <c r="Q197" i="24"/>
  <c r="R197" i="24"/>
  <c r="S197" i="24"/>
  <c r="P198" i="24"/>
  <c r="Q198" i="24"/>
  <c r="R198" i="24"/>
  <c r="S198" i="24"/>
  <c r="P199" i="24"/>
  <c r="Q199" i="24"/>
  <c r="R199" i="24"/>
  <c r="S199" i="24"/>
  <c r="P200" i="24"/>
  <c r="Q200" i="24"/>
  <c r="R200" i="24"/>
  <c r="S200" i="24"/>
  <c r="P201" i="24"/>
  <c r="Q201" i="24"/>
  <c r="R201" i="24"/>
  <c r="S201" i="24"/>
  <c r="P202" i="24"/>
  <c r="Q202" i="24"/>
  <c r="R202" i="24"/>
  <c r="S202" i="24"/>
  <c r="P203" i="24"/>
  <c r="Q203" i="24"/>
  <c r="R203" i="24"/>
  <c r="S203" i="24"/>
  <c r="P204" i="24"/>
  <c r="Q204" i="24"/>
  <c r="R204" i="24"/>
  <c r="S204" i="24"/>
  <c r="P205" i="24"/>
  <c r="Q205" i="24"/>
  <c r="R205" i="24"/>
  <c r="S205" i="24"/>
  <c r="P206" i="24"/>
  <c r="Q206" i="24"/>
  <c r="R206" i="24"/>
  <c r="S206" i="24"/>
  <c r="P207" i="24"/>
  <c r="Q207" i="24"/>
  <c r="R207" i="24"/>
  <c r="S207" i="24"/>
  <c r="P208" i="24"/>
  <c r="Q208" i="24"/>
  <c r="R208" i="24"/>
  <c r="S208" i="24"/>
  <c r="P209" i="24"/>
  <c r="Q209" i="24"/>
  <c r="R209" i="24"/>
  <c r="S209" i="24"/>
  <c r="P210" i="24"/>
  <c r="Q210" i="24"/>
  <c r="R210" i="24"/>
  <c r="S210" i="24"/>
  <c r="P211" i="24"/>
  <c r="Q211" i="24"/>
  <c r="R211" i="24"/>
  <c r="S211" i="24"/>
  <c r="P212" i="24"/>
  <c r="Q212" i="24"/>
  <c r="R212" i="24"/>
  <c r="S212" i="24"/>
  <c r="P213" i="24"/>
  <c r="Q213" i="24"/>
  <c r="R213" i="24"/>
  <c r="S213" i="24"/>
  <c r="P214" i="24"/>
  <c r="Q214" i="24"/>
  <c r="R214" i="24"/>
  <c r="S214" i="24"/>
  <c r="P215" i="24"/>
  <c r="Q215" i="24"/>
  <c r="R215" i="24"/>
  <c r="S215" i="24"/>
  <c r="P216" i="24"/>
  <c r="Q216" i="24"/>
  <c r="R216" i="24"/>
  <c r="S216" i="24"/>
  <c r="P217" i="24"/>
  <c r="Q217" i="24"/>
  <c r="R217" i="24"/>
  <c r="S217" i="24"/>
  <c r="P218" i="24"/>
  <c r="Q218" i="24"/>
  <c r="R218" i="24"/>
  <c r="S218" i="24"/>
  <c r="P219" i="24"/>
  <c r="Q219" i="24"/>
  <c r="R219" i="24"/>
  <c r="S219" i="24"/>
  <c r="P221" i="24"/>
  <c r="Q221" i="24"/>
  <c r="R221" i="24"/>
  <c r="S221" i="24"/>
  <c r="P222" i="24"/>
  <c r="Q222" i="24"/>
  <c r="R222" i="24"/>
  <c r="S222" i="24"/>
  <c r="P223" i="24"/>
  <c r="Q223" i="24"/>
  <c r="R223" i="24"/>
  <c r="S223" i="24"/>
  <c r="P224" i="24"/>
  <c r="Q224" i="24"/>
  <c r="R224" i="24"/>
  <c r="S224" i="24"/>
  <c r="P225" i="24"/>
  <c r="Q225" i="24"/>
  <c r="R225" i="24"/>
  <c r="S225" i="24"/>
  <c r="P226" i="24"/>
  <c r="Q226" i="24"/>
  <c r="R226" i="24"/>
  <c r="S226" i="24"/>
  <c r="P227" i="24"/>
  <c r="Q227" i="24"/>
  <c r="R227" i="24"/>
  <c r="S227" i="24"/>
  <c r="P228" i="24"/>
  <c r="Q228" i="24"/>
  <c r="R228" i="24"/>
  <c r="S228" i="24"/>
  <c r="P230" i="24"/>
  <c r="Q230" i="24"/>
  <c r="R230" i="24"/>
  <c r="S230" i="24"/>
  <c r="P231" i="24"/>
  <c r="Q231" i="24"/>
  <c r="R231" i="24"/>
  <c r="S231" i="24"/>
  <c r="P232" i="24"/>
  <c r="Q232" i="24"/>
  <c r="R232" i="24"/>
  <c r="S232" i="24"/>
  <c r="P233" i="24"/>
  <c r="Q233" i="24"/>
  <c r="R233" i="24"/>
  <c r="S233" i="24"/>
  <c r="P234" i="24"/>
  <c r="Q234" i="24"/>
  <c r="R234" i="24"/>
  <c r="S234" i="24"/>
  <c r="P235" i="24"/>
  <c r="Q235" i="24"/>
  <c r="R235" i="24"/>
  <c r="S235" i="24"/>
  <c r="P236" i="24"/>
  <c r="Q236" i="24"/>
  <c r="R236" i="24"/>
  <c r="S236" i="24"/>
  <c r="P237" i="24"/>
  <c r="Q237" i="24"/>
  <c r="R237" i="24"/>
  <c r="S237" i="24"/>
  <c r="P238" i="24"/>
  <c r="Q238" i="24"/>
  <c r="R238" i="24"/>
  <c r="S238" i="24"/>
  <c r="P239" i="24"/>
  <c r="Q239" i="24"/>
  <c r="R239" i="24"/>
  <c r="S239" i="24"/>
  <c r="P240" i="24"/>
  <c r="Q240" i="24"/>
  <c r="R240" i="24"/>
  <c r="S240" i="24"/>
  <c r="P241" i="24"/>
  <c r="Q241" i="24"/>
  <c r="R241" i="24"/>
  <c r="S241" i="24"/>
  <c r="P242" i="24"/>
  <c r="Q242" i="24"/>
  <c r="R242" i="24"/>
  <c r="S242" i="24"/>
  <c r="P243" i="24"/>
  <c r="Q243" i="24"/>
  <c r="R243" i="24"/>
  <c r="S243" i="24"/>
  <c r="P244" i="24"/>
  <c r="Q244" i="24"/>
  <c r="R244" i="24"/>
  <c r="S244" i="24"/>
  <c r="P245" i="24"/>
  <c r="Q245" i="24"/>
  <c r="R245" i="24"/>
  <c r="S245" i="24"/>
  <c r="P246" i="24"/>
  <c r="Q246" i="24"/>
  <c r="R246" i="24"/>
  <c r="S246" i="24"/>
  <c r="P247" i="24"/>
  <c r="Q247" i="24"/>
  <c r="R247" i="24"/>
  <c r="S247" i="24"/>
  <c r="P248" i="24"/>
  <c r="Q248" i="24"/>
  <c r="R248" i="24"/>
  <c r="S248" i="24"/>
  <c r="P249" i="24"/>
  <c r="Q249" i="24"/>
  <c r="R249" i="24"/>
  <c r="S249" i="24"/>
  <c r="P250" i="24"/>
  <c r="Q250" i="24"/>
  <c r="R250" i="24"/>
  <c r="S250" i="24"/>
  <c r="P251" i="24"/>
  <c r="Q251" i="24"/>
  <c r="R251" i="24"/>
  <c r="S251" i="24"/>
  <c r="P252" i="24"/>
  <c r="Q252" i="24"/>
  <c r="R252" i="24"/>
  <c r="S252" i="24"/>
  <c r="P253" i="24"/>
  <c r="Q253" i="24"/>
  <c r="R253" i="24"/>
  <c r="S253" i="24"/>
  <c r="P254" i="24"/>
  <c r="Q254" i="24"/>
  <c r="R254" i="24"/>
  <c r="S254" i="24"/>
  <c r="P255" i="24"/>
  <c r="Q255" i="24"/>
  <c r="R255" i="24"/>
  <c r="S255" i="24"/>
  <c r="P256" i="24"/>
  <c r="Q256" i="24"/>
  <c r="R256" i="24"/>
  <c r="S256" i="24"/>
  <c r="P257" i="24"/>
  <c r="Q257" i="24"/>
  <c r="R257" i="24"/>
  <c r="S257" i="24"/>
  <c r="P258" i="24"/>
  <c r="Q258" i="24"/>
  <c r="R258" i="24"/>
  <c r="S258" i="24"/>
  <c r="P259" i="24"/>
  <c r="Q259" i="24"/>
  <c r="R259" i="24"/>
  <c r="S259" i="24"/>
  <c r="P260" i="24"/>
  <c r="Q260" i="24"/>
  <c r="R260" i="24"/>
  <c r="S260" i="24"/>
  <c r="P261" i="24"/>
  <c r="Q261" i="24"/>
  <c r="R261" i="24"/>
  <c r="S261" i="24"/>
  <c r="P262" i="24"/>
  <c r="Q262" i="24"/>
  <c r="R262" i="24"/>
  <c r="S262" i="24"/>
  <c r="P263" i="24"/>
  <c r="Q263" i="24"/>
  <c r="R263" i="24"/>
  <c r="S263" i="24"/>
  <c r="P264" i="24"/>
  <c r="Q264" i="24"/>
  <c r="R264" i="24"/>
  <c r="S264" i="24"/>
  <c r="P265" i="24"/>
  <c r="Q265" i="24"/>
  <c r="R265" i="24"/>
  <c r="S265" i="24"/>
  <c r="P266" i="24"/>
  <c r="Q266" i="24"/>
  <c r="R266" i="24"/>
  <c r="S266" i="24"/>
  <c r="R9" i="24"/>
  <c r="Q9" i="24"/>
  <c r="P9" i="24"/>
  <c r="J9" i="21"/>
  <c r="I9" i="21"/>
  <c r="H9" i="21"/>
  <c r="G9" i="21"/>
  <c r="O267" i="20"/>
  <c r="P267" i="20"/>
  <c r="Q267" i="20"/>
  <c r="O318" i="20"/>
  <c r="P318" i="20"/>
  <c r="Q318" i="20"/>
  <c r="O319" i="20"/>
  <c r="P319" i="20"/>
  <c r="Q319" i="20"/>
  <c r="Q317" i="20"/>
  <c r="P317" i="20"/>
  <c r="O317" i="20"/>
  <c r="Q9" i="20"/>
  <c r="P9" i="20"/>
  <c r="O9" i="20"/>
  <c r="H8" i="46"/>
  <c r="G8" i="46"/>
  <c r="F8" i="46"/>
  <c r="E8" i="46"/>
  <c r="D8" i="46"/>
  <c r="C8" i="46"/>
  <c r="U128" i="8"/>
  <c r="V128" i="8"/>
  <c r="W128" i="8"/>
  <c r="U127" i="8"/>
  <c r="V127" i="8"/>
  <c r="W127" i="8"/>
  <c r="W126" i="8"/>
  <c r="V126" i="8"/>
  <c r="U126" i="8"/>
  <c r="U13" i="8"/>
  <c r="V13" i="8"/>
  <c r="W13" i="8"/>
  <c r="U14" i="8"/>
  <c r="V14" i="8"/>
  <c r="W14" i="8"/>
  <c r="U15" i="8"/>
  <c r="V15" i="8"/>
  <c r="W15" i="8"/>
  <c r="U16" i="8"/>
  <c r="V16" i="8"/>
  <c r="W16" i="8"/>
  <c r="U17" i="8"/>
  <c r="V17" i="8"/>
  <c r="W17" i="8"/>
  <c r="U18" i="8"/>
  <c r="V18" i="8"/>
  <c r="W18" i="8"/>
  <c r="U19" i="8"/>
  <c r="V19" i="8"/>
  <c r="W19" i="8"/>
  <c r="U20" i="8"/>
  <c r="V20" i="8"/>
  <c r="W20" i="8"/>
  <c r="U21" i="8"/>
  <c r="V21" i="8"/>
  <c r="W21" i="8"/>
  <c r="U22" i="8"/>
  <c r="V22" i="8"/>
  <c r="W22" i="8"/>
  <c r="U23" i="8"/>
  <c r="V23" i="8"/>
  <c r="W23" i="8"/>
  <c r="U24" i="8"/>
  <c r="V24" i="8"/>
  <c r="W24" i="8"/>
  <c r="U25" i="8"/>
  <c r="V25" i="8"/>
  <c r="W25" i="8"/>
  <c r="U26" i="8"/>
  <c r="V26" i="8"/>
  <c r="W26" i="8"/>
  <c r="U27" i="8"/>
  <c r="V27" i="8"/>
  <c r="W27" i="8"/>
  <c r="U28" i="8"/>
  <c r="V28" i="8"/>
  <c r="W28" i="8"/>
  <c r="U29" i="8"/>
  <c r="V29" i="8"/>
  <c r="W29" i="8"/>
  <c r="U30" i="8"/>
  <c r="V30" i="8"/>
  <c r="W30" i="8"/>
  <c r="U31" i="8"/>
  <c r="V31" i="8"/>
  <c r="W31" i="8"/>
  <c r="U32" i="8"/>
  <c r="V32" i="8"/>
  <c r="W32" i="8"/>
  <c r="U33" i="8"/>
  <c r="V33" i="8"/>
  <c r="W33" i="8"/>
  <c r="U34" i="8"/>
  <c r="V34" i="8"/>
  <c r="W34" i="8"/>
  <c r="U35" i="8"/>
  <c r="V35" i="8"/>
  <c r="W35" i="8"/>
  <c r="U36" i="8"/>
  <c r="V36" i="8"/>
  <c r="W36" i="8"/>
  <c r="U37" i="8"/>
  <c r="V37" i="8"/>
  <c r="W37" i="8"/>
  <c r="U38" i="8"/>
  <c r="V38" i="8"/>
  <c r="W38" i="8"/>
  <c r="U39" i="8"/>
  <c r="V39" i="8"/>
  <c r="W39" i="8"/>
  <c r="U40" i="8"/>
  <c r="V40" i="8"/>
  <c r="W40" i="8"/>
  <c r="U41" i="8"/>
  <c r="V41" i="8"/>
  <c r="W41" i="8"/>
  <c r="U42" i="8"/>
  <c r="V42" i="8"/>
  <c r="W42" i="8"/>
  <c r="U43" i="8"/>
  <c r="V43" i="8"/>
  <c r="W43" i="8"/>
  <c r="U44" i="8"/>
  <c r="V44" i="8"/>
  <c r="W44" i="8"/>
  <c r="U45" i="8"/>
  <c r="V45" i="8"/>
  <c r="W45" i="8"/>
  <c r="U46" i="8"/>
  <c r="V46" i="8"/>
  <c r="W46" i="8"/>
  <c r="U47" i="8"/>
  <c r="V47" i="8"/>
  <c r="W47" i="8"/>
  <c r="U48" i="8"/>
  <c r="V48" i="8"/>
  <c r="W48" i="8"/>
  <c r="U49" i="8"/>
  <c r="V49" i="8"/>
  <c r="W49" i="8"/>
  <c r="U50" i="8"/>
  <c r="V50" i="8"/>
  <c r="W50" i="8"/>
  <c r="U51" i="8"/>
  <c r="V51" i="8"/>
  <c r="W51" i="8"/>
  <c r="U52" i="8"/>
  <c r="V52" i="8"/>
  <c r="W52" i="8"/>
  <c r="U53" i="8"/>
  <c r="V53" i="8"/>
  <c r="W53" i="8"/>
  <c r="U54" i="8"/>
  <c r="V54" i="8"/>
  <c r="W54" i="8"/>
  <c r="U55" i="8"/>
  <c r="V55" i="8"/>
  <c r="W55" i="8"/>
  <c r="U56" i="8"/>
  <c r="V56" i="8"/>
  <c r="W56" i="8"/>
  <c r="U57" i="8"/>
  <c r="V57" i="8"/>
  <c r="W57" i="8"/>
  <c r="U58" i="8"/>
  <c r="V58" i="8"/>
  <c r="W58" i="8"/>
  <c r="U59" i="8"/>
  <c r="V59" i="8"/>
  <c r="W59" i="8"/>
  <c r="U60" i="8"/>
  <c r="V60" i="8"/>
  <c r="W60" i="8"/>
  <c r="U61" i="8"/>
  <c r="V61" i="8"/>
  <c r="W61" i="8"/>
  <c r="U62" i="8"/>
  <c r="V62" i="8"/>
  <c r="W62" i="8"/>
  <c r="U63" i="8"/>
  <c r="V63" i="8"/>
  <c r="W63" i="8"/>
  <c r="U64" i="8"/>
  <c r="V64" i="8"/>
  <c r="W64" i="8"/>
  <c r="U65" i="8"/>
  <c r="V65" i="8"/>
  <c r="W65" i="8"/>
  <c r="U66" i="8"/>
  <c r="V66" i="8"/>
  <c r="W66" i="8"/>
  <c r="U67" i="8"/>
  <c r="V67" i="8"/>
  <c r="W67" i="8"/>
  <c r="U68" i="8"/>
  <c r="V68" i="8"/>
  <c r="W68" i="8"/>
  <c r="U69" i="8"/>
  <c r="V69" i="8"/>
  <c r="W69" i="8"/>
  <c r="U70" i="8"/>
  <c r="V70" i="8"/>
  <c r="W70" i="8"/>
  <c r="U71" i="8"/>
  <c r="V71" i="8"/>
  <c r="W71" i="8"/>
  <c r="U72" i="8"/>
  <c r="V72" i="8"/>
  <c r="W72" i="8"/>
  <c r="U73" i="8"/>
  <c r="V73" i="8"/>
  <c r="W73" i="8"/>
  <c r="U74" i="8"/>
  <c r="V74" i="8"/>
  <c r="W74" i="8"/>
  <c r="U75" i="8"/>
  <c r="V75" i="8"/>
  <c r="W75" i="8"/>
  <c r="U76" i="8"/>
  <c r="V76" i="8"/>
  <c r="W76" i="8"/>
  <c r="V12" i="8"/>
  <c r="W12" i="8"/>
  <c r="U12" i="8"/>
  <c r="H36" i="8"/>
  <c r="H35" i="8"/>
  <c r="H34" i="8"/>
  <c r="H32" i="8"/>
  <c r="H28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" i="8"/>
  <c r="N62" i="28" l="1"/>
  <c r="N55" i="20" s="1"/>
  <c r="H55" i="20"/>
  <c r="O9" i="45" l="1"/>
  <c r="N9" i="45"/>
  <c r="M9" i="45"/>
  <c r="L9" i="45"/>
  <c r="J9" i="45"/>
  <c r="K9" i="45"/>
  <c r="I9" i="45"/>
  <c r="G9" i="45"/>
  <c r="F9" i="45"/>
  <c r="E9" i="45"/>
  <c r="D8" i="45"/>
  <c r="V318" i="3"/>
  <c r="V319" i="3"/>
  <c r="V317" i="3"/>
  <c r="V224" i="3"/>
  <c r="V225" i="3"/>
  <c r="V226" i="3"/>
  <c r="V227" i="3"/>
  <c r="V228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1" i="3"/>
  <c r="V33" i="3"/>
  <c r="V34" i="3"/>
  <c r="V35" i="3"/>
  <c r="V36" i="3"/>
  <c r="V37" i="3"/>
  <c r="V38" i="3"/>
  <c r="V39" i="3"/>
  <c r="V40" i="3"/>
  <c r="V41" i="3"/>
  <c r="V42" i="3"/>
  <c r="V43" i="3"/>
  <c r="V44" i="3"/>
  <c r="V46" i="3"/>
  <c r="V50" i="3"/>
  <c r="V51" i="3"/>
  <c r="V52" i="3"/>
  <c r="V53" i="3"/>
  <c r="V54" i="3"/>
  <c r="V55" i="3"/>
  <c r="V56" i="3"/>
  <c r="V57" i="3"/>
  <c r="V58" i="3"/>
  <c r="V60" i="3"/>
  <c r="V61" i="3"/>
  <c r="V62" i="3"/>
  <c r="V63" i="3"/>
  <c r="V64" i="3"/>
  <c r="V65" i="3"/>
  <c r="V66" i="3"/>
  <c r="V67" i="3"/>
  <c r="V68" i="3"/>
  <c r="V69" i="3"/>
  <c r="V70" i="3"/>
  <c r="V71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8" i="3"/>
  <c r="V139" i="3"/>
  <c r="V140" i="3"/>
  <c r="V141" i="3"/>
  <c r="V142" i="3"/>
  <c r="V143" i="3"/>
  <c r="V144" i="3"/>
  <c r="V145" i="3"/>
  <c r="V147" i="3"/>
  <c r="V152" i="3"/>
  <c r="V153" i="3"/>
  <c r="V158" i="3"/>
  <c r="V159" i="3"/>
  <c r="V165" i="3"/>
  <c r="V166" i="3"/>
  <c r="V168" i="3"/>
  <c r="V169" i="3"/>
  <c r="V170" i="3"/>
  <c r="V171" i="3"/>
  <c r="V172" i="3"/>
  <c r="V173" i="3"/>
  <c r="V174" i="3"/>
  <c r="V175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1" i="3"/>
  <c r="V222" i="3"/>
  <c r="V223" i="3"/>
  <c r="H62" i="3"/>
  <c r="L62" i="3"/>
  <c r="P62" i="3"/>
  <c r="R62" i="3"/>
  <c r="H9" i="45" l="1"/>
  <c r="D9" i="45"/>
  <c r="J141" i="28" l="1"/>
  <c r="J133" i="20" s="1"/>
  <c r="K141" i="28"/>
  <c r="K133" i="20" s="1"/>
  <c r="L141" i="28"/>
  <c r="L133" i="20" s="1"/>
  <c r="M141" i="28"/>
  <c r="M133" i="20" s="1"/>
  <c r="I141" i="28"/>
  <c r="G141" i="28"/>
  <c r="G133" i="20" s="1"/>
  <c r="F141" i="28"/>
  <c r="F133" i="20" s="1"/>
  <c r="L10" i="3"/>
  <c r="I133" i="20" l="1"/>
  <c r="R133" i="20" s="1"/>
  <c r="R141" i="28"/>
  <c r="E31" i="23"/>
  <c r="F31" i="23"/>
  <c r="E32" i="23"/>
  <c r="F32" i="23"/>
  <c r="E33" i="23"/>
  <c r="F33" i="23"/>
  <c r="E34" i="23"/>
  <c r="F34" i="23"/>
  <c r="E35" i="23"/>
  <c r="F35" i="23"/>
  <c r="E36" i="23"/>
  <c r="F36" i="23"/>
  <c r="E37" i="23"/>
  <c r="F37" i="23"/>
  <c r="E38" i="23"/>
  <c r="F38" i="23"/>
  <c r="E24" i="23"/>
  <c r="F24" i="23"/>
  <c r="E25" i="23"/>
  <c r="F25" i="23"/>
  <c r="E26" i="23"/>
  <c r="F26" i="23"/>
  <c r="E14" i="20" l="1"/>
  <c r="E235" i="20"/>
  <c r="E234" i="20"/>
  <c r="K70" i="28"/>
  <c r="K63" i="20" s="1"/>
  <c r="I319" i="28"/>
  <c r="R319" i="28" s="1"/>
  <c r="F319" i="28"/>
  <c r="H319" i="28" s="1"/>
  <c r="N319" i="28" s="1"/>
  <c r="N318" i="28"/>
  <c r="M318" i="28"/>
  <c r="L318" i="28"/>
  <c r="K318" i="28"/>
  <c r="J318" i="28"/>
  <c r="I318" i="28"/>
  <c r="R318" i="28" s="1"/>
  <c r="H318" i="28"/>
  <c r="F318" i="28"/>
  <c r="M317" i="28"/>
  <c r="L317" i="28"/>
  <c r="K317" i="28"/>
  <c r="J317" i="28"/>
  <c r="I317" i="28"/>
  <c r="R317" i="28" s="1"/>
  <c r="F317" i="28"/>
  <c r="N316" i="28"/>
  <c r="M316" i="28"/>
  <c r="J316" i="28"/>
  <c r="H316" i="28"/>
  <c r="F316" i="28"/>
  <c r="N315" i="28"/>
  <c r="M315" i="28"/>
  <c r="J315" i="28"/>
  <c r="H315" i="28"/>
  <c r="F315" i="28"/>
  <c r="N314" i="28"/>
  <c r="M314" i="28"/>
  <c r="J314" i="28"/>
  <c r="H314" i="28"/>
  <c r="F314" i="28"/>
  <c r="N313" i="28"/>
  <c r="M313" i="28"/>
  <c r="J313" i="28"/>
  <c r="H313" i="28"/>
  <c r="F313" i="28"/>
  <c r="N312" i="28"/>
  <c r="M312" i="28"/>
  <c r="J312" i="28"/>
  <c r="H312" i="28"/>
  <c r="F312" i="28"/>
  <c r="N311" i="28"/>
  <c r="M311" i="28"/>
  <c r="J311" i="28"/>
  <c r="H311" i="28"/>
  <c r="F311" i="28"/>
  <c r="N310" i="28"/>
  <c r="M310" i="28"/>
  <c r="J310" i="28"/>
  <c r="H310" i="28"/>
  <c r="F310" i="28"/>
  <c r="N309" i="28"/>
  <c r="M309" i="28"/>
  <c r="J309" i="28"/>
  <c r="H309" i="28"/>
  <c r="F309" i="28"/>
  <c r="N308" i="28"/>
  <c r="M308" i="28"/>
  <c r="J308" i="28"/>
  <c r="H308" i="28"/>
  <c r="F308" i="28"/>
  <c r="N307" i="28"/>
  <c r="M307" i="28"/>
  <c r="J307" i="28"/>
  <c r="H307" i="28"/>
  <c r="F307" i="28"/>
  <c r="N306" i="28"/>
  <c r="M306" i="28"/>
  <c r="J306" i="28"/>
  <c r="H306" i="28"/>
  <c r="F306" i="28"/>
  <c r="N305" i="28"/>
  <c r="M305" i="28"/>
  <c r="J305" i="28"/>
  <c r="H305" i="28"/>
  <c r="F305" i="28"/>
  <c r="N304" i="28"/>
  <c r="M304" i="28"/>
  <c r="J304" i="28"/>
  <c r="H304" i="28"/>
  <c r="F304" i="28"/>
  <c r="N303" i="28"/>
  <c r="M303" i="28"/>
  <c r="J303" i="28"/>
  <c r="H303" i="28"/>
  <c r="F303" i="28"/>
  <c r="N302" i="28"/>
  <c r="M302" i="28"/>
  <c r="J302" i="28"/>
  <c r="H302" i="28"/>
  <c r="F302" i="28"/>
  <c r="N301" i="28"/>
  <c r="M301" i="28"/>
  <c r="J301" i="28"/>
  <c r="H301" i="28"/>
  <c r="F301" i="28"/>
  <c r="N300" i="28"/>
  <c r="M300" i="28"/>
  <c r="J300" i="28"/>
  <c r="H300" i="28"/>
  <c r="F300" i="28"/>
  <c r="N299" i="28"/>
  <c r="M299" i="28"/>
  <c r="L299" i="28"/>
  <c r="L267" i="28" s="1"/>
  <c r="L257" i="20" s="1"/>
  <c r="K299" i="28"/>
  <c r="K267" i="28" s="1"/>
  <c r="K257" i="20" s="1"/>
  <c r="J299" i="28"/>
  <c r="I299" i="28"/>
  <c r="I267" i="28" s="1"/>
  <c r="I257" i="20" s="1"/>
  <c r="R257" i="20" s="1"/>
  <c r="H299" i="28"/>
  <c r="G299" i="28"/>
  <c r="F299" i="28"/>
  <c r="N298" i="28"/>
  <c r="M298" i="28"/>
  <c r="J298" i="28"/>
  <c r="H298" i="28"/>
  <c r="F298" i="28"/>
  <c r="N297" i="28"/>
  <c r="M297" i="28"/>
  <c r="J297" i="28"/>
  <c r="H297" i="28"/>
  <c r="F297" i="28"/>
  <c r="N296" i="28"/>
  <c r="M296" i="28"/>
  <c r="J296" i="28"/>
  <c r="H296" i="28"/>
  <c r="F296" i="28"/>
  <c r="N295" i="28"/>
  <c r="M295" i="28"/>
  <c r="J295" i="28"/>
  <c r="H295" i="28"/>
  <c r="F295" i="28"/>
  <c r="N294" i="28"/>
  <c r="M294" i="28"/>
  <c r="J294" i="28"/>
  <c r="H294" i="28"/>
  <c r="F294" i="28"/>
  <c r="N293" i="28"/>
  <c r="M293" i="28"/>
  <c r="J293" i="28"/>
  <c r="H293" i="28"/>
  <c r="F293" i="28"/>
  <c r="N292" i="28"/>
  <c r="M292" i="28"/>
  <c r="J292" i="28"/>
  <c r="H292" i="28"/>
  <c r="F292" i="28"/>
  <c r="N291" i="28"/>
  <c r="M291" i="28"/>
  <c r="J291" i="28"/>
  <c r="H291" i="28"/>
  <c r="F291" i="28"/>
  <c r="N290" i="28"/>
  <c r="M290" i="28"/>
  <c r="J290" i="28"/>
  <c r="H290" i="28"/>
  <c r="F290" i="28"/>
  <c r="N289" i="28"/>
  <c r="M289" i="28"/>
  <c r="J289" i="28"/>
  <c r="H289" i="28"/>
  <c r="F289" i="28"/>
  <c r="N288" i="28"/>
  <c r="M288" i="28"/>
  <c r="J288" i="28"/>
  <c r="H288" i="28"/>
  <c r="F288" i="28"/>
  <c r="N287" i="28"/>
  <c r="M287" i="28"/>
  <c r="J287" i="28"/>
  <c r="H287" i="28"/>
  <c r="F287" i="28"/>
  <c r="N286" i="28"/>
  <c r="M286" i="28"/>
  <c r="J286" i="28"/>
  <c r="H286" i="28"/>
  <c r="F286" i="28"/>
  <c r="N285" i="28"/>
  <c r="M285" i="28"/>
  <c r="J285" i="28"/>
  <c r="H285" i="28"/>
  <c r="F285" i="28"/>
  <c r="N284" i="28"/>
  <c r="M284" i="28"/>
  <c r="J284" i="28"/>
  <c r="H284" i="28"/>
  <c r="F284" i="28"/>
  <c r="N283" i="28"/>
  <c r="M283" i="28"/>
  <c r="J283" i="28"/>
  <c r="H283" i="28"/>
  <c r="F283" i="28"/>
  <c r="N282" i="28"/>
  <c r="M282" i="28"/>
  <c r="J282" i="28"/>
  <c r="H282" i="28"/>
  <c r="F282" i="28"/>
  <c r="N281" i="28"/>
  <c r="M281" i="28"/>
  <c r="J281" i="28"/>
  <c r="H281" i="28"/>
  <c r="F281" i="28"/>
  <c r="N280" i="28"/>
  <c r="M280" i="28"/>
  <c r="J280" i="28"/>
  <c r="H280" i="28"/>
  <c r="F280" i="28"/>
  <c r="N279" i="28"/>
  <c r="M279" i="28"/>
  <c r="J279" i="28"/>
  <c r="H279" i="28"/>
  <c r="F279" i="28"/>
  <c r="N278" i="28"/>
  <c r="M278" i="28"/>
  <c r="J278" i="28"/>
  <c r="H278" i="28"/>
  <c r="F278" i="28"/>
  <c r="N277" i="28"/>
  <c r="M277" i="28"/>
  <c r="J277" i="28"/>
  <c r="H277" i="28"/>
  <c r="F277" i="28"/>
  <c r="N276" i="28"/>
  <c r="N266" i="20" s="1"/>
  <c r="M276" i="28"/>
  <c r="M266" i="20" s="1"/>
  <c r="J276" i="28"/>
  <c r="J266" i="20" s="1"/>
  <c r="H276" i="28"/>
  <c r="H266" i="20" s="1"/>
  <c r="F276" i="28"/>
  <c r="F266" i="20" s="1"/>
  <c r="N275" i="28"/>
  <c r="N265" i="20" s="1"/>
  <c r="M275" i="28"/>
  <c r="M265" i="20" s="1"/>
  <c r="J275" i="28"/>
  <c r="J265" i="20" s="1"/>
  <c r="H275" i="28"/>
  <c r="H265" i="20" s="1"/>
  <c r="F275" i="28"/>
  <c r="F265" i="20" s="1"/>
  <c r="N274" i="28"/>
  <c r="N264" i="20" s="1"/>
  <c r="M274" i="28"/>
  <c r="M264" i="20" s="1"/>
  <c r="J274" i="28"/>
  <c r="J264" i="20" s="1"/>
  <c r="H274" i="28"/>
  <c r="H264" i="20" s="1"/>
  <c r="F274" i="28"/>
  <c r="F264" i="20" s="1"/>
  <c r="N273" i="28"/>
  <c r="N263" i="20" s="1"/>
  <c r="M273" i="28"/>
  <c r="M263" i="20" s="1"/>
  <c r="J273" i="28"/>
  <c r="J263" i="20" s="1"/>
  <c r="H273" i="28"/>
  <c r="H263" i="20" s="1"/>
  <c r="F273" i="28"/>
  <c r="F263" i="20" s="1"/>
  <c r="N272" i="28"/>
  <c r="N262" i="20" s="1"/>
  <c r="M272" i="28"/>
  <c r="M262" i="20" s="1"/>
  <c r="J272" i="28"/>
  <c r="J262" i="20" s="1"/>
  <c r="H272" i="28"/>
  <c r="H262" i="20" s="1"/>
  <c r="F272" i="28"/>
  <c r="F262" i="20" s="1"/>
  <c r="N271" i="28"/>
  <c r="N261" i="20" s="1"/>
  <c r="M271" i="28"/>
  <c r="M261" i="20" s="1"/>
  <c r="J271" i="28"/>
  <c r="J261" i="20" s="1"/>
  <c r="H271" i="28"/>
  <c r="H261" i="20" s="1"/>
  <c r="F271" i="28"/>
  <c r="F261" i="20" s="1"/>
  <c r="N270" i="28"/>
  <c r="N260" i="20" s="1"/>
  <c r="M270" i="28"/>
  <c r="M260" i="20" s="1"/>
  <c r="J270" i="28"/>
  <c r="J260" i="20" s="1"/>
  <c r="H270" i="28"/>
  <c r="H260" i="20" s="1"/>
  <c r="F270" i="28"/>
  <c r="F260" i="20" s="1"/>
  <c r="N269" i="28"/>
  <c r="N259" i="20" s="1"/>
  <c r="M269" i="28"/>
  <c r="M259" i="20" s="1"/>
  <c r="J269" i="28"/>
  <c r="J259" i="20" s="1"/>
  <c r="H269" i="28"/>
  <c r="H259" i="20" s="1"/>
  <c r="F269" i="28"/>
  <c r="F259" i="20" s="1"/>
  <c r="N268" i="28"/>
  <c r="N258" i="20" s="1"/>
  <c r="M268" i="28"/>
  <c r="M258" i="20" s="1"/>
  <c r="J268" i="28"/>
  <c r="J258" i="20" s="1"/>
  <c r="H268" i="28"/>
  <c r="H258" i="20" s="1"/>
  <c r="F268" i="28"/>
  <c r="F258" i="20" s="1"/>
  <c r="N267" i="28"/>
  <c r="N257" i="20" s="1"/>
  <c r="M267" i="28"/>
  <c r="M257" i="20" s="1"/>
  <c r="J267" i="28"/>
  <c r="J257" i="20" s="1"/>
  <c r="H267" i="28"/>
  <c r="H257" i="20" s="1"/>
  <c r="G267" i="28"/>
  <c r="G257" i="20" s="1"/>
  <c r="F267" i="28"/>
  <c r="F257" i="20" s="1"/>
  <c r="M266" i="28"/>
  <c r="M256" i="20" s="1"/>
  <c r="L266" i="28"/>
  <c r="L256" i="20" s="1"/>
  <c r="K266" i="28"/>
  <c r="K256" i="20" s="1"/>
  <c r="J266" i="28"/>
  <c r="J256" i="20" s="1"/>
  <c r="I266" i="28"/>
  <c r="M265" i="28"/>
  <c r="M255" i="20" s="1"/>
  <c r="L265" i="28"/>
  <c r="L255" i="20" s="1"/>
  <c r="K265" i="28"/>
  <c r="K255" i="20" s="1"/>
  <c r="J265" i="28"/>
  <c r="J255" i="20" s="1"/>
  <c r="I265" i="28"/>
  <c r="H265" i="28"/>
  <c r="H255" i="20" s="1"/>
  <c r="N264" i="28"/>
  <c r="N254" i="20" s="1"/>
  <c r="L264" i="28"/>
  <c r="L254" i="20" s="1"/>
  <c r="K264" i="28"/>
  <c r="K254" i="20" s="1"/>
  <c r="J264" i="28"/>
  <c r="J254" i="20" s="1"/>
  <c r="I264" i="28"/>
  <c r="H264" i="28"/>
  <c r="H254" i="20" s="1"/>
  <c r="L263" i="28"/>
  <c r="L253" i="20" s="1"/>
  <c r="K263" i="28"/>
  <c r="K253" i="20" s="1"/>
  <c r="J263" i="28"/>
  <c r="I263" i="28"/>
  <c r="L262" i="28"/>
  <c r="L252" i="20" s="1"/>
  <c r="K262" i="28"/>
  <c r="K252" i="20" s="1"/>
  <c r="J262" i="28"/>
  <c r="J252" i="20" s="1"/>
  <c r="I262" i="28"/>
  <c r="H262" i="28"/>
  <c r="N261" i="28"/>
  <c r="N251" i="20" s="1"/>
  <c r="L261" i="28"/>
  <c r="L251" i="20" s="1"/>
  <c r="K261" i="28"/>
  <c r="K251" i="20" s="1"/>
  <c r="J261" i="28"/>
  <c r="J251" i="20" s="1"/>
  <c r="I261" i="28"/>
  <c r="H261" i="28"/>
  <c r="H251" i="20" s="1"/>
  <c r="L260" i="28"/>
  <c r="L250" i="20" s="1"/>
  <c r="K260" i="28"/>
  <c r="K250" i="20" s="1"/>
  <c r="J260" i="28"/>
  <c r="I260" i="28"/>
  <c r="L259" i="28"/>
  <c r="L249" i="20" s="1"/>
  <c r="K259" i="28"/>
  <c r="K249" i="20" s="1"/>
  <c r="J259" i="28"/>
  <c r="I259" i="28"/>
  <c r="L258" i="28"/>
  <c r="L248" i="20" s="1"/>
  <c r="K258" i="28"/>
  <c r="K248" i="20" s="1"/>
  <c r="J258" i="28"/>
  <c r="J248" i="20" s="1"/>
  <c r="I258" i="28"/>
  <c r="L257" i="28"/>
  <c r="L247" i="20" s="1"/>
  <c r="K257" i="28"/>
  <c r="K247" i="20" s="1"/>
  <c r="J257" i="28"/>
  <c r="J247" i="20" s="1"/>
  <c r="I257" i="28"/>
  <c r="H257" i="28"/>
  <c r="H247" i="20" s="1"/>
  <c r="L256" i="28"/>
  <c r="L246" i="20" s="1"/>
  <c r="K256" i="28"/>
  <c r="K246" i="20" s="1"/>
  <c r="J256" i="28"/>
  <c r="I256" i="28"/>
  <c r="L255" i="28"/>
  <c r="L245" i="20" s="1"/>
  <c r="K255" i="28"/>
  <c r="K245" i="20" s="1"/>
  <c r="J255" i="28"/>
  <c r="I255" i="28"/>
  <c r="M254" i="28"/>
  <c r="M244" i="20" s="1"/>
  <c r="G254" i="28"/>
  <c r="G244" i="20" s="1"/>
  <c r="F254" i="28"/>
  <c r="F244" i="20" s="1"/>
  <c r="E254" i="28"/>
  <c r="L253" i="28"/>
  <c r="L243" i="20" s="1"/>
  <c r="K253" i="28"/>
  <c r="K243" i="20" s="1"/>
  <c r="I253" i="28"/>
  <c r="H253" i="28"/>
  <c r="F253" i="28"/>
  <c r="F243" i="20" s="1"/>
  <c r="F252" i="28"/>
  <c r="H251" i="28"/>
  <c r="H250" i="28"/>
  <c r="H249" i="28"/>
  <c r="H239" i="20" s="1"/>
  <c r="H248" i="28"/>
  <c r="H247" i="28"/>
  <c r="H246" i="28"/>
  <c r="H245" i="28"/>
  <c r="H235" i="20" s="1"/>
  <c r="H244" i="28"/>
  <c r="H243" i="28"/>
  <c r="H242" i="28"/>
  <c r="N242" i="28" s="1"/>
  <c r="H241" i="28"/>
  <c r="N241" i="28" s="1"/>
  <c r="H240" i="28"/>
  <c r="N240" i="28" s="1"/>
  <c r="H239" i="28"/>
  <c r="N239" i="28" s="1"/>
  <c r="H238" i="28"/>
  <c r="N238" i="28" s="1"/>
  <c r="M237" i="28"/>
  <c r="M227" i="20" s="1"/>
  <c r="L237" i="28"/>
  <c r="L227" i="20" s="1"/>
  <c r="K237" i="28"/>
  <c r="K227" i="20" s="1"/>
  <c r="J237" i="28"/>
  <c r="J227" i="20" s="1"/>
  <c r="I237" i="28"/>
  <c r="G237" i="28"/>
  <c r="G227" i="20" s="1"/>
  <c r="F237" i="28"/>
  <c r="F227" i="20" s="1"/>
  <c r="E237" i="28"/>
  <c r="H236" i="28"/>
  <c r="N236" i="28" s="1"/>
  <c r="H235" i="28"/>
  <c r="N235" i="28" s="1"/>
  <c r="H234" i="28"/>
  <c r="N234" i="28" s="1"/>
  <c r="H233" i="28"/>
  <c r="N233" i="28" s="1"/>
  <c r="H232" i="28"/>
  <c r="N232" i="28" s="1"/>
  <c r="H231" i="28"/>
  <c r="N231" i="28" s="1"/>
  <c r="H230" i="28"/>
  <c r="N230" i="28" s="1"/>
  <c r="H228" i="28"/>
  <c r="N228" i="28" s="1"/>
  <c r="H227" i="28"/>
  <c r="N227" i="28" s="1"/>
  <c r="H226" i="28"/>
  <c r="N226" i="28" s="1"/>
  <c r="H225" i="28"/>
  <c r="N225" i="28" s="1"/>
  <c r="H224" i="28"/>
  <c r="N224" i="28" s="1"/>
  <c r="H223" i="28"/>
  <c r="N223" i="28" s="1"/>
  <c r="H222" i="28"/>
  <c r="N222" i="28" s="1"/>
  <c r="N221" i="28"/>
  <c r="H221" i="28"/>
  <c r="M219" i="28"/>
  <c r="M211" i="20" s="1"/>
  <c r="L219" i="28"/>
  <c r="L211" i="20" s="1"/>
  <c r="K219" i="28"/>
  <c r="K211" i="20" s="1"/>
  <c r="J219" i="28"/>
  <c r="J211" i="20" s="1"/>
  <c r="I219" i="28"/>
  <c r="I218" i="28" s="1"/>
  <c r="G219" i="28"/>
  <c r="F219" i="28"/>
  <c r="E219" i="28"/>
  <c r="K218" i="28"/>
  <c r="K210" i="20" s="1"/>
  <c r="J218" i="28"/>
  <c r="J210" i="20" s="1"/>
  <c r="E218" i="28"/>
  <c r="H217" i="28"/>
  <c r="N217" i="28" s="1"/>
  <c r="H216" i="28"/>
  <c r="N216" i="28" s="1"/>
  <c r="H215" i="28"/>
  <c r="N215" i="28" s="1"/>
  <c r="H214" i="28"/>
  <c r="N214" i="28" s="1"/>
  <c r="H213" i="28"/>
  <c r="N213" i="28" s="1"/>
  <c r="H212" i="28"/>
  <c r="N212" i="28" s="1"/>
  <c r="H211" i="28"/>
  <c r="N211" i="28" s="1"/>
  <c r="H210" i="28"/>
  <c r="N210" i="28" s="1"/>
  <c r="M209" i="28"/>
  <c r="M201" i="20" s="1"/>
  <c r="L209" i="28"/>
  <c r="L201" i="20" s="1"/>
  <c r="K209" i="28"/>
  <c r="K201" i="20" s="1"/>
  <c r="J209" i="28"/>
  <c r="J201" i="20" s="1"/>
  <c r="I209" i="28"/>
  <c r="G209" i="28"/>
  <c r="G201" i="20" s="1"/>
  <c r="F209" i="28"/>
  <c r="E209" i="28"/>
  <c r="H208" i="28"/>
  <c r="N208" i="28" s="1"/>
  <c r="L207" i="28"/>
  <c r="L199" i="20" s="1"/>
  <c r="K207" i="28"/>
  <c r="K199" i="20" s="1"/>
  <c r="F207" i="28"/>
  <c r="H206" i="28"/>
  <c r="N206" i="28" s="1"/>
  <c r="H205" i="28"/>
  <c r="N205" i="28" s="1"/>
  <c r="H204" i="28"/>
  <c r="N204" i="28" s="1"/>
  <c r="H203" i="28"/>
  <c r="N203" i="28" s="1"/>
  <c r="H202" i="28"/>
  <c r="N202" i="28" s="1"/>
  <c r="H201" i="28"/>
  <c r="N201" i="28" s="1"/>
  <c r="H200" i="28"/>
  <c r="N200" i="28" s="1"/>
  <c r="H199" i="28"/>
  <c r="N199" i="28" s="1"/>
  <c r="H198" i="28"/>
  <c r="N198" i="28" s="1"/>
  <c r="H197" i="28"/>
  <c r="N197" i="28" s="1"/>
  <c r="H196" i="28"/>
  <c r="N196" i="28" s="1"/>
  <c r="H195" i="28"/>
  <c r="N195" i="28" s="1"/>
  <c r="H194" i="28"/>
  <c r="N194" i="28" s="1"/>
  <c r="M193" i="28"/>
  <c r="M185" i="20" s="1"/>
  <c r="L193" i="28"/>
  <c r="L185" i="20" s="1"/>
  <c r="K193" i="28"/>
  <c r="K185" i="20" s="1"/>
  <c r="J193" i="28"/>
  <c r="J185" i="20" s="1"/>
  <c r="I193" i="28"/>
  <c r="H193" i="28"/>
  <c r="N193" i="28" s="1"/>
  <c r="G193" i="28"/>
  <c r="G185" i="20" s="1"/>
  <c r="F193" i="28"/>
  <c r="F185" i="20" s="1"/>
  <c r="E193" i="28"/>
  <c r="H192" i="28"/>
  <c r="N192" i="28" s="1"/>
  <c r="H191" i="28"/>
  <c r="N191" i="28" s="1"/>
  <c r="H190" i="28"/>
  <c r="N190" i="28" s="1"/>
  <c r="H189" i="28"/>
  <c r="N189" i="28" s="1"/>
  <c r="H188" i="28"/>
  <c r="N188" i="28" s="1"/>
  <c r="H187" i="28"/>
  <c r="N187" i="28" s="1"/>
  <c r="H186" i="28"/>
  <c r="N186" i="28" s="1"/>
  <c r="H185" i="28"/>
  <c r="N185" i="28" s="1"/>
  <c r="N184" i="28"/>
  <c r="N176" i="20" s="1"/>
  <c r="M184" i="28"/>
  <c r="M176" i="20" s="1"/>
  <c r="L184" i="28"/>
  <c r="L176" i="20" s="1"/>
  <c r="K184" i="28"/>
  <c r="K176" i="20" s="1"/>
  <c r="J184" i="28"/>
  <c r="J176" i="20" s="1"/>
  <c r="I184" i="28"/>
  <c r="H184" i="28"/>
  <c r="H176" i="20" s="1"/>
  <c r="F184" i="28"/>
  <c r="F176" i="20" s="1"/>
  <c r="L183" i="28"/>
  <c r="L175" i="20" s="1"/>
  <c r="K183" i="28"/>
  <c r="K175" i="20" s="1"/>
  <c r="F183" i="28"/>
  <c r="L182" i="28"/>
  <c r="L174" i="20" s="1"/>
  <c r="K182" i="28"/>
  <c r="K174" i="20" s="1"/>
  <c r="I182" i="28"/>
  <c r="F182" i="28"/>
  <c r="N181" i="28"/>
  <c r="N173" i="20" s="1"/>
  <c r="M181" i="28"/>
  <c r="L181" i="28"/>
  <c r="K181" i="28"/>
  <c r="J181" i="28"/>
  <c r="J173" i="20" s="1"/>
  <c r="I181" i="28"/>
  <c r="H181" i="28"/>
  <c r="H173" i="20" s="1"/>
  <c r="F181" i="28"/>
  <c r="F173" i="20" s="1"/>
  <c r="N180" i="28"/>
  <c r="N172" i="20" s="1"/>
  <c r="M180" i="28"/>
  <c r="M172" i="20" s="1"/>
  <c r="L180" i="28"/>
  <c r="L172" i="20" s="1"/>
  <c r="K180" i="28"/>
  <c r="K172" i="20" s="1"/>
  <c r="J180" i="28"/>
  <c r="J172" i="20" s="1"/>
  <c r="H180" i="28"/>
  <c r="H172" i="20" s="1"/>
  <c r="G180" i="28"/>
  <c r="G172" i="20" s="1"/>
  <c r="F180" i="28"/>
  <c r="F172" i="20" s="1"/>
  <c r="N179" i="28"/>
  <c r="N171" i="20" s="1"/>
  <c r="M179" i="28"/>
  <c r="M171" i="20" s="1"/>
  <c r="L179" i="28"/>
  <c r="L171" i="20" s="1"/>
  <c r="K179" i="28"/>
  <c r="K171" i="20" s="1"/>
  <c r="J179" i="28"/>
  <c r="J171" i="20" s="1"/>
  <c r="H179" i="28"/>
  <c r="H171" i="20" s="1"/>
  <c r="F179" i="28"/>
  <c r="F171" i="20" s="1"/>
  <c r="N178" i="28"/>
  <c r="N170" i="20" s="1"/>
  <c r="M178" i="28"/>
  <c r="M170" i="20" s="1"/>
  <c r="L178" i="28"/>
  <c r="L170" i="20" s="1"/>
  <c r="K178" i="28"/>
  <c r="K170" i="20" s="1"/>
  <c r="J178" i="28"/>
  <c r="H178" i="28"/>
  <c r="H170" i="20" s="1"/>
  <c r="F178" i="28"/>
  <c r="F170" i="20" s="1"/>
  <c r="N177" i="28"/>
  <c r="N169" i="20" s="1"/>
  <c r="M177" i="28"/>
  <c r="M169" i="20" s="1"/>
  <c r="L177" i="28"/>
  <c r="L169" i="20" s="1"/>
  <c r="K177" i="28"/>
  <c r="K169" i="20" s="1"/>
  <c r="I177" i="28"/>
  <c r="H177" i="28"/>
  <c r="H169" i="20" s="1"/>
  <c r="F177" i="28"/>
  <c r="F169" i="20" s="1"/>
  <c r="E177" i="28"/>
  <c r="F176" i="28"/>
  <c r="F168" i="20" s="1"/>
  <c r="E176" i="28"/>
  <c r="H175" i="28"/>
  <c r="H174" i="28"/>
  <c r="N174" i="28" s="1"/>
  <c r="H173" i="28"/>
  <c r="N173" i="28" s="1"/>
  <c r="H172" i="28"/>
  <c r="N172" i="28" s="1"/>
  <c r="H171" i="28"/>
  <c r="N171" i="28" s="1"/>
  <c r="N170" i="28"/>
  <c r="H170" i="28"/>
  <c r="M169" i="28"/>
  <c r="M161" i="20" s="1"/>
  <c r="L169" i="28"/>
  <c r="L161" i="20" s="1"/>
  <c r="K169" i="28"/>
  <c r="K161" i="20" s="1"/>
  <c r="J169" i="28"/>
  <c r="I169" i="28"/>
  <c r="G169" i="28"/>
  <c r="G161" i="20" s="1"/>
  <c r="F169" i="28"/>
  <c r="F161" i="20" s="1"/>
  <c r="E169" i="28"/>
  <c r="H168" i="28"/>
  <c r="N168" i="28" s="1"/>
  <c r="N167" i="28"/>
  <c r="N159" i="20" s="1"/>
  <c r="I167" i="28"/>
  <c r="H167" i="28"/>
  <c r="H159" i="20" s="1"/>
  <c r="F167" i="28"/>
  <c r="F159" i="20" s="1"/>
  <c r="H166" i="28"/>
  <c r="N166" i="28" s="1"/>
  <c r="H165" i="28"/>
  <c r="N165" i="28" s="1"/>
  <c r="L164" i="28"/>
  <c r="L156" i="20" s="1"/>
  <c r="K164" i="28"/>
  <c r="K156" i="20" s="1"/>
  <c r="I164" i="28"/>
  <c r="F164" i="28"/>
  <c r="L163" i="28"/>
  <c r="L155" i="20" s="1"/>
  <c r="K163" i="28"/>
  <c r="K155" i="20" s="1"/>
  <c r="I163" i="28"/>
  <c r="H163" i="28"/>
  <c r="N163" i="28" s="1"/>
  <c r="F163" i="28"/>
  <c r="F155" i="20" s="1"/>
  <c r="L162" i="28"/>
  <c r="L154" i="20" s="1"/>
  <c r="K162" i="28"/>
  <c r="K154" i="20" s="1"/>
  <c r="I162" i="28"/>
  <c r="F162" i="28"/>
  <c r="L161" i="28"/>
  <c r="L153" i="20" s="1"/>
  <c r="K161" i="28"/>
  <c r="K153" i="20" s="1"/>
  <c r="I161" i="28"/>
  <c r="F161" i="28"/>
  <c r="M160" i="28"/>
  <c r="M152" i="20" s="1"/>
  <c r="J160" i="28"/>
  <c r="J152" i="20" s="1"/>
  <c r="G160" i="28"/>
  <c r="G152" i="20" s="1"/>
  <c r="H159" i="28"/>
  <c r="N159" i="28" s="1"/>
  <c r="H158" i="28"/>
  <c r="N158" i="28" s="1"/>
  <c r="L157" i="28"/>
  <c r="L149" i="20" s="1"/>
  <c r="K157" i="28"/>
  <c r="K149" i="20" s="1"/>
  <c r="I157" i="28"/>
  <c r="H157" i="28"/>
  <c r="N157" i="28" s="1"/>
  <c r="F157" i="28"/>
  <c r="F149" i="20" s="1"/>
  <c r="L156" i="28"/>
  <c r="L148" i="20" s="1"/>
  <c r="K156" i="28"/>
  <c r="K148" i="20" s="1"/>
  <c r="I156" i="28"/>
  <c r="F156" i="28"/>
  <c r="L155" i="28"/>
  <c r="L147" i="20" s="1"/>
  <c r="K155" i="28"/>
  <c r="K147" i="20" s="1"/>
  <c r="I155" i="28"/>
  <c r="F155" i="28"/>
  <c r="M154" i="28"/>
  <c r="M146" i="20" s="1"/>
  <c r="J154" i="28"/>
  <c r="J146" i="20" s="1"/>
  <c r="G154" i="28"/>
  <c r="G146" i="20" s="1"/>
  <c r="E154" i="28"/>
  <c r="H153" i="28"/>
  <c r="N153" i="28" s="1"/>
  <c r="H152" i="28"/>
  <c r="N152" i="28" s="1"/>
  <c r="I151" i="28"/>
  <c r="F151" i="28"/>
  <c r="L150" i="28"/>
  <c r="L142" i="20" s="1"/>
  <c r="K150" i="28"/>
  <c r="K142" i="20" s="1"/>
  <c r="I150" i="28"/>
  <c r="F150" i="28"/>
  <c r="L149" i="28"/>
  <c r="K149" i="28"/>
  <c r="K141" i="20" s="1"/>
  <c r="I149" i="28"/>
  <c r="F149" i="28"/>
  <c r="M148" i="28"/>
  <c r="M140" i="20" s="1"/>
  <c r="J148" i="28"/>
  <c r="J140" i="20" s="1"/>
  <c r="H148" i="28"/>
  <c r="G148" i="28"/>
  <c r="G140" i="20" s="1"/>
  <c r="F148" i="28"/>
  <c r="F140" i="20" s="1"/>
  <c r="J147" i="28"/>
  <c r="M146" i="28"/>
  <c r="M138" i="20" s="1"/>
  <c r="K146" i="28"/>
  <c r="K138" i="20" s="1"/>
  <c r="G146" i="28"/>
  <c r="G138" i="20" s="1"/>
  <c r="E146" i="28"/>
  <c r="E137" i="28" s="1"/>
  <c r="H145" i="28"/>
  <c r="N145" i="28" s="1"/>
  <c r="H144" i="28"/>
  <c r="N144" i="28" s="1"/>
  <c r="H143" i="28"/>
  <c r="N143" i="28" s="1"/>
  <c r="H142" i="28"/>
  <c r="N142" i="28" s="1"/>
  <c r="H141" i="28"/>
  <c r="N141" i="28" s="1"/>
  <c r="H140" i="28"/>
  <c r="N140" i="28" s="1"/>
  <c r="H139" i="28"/>
  <c r="N139" i="28" s="1"/>
  <c r="L138" i="28"/>
  <c r="L130" i="20" s="1"/>
  <c r="K138" i="28"/>
  <c r="K130" i="20" s="1"/>
  <c r="G138" i="28"/>
  <c r="G130" i="20" s="1"/>
  <c r="F138" i="28"/>
  <c r="F130" i="20" s="1"/>
  <c r="H136" i="28"/>
  <c r="N136" i="28" s="1"/>
  <c r="L135" i="28"/>
  <c r="L127" i="20" s="1"/>
  <c r="K135" i="28"/>
  <c r="K127" i="20" s="1"/>
  <c r="H135" i="28"/>
  <c r="N135" i="28" s="1"/>
  <c r="L134" i="28"/>
  <c r="L126" i="20" s="1"/>
  <c r="K134" i="28"/>
  <c r="K126" i="20" s="1"/>
  <c r="H134" i="28"/>
  <c r="N134" i="28" s="1"/>
  <c r="H133" i="28"/>
  <c r="N133" i="28" s="1"/>
  <c r="H132" i="28"/>
  <c r="N132" i="28" s="1"/>
  <c r="H131" i="28"/>
  <c r="N131" i="28" s="1"/>
  <c r="H130" i="28"/>
  <c r="N130" i="28" s="1"/>
  <c r="M129" i="28"/>
  <c r="M121" i="20" s="1"/>
  <c r="L129" i="28"/>
  <c r="L121" i="20" s="1"/>
  <c r="K129" i="28"/>
  <c r="K121" i="20" s="1"/>
  <c r="J129" i="28"/>
  <c r="J121" i="20" s="1"/>
  <c r="I129" i="28"/>
  <c r="G129" i="28"/>
  <c r="F129" i="28"/>
  <c r="E129" i="28"/>
  <c r="H128" i="28"/>
  <c r="N128" i="28" s="1"/>
  <c r="H127" i="28"/>
  <c r="N127" i="28" s="1"/>
  <c r="H126" i="28"/>
  <c r="N126" i="28" s="1"/>
  <c r="N125" i="28"/>
  <c r="H125" i="28"/>
  <c r="L124" i="28"/>
  <c r="L116" i="20" s="1"/>
  <c r="K124" i="28"/>
  <c r="K116" i="20" s="1"/>
  <c r="I124" i="28"/>
  <c r="F124" i="28"/>
  <c r="H123" i="28"/>
  <c r="N123" i="28" s="1"/>
  <c r="H122" i="28"/>
  <c r="N122" i="28" s="1"/>
  <c r="M121" i="28"/>
  <c r="M113" i="20" s="1"/>
  <c r="L121" i="28"/>
  <c r="L113" i="20" s="1"/>
  <c r="K121" i="28"/>
  <c r="K113" i="20" s="1"/>
  <c r="E121" i="28"/>
  <c r="H120" i="28"/>
  <c r="N120" i="28" s="1"/>
  <c r="L119" i="28"/>
  <c r="L111" i="20" s="1"/>
  <c r="K119" i="28"/>
  <c r="K111" i="20" s="1"/>
  <c r="H119" i="28"/>
  <c r="N119" i="28" s="1"/>
  <c r="H118" i="28"/>
  <c r="N118" i="28" s="1"/>
  <c r="H117" i="28"/>
  <c r="N117" i="28" s="1"/>
  <c r="H116" i="28"/>
  <c r="N116" i="28" s="1"/>
  <c r="H115" i="28"/>
  <c r="N115" i="28" s="1"/>
  <c r="M114" i="28"/>
  <c r="M106" i="20" s="1"/>
  <c r="L114" i="28"/>
  <c r="K114" i="28"/>
  <c r="J114" i="28"/>
  <c r="I114" i="28"/>
  <c r="G114" i="28"/>
  <c r="G106" i="20" s="1"/>
  <c r="F114" i="28"/>
  <c r="F106" i="20" s="1"/>
  <c r="E114" i="28"/>
  <c r="E101" i="28" s="1"/>
  <c r="H113" i="28"/>
  <c r="N113" i="28" s="1"/>
  <c r="H112" i="28"/>
  <c r="N112" i="28" s="1"/>
  <c r="H111" i="28"/>
  <c r="N111" i="28" s="1"/>
  <c r="H110" i="28"/>
  <c r="N110" i="28" s="1"/>
  <c r="H109" i="28"/>
  <c r="N109" i="28" s="1"/>
  <c r="L108" i="28"/>
  <c r="L100" i="20" s="1"/>
  <c r="K108" i="28"/>
  <c r="K100" i="20" s="1"/>
  <c r="J108" i="28"/>
  <c r="J100" i="20" s="1"/>
  <c r="I108" i="28"/>
  <c r="H107" i="28"/>
  <c r="N107" i="28" s="1"/>
  <c r="L106" i="28"/>
  <c r="L98" i="20" s="1"/>
  <c r="K106" i="28"/>
  <c r="K98" i="20" s="1"/>
  <c r="J106" i="28"/>
  <c r="J98" i="20" s="1"/>
  <c r="I106" i="28"/>
  <c r="I101" i="28" s="1"/>
  <c r="H105" i="28"/>
  <c r="N105" i="28" s="1"/>
  <c r="H104" i="28"/>
  <c r="N104" i="28" s="1"/>
  <c r="H103" i="28"/>
  <c r="N103" i="28" s="1"/>
  <c r="H102" i="28"/>
  <c r="N102" i="28" s="1"/>
  <c r="G102" i="28"/>
  <c r="M101" i="28"/>
  <c r="M93" i="20" s="1"/>
  <c r="F101" i="28"/>
  <c r="F93" i="20" s="1"/>
  <c r="H100" i="28"/>
  <c r="N100" i="28" s="1"/>
  <c r="H99" i="28"/>
  <c r="N99" i="28" s="1"/>
  <c r="H98" i="28"/>
  <c r="N98" i="28" s="1"/>
  <c r="H97" i="28"/>
  <c r="N97" i="28" s="1"/>
  <c r="H96" i="28"/>
  <c r="N96" i="28" s="1"/>
  <c r="H95" i="28"/>
  <c r="L94" i="28"/>
  <c r="K94" i="28"/>
  <c r="J94" i="28"/>
  <c r="J86" i="20" s="1"/>
  <c r="I94" i="28"/>
  <c r="H93" i="28"/>
  <c r="N93" i="28" s="1"/>
  <c r="M92" i="28"/>
  <c r="M84" i="20" s="1"/>
  <c r="G92" i="28"/>
  <c r="G84" i="20" s="1"/>
  <c r="F92" i="28"/>
  <c r="F84" i="20" s="1"/>
  <c r="E92" i="28"/>
  <c r="H91" i="28"/>
  <c r="N91" i="28" s="1"/>
  <c r="N90" i="28"/>
  <c r="H90" i="28"/>
  <c r="H89" i="28"/>
  <c r="N89" i="28" s="1"/>
  <c r="F88" i="28"/>
  <c r="H87" i="28"/>
  <c r="N87" i="28" s="1"/>
  <c r="M86" i="28"/>
  <c r="M78" i="20" s="1"/>
  <c r="L86" i="28"/>
  <c r="L78" i="20" s="1"/>
  <c r="K86" i="28"/>
  <c r="K78" i="20" s="1"/>
  <c r="J86" i="28"/>
  <c r="J78" i="20" s="1"/>
  <c r="I86" i="28"/>
  <c r="G86" i="28"/>
  <c r="G78" i="20" s="1"/>
  <c r="E86" i="28"/>
  <c r="H85" i="28"/>
  <c r="N85" i="28" s="1"/>
  <c r="H84" i="28"/>
  <c r="N84" i="28" s="1"/>
  <c r="H83" i="28"/>
  <c r="N83" i="28" s="1"/>
  <c r="H82" i="28"/>
  <c r="N82" i="28" s="1"/>
  <c r="H81" i="28"/>
  <c r="N81" i="28" s="1"/>
  <c r="H80" i="28"/>
  <c r="N80" i="28" s="1"/>
  <c r="H79" i="28"/>
  <c r="N79" i="28" s="1"/>
  <c r="H78" i="28"/>
  <c r="N78" i="28" s="1"/>
  <c r="L77" i="28"/>
  <c r="L69" i="20" s="1"/>
  <c r="K77" i="28"/>
  <c r="K69" i="20" s="1"/>
  <c r="H77" i="28"/>
  <c r="N77" i="28" s="1"/>
  <c r="G77" i="28"/>
  <c r="L76" i="28"/>
  <c r="L68" i="20" s="1"/>
  <c r="K76" i="28"/>
  <c r="K68" i="20" s="1"/>
  <c r="H76" i="28"/>
  <c r="N76" i="28" s="1"/>
  <c r="G76" i="28"/>
  <c r="M75" i="28"/>
  <c r="L75" i="28"/>
  <c r="L67" i="20" s="1"/>
  <c r="K75" i="28"/>
  <c r="K67" i="20" s="1"/>
  <c r="J75" i="28"/>
  <c r="J67" i="20" s="1"/>
  <c r="I75" i="28"/>
  <c r="F75" i="28"/>
  <c r="E75" i="28"/>
  <c r="E74" i="28" s="1"/>
  <c r="L73" i="28"/>
  <c r="L65" i="20" s="1"/>
  <c r="K73" i="28"/>
  <c r="K65" i="20" s="1"/>
  <c r="H73" i="28"/>
  <c r="N73" i="28" s="1"/>
  <c r="L71" i="28"/>
  <c r="L64" i="20" s="1"/>
  <c r="K71" i="28"/>
  <c r="K64" i="20" s="1"/>
  <c r="H71" i="28"/>
  <c r="N71" i="28" s="1"/>
  <c r="L70" i="28"/>
  <c r="L63" i="20" s="1"/>
  <c r="K69" i="28"/>
  <c r="K62" i="20" s="1"/>
  <c r="H70" i="28"/>
  <c r="N70" i="28" s="1"/>
  <c r="M69" i="28"/>
  <c r="M62" i="20" s="1"/>
  <c r="L69" i="28"/>
  <c r="L62" i="20" s="1"/>
  <c r="J69" i="28"/>
  <c r="J62" i="20" s="1"/>
  <c r="I69" i="28"/>
  <c r="G69" i="28"/>
  <c r="G62" i="20" s="1"/>
  <c r="F69" i="28"/>
  <c r="H68" i="28"/>
  <c r="N68" i="28" s="1"/>
  <c r="L67" i="28"/>
  <c r="L60" i="20" s="1"/>
  <c r="K67" i="28"/>
  <c r="K60" i="20" s="1"/>
  <c r="J67" i="28"/>
  <c r="J60" i="20" s="1"/>
  <c r="I67" i="28"/>
  <c r="L66" i="28"/>
  <c r="L59" i="20" s="1"/>
  <c r="K66" i="28"/>
  <c r="K59" i="20" s="1"/>
  <c r="J66" i="28"/>
  <c r="J59" i="20" s="1"/>
  <c r="I66" i="28"/>
  <c r="L65" i="28"/>
  <c r="L58" i="20" s="1"/>
  <c r="K65" i="28"/>
  <c r="J65" i="28"/>
  <c r="I65" i="28"/>
  <c r="L64" i="28"/>
  <c r="L57" i="20" s="1"/>
  <c r="K64" i="28"/>
  <c r="K57" i="20" s="1"/>
  <c r="J64" i="28"/>
  <c r="J57" i="20" s="1"/>
  <c r="I64" i="28"/>
  <c r="L63" i="28"/>
  <c r="L56" i="20" s="1"/>
  <c r="K63" i="28"/>
  <c r="K56" i="20" s="1"/>
  <c r="J63" i="28"/>
  <c r="J56" i="20" s="1"/>
  <c r="I63" i="28"/>
  <c r="H63" i="28"/>
  <c r="N63" i="28" s="1"/>
  <c r="H61" i="28"/>
  <c r="N61" i="28" s="1"/>
  <c r="N60" i="28"/>
  <c r="N53" i="20" s="1"/>
  <c r="M60" i="28"/>
  <c r="M53" i="20" s="1"/>
  <c r="L60" i="28"/>
  <c r="L53" i="20" s="1"/>
  <c r="K60" i="28"/>
  <c r="K53" i="20" s="1"/>
  <c r="J60" i="28"/>
  <c r="J53" i="20" s="1"/>
  <c r="I60" i="28"/>
  <c r="H60" i="28"/>
  <c r="H53" i="20" s="1"/>
  <c r="G60" i="28"/>
  <c r="G53" i="20" s="1"/>
  <c r="F60" i="28"/>
  <c r="F53" i="20" s="1"/>
  <c r="E60" i="28"/>
  <c r="H58" i="28"/>
  <c r="N58" i="28" s="1"/>
  <c r="H57" i="28"/>
  <c r="N57" i="28" s="1"/>
  <c r="H56" i="28"/>
  <c r="N56" i="28" s="1"/>
  <c r="H55" i="28"/>
  <c r="N55" i="28" s="1"/>
  <c r="H54" i="28"/>
  <c r="N54" i="28" s="1"/>
  <c r="H53" i="28"/>
  <c r="N53" i="28" s="1"/>
  <c r="H52" i="28"/>
  <c r="N52" i="28" s="1"/>
  <c r="H51" i="28"/>
  <c r="N51" i="28" s="1"/>
  <c r="H50" i="28"/>
  <c r="N50" i="28" s="1"/>
  <c r="H46" i="28"/>
  <c r="N46" i="28" s="1"/>
  <c r="H44" i="28"/>
  <c r="N44" i="28" s="1"/>
  <c r="M43" i="28"/>
  <c r="M41" i="20" s="1"/>
  <c r="L43" i="28"/>
  <c r="L41" i="20" s="1"/>
  <c r="K43" i="28"/>
  <c r="K41" i="20" s="1"/>
  <c r="J43" i="28"/>
  <c r="J41" i="20" s="1"/>
  <c r="I43" i="28"/>
  <c r="G43" i="28"/>
  <c r="G41" i="20" s="1"/>
  <c r="F43" i="28"/>
  <c r="F41" i="20" s="1"/>
  <c r="E43" i="28"/>
  <c r="H42" i="28"/>
  <c r="N42" i="28" s="1"/>
  <c r="H41" i="28"/>
  <c r="N41" i="28" s="1"/>
  <c r="H40" i="28"/>
  <c r="N40" i="28" s="1"/>
  <c r="H39" i="28"/>
  <c r="N39" i="28" s="1"/>
  <c r="H38" i="28"/>
  <c r="N38" i="28" s="1"/>
  <c r="H37" i="28"/>
  <c r="N37" i="28" s="1"/>
  <c r="H36" i="28"/>
  <c r="N36" i="28" s="1"/>
  <c r="M35" i="28"/>
  <c r="M33" i="20" s="1"/>
  <c r="L35" i="28"/>
  <c r="L33" i="20" s="1"/>
  <c r="K35" i="28"/>
  <c r="K33" i="20" s="1"/>
  <c r="J35" i="28"/>
  <c r="J33" i="20" s="1"/>
  <c r="I35" i="28"/>
  <c r="G35" i="28"/>
  <c r="F35" i="28"/>
  <c r="E35" i="28"/>
  <c r="M32" i="20"/>
  <c r="T32" i="32" s="1"/>
  <c r="H33" i="28"/>
  <c r="N33" i="28" s="1"/>
  <c r="H31" i="28"/>
  <c r="H29" i="28"/>
  <c r="N29" i="28" s="1"/>
  <c r="H28" i="28"/>
  <c r="N28" i="28" s="1"/>
  <c r="H27" i="28"/>
  <c r="N27" i="28" s="1"/>
  <c r="H26" i="28"/>
  <c r="N26" i="28" s="1"/>
  <c r="M25" i="28"/>
  <c r="M25" i="20" s="1"/>
  <c r="L25" i="28"/>
  <c r="L25" i="20" s="1"/>
  <c r="K25" i="28"/>
  <c r="K25" i="20" s="1"/>
  <c r="J25" i="28"/>
  <c r="J25" i="20" s="1"/>
  <c r="I25" i="28"/>
  <c r="G25" i="28"/>
  <c r="G25" i="20" s="1"/>
  <c r="F25" i="28"/>
  <c r="F25" i="20" s="1"/>
  <c r="E25" i="28"/>
  <c r="H24" i="28"/>
  <c r="N24" i="28" s="1"/>
  <c r="H23" i="28"/>
  <c r="N23" i="28" s="1"/>
  <c r="H22" i="28"/>
  <c r="N22" i="28" s="1"/>
  <c r="H21" i="28"/>
  <c r="N21" i="28" s="1"/>
  <c r="M20" i="28"/>
  <c r="M20" i="20" s="1"/>
  <c r="L20" i="28"/>
  <c r="L20" i="20" s="1"/>
  <c r="K20" i="28"/>
  <c r="K20" i="20" s="1"/>
  <c r="J20" i="28"/>
  <c r="I20" i="28"/>
  <c r="G20" i="28"/>
  <c r="G20" i="20" s="1"/>
  <c r="F20" i="28"/>
  <c r="F20" i="20" s="1"/>
  <c r="H19" i="28"/>
  <c r="N19" i="28" s="1"/>
  <c r="H18" i="28"/>
  <c r="N18" i="28" s="1"/>
  <c r="H17" i="28"/>
  <c r="N17" i="28" s="1"/>
  <c r="H16" i="28"/>
  <c r="N16" i="28" s="1"/>
  <c r="M15" i="28"/>
  <c r="M15" i="20" s="1"/>
  <c r="L15" i="28"/>
  <c r="L15" i="20" s="1"/>
  <c r="K15" i="28"/>
  <c r="K15" i="20" s="1"/>
  <c r="J15" i="28"/>
  <c r="J15" i="20" s="1"/>
  <c r="I15" i="28"/>
  <c r="G15" i="28"/>
  <c r="G15" i="20" s="1"/>
  <c r="F15" i="28"/>
  <c r="F15" i="20" s="1"/>
  <c r="E15" i="28"/>
  <c r="J14" i="28"/>
  <c r="J14" i="20" s="1"/>
  <c r="H13" i="28"/>
  <c r="N13" i="28" s="1"/>
  <c r="L12" i="28"/>
  <c r="L12" i="20" s="1"/>
  <c r="K12" i="28"/>
  <c r="K12" i="20" s="1"/>
  <c r="H12" i="28"/>
  <c r="G12" i="28"/>
  <c r="N11" i="28"/>
  <c r="L11" i="28"/>
  <c r="L11" i="20" s="1"/>
  <c r="K11" i="28"/>
  <c r="K11" i="20" s="1"/>
  <c r="H11" i="28"/>
  <c r="H11" i="20" s="1"/>
  <c r="G11" i="28"/>
  <c r="G11" i="20" s="1"/>
  <c r="M10" i="28"/>
  <c r="M10" i="20" s="1"/>
  <c r="K10" i="28"/>
  <c r="K10" i="20" s="1"/>
  <c r="J10" i="28"/>
  <c r="J10" i="20" s="1"/>
  <c r="I10" i="28"/>
  <c r="F10" i="28"/>
  <c r="E10" i="28"/>
  <c r="E9" i="28" s="1"/>
  <c r="J94" i="24"/>
  <c r="K94" i="24"/>
  <c r="L94" i="24"/>
  <c r="M94" i="24"/>
  <c r="M101" i="24"/>
  <c r="N101" i="24"/>
  <c r="J106" i="24"/>
  <c r="J101" i="24" s="1"/>
  <c r="K106" i="24"/>
  <c r="I106" i="24" s="1"/>
  <c r="L106" i="24"/>
  <c r="L101" i="24" s="1"/>
  <c r="M106" i="24"/>
  <c r="J108" i="24"/>
  <c r="K108" i="24"/>
  <c r="I108" i="24" s="1"/>
  <c r="L108" i="24"/>
  <c r="M108" i="24"/>
  <c r="J114" i="24"/>
  <c r="K114" i="24"/>
  <c r="L114" i="24"/>
  <c r="M114" i="24"/>
  <c r="N114" i="24"/>
  <c r="L119" i="24"/>
  <c r="M119" i="24"/>
  <c r="J121" i="24"/>
  <c r="K121" i="24"/>
  <c r="L121" i="24"/>
  <c r="M121" i="24"/>
  <c r="N121" i="24"/>
  <c r="L124" i="24"/>
  <c r="M124" i="24"/>
  <c r="J129" i="24"/>
  <c r="K129" i="24"/>
  <c r="L129" i="24"/>
  <c r="M129" i="24"/>
  <c r="N129" i="24"/>
  <c r="L134" i="24"/>
  <c r="M134" i="24"/>
  <c r="L135" i="24"/>
  <c r="M135" i="24"/>
  <c r="L138" i="24"/>
  <c r="M138" i="24"/>
  <c r="J141" i="24"/>
  <c r="J137" i="24" s="1"/>
  <c r="K141" i="24"/>
  <c r="L141" i="24"/>
  <c r="M141" i="24"/>
  <c r="N141" i="24"/>
  <c r="J146" i="24"/>
  <c r="N146" i="24"/>
  <c r="K147" i="24"/>
  <c r="K146" i="24" s="1"/>
  <c r="K148" i="24"/>
  <c r="N148" i="24"/>
  <c r="O148" i="24"/>
  <c r="L149" i="24"/>
  <c r="L146" i="24" s="1"/>
  <c r="L137" i="24" s="1"/>
  <c r="M149" i="24"/>
  <c r="M146" i="24" s="1"/>
  <c r="K150" i="24"/>
  <c r="L150" i="24"/>
  <c r="M150" i="24"/>
  <c r="J154" i="24"/>
  <c r="K154" i="24"/>
  <c r="L154" i="24"/>
  <c r="N154" i="24"/>
  <c r="L155" i="24"/>
  <c r="M155" i="24"/>
  <c r="M154" i="24" s="1"/>
  <c r="L156" i="24"/>
  <c r="M156" i="24"/>
  <c r="L157" i="24"/>
  <c r="M157" i="24"/>
  <c r="J160" i="24"/>
  <c r="K160" i="24"/>
  <c r="L161" i="24"/>
  <c r="L160" i="24" s="1"/>
  <c r="M161" i="24"/>
  <c r="M160" i="24" s="1"/>
  <c r="L162" i="24"/>
  <c r="M162" i="24"/>
  <c r="L163" i="24"/>
  <c r="M163" i="24"/>
  <c r="L164" i="24"/>
  <c r="M164" i="24"/>
  <c r="K167" i="24"/>
  <c r="L167" i="24"/>
  <c r="M167" i="24"/>
  <c r="N167" i="24"/>
  <c r="N160" i="24" s="1"/>
  <c r="N137" i="24" s="1"/>
  <c r="O167" i="24"/>
  <c r="J169" i="24"/>
  <c r="K169" i="24"/>
  <c r="L169" i="24"/>
  <c r="M169" i="24"/>
  <c r="N169" i="24"/>
  <c r="J176" i="24"/>
  <c r="K176" i="24"/>
  <c r="J177" i="24"/>
  <c r="K177" i="24"/>
  <c r="L177" i="24"/>
  <c r="M177" i="24"/>
  <c r="N177" i="24"/>
  <c r="N176" i="24" s="1"/>
  <c r="O177" i="24"/>
  <c r="L178" i="24"/>
  <c r="M178" i="24"/>
  <c r="N178" i="24"/>
  <c r="O178" i="24"/>
  <c r="L179" i="24"/>
  <c r="M179" i="24"/>
  <c r="N179" i="24"/>
  <c r="O179" i="24"/>
  <c r="K180" i="24"/>
  <c r="L180" i="24"/>
  <c r="M180" i="24"/>
  <c r="N180" i="24"/>
  <c r="O180" i="24"/>
  <c r="L181" i="24"/>
  <c r="M181" i="24"/>
  <c r="N181" i="24"/>
  <c r="O181" i="24"/>
  <c r="L182" i="24"/>
  <c r="M182" i="24"/>
  <c r="O182" i="24"/>
  <c r="L183" i="24"/>
  <c r="M183" i="24"/>
  <c r="L184" i="24"/>
  <c r="L176" i="24" s="1"/>
  <c r="M184" i="24"/>
  <c r="N184" i="24"/>
  <c r="O184" i="24"/>
  <c r="L188" i="24"/>
  <c r="M188" i="24"/>
  <c r="M176" i="24" s="1"/>
  <c r="L189" i="24"/>
  <c r="M189" i="24"/>
  <c r="L191" i="24"/>
  <c r="M191" i="24"/>
  <c r="J193" i="24"/>
  <c r="K193" i="24"/>
  <c r="L193" i="24"/>
  <c r="M193" i="24"/>
  <c r="N193" i="24"/>
  <c r="L207" i="24"/>
  <c r="M207" i="24"/>
  <c r="J209" i="24"/>
  <c r="K209" i="24"/>
  <c r="L209" i="24"/>
  <c r="M209" i="24"/>
  <c r="N209" i="24"/>
  <c r="J218" i="24"/>
  <c r="K218" i="24"/>
  <c r="N218" i="24"/>
  <c r="J219" i="24"/>
  <c r="K219" i="24"/>
  <c r="L219" i="24"/>
  <c r="L218" i="24" s="1"/>
  <c r="M219" i="24"/>
  <c r="M218" i="24" s="1"/>
  <c r="N219" i="24"/>
  <c r="N237" i="24"/>
  <c r="J243" i="24"/>
  <c r="J237" i="24" s="1"/>
  <c r="K243" i="24"/>
  <c r="K237" i="24" s="1"/>
  <c r="L243" i="24"/>
  <c r="L237" i="24" s="1"/>
  <c r="M243" i="24"/>
  <c r="M237" i="24" s="1"/>
  <c r="N243" i="24"/>
  <c r="O243" i="24"/>
  <c r="O246" i="24"/>
  <c r="O247" i="24"/>
  <c r="O248" i="24"/>
  <c r="J250" i="24"/>
  <c r="K250" i="24"/>
  <c r="L250" i="24"/>
  <c r="M250" i="24"/>
  <c r="N250" i="24"/>
  <c r="O251" i="24"/>
  <c r="O252" i="24"/>
  <c r="L253" i="24"/>
  <c r="M253" i="24"/>
  <c r="N254" i="24"/>
  <c r="J255" i="24"/>
  <c r="K255" i="24"/>
  <c r="L255" i="24"/>
  <c r="M255" i="24"/>
  <c r="O255" i="24"/>
  <c r="J256" i="24"/>
  <c r="J254" i="24" s="1"/>
  <c r="K256" i="24"/>
  <c r="I256" i="24" s="1"/>
  <c r="O256" i="24" s="1"/>
  <c r="L256" i="24"/>
  <c r="L254" i="24" s="1"/>
  <c r="M256" i="24"/>
  <c r="J257" i="24"/>
  <c r="K257" i="24"/>
  <c r="I257" i="24" s="1"/>
  <c r="O257" i="24" s="1"/>
  <c r="L257" i="24"/>
  <c r="M257" i="24"/>
  <c r="M254" i="24" s="1"/>
  <c r="J258" i="24"/>
  <c r="K258" i="24"/>
  <c r="L258" i="24"/>
  <c r="M258" i="24"/>
  <c r="J259" i="24"/>
  <c r="K259" i="24"/>
  <c r="L259" i="24"/>
  <c r="M259" i="24"/>
  <c r="J260" i="24"/>
  <c r="K260" i="24"/>
  <c r="L260" i="24"/>
  <c r="M260" i="24"/>
  <c r="J261" i="24"/>
  <c r="K261" i="24"/>
  <c r="I261" i="24" s="1"/>
  <c r="O261" i="24" s="1"/>
  <c r="L261" i="24"/>
  <c r="M261" i="24"/>
  <c r="J262" i="24"/>
  <c r="K262" i="24"/>
  <c r="I262" i="24" s="1"/>
  <c r="O262" i="24" s="1"/>
  <c r="L262" i="24"/>
  <c r="M262" i="24"/>
  <c r="J263" i="24"/>
  <c r="K263" i="24"/>
  <c r="L263" i="24"/>
  <c r="M263" i="24"/>
  <c r="O263" i="24"/>
  <c r="J264" i="24"/>
  <c r="K264" i="24"/>
  <c r="I264" i="24" s="1"/>
  <c r="O264" i="24" s="1"/>
  <c r="L264" i="24"/>
  <c r="M264" i="24"/>
  <c r="J265" i="24"/>
  <c r="K265" i="24"/>
  <c r="I265" i="24" s="1"/>
  <c r="O265" i="24" s="1"/>
  <c r="L265" i="24"/>
  <c r="M265" i="24"/>
  <c r="J266" i="24"/>
  <c r="K266" i="24"/>
  <c r="L266" i="24"/>
  <c r="M266" i="24"/>
  <c r="J267" i="24"/>
  <c r="K267" i="24"/>
  <c r="L267" i="24"/>
  <c r="M267" i="24"/>
  <c r="N267" i="24"/>
  <c r="O267" i="24"/>
  <c r="K268" i="24"/>
  <c r="N268" i="24"/>
  <c r="O268" i="24"/>
  <c r="K269" i="24"/>
  <c r="N269" i="24"/>
  <c r="O269" i="24"/>
  <c r="K270" i="24"/>
  <c r="N270" i="24"/>
  <c r="O270" i="24"/>
  <c r="K271" i="24"/>
  <c r="N271" i="24"/>
  <c r="O271" i="24"/>
  <c r="K272" i="24"/>
  <c r="N272" i="24"/>
  <c r="O272" i="24"/>
  <c r="K273" i="24"/>
  <c r="N273" i="24"/>
  <c r="O273" i="24"/>
  <c r="K274" i="24"/>
  <c r="N274" i="24"/>
  <c r="O274" i="24"/>
  <c r="K275" i="24"/>
  <c r="N275" i="24"/>
  <c r="O275" i="24"/>
  <c r="K276" i="24"/>
  <c r="N276" i="24"/>
  <c r="O276" i="24"/>
  <c r="K277" i="24"/>
  <c r="N277" i="24"/>
  <c r="O277" i="24"/>
  <c r="K278" i="24"/>
  <c r="N278" i="24"/>
  <c r="O278" i="24"/>
  <c r="K279" i="24"/>
  <c r="N279" i="24"/>
  <c r="O279" i="24"/>
  <c r="K280" i="24"/>
  <c r="N280" i="24"/>
  <c r="O280" i="24"/>
  <c r="K281" i="24"/>
  <c r="N281" i="24"/>
  <c r="O281" i="24"/>
  <c r="K282" i="24"/>
  <c r="N282" i="24"/>
  <c r="O282" i="24"/>
  <c r="K283" i="24"/>
  <c r="N283" i="24"/>
  <c r="O283" i="24"/>
  <c r="K284" i="24"/>
  <c r="N284" i="24"/>
  <c r="O284" i="24"/>
  <c r="K285" i="24"/>
  <c r="N285" i="24"/>
  <c r="O285" i="24"/>
  <c r="K286" i="24"/>
  <c r="N286" i="24"/>
  <c r="O286" i="24"/>
  <c r="K287" i="24"/>
  <c r="N287" i="24"/>
  <c r="O287" i="24"/>
  <c r="K288" i="24"/>
  <c r="N288" i="24"/>
  <c r="O288" i="24"/>
  <c r="K289" i="24"/>
  <c r="N289" i="24"/>
  <c r="O289" i="24"/>
  <c r="K290" i="24"/>
  <c r="N290" i="24"/>
  <c r="O290" i="24"/>
  <c r="K291" i="24"/>
  <c r="N291" i="24"/>
  <c r="O291" i="24"/>
  <c r="K292" i="24"/>
  <c r="N292" i="24"/>
  <c r="O292" i="24"/>
  <c r="K293" i="24"/>
  <c r="N293" i="24"/>
  <c r="O293" i="24"/>
  <c r="K294" i="24"/>
  <c r="N294" i="24"/>
  <c r="O294" i="24"/>
  <c r="K295" i="24"/>
  <c r="N295" i="24"/>
  <c r="O295" i="24"/>
  <c r="K296" i="24"/>
  <c r="N296" i="24"/>
  <c r="O296" i="24"/>
  <c r="K297" i="24"/>
  <c r="N297" i="24"/>
  <c r="O297" i="24"/>
  <c r="K298" i="24"/>
  <c r="N298" i="24"/>
  <c r="O298" i="24"/>
  <c r="K299" i="24"/>
  <c r="L299" i="24"/>
  <c r="M299" i="24"/>
  <c r="N299" i="24"/>
  <c r="O299" i="24"/>
  <c r="K300" i="24"/>
  <c r="N300" i="24"/>
  <c r="O300" i="24"/>
  <c r="K301" i="24"/>
  <c r="N301" i="24"/>
  <c r="O301" i="24"/>
  <c r="K302" i="24"/>
  <c r="N302" i="24"/>
  <c r="O302" i="24"/>
  <c r="K303" i="24"/>
  <c r="N303" i="24"/>
  <c r="O303" i="24"/>
  <c r="K304" i="24"/>
  <c r="N304" i="24"/>
  <c r="O304" i="24"/>
  <c r="K305" i="24"/>
  <c r="N305" i="24"/>
  <c r="O305" i="24"/>
  <c r="K306" i="24"/>
  <c r="N306" i="24"/>
  <c r="O306" i="24"/>
  <c r="K307" i="24"/>
  <c r="N307" i="24"/>
  <c r="O307" i="24"/>
  <c r="K308" i="24"/>
  <c r="N308" i="24"/>
  <c r="O308" i="24"/>
  <c r="K309" i="24"/>
  <c r="N309" i="24"/>
  <c r="O309" i="24"/>
  <c r="K310" i="24"/>
  <c r="N310" i="24"/>
  <c r="O310" i="24"/>
  <c r="K311" i="24"/>
  <c r="N311" i="24"/>
  <c r="O311" i="24"/>
  <c r="K312" i="24"/>
  <c r="N312" i="24"/>
  <c r="O312" i="24"/>
  <c r="K313" i="24"/>
  <c r="N313" i="24"/>
  <c r="O313" i="24"/>
  <c r="K314" i="24"/>
  <c r="N314" i="24"/>
  <c r="O314" i="24"/>
  <c r="K315" i="24"/>
  <c r="N315" i="24"/>
  <c r="O315" i="24"/>
  <c r="K316" i="24"/>
  <c r="L316" i="24"/>
  <c r="M316" i="24"/>
  <c r="N316" i="24"/>
  <c r="O316" i="24"/>
  <c r="J317" i="24"/>
  <c r="K317" i="24"/>
  <c r="L317" i="24"/>
  <c r="M317" i="24"/>
  <c r="N317" i="24"/>
  <c r="O317" i="24"/>
  <c r="J318" i="24"/>
  <c r="K318" i="24"/>
  <c r="L318" i="24"/>
  <c r="M318" i="24"/>
  <c r="N318" i="24"/>
  <c r="O318" i="24"/>
  <c r="J319" i="24"/>
  <c r="H296" i="24"/>
  <c r="I213" i="24"/>
  <c r="H150" i="24"/>
  <c r="I126" i="24"/>
  <c r="H118" i="20" s="1"/>
  <c r="I105" i="24"/>
  <c r="J92" i="24"/>
  <c r="G319" i="24"/>
  <c r="I319" i="24" s="1"/>
  <c r="O319" i="24" s="1"/>
  <c r="I318" i="24"/>
  <c r="G318" i="24"/>
  <c r="G317" i="24"/>
  <c r="I317" i="24" s="1"/>
  <c r="I316" i="24"/>
  <c r="H316" i="24"/>
  <c r="G316" i="24"/>
  <c r="I315" i="24"/>
  <c r="H315" i="24"/>
  <c r="G315" i="24"/>
  <c r="I314" i="24"/>
  <c r="H314" i="24"/>
  <c r="G314" i="24"/>
  <c r="I313" i="24"/>
  <c r="H313" i="24"/>
  <c r="G313" i="24"/>
  <c r="I312" i="24"/>
  <c r="H312" i="24"/>
  <c r="G312" i="24"/>
  <c r="I311" i="24"/>
  <c r="H311" i="24"/>
  <c r="G311" i="24"/>
  <c r="I310" i="24"/>
  <c r="H310" i="24"/>
  <c r="G310" i="24"/>
  <c r="I309" i="24"/>
  <c r="H309" i="24"/>
  <c r="G309" i="24"/>
  <c r="I308" i="24"/>
  <c r="H308" i="24"/>
  <c r="G308" i="24"/>
  <c r="I307" i="24"/>
  <c r="H307" i="24"/>
  <c r="G307" i="24"/>
  <c r="I306" i="24"/>
  <c r="H306" i="24"/>
  <c r="G306" i="24"/>
  <c r="I305" i="24"/>
  <c r="H305" i="24"/>
  <c r="G305" i="24"/>
  <c r="I304" i="24"/>
  <c r="H304" i="24"/>
  <c r="G304" i="24"/>
  <c r="I303" i="24"/>
  <c r="H303" i="24"/>
  <c r="G303" i="24"/>
  <c r="I302" i="24"/>
  <c r="H302" i="24"/>
  <c r="G302" i="24"/>
  <c r="I301" i="24"/>
  <c r="H301" i="24"/>
  <c r="G301" i="24"/>
  <c r="I300" i="24"/>
  <c r="H300" i="24"/>
  <c r="G300" i="24"/>
  <c r="I299" i="24"/>
  <c r="H299" i="24"/>
  <c r="G299" i="24"/>
  <c r="I298" i="24"/>
  <c r="H298" i="24"/>
  <c r="G298" i="24"/>
  <c r="I297" i="24"/>
  <c r="H297" i="24"/>
  <c r="G297" i="24"/>
  <c r="I296" i="24"/>
  <c r="G296" i="24"/>
  <c r="I295" i="24"/>
  <c r="H295" i="24"/>
  <c r="G295" i="24"/>
  <c r="I294" i="24"/>
  <c r="H294" i="24"/>
  <c r="G294" i="24"/>
  <c r="I293" i="24"/>
  <c r="H293" i="24"/>
  <c r="G293" i="24"/>
  <c r="I292" i="24"/>
  <c r="H292" i="24"/>
  <c r="G292" i="24"/>
  <c r="I291" i="24"/>
  <c r="H291" i="24"/>
  <c r="G291" i="24"/>
  <c r="I290" i="24"/>
  <c r="H290" i="24"/>
  <c r="G290" i="24"/>
  <c r="I289" i="24"/>
  <c r="H289" i="24"/>
  <c r="G289" i="24"/>
  <c r="I288" i="24"/>
  <c r="H288" i="24"/>
  <c r="G288" i="24"/>
  <c r="I287" i="24"/>
  <c r="H287" i="24"/>
  <c r="G287" i="24"/>
  <c r="I286" i="24"/>
  <c r="H286" i="24"/>
  <c r="G286" i="24"/>
  <c r="I285" i="24"/>
  <c r="H285" i="24"/>
  <c r="G285" i="24"/>
  <c r="I284" i="24"/>
  <c r="H284" i="24"/>
  <c r="G284" i="24"/>
  <c r="I283" i="24"/>
  <c r="H283" i="24"/>
  <c r="G283" i="24"/>
  <c r="I282" i="24"/>
  <c r="H282" i="24"/>
  <c r="G282" i="24"/>
  <c r="I281" i="24"/>
  <c r="H281" i="24"/>
  <c r="G281" i="24"/>
  <c r="I280" i="24"/>
  <c r="H280" i="24"/>
  <c r="G280" i="24"/>
  <c r="I279" i="24"/>
  <c r="H279" i="24"/>
  <c r="G279" i="24"/>
  <c r="I278" i="24"/>
  <c r="H278" i="24"/>
  <c r="G278" i="24"/>
  <c r="I277" i="24"/>
  <c r="H277" i="24"/>
  <c r="G277" i="24"/>
  <c r="I276" i="24"/>
  <c r="H276" i="24"/>
  <c r="G276" i="24"/>
  <c r="I275" i="24"/>
  <c r="H275" i="24"/>
  <c r="G275" i="24"/>
  <c r="I274" i="24"/>
  <c r="H274" i="24"/>
  <c r="G274" i="24"/>
  <c r="I273" i="24"/>
  <c r="H273" i="24"/>
  <c r="G273" i="24"/>
  <c r="I272" i="24"/>
  <c r="H272" i="24"/>
  <c r="G272" i="24"/>
  <c r="I271" i="24"/>
  <c r="H271" i="24"/>
  <c r="G271" i="24"/>
  <c r="I270" i="24"/>
  <c r="H270" i="24"/>
  <c r="G270" i="24"/>
  <c r="I269" i="24"/>
  <c r="H269" i="24"/>
  <c r="G269" i="24"/>
  <c r="I268" i="24"/>
  <c r="H268" i="24"/>
  <c r="G268" i="24"/>
  <c r="I267" i="24"/>
  <c r="G267" i="24"/>
  <c r="I266" i="24"/>
  <c r="O266" i="24" s="1"/>
  <c r="I263" i="24"/>
  <c r="I260" i="24"/>
  <c r="O260" i="24" s="1"/>
  <c r="I259" i="24"/>
  <c r="O259" i="24" s="1"/>
  <c r="I258" i="24"/>
  <c r="O258" i="24" s="1"/>
  <c r="I255" i="24"/>
  <c r="H254" i="24"/>
  <c r="G254" i="24"/>
  <c r="F254" i="24"/>
  <c r="E254" i="24"/>
  <c r="I253" i="24"/>
  <c r="O253" i="24" s="1"/>
  <c r="H253" i="24"/>
  <c r="G253" i="24"/>
  <c r="G252" i="24"/>
  <c r="I252" i="24" s="1"/>
  <c r="I251" i="24"/>
  <c r="I250" i="24"/>
  <c r="H250" i="24"/>
  <c r="G250" i="24"/>
  <c r="G237" i="24" s="1"/>
  <c r="I249" i="24"/>
  <c r="O249" i="24" s="1"/>
  <c r="I248" i="24"/>
  <c r="I247" i="24"/>
  <c r="I246" i="24"/>
  <c r="I245" i="24"/>
  <c r="O245" i="24" s="1"/>
  <c r="I244" i="24"/>
  <c r="O244" i="24" s="1"/>
  <c r="I243" i="24"/>
  <c r="H243" i="24"/>
  <c r="G243" i="24"/>
  <c r="I242" i="24"/>
  <c r="H232" i="20" s="1"/>
  <c r="I241" i="24"/>
  <c r="I240" i="24"/>
  <c r="I239" i="24"/>
  <c r="I238" i="24"/>
  <c r="H228" i="20" s="1"/>
  <c r="H237" i="24"/>
  <c r="F237" i="24"/>
  <c r="E237" i="24"/>
  <c r="I236" i="24"/>
  <c r="I235" i="24"/>
  <c r="H225" i="20" s="1"/>
  <c r="I234" i="24"/>
  <c r="H224" i="20" s="1"/>
  <c r="I233" i="24"/>
  <c r="I232" i="24"/>
  <c r="I231" i="24"/>
  <c r="I230" i="24"/>
  <c r="I228" i="24"/>
  <c r="I227" i="24"/>
  <c r="I226" i="24"/>
  <c r="H217" i="20" s="1"/>
  <c r="I225" i="24"/>
  <c r="H216" i="20" s="1"/>
  <c r="I224" i="24"/>
  <c r="I223" i="24"/>
  <c r="I222" i="24"/>
  <c r="I221" i="24"/>
  <c r="H219" i="24"/>
  <c r="H218" i="24" s="1"/>
  <c r="G219" i="24"/>
  <c r="F219" i="24"/>
  <c r="F218" i="24" s="1"/>
  <c r="E219" i="24"/>
  <c r="E218" i="24"/>
  <c r="I217" i="24"/>
  <c r="I216" i="24"/>
  <c r="I215" i="24"/>
  <c r="I214" i="24"/>
  <c r="I212" i="24"/>
  <c r="I211" i="24"/>
  <c r="I210" i="24"/>
  <c r="H202" i="20" s="1"/>
  <c r="H209" i="24"/>
  <c r="G209" i="24"/>
  <c r="I209" i="24" s="1"/>
  <c r="F209" i="24"/>
  <c r="E209" i="24"/>
  <c r="I208" i="24"/>
  <c r="H207" i="24"/>
  <c r="G207" i="24"/>
  <c r="I207" i="24" s="1"/>
  <c r="I206" i="24"/>
  <c r="H198" i="20" s="1"/>
  <c r="I205" i="24"/>
  <c r="I204" i="24"/>
  <c r="I203" i="24"/>
  <c r="I202" i="24"/>
  <c r="H194" i="20" s="1"/>
  <c r="I201" i="24"/>
  <c r="I200" i="24"/>
  <c r="H192" i="20" s="1"/>
  <c r="I199" i="24"/>
  <c r="I198" i="24"/>
  <c r="H190" i="20" s="1"/>
  <c r="I197" i="24"/>
  <c r="I196" i="24"/>
  <c r="I195" i="24"/>
  <c r="I194" i="24"/>
  <c r="H186" i="20" s="1"/>
  <c r="I193" i="24"/>
  <c r="H193" i="24"/>
  <c r="G193" i="24"/>
  <c r="F193" i="24"/>
  <c r="E193" i="24"/>
  <c r="I192" i="24"/>
  <c r="I191" i="24"/>
  <c r="I189" i="24"/>
  <c r="I188" i="24"/>
  <c r="I187" i="24"/>
  <c r="I186" i="24"/>
  <c r="H178" i="20" s="1"/>
  <c r="I185" i="24"/>
  <c r="H177" i="20" s="1"/>
  <c r="I184" i="24"/>
  <c r="H184" i="24"/>
  <c r="G176" i="20" s="1"/>
  <c r="G184" i="24"/>
  <c r="H183" i="24"/>
  <c r="G175" i="20" s="1"/>
  <c r="G183" i="24"/>
  <c r="I183" i="24" s="1"/>
  <c r="O183" i="24" s="1"/>
  <c r="H182" i="24"/>
  <c r="G174" i="20" s="1"/>
  <c r="G182" i="24"/>
  <c r="I182" i="24" s="1"/>
  <c r="I181" i="24"/>
  <c r="H181" i="24"/>
  <c r="G173" i="20" s="1"/>
  <c r="G181" i="24"/>
  <c r="I180" i="24"/>
  <c r="H180" i="24"/>
  <c r="G180" i="24"/>
  <c r="I179" i="24"/>
  <c r="H179" i="24"/>
  <c r="G171" i="20" s="1"/>
  <c r="G179" i="24"/>
  <c r="I178" i="24"/>
  <c r="H178" i="24"/>
  <c r="G170" i="20" s="1"/>
  <c r="G178" i="24"/>
  <c r="I177" i="24"/>
  <c r="G177" i="24"/>
  <c r="F177" i="24"/>
  <c r="E177" i="24"/>
  <c r="G176" i="24"/>
  <c r="F176" i="24"/>
  <c r="E176" i="24"/>
  <c r="I175" i="24"/>
  <c r="O175" i="24" s="1"/>
  <c r="I174" i="24"/>
  <c r="I173" i="24"/>
  <c r="I172" i="24"/>
  <c r="I171" i="24"/>
  <c r="H163" i="20" s="1"/>
  <c r="I170" i="24"/>
  <c r="H162" i="20" s="1"/>
  <c r="H169" i="24"/>
  <c r="G169" i="24"/>
  <c r="I169" i="24" s="1"/>
  <c r="F169" i="24"/>
  <c r="E169" i="24"/>
  <c r="I168" i="24"/>
  <c r="I167" i="24"/>
  <c r="H167" i="24"/>
  <c r="G167" i="24"/>
  <c r="I166" i="24"/>
  <c r="I165" i="24"/>
  <c r="I164" i="24"/>
  <c r="H164" i="24"/>
  <c r="G164" i="24"/>
  <c r="I163" i="24"/>
  <c r="H163" i="24"/>
  <c r="G163" i="24"/>
  <c r="H162" i="24"/>
  <c r="G162" i="24"/>
  <c r="I162" i="24" s="1"/>
  <c r="H161" i="24"/>
  <c r="G161" i="24"/>
  <c r="I161" i="24" s="1"/>
  <c r="G160" i="24"/>
  <c r="I160" i="24" s="1"/>
  <c r="F160" i="24"/>
  <c r="E160" i="24"/>
  <c r="I159" i="24"/>
  <c r="H151" i="20" s="1"/>
  <c r="I158" i="24"/>
  <c r="H150" i="20" s="1"/>
  <c r="I157" i="24"/>
  <c r="H157" i="24"/>
  <c r="G157" i="24"/>
  <c r="H156" i="24"/>
  <c r="G156" i="24"/>
  <c r="I156" i="24" s="1"/>
  <c r="H155" i="24"/>
  <c r="G155" i="24"/>
  <c r="I155" i="24" s="1"/>
  <c r="G154" i="24"/>
  <c r="F154" i="24"/>
  <c r="F137" i="24" s="1"/>
  <c r="E154" i="24"/>
  <c r="I153" i="24"/>
  <c r="I152" i="24"/>
  <c r="I151" i="24"/>
  <c r="H151" i="24"/>
  <c r="G151" i="24"/>
  <c r="G150" i="24"/>
  <c r="H149" i="24"/>
  <c r="H146" i="24" s="1"/>
  <c r="G149" i="24"/>
  <c r="I149" i="24" s="1"/>
  <c r="I148" i="24"/>
  <c r="H148" i="24"/>
  <c r="G148" i="24"/>
  <c r="G146" i="24"/>
  <c r="G137" i="24" s="1"/>
  <c r="F146" i="24"/>
  <c r="E146" i="24"/>
  <c r="I145" i="24"/>
  <c r="I144" i="24"/>
  <c r="H136" i="20" s="1"/>
  <c r="I143" i="24"/>
  <c r="I142" i="24"/>
  <c r="H141" i="24"/>
  <c r="G141" i="24"/>
  <c r="I140" i="24"/>
  <c r="I139" i="24"/>
  <c r="I138" i="24"/>
  <c r="O138" i="24" s="1"/>
  <c r="H138" i="24"/>
  <c r="G138" i="24"/>
  <c r="E137" i="24"/>
  <c r="I136" i="24"/>
  <c r="I135" i="24"/>
  <c r="I134" i="24"/>
  <c r="H126" i="20" s="1"/>
  <c r="I133" i="24"/>
  <c r="I132" i="24"/>
  <c r="I131" i="24"/>
  <c r="I130" i="24"/>
  <c r="H129" i="24"/>
  <c r="G129" i="24"/>
  <c r="I128" i="24"/>
  <c r="I127" i="24"/>
  <c r="I125" i="24"/>
  <c r="H117" i="20" s="1"/>
  <c r="I124" i="24"/>
  <c r="H124" i="24"/>
  <c r="G124" i="24"/>
  <c r="I123" i="24"/>
  <c r="I122" i="24"/>
  <c r="H121" i="24"/>
  <c r="G121" i="24"/>
  <c r="F121" i="24"/>
  <c r="E121" i="24"/>
  <c r="I120" i="24"/>
  <c r="I119" i="24"/>
  <c r="I116" i="24"/>
  <c r="I115" i="24"/>
  <c r="H114" i="24"/>
  <c r="G114" i="24"/>
  <c r="G101" i="24" s="1"/>
  <c r="F114" i="24"/>
  <c r="F101" i="24" s="1"/>
  <c r="E114" i="24"/>
  <c r="I113" i="24"/>
  <c r="I112" i="24"/>
  <c r="I111" i="24"/>
  <c r="I110" i="24"/>
  <c r="I109" i="24"/>
  <c r="I107" i="24"/>
  <c r="I104" i="24"/>
  <c r="I103" i="24"/>
  <c r="I102" i="24"/>
  <c r="H102" i="24"/>
  <c r="E101" i="24"/>
  <c r="I100" i="24"/>
  <c r="I99" i="24"/>
  <c r="I98" i="24"/>
  <c r="I97" i="24"/>
  <c r="H89" i="20" s="1"/>
  <c r="I96" i="24"/>
  <c r="I95" i="24"/>
  <c r="O95" i="24" s="1"/>
  <c r="O93" i="24"/>
  <c r="N85" i="20" s="1"/>
  <c r="I93" i="24"/>
  <c r="H85" i="20" s="1"/>
  <c r="H92" i="24"/>
  <c r="G92" i="24"/>
  <c r="F92" i="24"/>
  <c r="E92" i="24"/>
  <c r="O91" i="24"/>
  <c r="I91" i="24"/>
  <c r="I90" i="24"/>
  <c r="I89" i="24"/>
  <c r="H88" i="24"/>
  <c r="H86" i="24" s="1"/>
  <c r="G88" i="24"/>
  <c r="I87" i="24"/>
  <c r="N86" i="24"/>
  <c r="M86" i="24"/>
  <c r="L86" i="24"/>
  <c r="K86" i="24"/>
  <c r="J86" i="24"/>
  <c r="F86" i="24"/>
  <c r="E86" i="24"/>
  <c r="I85" i="24"/>
  <c r="I84" i="24"/>
  <c r="O83" i="24"/>
  <c r="I83" i="24"/>
  <c r="I82" i="24"/>
  <c r="I81" i="24"/>
  <c r="I80" i="24"/>
  <c r="I79" i="24"/>
  <c r="H71" i="20" s="1"/>
  <c r="I78" i="24"/>
  <c r="M77" i="24"/>
  <c r="L77" i="24"/>
  <c r="I77" i="24"/>
  <c r="H77" i="24"/>
  <c r="M76" i="24"/>
  <c r="L76" i="24"/>
  <c r="I76" i="24"/>
  <c r="H76" i="24"/>
  <c r="G68" i="20" s="1"/>
  <c r="O75" i="24"/>
  <c r="N75" i="24"/>
  <c r="M75" i="24"/>
  <c r="L75" i="24"/>
  <c r="K75" i="24"/>
  <c r="J75" i="24"/>
  <c r="I75" i="24"/>
  <c r="H75" i="24"/>
  <c r="G75" i="24"/>
  <c r="F75" i="24"/>
  <c r="F74" i="24" s="1"/>
  <c r="E75" i="24"/>
  <c r="E74" i="24" s="1"/>
  <c r="M73" i="24"/>
  <c r="L73" i="24"/>
  <c r="I73" i="24"/>
  <c r="M71" i="24"/>
  <c r="L71" i="24"/>
  <c r="I71" i="24"/>
  <c r="M70" i="24"/>
  <c r="M69" i="24" s="1"/>
  <c r="L70" i="24"/>
  <c r="L69" i="24" s="1"/>
  <c r="I70" i="24"/>
  <c r="N69" i="24"/>
  <c r="K69" i="24"/>
  <c r="J69" i="24"/>
  <c r="H69" i="24"/>
  <c r="G69" i="24"/>
  <c r="I69" i="24" s="1"/>
  <c r="F69" i="24"/>
  <c r="E69" i="24"/>
  <c r="I68" i="24"/>
  <c r="M67" i="24"/>
  <c r="L67" i="24"/>
  <c r="K67" i="24"/>
  <c r="I67" i="24" s="1"/>
  <c r="J67" i="24"/>
  <c r="M66" i="24"/>
  <c r="L66" i="24"/>
  <c r="K66" i="24"/>
  <c r="J66" i="24"/>
  <c r="I66" i="24"/>
  <c r="M65" i="24"/>
  <c r="L65" i="24"/>
  <c r="K65" i="24"/>
  <c r="J65" i="24"/>
  <c r="I65" i="24"/>
  <c r="M64" i="24"/>
  <c r="L64" i="24"/>
  <c r="K64" i="24"/>
  <c r="J64" i="24"/>
  <c r="I64" i="24"/>
  <c r="M63" i="24"/>
  <c r="L63" i="24"/>
  <c r="K63" i="24"/>
  <c r="I63" i="24" s="1"/>
  <c r="J63" i="24"/>
  <c r="I61" i="24"/>
  <c r="O60" i="24"/>
  <c r="N60" i="24"/>
  <c r="M60" i="24"/>
  <c r="L60" i="24"/>
  <c r="K60" i="24"/>
  <c r="J60" i="24"/>
  <c r="I60" i="24"/>
  <c r="H60" i="24"/>
  <c r="G60" i="24"/>
  <c r="F60" i="24"/>
  <c r="E60" i="24"/>
  <c r="I58" i="24"/>
  <c r="I57" i="24"/>
  <c r="I56" i="24"/>
  <c r="I55" i="24"/>
  <c r="I54" i="24"/>
  <c r="I53" i="24"/>
  <c r="I52" i="24"/>
  <c r="I51" i="24"/>
  <c r="I50" i="24"/>
  <c r="I46" i="24"/>
  <c r="I44" i="24"/>
  <c r="N43" i="24"/>
  <c r="M43" i="24"/>
  <c r="L43" i="24"/>
  <c r="K43" i="24"/>
  <c r="J43" i="24"/>
  <c r="H43" i="24"/>
  <c r="G43" i="24"/>
  <c r="I43" i="24" s="1"/>
  <c r="F43" i="24"/>
  <c r="E43" i="24"/>
  <c r="I42" i="24"/>
  <c r="I41" i="24"/>
  <c r="I40" i="24"/>
  <c r="I39" i="24"/>
  <c r="I38" i="24"/>
  <c r="I37" i="24"/>
  <c r="I36" i="24"/>
  <c r="N35" i="24"/>
  <c r="M35" i="24"/>
  <c r="L35" i="24"/>
  <c r="K35" i="24"/>
  <c r="J35" i="24"/>
  <c r="H35" i="24"/>
  <c r="G35" i="24"/>
  <c r="I35" i="24" s="1"/>
  <c r="F35" i="24"/>
  <c r="E35" i="24"/>
  <c r="I33" i="24"/>
  <c r="I31" i="24"/>
  <c r="O31" i="24" s="1"/>
  <c r="I29" i="24"/>
  <c r="I28" i="24"/>
  <c r="I27" i="24"/>
  <c r="I26" i="24"/>
  <c r="N25" i="24"/>
  <c r="M25" i="24"/>
  <c r="L25" i="24"/>
  <c r="K25" i="24"/>
  <c r="I25" i="24" s="1"/>
  <c r="J25" i="24"/>
  <c r="H25" i="24"/>
  <c r="G25" i="24"/>
  <c r="F25" i="24"/>
  <c r="E25" i="24"/>
  <c r="I24" i="24"/>
  <c r="I23" i="24"/>
  <c r="I22" i="24"/>
  <c r="I21" i="24"/>
  <c r="N20" i="24"/>
  <c r="M20" i="24"/>
  <c r="L20" i="24"/>
  <c r="K20" i="24"/>
  <c r="J20" i="24"/>
  <c r="H20" i="24"/>
  <c r="G20" i="24"/>
  <c r="I20" i="24" s="1"/>
  <c r="F20" i="24"/>
  <c r="E20" i="24"/>
  <c r="I19" i="24"/>
  <c r="I18" i="24"/>
  <c r="I17" i="24"/>
  <c r="I16" i="24"/>
  <c r="N15" i="24"/>
  <c r="N10" i="24" s="1"/>
  <c r="M15" i="24"/>
  <c r="L15" i="24"/>
  <c r="K15" i="24"/>
  <c r="J15" i="24"/>
  <c r="H15" i="24"/>
  <c r="H10" i="24" s="1"/>
  <c r="G15" i="24"/>
  <c r="F15" i="24"/>
  <c r="E15" i="24"/>
  <c r="K14" i="24"/>
  <c r="I14" i="24"/>
  <c r="O14" i="24" s="1"/>
  <c r="I13" i="24"/>
  <c r="O12" i="24"/>
  <c r="M12" i="24"/>
  <c r="L12" i="24"/>
  <c r="I12" i="24"/>
  <c r="H12" i="24"/>
  <c r="G12" i="24"/>
  <c r="M11" i="24"/>
  <c r="L11" i="24"/>
  <c r="L10" i="24" s="1"/>
  <c r="I11" i="24"/>
  <c r="O11" i="24" s="1"/>
  <c r="N11" i="20" s="1"/>
  <c r="H11" i="24"/>
  <c r="G11" i="24"/>
  <c r="M10" i="24"/>
  <c r="K10" i="24"/>
  <c r="J10" i="24"/>
  <c r="F10" i="24"/>
  <c r="E10" i="24"/>
  <c r="E9" i="24" s="1"/>
  <c r="E223" i="20"/>
  <c r="F39" i="7"/>
  <c r="E39" i="7"/>
  <c r="F22" i="7"/>
  <c r="E22" i="7"/>
  <c r="F16" i="7"/>
  <c r="E16" i="7"/>
  <c r="F11" i="7"/>
  <c r="F10" i="7" s="1"/>
  <c r="E11" i="7"/>
  <c r="E10" i="7" s="1"/>
  <c r="P235" i="3"/>
  <c r="J51" i="3"/>
  <c r="I51" i="3"/>
  <c r="P14" i="3"/>
  <c r="P319" i="3"/>
  <c r="H319" i="3"/>
  <c r="M319" i="3" s="1"/>
  <c r="G319" i="3"/>
  <c r="L319" i="3" s="1"/>
  <c r="R319" i="3" s="1"/>
  <c r="E319" i="3"/>
  <c r="P318" i="3"/>
  <c r="O318" i="3"/>
  <c r="N318" i="3"/>
  <c r="H318" i="3"/>
  <c r="M318" i="3" s="1"/>
  <c r="G318" i="3"/>
  <c r="L318" i="3" s="1"/>
  <c r="P317" i="3"/>
  <c r="O317" i="3"/>
  <c r="N317" i="3"/>
  <c r="L317" i="3"/>
  <c r="R317" i="3" s="1"/>
  <c r="H317" i="3"/>
  <c r="M317" i="3" s="1"/>
  <c r="G317" i="3"/>
  <c r="R316" i="3"/>
  <c r="Q316" i="3"/>
  <c r="P316" i="3"/>
  <c r="N316" i="3"/>
  <c r="L316" i="3"/>
  <c r="H316" i="3"/>
  <c r="G316" i="3"/>
  <c r="R315" i="3"/>
  <c r="Q315" i="3"/>
  <c r="P315" i="3"/>
  <c r="N315" i="3"/>
  <c r="L315" i="3"/>
  <c r="H315" i="3"/>
  <c r="G315" i="3"/>
  <c r="R314" i="3"/>
  <c r="Q314" i="3"/>
  <c r="P314" i="3"/>
  <c r="N314" i="3"/>
  <c r="L314" i="3"/>
  <c r="H314" i="3"/>
  <c r="G314" i="3"/>
  <c r="R313" i="3"/>
  <c r="Q313" i="3"/>
  <c r="P313" i="3"/>
  <c r="N313" i="3"/>
  <c r="L313" i="3"/>
  <c r="H313" i="3"/>
  <c r="G313" i="3"/>
  <c r="R312" i="3"/>
  <c r="Q312" i="3"/>
  <c r="P312" i="3"/>
  <c r="N312" i="3"/>
  <c r="L312" i="3"/>
  <c r="H312" i="3"/>
  <c r="G312" i="3"/>
  <c r="R311" i="3"/>
  <c r="Q311" i="3"/>
  <c r="P311" i="3"/>
  <c r="N311" i="3"/>
  <c r="L311" i="3"/>
  <c r="H311" i="3"/>
  <c r="G311" i="3"/>
  <c r="R310" i="3"/>
  <c r="Q310" i="3"/>
  <c r="P310" i="3"/>
  <c r="N310" i="3"/>
  <c r="L310" i="3"/>
  <c r="H310" i="3"/>
  <c r="G310" i="3"/>
  <c r="R309" i="3"/>
  <c r="Q309" i="3"/>
  <c r="P309" i="3"/>
  <c r="N309" i="3"/>
  <c r="L309" i="3"/>
  <c r="H309" i="3"/>
  <c r="G309" i="3"/>
  <c r="R308" i="3"/>
  <c r="Q308" i="3"/>
  <c r="P308" i="3"/>
  <c r="N308" i="3"/>
  <c r="L308" i="3"/>
  <c r="H308" i="3"/>
  <c r="G308" i="3"/>
  <c r="R307" i="3"/>
  <c r="Q307" i="3"/>
  <c r="P307" i="3"/>
  <c r="N307" i="3"/>
  <c r="L307" i="3"/>
  <c r="H307" i="3"/>
  <c r="G307" i="3"/>
  <c r="R306" i="3"/>
  <c r="Q306" i="3"/>
  <c r="P306" i="3"/>
  <c r="N306" i="3"/>
  <c r="L306" i="3"/>
  <c r="H306" i="3"/>
  <c r="G306" i="3"/>
  <c r="R305" i="3"/>
  <c r="Q305" i="3"/>
  <c r="P305" i="3"/>
  <c r="N305" i="3"/>
  <c r="L305" i="3"/>
  <c r="H305" i="3"/>
  <c r="G305" i="3"/>
  <c r="R304" i="3"/>
  <c r="Q304" i="3"/>
  <c r="P304" i="3"/>
  <c r="N304" i="3"/>
  <c r="L304" i="3"/>
  <c r="H304" i="3"/>
  <c r="G304" i="3"/>
  <c r="R303" i="3"/>
  <c r="Q303" i="3"/>
  <c r="P303" i="3"/>
  <c r="N303" i="3"/>
  <c r="L303" i="3"/>
  <c r="H303" i="3"/>
  <c r="G303" i="3"/>
  <c r="R302" i="3"/>
  <c r="Q302" i="3"/>
  <c r="P302" i="3"/>
  <c r="N302" i="3"/>
  <c r="L302" i="3"/>
  <c r="H302" i="3"/>
  <c r="G302" i="3"/>
  <c r="R301" i="3"/>
  <c r="Q301" i="3"/>
  <c r="P301" i="3"/>
  <c r="N301" i="3"/>
  <c r="L301" i="3"/>
  <c r="H301" i="3"/>
  <c r="G301" i="3"/>
  <c r="R300" i="3"/>
  <c r="Q300" i="3"/>
  <c r="P300" i="3"/>
  <c r="N300" i="3"/>
  <c r="L300" i="3"/>
  <c r="H300" i="3"/>
  <c r="G300" i="3"/>
  <c r="R299" i="3"/>
  <c r="Q299" i="3"/>
  <c r="P299" i="3"/>
  <c r="O299" i="3"/>
  <c r="N299" i="3"/>
  <c r="M299" i="3"/>
  <c r="M267" i="3" s="1"/>
  <c r="L299" i="3"/>
  <c r="K299" i="3"/>
  <c r="K267" i="3" s="1"/>
  <c r="J299" i="3"/>
  <c r="J267" i="3" s="1"/>
  <c r="I299" i="3"/>
  <c r="H299" i="3"/>
  <c r="G299" i="3"/>
  <c r="R298" i="3"/>
  <c r="Q298" i="3"/>
  <c r="P298" i="3"/>
  <c r="N298" i="3"/>
  <c r="L298" i="3"/>
  <c r="H298" i="3"/>
  <c r="G298" i="3"/>
  <c r="R297" i="3"/>
  <c r="Q297" i="3"/>
  <c r="P297" i="3"/>
  <c r="N297" i="3"/>
  <c r="L297" i="3"/>
  <c r="H297" i="3"/>
  <c r="G297" i="3"/>
  <c r="R296" i="3"/>
  <c r="Q296" i="3"/>
  <c r="P296" i="3"/>
  <c r="N296" i="3"/>
  <c r="L296" i="3"/>
  <c r="H296" i="3"/>
  <c r="G296" i="3"/>
  <c r="R295" i="3"/>
  <c r="Q295" i="3"/>
  <c r="P295" i="3"/>
  <c r="N295" i="3"/>
  <c r="L295" i="3"/>
  <c r="H295" i="3"/>
  <c r="G295" i="3"/>
  <c r="R294" i="3"/>
  <c r="Q294" i="3"/>
  <c r="P294" i="3"/>
  <c r="N294" i="3"/>
  <c r="L294" i="3"/>
  <c r="H294" i="3"/>
  <c r="G294" i="3"/>
  <c r="R293" i="3"/>
  <c r="Q293" i="3"/>
  <c r="P293" i="3"/>
  <c r="N293" i="3"/>
  <c r="L293" i="3"/>
  <c r="H293" i="3"/>
  <c r="G293" i="3"/>
  <c r="R292" i="3"/>
  <c r="Q292" i="3"/>
  <c r="P292" i="3"/>
  <c r="N292" i="3"/>
  <c r="L292" i="3"/>
  <c r="H292" i="3"/>
  <c r="G292" i="3"/>
  <c r="R291" i="3"/>
  <c r="Q291" i="3"/>
  <c r="P291" i="3"/>
  <c r="N291" i="3"/>
  <c r="L291" i="3"/>
  <c r="H291" i="3"/>
  <c r="G291" i="3"/>
  <c r="R290" i="3"/>
  <c r="Q290" i="3"/>
  <c r="P290" i="3"/>
  <c r="N290" i="3"/>
  <c r="L290" i="3"/>
  <c r="H290" i="3"/>
  <c r="G290" i="3"/>
  <c r="R289" i="3"/>
  <c r="Q289" i="3"/>
  <c r="P289" i="3"/>
  <c r="N289" i="3"/>
  <c r="L289" i="3"/>
  <c r="H289" i="3"/>
  <c r="G289" i="3"/>
  <c r="R288" i="3"/>
  <c r="Q288" i="3"/>
  <c r="P288" i="3"/>
  <c r="N288" i="3"/>
  <c r="L288" i="3"/>
  <c r="H288" i="3"/>
  <c r="G288" i="3"/>
  <c r="R287" i="3"/>
  <c r="Q287" i="3"/>
  <c r="P287" i="3"/>
  <c r="N287" i="3"/>
  <c r="L287" i="3"/>
  <c r="H287" i="3"/>
  <c r="G287" i="3"/>
  <c r="R286" i="3"/>
  <c r="Q286" i="3"/>
  <c r="P286" i="3"/>
  <c r="N286" i="3"/>
  <c r="L286" i="3"/>
  <c r="H286" i="3"/>
  <c r="G286" i="3"/>
  <c r="R285" i="3"/>
  <c r="Q285" i="3"/>
  <c r="P285" i="3"/>
  <c r="N285" i="3"/>
  <c r="L285" i="3"/>
  <c r="H285" i="3"/>
  <c r="G285" i="3"/>
  <c r="R284" i="3"/>
  <c r="Q284" i="3"/>
  <c r="P284" i="3"/>
  <c r="N284" i="3"/>
  <c r="L284" i="3"/>
  <c r="H284" i="3"/>
  <c r="G284" i="3"/>
  <c r="R283" i="3"/>
  <c r="Q283" i="3"/>
  <c r="P283" i="3"/>
  <c r="N283" i="3"/>
  <c r="L283" i="3"/>
  <c r="H283" i="3"/>
  <c r="G283" i="3"/>
  <c r="R282" i="3"/>
  <c r="Q282" i="3"/>
  <c r="P282" i="3"/>
  <c r="N282" i="3"/>
  <c r="L282" i="3"/>
  <c r="H282" i="3"/>
  <c r="G282" i="3"/>
  <c r="R281" i="3"/>
  <c r="Q281" i="3"/>
  <c r="P281" i="3"/>
  <c r="N281" i="3"/>
  <c r="L281" i="3"/>
  <c r="H281" i="3"/>
  <c r="G281" i="3"/>
  <c r="R280" i="3"/>
  <c r="Q280" i="3"/>
  <c r="P280" i="3"/>
  <c r="N280" i="3"/>
  <c r="L280" i="3"/>
  <c r="H280" i="3"/>
  <c r="G280" i="3"/>
  <c r="R279" i="3"/>
  <c r="Q279" i="3"/>
  <c r="P279" i="3"/>
  <c r="N279" i="3"/>
  <c r="L279" i="3"/>
  <c r="H279" i="3"/>
  <c r="G279" i="3"/>
  <c r="R278" i="3"/>
  <c r="Q278" i="3"/>
  <c r="P278" i="3"/>
  <c r="N278" i="3"/>
  <c r="L278" i="3"/>
  <c r="H278" i="3"/>
  <c r="G278" i="3"/>
  <c r="R277" i="3"/>
  <c r="Q277" i="3"/>
  <c r="P277" i="3"/>
  <c r="N277" i="3"/>
  <c r="L277" i="3"/>
  <c r="H277" i="3"/>
  <c r="G277" i="3"/>
  <c r="R276" i="3"/>
  <c r="Q276" i="3"/>
  <c r="P276" i="3"/>
  <c r="N276" i="3"/>
  <c r="L276" i="3"/>
  <c r="H276" i="3"/>
  <c r="G276" i="3"/>
  <c r="R275" i="3"/>
  <c r="Q275" i="3"/>
  <c r="P275" i="3"/>
  <c r="N275" i="3"/>
  <c r="L275" i="3"/>
  <c r="H275" i="3"/>
  <c r="G275" i="3"/>
  <c r="R274" i="3"/>
  <c r="Q274" i="3"/>
  <c r="P274" i="3"/>
  <c r="N274" i="3"/>
  <c r="L274" i="3"/>
  <c r="H274" i="3"/>
  <c r="G274" i="3"/>
  <c r="R273" i="3"/>
  <c r="Q273" i="3"/>
  <c r="P273" i="3"/>
  <c r="N273" i="3"/>
  <c r="L273" i="3"/>
  <c r="H273" i="3"/>
  <c r="G273" i="3"/>
  <c r="R272" i="3"/>
  <c r="Q272" i="3"/>
  <c r="P272" i="3"/>
  <c r="N272" i="3"/>
  <c r="L272" i="3"/>
  <c r="H272" i="3"/>
  <c r="G272" i="3"/>
  <c r="R271" i="3"/>
  <c r="Q271" i="3"/>
  <c r="P271" i="3"/>
  <c r="N271" i="3"/>
  <c r="L271" i="3"/>
  <c r="H271" i="3"/>
  <c r="G271" i="3"/>
  <c r="R270" i="3"/>
  <c r="Q270" i="3"/>
  <c r="P270" i="3"/>
  <c r="N270" i="3"/>
  <c r="L270" i="3"/>
  <c r="H270" i="3"/>
  <c r="G270" i="3"/>
  <c r="R269" i="3"/>
  <c r="Q269" i="3"/>
  <c r="P269" i="3"/>
  <c r="N269" i="3"/>
  <c r="L269" i="3"/>
  <c r="H269" i="3"/>
  <c r="G269" i="3"/>
  <c r="R268" i="3"/>
  <c r="Q268" i="3"/>
  <c r="P268" i="3"/>
  <c r="N268" i="3"/>
  <c r="L268" i="3"/>
  <c r="H268" i="3"/>
  <c r="G268" i="3"/>
  <c r="R267" i="3"/>
  <c r="Q267" i="3"/>
  <c r="P267" i="3"/>
  <c r="O267" i="3"/>
  <c r="N267" i="3"/>
  <c r="L267" i="3"/>
  <c r="I267" i="3"/>
  <c r="H267" i="3"/>
  <c r="G267" i="3"/>
  <c r="F267" i="3"/>
  <c r="E267" i="3"/>
  <c r="P266" i="3"/>
  <c r="L266" i="3"/>
  <c r="R266" i="3" s="1"/>
  <c r="H266" i="3"/>
  <c r="P265" i="3"/>
  <c r="L265" i="3"/>
  <c r="R265" i="3" s="1"/>
  <c r="H265" i="3"/>
  <c r="P264" i="3"/>
  <c r="L264" i="3"/>
  <c r="R264" i="3" s="1"/>
  <c r="H264" i="3"/>
  <c r="P263" i="3"/>
  <c r="L263" i="3"/>
  <c r="R263" i="3" s="1"/>
  <c r="H263" i="3"/>
  <c r="P262" i="3"/>
  <c r="L262" i="3"/>
  <c r="R262" i="3" s="1"/>
  <c r="H262" i="3"/>
  <c r="P261" i="3"/>
  <c r="L261" i="3"/>
  <c r="R261" i="3" s="1"/>
  <c r="H261" i="3"/>
  <c r="P260" i="3"/>
  <c r="L260" i="3"/>
  <c r="R260" i="3" s="1"/>
  <c r="H260" i="3"/>
  <c r="P259" i="3"/>
  <c r="L259" i="3"/>
  <c r="R259" i="3" s="1"/>
  <c r="H259" i="3"/>
  <c r="P258" i="3"/>
  <c r="L258" i="3"/>
  <c r="R258" i="3" s="1"/>
  <c r="H258" i="3"/>
  <c r="P257" i="3"/>
  <c r="L257" i="3"/>
  <c r="R257" i="3" s="1"/>
  <c r="H257" i="3"/>
  <c r="P256" i="3"/>
  <c r="L256" i="3"/>
  <c r="R256" i="3" s="1"/>
  <c r="H256" i="3"/>
  <c r="R255" i="3"/>
  <c r="P255" i="3"/>
  <c r="L255" i="3"/>
  <c r="L254" i="3" s="1"/>
  <c r="R254" i="3" s="1"/>
  <c r="H255" i="3"/>
  <c r="Q254" i="3"/>
  <c r="P254" i="3"/>
  <c r="O254" i="3"/>
  <c r="N254" i="3"/>
  <c r="M254" i="3"/>
  <c r="K254" i="3"/>
  <c r="J254" i="3"/>
  <c r="I254" i="3"/>
  <c r="G254" i="3"/>
  <c r="F254" i="3"/>
  <c r="E254" i="3"/>
  <c r="R253" i="3"/>
  <c r="P253" i="3"/>
  <c r="O253" i="3"/>
  <c r="K253" i="3"/>
  <c r="J253" i="3"/>
  <c r="H253" i="3"/>
  <c r="M253" i="3" s="1"/>
  <c r="G253" i="3"/>
  <c r="L253" i="3" s="1"/>
  <c r="P252" i="3"/>
  <c r="J252" i="3"/>
  <c r="I252" i="3"/>
  <c r="H252" i="3"/>
  <c r="G252" i="3"/>
  <c r="L252" i="3" s="1"/>
  <c r="R252" i="3" s="1"/>
  <c r="R251" i="3"/>
  <c r="P251" i="3"/>
  <c r="L251" i="3"/>
  <c r="H251" i="3"/>
  <c r="Q250" i="3"/>
  <c r="P250" i="3"/>
  <c r="O250" i="3"/>
  <c r="O237" i="3" s="1"/>
  <c r="N250" i="3"/>
  <c r="M250" i="3"/>
  <c r="L250" i="3"/>
  <c r="K250" i="3"/>
  <c r="J250" i="3"/>
  <c r="J237" i="3" s="1"/>
  <c r="I250" i="3"/>
  <c r="I237" i="3" s="1"/>
  <c r="H250" i="3"/>
  <c r="G250" i="3"/>
  <c r="G237" i="3" s="1"/>
  <c r="R249" i="3"/>
  <c r="P249" i="3"/>
  <c r="L249" i="3"/>
  <c r="I249" i="3"/>
  <c r="H249" i="3"/>
  <c r="R248" i="3"/>
  <c r="P248" i="3"/>
  <c r="L248" i="3"/>
  <c r="H248" i="3"/>
  <c r="R247" i="3"/>
  <c r="P247" i="3"/>
  <c r="L247" i="3"/>
  <c r="H247" i="3"/>
  <c r="R246" i="3"/>
  <c r="P246" i="3"/>
  <c r="L246" i="3"/>
  <c r="H246" i="3"/>
  <c r="R245" i="3"/>
  <c r="P245" i="3"/>
  <c r="L245" i="3"/>
  <c r="H245" i="3"/>
  <c r="R244" i="3"/>
  <c r="P244" i="3"/>
  <c r="L244" i="3"/>
  <c r="H244" i="3"/>
  <c r="Q243" i="3"/>
  <c r="P243" i="3"/>
  <c r="O243" i="3"/>
  <c r="N243" i="3"/>
  <c r="N237" i="3" s="1"/>
  <c r="M243" i="3"/>
  <c r="M237" i="3" s="1"/>
  <c r="L243" i="3"/>
  <c r="R243" i="3" s="1"/>
  <c r="K243" i="3"/>
  <c r="J243" i="3"/>
  <c r="I243" i="3"/>
  <c r="H243" i="3"/>
  <c r="G243" i="3"/>
  <c r="R242" i="3"/>
  <c r="P242" i="3"/>
  <c r="L242" i="3"/>
  <c r="H242" i="3"/>
  <c r="R241" i="3"/>
  <c r="P241" i="3"/>
  <c r="L241" i="3"/>
  <c r="H241" i="3"/>
  <c r="R240" i="3"/>
  <c r="P240" i="3"/>
  <c r="L240" i="3"/>
  <c r="H240" i="3"/>
  <c r="R239" i="3"/>
  <c r="P239" i="3"/>
  <c r="L239" i="3"/>
  <c r="H239" i="3"/>
  <c r="R238" i="3"/>
  <c r="P238" i="3"/>
  <c r="L238" i="3"/>
  <c r="H238" i="3"/>
  <c r="H237" i="3" s="1"/>
  <c r="P237" i="3"/>
  <c r="L237" i="3"/>
  <c r="K237" i="3"/>
  <c r="F237" i="3"/>
  <c r="E237" i="3"/>
  <c r="P236" i="3"/>
  <c r="L236" i="3"/>
  <c r="R236" i="3" s="1"/>
  <c r="H236" i="3"/>
  <c r="L235" i="3"/>
  <c r="R235" i="3" s="1"/>
  <c r="H235" i="3"/>
  <c r="P234" i="3"/>
  <c r="O234" i="3"/>
  <c r="L234" i="3"/>
  <c r="R234" i="3" s="1"/>
  <c r="H234" i="3"/>
  <c r="P233" i="3"/>
  <c r="L233" i="3"/>
  <c r="R233" i="3" s="1"/>
  <c r="H233" i="3"/>
  <c r="P232" i="3"/>
  <c r="L232" i="3"/>
  <c r="R232" i="3" s="1"/>
  <c r="H232" i="3"/>
  <c r="P231" i="3"/>
  <c r="L231" i="3"/>
  <c r="R231" i="3" s="1"/>
  <c r="H231" i="3"/>
  <c r="P230" i="3"/>
  <c r="L230" i="3"/>
  <c r="R230" i="3" s="1"/>
  <c r="H230" i="3"/>
  <c r="P228" i="3"/>
  <c r="L228" i="3"/>
  <c r="R228" i="3" s="1"/>
  <c r="H228" i="3"/>
  <c r="P227" i="3"/>
  <c r="L227" i="3"/>
  <c r="R227" i="3" s="1"/>
  <c r="H227" i="3"/>
  <c r="P226" i="3"/>
  <c r="L226" i="3"/>
  <c r="R226" i="3" s="1"/>
  <c r="H226" i="3"/>
  <c r="R225" i="3"/>
  <c r="P225" i="3"/>
  <c r="L225" i="3"/>
  <c r="H225" i="3"/>
  <c r="P224" i="3"/>
  <c r="L224" i="3"/>
  <c r="R224" i="3" s="1"/>
  <c r="H224" i="3"/>
  <c r="P223" i="3"/>
  <c r="L223" i="3"/>
  <c r="R223" i="3" s="1"/>
  <c r="H223" i="3"/>
  <c r="P222" i="3"/>
  <c r="L222" i="3"/>
  <c r="H222" i="3"/>
  <c r="R221" i="3"/>
  <c r="P221" i="3"/>
  <c r="L221" i="3"/>
  <c r="H221" i="3"/>
  <c r="Q219" i="3"/>
  <c r="Q218" i="3" s="1"/>
  <c r="P219" i="3"/>
  <c r="O219" i="3"/>
  <c r="O218" i="3" s="1"/>
  <c r="N219" i="3"/>
  <c r="M219" i="3"/>
  <c r="K219" i="3"/>
  <c r="J219" i="3"/>
  <c r="I219" i="3"/>
  <c r="I218" i="3" s="1"/>
  <c r="G219" i="3"/>
  <c r="G218" i="3" s="1"/>
  <c r="F219" i="3"/>
  <c r="E219" i="3"/>
  <c r="P218" i="3"/>
  <c r="N218" i="3"/>
  <c r="M218" i="3"/>
  <c r="K218" i="3"/>
  <c r="J218" i="3"/>
  <c r="F218" i="3"/>
  <c r="E218" i="3"/>
  <c r="P217" i="3"/>
  <c r="L217" i="3"/>
  <c r="R217" i="3" s="1"/>
  <c r="H217" i="3"/>
  <c r="P216" i="3"/>
  <c r="L216" i="3"/>
  <c r="R216" i="3" s="1"/>
  <c r="H216" i="3"/>
  <c r="P215" i="3"/>
  <c r="L215" i="3"/>
  <c r="R215" i="3" s="1"/>
  <c r="H215" i="3"/>
  <c r="P214" i="3"/>
  <c r="L214" i="3"/>
  <c r="R214" i="3" s="1"/>
  <c r="H214" i="3"/>
  <c r="P213" i="3"/>
  <c r="L213" i="3"/>
  <c r="R213" i="3" s="1"/>
  <c r="H213" i="3"/>
  <c r="P212" i="3"/>
  <c r="L212" i="3"/>
  <c r="R212" i="3" s="1"/>
  <c r="H212" i="3"/>
  <c r="R211" i="3"/>
  <c r="P211" i="3"/>
  <c r="L211" i="3"/>
  <c r="H211" i="3"/>
  <c r="P210" i="3"/>
  <c r="L210" i="3"/>
  <c r="R210" i="3" s="1"/>
  <c r="H210" i="3"/>
  <c r="Q209" i="3"/>
  <c r="P209" i="3"/>
  <c r="O209" i="3"/>
  <c r="N209" i="3"/>
  <c r="M209" i="3"/>
  <c r="K209" i="3"/>
  <c r="J209" i="3"/>
  <c r="I209" i="3"/>
  <c r="G209" i="3"/>
  <c r="F209" i="3"/>
  <c r="E209" i="3"/>
  <c r="P208" i="3"/>
  <c r="L208" i="3"/>
  <c r="R208" i="3" s="1"/>
  <c r="H208" i="3"/>
  <c r="P207" i="3"/>
  <c r="O207" i="3"/>
  <c r="H207" i="3"/>
  <c r="G207" i="3"/>
  <c r="L207" i="3" s="1"/>
  <c r="R207" i="3" s="1"/>
  <c r="P206" i="3"/>
  <c r="L206" i="3"/>
  <c r="R206" i="3" s="1"/>
  <c r="H206" i="3"/>
  <c r="P205" i="3"/>
  <c r="L205" i="3"/>
  <c r="R205" i="3" s="1"/>
  <c r="H205" i="3"/>
  <c r="R204" i="3"/>
  <c r="P204" i="3"/>
  <c r="L204" i="3"/>
  <c r="H204" i="3"/>
  <c r="P203" i="3"/>
  <c r="L203" i="3"/>
  <c r="R203" i="3" s="1"/>
  <c r="H203" i="3"/>
  <c r="R202" i="3"/>
  <c r="P202" i="3"/>
  <c r="L202" i="3"/>
  <c r="H202" i="3"/>
  <c r="P201" i="3"/>
  <c r="L201" i="3"/>
  <c r="R201" i="3" s="1"/>
  <c r="H201" i="3"/>
  <c r="R200" i="3"/>
  <c r="P200" i="3"/>
  <c r="L200" i="3"/>
  <c r="H200" i="3"/>
  <c r="P199" i="3"/>
  <c r="L199" i="3"/>
  <c r="R199" i="3" s="1"/>
  <c r="H199" i="3"/>
  <c r="P198" i="3"/>
  <c r="L198" i="3"/>
  <c r="R198" i="3" s="1"/>
  <c r="H198" i="3"/>
  <c r="P197" i="3"/>
  <c r="L197" i="3"/>
  <c r="R197" i="3" s="1"/>
  <c r="H197" i="3"/>
  <c r="R196" i="3"/>
  <c r="P196" i="3"/>
  <c r="L196" i="3"/>
  <c r="H196" i="3"/>
  <c r="P195" i="3"/>
  <c r="L195" i="3"/>
  <c r="H195" i="3"/>
  <c r="P194" i="3"/>
  <c r="O194" i="3"/>
  <c r="L194" i="3"/>
  <c r="R194" i="3" s="1"/>
  <c r="H194" i="3"/>
  <c r="Q193" i="3"/>
  <c r="P193" i="3"/>
  <c r="O193" i="3"/>
  <c r="N193" i="3"/>
  <c r="M193" i="3"/>
  <c r="K193" i="3"/>
  <c r="J193" i="3"/>
  <c r="I193" i="3"/>
  <c r="G193" i="3"/>
  <c r="F193" i="3"/>
  <c r="E193" i="3"/>
  <c r="P192" i="3"/>
  <c r="L192" i="3"/>
  <c r="R192" i="3" s="1"/>
  <c r="H192" i="3"/>
  <c r="P191" i="3"/>
  <c r="O191" i="3"/>
  <c r="L191" i="3"/>
  <c r="R191" i="3" s="1"/>
  <c r="H191" i="3"/>
  <c r="P190" i="3"/>
  <c r="L190" i="3"/>
  <c r="R190" i="3" s="1"/>
  <c r="H190" i="3"/>
  <c r="P189" i="3"/>
  <c r="O189" i="3"/>
  <c r="L189" i="3"/>
  <c r="R189" i="3" s="1"/>
  <c r="H189" i="3"/>
  <c r="P187" i="3"/>
  <c r="L187" i="3"/>
  <c r="R187" i="3" s="1"/>
  <c r="H187" i="3"/>
  <c r="P186" i="3"/>
  <c r="L186" i="3"/>
  <c r="R186" i="3" s="1"/>
  <c r="H186" i="3"/>
  <c r="P185" i="3"/>
  <c r="L185" i="3"/>
  <c r="R185" i="3" s="1"/>
  <c r="H185" i="3"/>
  <c r="Q184" i="3"/>
  <c r="Q176" i="3" s="1"/>
  <c r="P184" i="3"/>
  <c r="O184" i="3"/>
  <c r="O176" i="3" s="1"/>
  <c r="N184" i="3"/>
  <c r="L184" i="3"/>
  <c r="H184" i="3"/>
  <c r="M184" i="3" s="1"/>
  <c r="V184" i="3" s="1"/>
  <c r="G184" i="3"/>
  <c r="R183" i="3"/>
  <c r="P183" i="3"/>
  <c r="O183" i="3"/>
  <c r="H183" i="3"/>
  <c r="M183" i="3" s="1"/>
  <c r="V183" i="3" s="1"/>
  <c r="G183" i="3"/>
  <c r="L183" i="3" s="1"/>
  <c r="P182" i="3"/>
  <c r="O182" i="3"/>
  <c r="M182" i="3"/>
  <c r="V182" i="3" s="1"/>
  <c r="L182" i="3"/>
  <c r="R182" i="3" s="1"/>
  <c r="H182" i="3"/>
  <c r="G182" i="3"/>
  <c r="Q181" i="3"/>
  <c r="P181" i="3"/>
  <c r="O181" i="3"/>
  <c r="N181" i="3"/>
  <c r="M181" i="3"/>
  <c r="V181" i="3" s="1"/>
  <c r="L181" i="3"/>
  <c r="R181" i="3" s="1"/>
  <c r="H181" i="3"/>
  <c r="G181" i="3"/>
  <c r="Q180" i="3"/>
  <c r="R180" i="3" s="1"/>
  <c r="P180" i="3"/>
  <c r="O180" i="3"/>
  <c r="N180" i="3"/>
  <c r="L180" i="3"/>
  <c r="H180" i="3"/>
  <c r="M180" i="3" s="1"/>
  <c r="V180" i="3" s="1"/>
  <c r="G180" i="3"/>
  <c r="R179" i="3"/>
  <c r="Q179" i="3"/>
  <c r="P179" i="3"/>
  <c r="O179" i="3"/>
  <c r="O177" i="3" s="1"/>
  <c r="N179" i="3"/>
  <c r="L179" i="3"/>
  <c r="H179" i="3"/>
  <c r="M179" i="3" s="1"/>
  <c r="V179" i="3" s="1"/>
  <c r="G179" i="3"/>
  <c r="R178" i="3"/>
  <c r="Q178" i="3"/>
  <c r="P178" i="3"/>
  <c r="O178" i="3"/>
  <c r="N178" i="3"/>
  <c r="N177" i="3" s="1"/>
  <c r="N176" i="3" s="1"/>
  <c r="L178" i="3"/>
  <c r="H178" i="3"/>
  <c r="G178" i="3"/>
  <c r="G177" i="3" s="1"/>
  <c r="R177" i="3"/>
  <c r="Q177" i="3"/>
  <c r="P177" i="3"/>
  <c r="L177" i="3"/>
  <c r="K177" i="3"/>
  <c r="K176" i="3" s="1"/>
  <c r="J177" i="3"/>
  <c r="J176" i="3" s="1"/>
  <c r="I177" i="3"/>
  <c r="I176" i="3" s="1"/>
  <c r="F177" i="3"/>
  <c r="E177" i="3"/>
  <c r="E176" i="3" s="1"/>
  <c r="P176" i="3"/>
  <c r="G176" i="3"/>
  <c r="F176" i="3"/>
  <c r="P175" i="3"/>
  <c r="L175" i="3"/>
  <c r="R175" i="3" s="1"/>
  <c r="H175" i="3"/>
  <c r="R174" i="3"/>
  <c r="P174" i="3"/>
  <c r="L174" i="3"/>
  <c r="H174" i="3"/>
  <c r="P173" i="3"/>
  <c r="L173" i="3"/>
  <c r="R173" i="3" s="1"/>
  <c r="H173" i="3"/>
  <c r="P172" i="3"/>
  <c r="L172" i="3"/>
  <c r="R172" i="3" s="1"/>
  <c r="H172" i="3"/>
  <c r="P171" i="3"/>
  <c r="L171" i="3"/>
  <c r="H171" i="3"/>
  <c r="R170" i="3"/>
  <c r="P170" i="3"/>
  <c r="L170" i="3"/>
  <c r="H170" i="3"/>
  <c r="Q169" i="3"/>
  <c r="P169" i="3"/>
  <c r="O169" i="3"/>
  <c r="N169" i="3"/>
  <c r="M169" i="3"/>
  <c r="K169" i="3"/>
  <c r="J169" i="3"/>
  <c r="I169" i="3"/>
  <c r="G169" i="3"/>
  <c r="F169" i="3"/>
  <c r="E169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R167" i="3"/>
  <c r="Q167" i="3"/>
  <c r="P167" i="3"/>
  <c r="O167" i="3"/>
  <c r="N167" i="3"/>
  <c r="L167" i="3"/>
  <c r="H167" i="3"/>
  <c r="M167" i="3" s="1"/>
  <c r="V167" i="3" s="1"/>
  <c r="G167" i="3"/>
  <c r="G160" i="3" s="1"/>
  <c r="L160" i="3" s="1"/>
  <c r="R160" i="3" s="1"/>
  <c r="P166" i="3"/>
  <c r="L166" i="3"/>
  <c r="R166" i="3" s="1"/>
  <c r="H166" i="3"/>
  <c r="P165" i="3"/>
  <c r="L165" i="3"/>
  <c r="R165" i="3" s="1"/>
  <c r="H165" i="3"/>
  <c r="R164" i="3"/>
  <c r="P164" i="3"/>
  <c r="O164" i="3"/>
  <c r="H164" i="3"/>
  <c r="M164" i="3" s="1"/>
  <c r="V164" i="3" s="1"/>
  <c r="G164" i="3"/>
  <c r="L164" i="3" s="1"/>
  <c r="P163" i="3"/>
  <c r="O163" i="3"/>
  <c r="H163" i="3"/>
  <c r="M163" i="3" s="1"/>
  <c r="V163" i="3" s="1"/>
  <c r="G163" i="3"/>
  <c r="L163" i="3" s="1"/>
  <c r="R163" i="3" s="1"/>
  <c r="P162" i="3"/>
  <c r="O162" i="3"/>
  <c r="H162" i="3"/>
  <c r="M162" i="3" s="1"/>
  <c r="V162" i="3" s="1"/>
  <c r="G162" i="3"/>
  <c r="L162" i="3" s="1"/>
  <c r="R162" i="3" s="1"/>
  <c r="P161" i="3"/>
  <c r="O161" i="3"/>
  <c r="H161" i="3"/>
  <c r="M161" i="3" s="1"/>
  <c r="V161" i="3" s="1"/>
  <c r="G161" i="3"/>
  <c r="L161" i="3" s="1"/>
  <c r="R161" i="3" s="1"/>
  <c r="Q160" i="3"/>
  <c r="P160" i="3"/>
  <c r="O160" i="3"/>
  <c r="N160" i="3"/>
  <c r="K160" i="3"/>
  <c r="J160" i="3"/>
  <c r="I160" i="3"/>
  <c r="H160" i="3"/>
  <c r="F160" i="3"/>
  <c r="F137" i="3" s="1"/>
  <c r="E160" i="3"/>
  <c r="P159" i="3"/>
  <c r="L159" i="3"/>
  <c r="R159" i="3" s="1"/>
  <c r="H159" i="3"/>
  <c r="P158" i="3"/>
  <c r="L158" i="3"/>
  <c r="R158" i="3" s="1"/>
  <c r="H158" i="3"/>
  <c r="P157" i="3"/>
  <c r="O157" i="3"/>
  <c r="O154" i="3" s="1"/>
  <c r="H157" i="3"/>
  <c r="M157" i="3" s="1"/>
  <c r="V157" i="3" s="1"/>
  <c r="G157" i="3"/>
  <c r="L157" i="3" s="1"/>
  <c r="R157" i="3" s="1"/>
  <c r="P156" i="3"/>
  <c r="O156" i="3"/>
  <c r="L156" i="3"/>
  <c r="R156" i="3" s="1"/>
  <c r="H156" i="3"/>
  <c r="M156" i="3" s="1"/>
  <c r="V156" i="3" s="1"/>
  <c r="G156" i="3"/>
  <c r="P155" i="3"/>
  <c r="O155" i="3"/>
  <c r="H155" i="3"/>
  <c r="G155" i="3"/>
  <c r="Q154" i="3"/>
  <c r="Q137" i="3" s="1"/>
  <c r="P154" i="3"/>
  <c r="N154" i="3"/>
  <c r="K154" i="3"/>
  <c r="J154" i="3"/>
  <c r="I154" i="3"/>
  <c r="I137" i="3" s="1"/>
  <c r="F154" i="3"/>
  <c r="E154" i="3"/>
  <c r="E137" i="3" s="1"/>
  <c r="P153" i="3"/>
  <c r="L153" i="3"/>
  <c r="R153" i="3" s="1"/>
  <c r="H153" i="3"/>
  <c r="G153" i="3"/>
  <c r="P152" i="3"/>
  <c r="H152" i="3"/>
  <c r="G152" i="3"/>
  <c r="L152" i="3" s="1"/>
  <c r="R152" i="3" s="1"/>
  <c r="P151" i="3"/>
  <c r="H151" i="3"/>
  <c r="M151" i="3" s="1"/>
  <c r="V151" i="3" s="1"/>
  <c r="G151" i="3"/>
  <c r="L151" i="3" s="1"/>
  <c r="R151" i="3" s="1"/>
  <c r="P150" i="3"/>
  <c r="L150" i="3"/>
  <c r="R150" i="3" s="1"/>
  <c r="H150" i="3"/>
  <c r="M150" i="3" s="1"/>
  <c r="V150" i="3" s="1"/>
  <c r="G150" i="3"/>
  <c r="P149" i="3"/>
  <c r="H149" i="3"/>
  <c r="G149" i="3"/>
  <c r="L149" i="3" s="1"/>
  <c r="Q148" i="3"/>
  <c r="P148" i="3"/>
  <c r="N148" i="3"/>
  <c r="L148" i="3"/>
  <c r="R148" i="3" s="1"/>
  <c r="H148" i="3"/>
  <c r="M148" i="3" s="1"/>
  <c r="V148" i="3" s="1"/>
  <c r="G148" i="3"/>
  <c r="P147" i="3"/>
  <c r="L147" i="3"/>
  <c r="R147" i="3" s="1"/>
  <c r="H147" i="3"/>
  <c r="Q146" i="3"/>
  <c r="P146" i="3"/>
  <c r="O146" i="3"/>
  <c r="N146" i="3"/>
  <c r="K146" i="3"/>
  <c r="J146" i="3"/>
  <c r="J137" i="3" s="1"/>
  <c r="I146" i="3"/>
  <c r="R145" i="3"/>
  <c r="P145" i="3"/>
  <c r="L145" i="3"/>
  <c r="H145" i="3"/>
  <c r="P144" i="3"/>
  <c r="L144" i="3"/>
  <c r="R144" i="3" s="1"/>
  <c r="H144" i="3"/>
  <c r="R143" i="3"/>
  <c r="P143" i="3"/>
  <c r="L143" i="3"/>
  <c r="H143" i="3"/>
  <c r="P142" i="3"/>
  <c r="L142" i="3"/>
  <c r="R142" i="3" s="1"/>
  <c r="H142" i="3"/>
  <c r="H141" i="3" s="1"/>
  <c r="Q141" i="3"/>
  <c r="P141" i="3"/>
  <c r="O141" i="3"/>
  <c r="N141" i="3"/>
  <c r="L141" i="3" s="1"/>
  <c r="M141" i="3"/>
  <c r="K141" i="3"/>
  <c r="J141" i="3"/>
  <c r="I141" i="3"/>
  <c r="G141" i="3"/>
  <c r="P140" i="3"/>
  <c r="L140" i="3"/>
  <c r="R140" i="3" s="1"/>
  <c r="H140" i="3"/>
  <c r="P139" i="3"/>
  <c r="L139" i="3"/>
  <c r="R139" i="3" s="1"/>
  <c r="H139" i="3"/>
  <c r="R138" i="3"/>
  <c r="P138" i="3"/>
  <c r="O138" i="3"/>
  <c r="O137" i="3" s="1"/>
  <c r="M138" i="3"/>
  <c r="L138" i="3"/>
  <c r="H138" i="3"/>
  <c r="G138" i="3"/>
  <c r="P137" i="3"/>
  <c r="N137" i="3"/>
  <c r="P136" i="3"/>
  <c r="L136" i="3"/>
  <c r="R136" i="3" s="1"/>
  <c r="H136" i="3"/>
  <c r="P135" i="3"/>
  <c r="L135" i="3"/>
  <c r="R135" i="3" s="1"/>
  <c r="H135" i="3"/>
  <c r="P134" i="3"/>
  <c r="L134" i="3"/>
  <c r="R134" i="3" s="1"/>
  <c r="H134" i="3"/>
  <c r="P133" i="3"/>
  <c r="L133" i="3"/>
  <c r="R133" i="3" s="1"/>
  <c r="H133" i="3"/>
  <c r="P132" i="3"/>
  <c r="L132" i="3"/>
  <c r="R132" i="3" s="1"/>
  <c r="H132" i="3"/>
  <c r="P131" i="3"/>
  <c r="L131" i="3"/>
  <c r="R131" i="3" s="1"/>
  <c r="H131" i="3"/>
  <c r="P130" i="3"/>
  <c r="L130" i="3"/>
  <c r="R130" i="3" s="1"/>
  <c r="H130" i="3"/>
  <c r="H129" i="3" s="1"/>
  <c r="Q129" i="3"/>
  <c r="Q121" i="3" s="1"/>
  <c r="P129" i="3"/>
  <c r="O129" i="3"/>
  <c r="N129" i="3"/>
  <c r="M129" i="3"/>
  <c r="K129" i="3"/>
  <c r="K121" i="3" s="1"/>
  <c r="J129" i="3"/>
  <c r="J121" i="3" s="1"/>
  <c r="I129" i="3"/>
  <c r="I121" i="3" s="1"/>
  <c r="G129" i="3"/>
  <c r="F129" i="3"/>
  <c r="E129" i="3"/>
  <c r="P128" i="3"/>
  <c r="L128" i="3"/>
  <c r="R128" i="3" s="1"/>
  <c r="H128" i="3"/>
  <c r="R127" i="3"/>
  <c r="P127" i="3"/>
  <c r="L127" i="3"/>
  <c r="H127" i="3"/>
  <c r="P126" i="3"/>
  <c r="L126" i="3"/>
  <c r="R126" i="3" s="1"/>
  <c r="H126" i="3"/>
  <c r="P125" i="3"/>
  <c r="L125" i="3"/>
  <c r="R125" i="3" s="1"/>
  <c r="H125" i="3"/>
  <c r="P124" i="3"/>
  <c r="O124" i="3"/>
  <c r="L124" i="3"/>
  <c r="R124" i="3" s="1"/>
  <c r="H124" i="3"/>
  <c r="M124" i="3" s="1"/>
  <c r="V124" i="3" s="1"/>
  <c r="G124" i="3"/>
  <c r="P123" i="3"/>
  <c r="L123" i="3"/>
  <c r="H123" i="3"/>
  <c r="P122" i="3"/>
  <c r="L122" i="3"/>
  <c r="R122" i="3" s="1"/>
  <c r="H122" i="3"/>
  <c r="P121" i="3"/>
  <c r="O121" i="3"/>
  <c r="N121" i="3"/>
  <c r="M121" i="3"/>
  <c r="G121" i="3"/>
  <c r="F121" i="3"/>
  <c r="E121" i="3"/>
  <c r="P120" i="3"/>
  <c r="L120" i="3"/>
  <c r="R120" i="3" s="1"/>
  <c r="H120" i="3"/>
  <c r="P119" i="3"/>
  <c r="L119" i="3"/>
  <c r="R119" i="3" s="1"/>
  <c r="H119" i="3"/>
  <c r="P118" i="3"/>
  <c r="L118" i="3"/>
  <c r="R118" i="3" s="1"/>
  <c r="H118" i="3"/>
  <c r="R117" i="3"/>
  <c r="P117" i="3"/>
  <c r="L117" i="3"/>
  <c r="H117" i="3"/>
  <c r="P116" i="3"/>
  <c r="L116" i="3"/>
  <c r="R116" i="3" s="1"/>
  <c r="H116" i="3"/>
  <c r="P115" i="3"/>
  <c r="L115" i="3"/>
  <c r="R115" i="3" s="1"/>
  <c r="H115" i="3"/>
  <c r="Q114" i="3"/>
  <c r="P114" i="3"/>
  <c r="O114" i="3"/>
  <c r="N114" i="3"/>
  <c r="M114" i="3"/>
  <c r="K114" i="3"/>
  <c r="J114" i="3"/>
  <c r="I114" i="3"/>
  <c r="G114" i="3"/>
  <c r="F114" i="3"/>
  <c r="E114" i="3"/>
  <c r="R113" i="3"/>
  <c r="P113" i="3"/>
  <c r="L113" i="3"/>
  <c r="H113" i="3"/>
  <c r="P112" i="3"/>
  <c r="L112" i="3"/>
  <c r="R112" i="3" s="1"/>
  <c r="H112" i="3"/>
  <c r="P111" i="3"/>
  <c r="L111" i="3"/>
  <c r="R111" i="3" s="1"/>
  <c r="H111" i="3"/>
  <c r="P110" i="3"/>
  <c r="L110" i="3"/>
  <c r="R110" i="3" s="1"/>
  <c r="H110" i="3"/>
  <c r="P109" i="3"/>
  <c r="L109" i="3"/>
  <c r="R109" i="3" s="1"/>
  <c r="H109" i="3"/>
  <c r="P108" i="3"/>
  <c r="L108" i="3"/>
  <c r="R108" i="3" s="1"/>
  <c r="K108" i="3"/>
  <c r="J108" i="3"/>
  <c r="J101" i="3" s="1"/>
  <c r="H108" i="3"/>
  <c r="P107" i="3"/>
  <c r="L107" i="3"/>
  <c r="R107" i="3" s="1"/>
  <c r="H107" i="3"/>
  <c r="P106" i="3"/>
  <c r="L106" i="3"/>
  <c r="R106" i="3" s="1"/>
  <c r="H106" i="3"/>
  <c r="P105" i="3"/>
  <c r="L105" i="3"/>
  <c r="R105" i="3" s="1"/>
  <c r="H105" i="3"/>
  <c r="P104" i="3"/>
  <c r="L104" i="3"/>
  <c r="R104" i="3" s="1"/>
  <c r="H104" i="3"/>
  <c r="P103" i="3"/>
  <c r="L103" i="3"/>
  <c r="R103" i="3" s="1"/>
  <c r="H103" i="3"/>
  <c r="P102" i="3"/>
  <c r="M102" i="3"/>
  <c r="L102" i="3"/>
  <c r="R102" i="3" s="1"/>
  <c r="H102" i="3"/>
  <c r="Q101" i="3"/>
  <c r="P101" i="3"/>
  <c r="O101" i="3"/>
  <c r="N101" i="3"/>
  <c r="M101" i="3"/>
  <c r="I101" i="3"/>
  <c r="G101" i="3"/>
  <c r="F101" i="3"/>
  <c r="E101" i="3"/>
  <c r="P100" i="3"/>
  <c r="L100" i="3"/>
  <c r="R100" i="3" s="1"/>
  <c r="H100" i="3"/>
  <c r="P99" i="3"/>
  <c r="L99" i="3"/>
  <c r="R99" i="3" s="1"/>
  <c r="H99" i="3"/>
  <c r="P98" i="3"/>
  <c r="L98" i="3"/>
  <c r="R98" i="3" s="1"/>
  <c r="H98" i="3"/>
  <c r="P97" i="3"/>
  <c r="L97" i="3"/>
  <c r="R97" i="3" s="1"/>
  <c r="H97" i="3"/>
  <c r="R96" i="3"/>
  <c r="P96" i="3"/>
  <c r="L96" i="3"/>
  <c r="H96" i="3"/>
  <c r="P95" i="3"/>
  <c r="L95" i="3"/>
  <c r="R95" i="3" s="1"/>
  <c r="H95" i="3"/>
  <c r="R94" i="3"/>
  <c r="P94" i="3"/>
  <c r="L94" i="3"/>
  <c r="K92" i="3"/>
  <c r="K74" i="3" s="1"/>
  <c r="J92" i="3"/>
  <c r="H92" i="3" s="1"/>
  <c r="H94" i="3"/>
  <c r="P93" i="3"/>
  <c r="L93" i="3"/>
  <c r="R93" i="3" s="1"/>
  <c r="H93" i="3"/>
  <c r="Q92" i="3"/>
  <c r="P92" i="3"/>
  <c r="O92" i="3"/>
  <c r="N92" i="3"/>
  <c r="M92" i="3"/>
  <c r="I92" i="3"/>
  <c r="G92" i="3"/>
  <c r="L92" i="3" s="1"/>
  <c r="R92" i="3" s="1"/>
  <c r="F92" i="3"/>
  <c r="E92" i="3"/>
  <c r="P91" i="3"/>
  <c r="L91" i="3"/>
  <c r="R91" i="3" s="1"/>
  <c r="H91" i="3"/>
  <c r="P90" i="3"/>
  <c r="L90" i="3"/>
  <c r="R90" i="3" s="1"/>
  <c r="H90" i="3"/>
  <c r="R89" i="3"/>
  <c r="P89" i="3"/>
  <c r="L89" i="3"/>
  <c r="H89" i="3"/>
  <c r="P88" i="3"/>
  <c r="H88" i="3"/>
  <c r="G88" i="3"/>
  <c r="L88" i="3" s="1"/>
  <c r="R88" i="3" s="1"/>
  <c r="P87" i="3"/>
  <c r="L87" i="3"/>
  <c r="R87" i="3" s="1"/>
  <c r="H87" i="3"/>
  <c r="Q86" i="3"/>
  <c r="P86" i="3"/>
  <c r="O86" i="3"/>
  <c r="N86" i="3"/>
  <c r="M86" i="3"/>
  <c r="K86" i="3"/>
  <c r="J86" i="3"/>
  <c r="H86" i="3" s="1"/>
  <c r="I86" i="3"/>
  <c r="F86" i="3"/>
  <c r="E86" i="3"/>
  <c r="P85" i="3"/>
  <c r="L85" i="3"/>
  <c r="R85" i="3" s="1"/>
  <c r="H85" i="3"/>
  <c r="R84" i="3"/>
  <c r="P84" i="3"/>
  <c r="L84" i="3"/>
  <c r="H84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P82" i="3"/>
  <c r="L82" i="3"/>
  <c r="R82" i="3" s="1"/>
  <c r="H82" i="3"/>
  <c r="P81" i="3"/>
  <c r="L81" i="3"/>
  <c r="R81" i="3" s="1"/>
  <c r="H81" i="3"/>
  <c r="P80" i="3"/>
  <c r="L80" i="3"/>
  <c r="R80" i="3" s="1"/>
  <c r="H80" i="3"/>
  <c r="P79" i="3"/>
  <c r="L79" i="3"/>
  <c r="H79" i="3"/>
  <c r="P78" i="3"/>
  <c r="L78" i="3"/>
  <c r="R78" i="3" s="1"/>
  <c r="H78" i="3"/>
  <c r="M78" i="3" s="1"/>
  <c r="R77" i="3"/>
  <c r="P77" i="3"/>
  <c r="O77" i="3"/>
  <c r="L77" i="3"/>
  <c r="H77" i="3"/>
  <c r="M77" i="3" s="1"/>
  <c r="M75" i="3" s="1"/>
  <c r="P76" i="3"/>
  <c r="O76" i="3"/>
  <c r="M76" i="3"/>
  <c r="L76" i="3"/>
  <c r="R76" i="3" s="1"/>
  <c r="H76" i="3"/>
  <c r="Q75" i="3"/>
  <c r="Q74" i="3" s="1"/>
  <c r="P75" i="3"/>
  <c r="O75" i="3"/>
  <c r="O74" i="3" s="1"/>
  <c r="N75" i="3"/>
  <c r="L75" i="3"/>
  <c r="R75" i="3" s="1"/>
  <c r="K75" i="3"/>
  <c r="J75" i="3"/>
  <c r="I75" i="3"/>
  <c r="I74" i="3" s="1"/>
  <c r="G75" i="3"/>
  <c r="F75" i="3"/>
  <c r="F74" i="3" s="1"/>
  <c r="E75" i="3"/>
  <c r="P74" i="3"/>
  <c r="E74" i="3"/>
  <c r="P73" i="3"/>
  <c r="O73" i="3"/>
  <c r="L73" i="3"/>
  <c r="R73" i="3" s="1"/>
  <c r="H73" i="3"/>
  <c r="P71" i="3"/>
  <c r="O71" i="3"/>
  <c r="O69" i="3" s="1"/>
  <c r="L71" i="3"/>
  <c r="R71" i="3" s="1"/>
  <c r="H71" i="3"/>
  <c r="P70" i="3"/>
  <c r="O70" i="3"/>
  <c r="L70" i="3"/>
  <c r="R70" i="3" s="1"/>
  <c r="H70" i="3"/>
  <c r="Q69" i="3"/>
  <c r="P69" i="3"/>
  <c r="N69" i="3"/>
  <c r="M69" i="3"/>
  <c r="K69" i="3"/>
  <c r="J69" i="3"/>
  <c r="I69" i="3"/>
  <c r="H69" i="3"/>
  <c r="G69" i="3"/>
  <c r="L69" i="3" s="1"/>
  <c r="F69" i="3"/>
  <c r="E69" i="3"/>
  <c r="P68" i="3"/>
  <c r="L68" i="3"/>
  <c r="R68" i="3" s="1"/>
  <c r="H68" i="3"/>
  <c r="P67" i="3"/>
  <c r="L67" i="3"/>
  <c r="R67" i="3" s="1"/>
  <c r="H67" i="3"/>
  <c r="P66" i="3"/>
  <c r="L66" i="3"/>
  <c r="R66" i="3" s="1"/>
  <c r="H66" i="3"/>
  <c r="P65" i="3"/>
  <c r="L65" i="3"/>
  <c r="R65" i="3" s="1"/>
  <c r="H65" i="3"/>
  <c r="P64" i="3"/>
  <c r="L64" i="3"/>
  <c r="R64" i="3" s="1"/>
  <c r="H64" i="3"/>
  <c r="P63" i="3"/>
  <c r="L63" i="3"/>
  <c r="R63" i="3" s="1"/>
  <c r="H63" i="3"/>
  <c r="P61" i="3"/>
  <c r="L61" i="3"/>
  <c r="R61" i="3" s="1"/>
  <c r="H61" i="3"/>
  <c r="P60" i="3"/>
  <c r="L60" i="3"/>
  <c r="R60" i="3" s="1"/>
  <c r="H60" i="3"/>
  <c r="P58" i="3"/>
  <c r="L58" i="3"/>
  <c r="R58" i="3" s="1"/>
  <c r="H58" i="3"/>
  <c r="P57" i="3"/>
  <c r="L57" i="3"/>
  <c r="R57" i="3" s="1"/>
  <c r="H57" i="3"/>
  <c r="P56" i="3"/>
  <c r="L56" i="3"/>
  <c r="R56" i="3" s="1"/>
  <c r="H56" i="3"/>
  <c r="P55" i="3"/>
  <c r="L55" i="3"/>
  <c r="R55" i="3" s="1"/>
  <c r="H55" i="3"/>
  <c r="P54" i="3"/>
  <c r="L54" i="3"/>
  <c r="R54" i="3" s="1"/>
  <c r="H54" i="3"/>
  <c r="P53" i="3"/>
  <c r="L53" i="3"/>
  <c r="R53" i="3" s="1"/>
  <c r="H53" i="3"/>
  <c r="P52" i="3"/>
  <c r="L52" i="3"/>
  <c r="R52" i="3" s="1"/>
  <c r="H52" i="3"/>
  <c r="P51" i="3"/>
  <c r="L51" i="3"/>
  <c r="R51" i="3" s="1"/>
  <c r="H51" i="3"/>
  <c r="P50" i="3"/>
  <c r="L50" i="3"/>
  <c r="R50" i="3" s="1"/>
  <c r="H50" i="3"/>
  <c r="P46" i="3"/>
  <c r="L46" i="3"/>
  <c r="R46" i="3" s="1"/>
  <c r="H46" i="3"/>
  <c r="P44" i="3"/>
  <c r="L44" i="3"/>
  <c r="R44" i="3" s="1"/>
  <c r="H44" i="3"/>
  <c r="Q43" i="3"/>
  <c r="P43" i="3"/>
  <c r="O43" i="3"/>
  <c r="N43" i="3"/>
  <c r="M43" i="3"/>
  <c r="L43" i="3"/>
  <c r="R43" i="3" s="1"/>
  <c r="K43" i="3"/>
  <c r="J43" i="3"/>
  <c r="I43" i="3"/>
  <c r="G43" i="3"/>
  <c r="E43" i="3"/>
  <c r="P42" i="3"/>
  <c r="L42" i="3"/>
  <c r="R42" i="3" s="1"/>
  <c r="H42" i="3"/>
  <c r="P41" i="3"/>
  <c r="L41" i="3"/>
  <c r="R41" i="3" s="1"/>
  <c r="H41" i="3"/>
  <c r="P40" i="3"/>
  <c r="L40" i="3"/>
  <c r="R40" i="3" s="1"/>
  <c r="H40" i="3"/>
  <c r="P39" i="3"/>
  <c r="L39" i="3"/>
  <c r="R39" i="3" s="1"/>
  <c r="H39" i="3"/>
  <c r="P38" i="3"/>
  <c r="L38" i="3"/>
  <c r="R38" i="3" s="1"/>
  <c r="H38" i="3"/>
  <c r="P37" i="3"/>
  <c r="L37" i="3"/>
  <c r="R37" i="3" s="1"/>
  <c r="H37" i="3"/>
  <c r="P36" i="3"/>
  <c r="L36" i="3"/>
  <c r="R36" i="3" s="1"/>
  <c r="H36" i="3"/>
  <c r="Q35" i="3"/>
  <c r="P35" i="3"/>
  <c r="O35" i="3"/>
  <c r="N35" i="3"/>
  <c r="M35" i="3"/>
  <c r="K35" i="3"/>
  <c r="J35" i="3"/>
  <c r="I35" i="3"/>
  <c r="H35" i="3"/>
  <c r="G35" i="3"/>
  <c r="G34" i="3" s="1"/>
  <c r="L34" i="3" s="1"/>
  <c r="E35" i="3"/>
  <c r="E34" i="3" s="1"/>
  <c r="P34" i="3"/>
  <c r="I34" i="3"/>
  <c r="P33" i="3"/>
  <c r="L33" i="3"/>
  <c r="R33" i="3" s="1"/>
  <c r="H33" i="3"/>
  <c r="P31" i="3"/>
  <c r="L31" i="3"/>
  <c r="R31" i="3" s="1"/>
  <c r="H31" i="3"/>
  <c r="P29" i="3"/>
  <c r="L29" i="3"/>
  <c r="R29" i="3" s="1"/>
  <c r="H29" i="3"/>
  <c r="P28" i="3"/>
  <c r="L28" i="3"/>
  <c r="R28" i="3" s="1"/>
  <c r="H28" i="3"/>
  <c r="P27" i="3"/>
  <c r="L27" i="3"/>
  <c r="R27" i="3" s="1"/>
  <c r="H27" i="3"/>
  <c r="P26" i="3"/>
  <c r="L26" i="3"/>
  <c r="R26" i="3" s="1"/>
  <c r="H26" i="3"/>
  <c r="Q25" i="3"/>
  <c r="P25" i="3"/>
  <c r="P9" i="3" s="1"/>
  <c r="O25" i="3"/>
  <c r="N25" i="3"/>
  <c r="M25" i="3"/>
  <c r="K25" i="3"/>
  <c r="J25" i="3"/>
  <c r="I25" i="3"/>
  <c r="H25" i="3"/>
  <c r="G25" i="3"/>
  <c r="E25" i="3"/>
  <c r="P24" i="3"/>
  <c r="L24" i="3"/>
  <c r="R24" i="3" s="1"/>
  <c r="H24" i="3"/>
  <c r="P23" i="3"/>
  <c r="L23" i="3"/>
  <c r="R23" i="3" s="1"/>
  <c r="H23" i="3"/>
  <c r="P22" i="3"/>
  <c r="L22" i="3"/>
  <c r="R22" i="3" s="1"/>
  <c r="H22" i="3"/>
  <c r="P21" i="3"/>
  <c r="L21" i="3"/>
  <c r="R21" i="3" s="1"/>
  <c r="H21" i="3"/>
  <c r="Q20" i="3"/>
  <c r="P20" i="3"/>
  <c r="O20" i="3"/>
  <c r="N20" i="3"/>
  <c r="M20" i="3"/>
  <c r="K20" i="3"/>
  <c r="H20" i="3" s="1"/>
  <c r="J20" i="3"/>
  <c r="I20" i="3"/>
  <c r="G20" i="3"/>
  <c r="L20" i="3" s="1"/>
  <c r="F20" i="3"/>
  <c r="E20" i="3"/>
  <c r="P19" i="3"/>
  <c r="L19" i="3"/>
  <c r="R19" i="3" s="1"/>
  <c r="H19" i="3"/>
  <c r="P18" i="3"/>
  <c r="L18" i="3"/>
  <c r="R18" i="3" s="1"/>
  <c r="H18" i="3"/>
  <c r="P17" i="3"/>
  <c r="L17" i="3"/>
  <c r="R17" i="3" s="1"/>
  <c r="H17" i="3"/>
  <c r="P16" i="3"/>
  <c r="L16" i="3"/>
  <c r="R16" i="3" s="1"/>
  <c r="H16" i="3"/>
  <c r="Q15" i="3"/>
  <c r="Q10" i="3" s="1"/>
  <c r="P15" i="3"/>
  <c r="O15" i="3"/>
  <c r="N15" i="3"/>
  <c r="M15" i="3"/>
  <c r="L15" i="3"/>
  <c r="R15" i="3" s="1"/>
  <c r="K15" i="3"/>
  <c r="K10" i="3" s="1"/>
  <c r="J15" i="3"/>
  <c r="J10" i="3" s="1"/>
  <c r="I15" i="3"/>
  <c r="G15" i="3"/>
  <c r="E15" i="3"/>
  <c r="N14" i="3"/>
  <c r="L14" i="3"/>
  <c r="R14" i="3" s="1"/>
  <c r="H14" i="3"/>
  <c r="P13" i="3"/>
  <c r="L13" i="3"/>
  <c r="R13" i="3" s="1"/>
  <c r="H13" i="3"/>
  <c r="P12" i="3"/>
  <c r="O12" i="3"/>
  <c r="M12" i="3"/>
  <c r="L12" i="3"/>
  <c r="R12" i="3" s="1"/>
  <c r="H12" i="3"/>
  <c r="G12" i="3"/>
  <c r="P11" i="3"/>
  <c r="O11" i="3"/>
  <c r="L11" i="3"/>
  <c r="R11" i="3" s="1"/>
  <c r="H11" i="3"/>
  <c r="M11" i="3" s="1"/>
  <c r="M10" i="3" s="1"/>
  <c r="G11" i="3"/>
  <c r="P10" i="3"/>
  <c r="N10" i="3"/>
  <c r="G10" i="3"/>
  <c r="E10" i="3"/>
  <c r="T176" i="19" l="1"/>
  <c r="T176" i="32"/>
  <c r="Q9" i="3"/>
  <c r="P176" i="32"/>
  <c r="P176" i="19"/>
  <c r="O176" i="19"/>
  <c r="O176" i="32"/>
  <c r="J176" i="32"/>
  <c r="J176" i="19"/>
  <c r="I176" i="19"/>
  <c r="I176" i="32"/>
  <c r="H176" i="19"/>
  <c r="H176" i="32"/>
  <c r="L188" i="32"/>
  <c r="L188" i="19"/>
  <c r="E176" i="32"/>
  <c r="E176" i="19"/>
  <c r="R34" i="3"/>
  <c r="L34" i="19"/>
  <c r="L34" i="32"/>
  <c r="G69" i="20"/>
  <c r="H183" i="20"/>
  <c r="H56" i="20"/>
  <c r="H131" i="20"/>
  <c r="H132" i="20"/>
  <c r="H75" i="20"/>
  <c r="H83" i="20"/>
  <c r="N83" i="20"/>
  <c r="H137" i="20"/>
  <c r="H209" i="20"/>
  <c r="H215" i="20"/>
  <c r="H223" i="20"/>
  <c r="H191" i="20"/>
  <c r="H203" i="20"/>
  <c r="H107" i="20"/>
  <c r="H155" i="20"/>
  <c r="H179" i="20"/>
  <c r="I210" i="20"/>
  <c r="R210" i="20" s="1"/>
  <c r="R218" i="28"/>
  <c r="I93" i="20"/>
  <c r="R93" i="20" s="1"/>
  <c r="R101" i="28"/>
  <c r="H10" i="28"/>
  <c r="H10" i="20" s="1"/>
  <c r="F10" i="20"/>
  <c r="I33" i="20"/>
  <c r="R33" i="20" s="1"/>
  <c r="R35" i="28"/>
  <c r="I41" i="20"/>
  <c r="R41" i="20" s="1"/>
  <c r="R43" i="28"/>
  <c r="H64" i="28"/>
  <c r="N64" i="28" s="1"/>
  <c r="I67" i="20"/>
  <c r="R67" i="20" s="1"/>
  <c r="R75" i="28"/>
  <c r="F86" i="28"/>
  <c r="F80" i="20"/>
  <c r="H106" i="28"/>
  <c r="N106" i="28" s="1"/>
  <c r="I100" i="20"/>
  <c r="R100" i="20" s="1"/>
  <c r="R108" i="28"/>
  <c r="K101" i="28"/>
  <c r="K93" i="20" s="1"/>
  <c r="K106" i="20"/>
  <c r="G121" i="28"/>
  <c r="G113" i="20" s="1"/>
  <c r="G121" i="20"/>
  <c r="J139" i="20"/>
  <c r="H151" i="28"/>
  <c r="N151" i="28" s="1"/>
  <c r="F143" i="20"/>
  <c r="H156" i="28"/>
  <c r="N156" i="28" s="1"/>
  <c r="F148" i="20"/>
  <c r="H161" i="28"/>
  <c r="N161" i="28" s="1"/>
  <c r="F153" i="20"/>
  <c r="J177" i="28"/>
  <c r="J170" i="20"/>
  <c r="K176" i="28"/>
  <c r="K168" i="20" s="1"/>
  <c r="K173" i="20"/>
  <c r="H183" i="28"/>
  <c r="F175" i="20"/>
  <c r="M218" i="28"/>
  <c r="M210" i="20" s="1"/>
  <c r="H237" i="28"/>
  <c r="N237" i="28" s="1"/>
  <c r="N246" i="28"/>
  <c r="N236" i="20" s="1"/>
  <c r="H236" i="20"/>
  <c r="H258" i="28"/>
  <c r="I253" i="20"/>
  <c r="R253" i="20" s="1"/>
  <c r="R263" i="28"/>
  <c r="N265" i="28"/>
  <c r="N255" i="20" s="1"/>
  <c r="I10" i="20"/>
  <c r="R10" i="20" s="1"/>
  <c r="R10" i="28"/>
  <c r="H14" i="28"/>
  <c r="H14" i="20" s="1"/>
  <c r="I57" i="20"/>
  <c r="R57" i="20" s="1"/>
  <c r="R64" i="28"/>
  <c r="H66" i="28"/>
  <c r="N66" i="28" s="1"/>
  <c r="I78" i="20"/>
  <c r="R78" i="20" s="1"/>
  <c r="R86" i="28"/>
  <c r="I98" i="20"/>
  <c r="R98" i="20" s="1"/>
  <c r="R106" i="28"/>
  <c r="L101" i="28"/>
  <c r="L93" i="20" s="1"/>
  <c r="L106" i="20"/>
  <c r="H129" i="28"/>
  <c r="N129" i="28" s="1"/>
  <c r="L146" i="28"/>
  <c r="L138" i="20" s="1"/>
  <c r="L141" i="20"/>
  <c r="I143" i="20"/>
  <c r="R143" i="20" s="1"/>
  <c r="R151" i="28"/>
  <c r="L154" i="28"/>
  <c r="L146" i="20" s="1"/>
  <c r="I148" i="20"/>
  <c r="R148" i="20" s="1"/>
  <c r="R156" i="28"/>
  <c r="I153" i="20"/>
  <c r="R153" i="20" s="1"/>
  <c r="R161" i="28"/>
  <c r="N175" i="28"/>
  <c r="N167" i="20" s="1"/>
  <c r="H167" i="20"/>
  <c r="I169" i="20"/>
  <c r="R169" i="20" s="1"/>
  <c r="R177" i="28"/>
  <c r="L176" i="28"/>
  <c r="L168" i="20" s="1"/>
  <c r="L173" i="20"/>
  <c r="H209" i="28"/>
  <c r="F201" i="20"/>
  <c r="I227" i="20"/>
  <c r="R227" i="20" s="1"/>
  <c r="R237" i="28"/>
  <c r="N247" i="28"/>
  <c r="N237" i="20" s="1"/>
  <c r="H237" i="20"/>
  <c r="N253" i="28"/>
  <c r="N243" i="20" s="1"/>
  <c r="H243" i="20"/>
  <c r="I254" i="28"/>
  <c r="I245" i="20"/>
  <c r="R245" i="20" s="1"/>
  <c r="R255" i="28"/>
  <c r="I248" i="20"/>
  <c r="R248" i="20" s="1"/>
  <c r="R258" i="28"/>
  <c r="I250" i="20"/>
  <c r="R250" i="20" s="1"/>
  <c r="R260" i="28"/>
  <c r="H263" i="28"/>
  <c r="J253" i="20"/>
  <c r="H266" i="28"/>
  <c r="I20" i="20"/>
  <c r="R20" i="20" s="1"/>
  <c r="R20" i="28"/>
  <c r="I59" i="20"/>
  <c r="R59" i="20" s="1"/>
  <c r="R66" i="28"/>
  <c r="I92" i="28"/>
  <c r="I74" i="28" s="1"/>
  <c r="I86" i="20"/>
  <c r="R86" i="20" s="1"/>
  <c r="R94" i="28"/>
  <c r="G101" i="28"/>
  <c r="G93" i="20" s="1"/>
  <c r="G94" i="20"/>
  <c r="I121" i="28"/>
  <c r="I121" i="20"/>
  <c r="R121" i="20" s="1"/>
  <c r="R129" i="28"/>
  <c r="I155" i="20"/>
  <c r="R155" i="20" s="1"/>
  <c r="R163" i="28"/>
  <c r="M176" i="28"/>
  <c r="M168" i="20" s="1"/>
  <c r="M173" i="20"/>
  <c r="F218" i="28"/>
  <c r="F210" i="20" s="1"/>
  <c r="F211" i="20"/>
  <c r="N248" i="28"/>
  <c r="N238" i="20" s="1"/>
  <c r="H238" i="20"/>
  <c r="I243" i="20"/>
  <c r="R243" i="20" s="1"/>
  <c r="R253" i="28"/>
  <c r="H255" i="28"/>
  <c r="J245" i="20"/>
  <c r="H260" i="28"/>
  <c r="J250" i="20"/>
  <c r="I256" i="20"/>
  <c r="R256" i="20" s="1"/>
  <c r="R266" i="28"/>
  <c r="H20" i="20"/>
  <c r="G10" i="28"/>
  <c r="G10" i="20" s="1"/>
  <c r="G12" i="20"/>
  <c r="H20" i="28"/>
  <c r="N20" i="28" s="1"/>
  <c r="J20" i="20"/>
  <c r="N148" i="28"/>
  <c r="N140" i="20" s="1"/>
  <c r="H140" i="20"/>
  <c r="F142" i="20"/>
  <c r="H155" i="28"/>
  <c r="N155" i="28" s="1"/>
  <c r="F147" i="20"/>
  <c r="I185" i="20"/>
  <c r="R185" i="20" s="1"/>
  <c r="R193" i="28"/>
  <c r="I201" i="20"/>
  <c r="R201" i="20" s="1"/>
  <c r="R209" i="28"/>
  <c r="G218" i="28"/>
  <c r="G210" i="20" s="1"/>
  <c r="G211" i="20"/>
  <c r="I247" i="20"/>
  <c r="R247" i="20" s="1"/>
  <c r="R257" i="28"/>
  <c r="N262" i="28"/>
  <c r="N252" i="20" s="1"/>
  <c r="H252" i="20"/>
  <c r="I255" i="20"/>
  <c r="R255" i="20" s="1"/>
  <c r="R265" i="28"/>
  <c r="L10" i="28"/>
  <c r="L10" i="20" s="1"/>
  <c r="N12" i="28"/>
  <c r="N12" i="20" s="1"/>
  <c r="H12" i="20"/>
  <c r="I53" i="20"/>
  <c r="R53" i="20" s="1"/>
  <c r="R60" i="28"/>
  <c r="I56" i="20"/>
  <c r="R56" i="20" s="1"/>
  <c r="R63" i="28"/>
  <c r="H69" i="28"/>
  <c r="H62" i="20" s="1"/>
  <c r="F62" i="20"/>
  <c r="M74" i="28"/>
  <c r="M66" i="20" s="1"/>
  <c r="M67" i="20"/>
  <c r="K92" i="28"/>
  <c r="K84" i="20" s="1"/>
  <c r="K86" i="20"/>
  <c r="J150" i="28"/>
  <c r="J142" i="20" s="1"/>
  <c r="I142" i="20"/>
  <c r="R142" i="20" s="1"/>
  <c r="R150" i="28"/>
  <c r="I147" i="20"/>
  <c r="R147" i="20" s="1"/>
  <c r="R155" i="28"/>
  <c r="F160" i="28"/>
  <c r="H162" i="28"/>
  <c r="N162" i="28" s="1"/>
  <c r="F154" i="20"/>
  <c r="H182" i="28"/>
  <c r="F174" i="20"/>
  <c r="H207" i="28"/>
  <c r="N207" i="28" s="1"/>
  <c r="F199" i="20"/>
  <c r="H219" i="28"/>
  <c r="N219" i="28" s="1"/>
  <c r="N243" i="28"/>
  <c r="N233" i="20" s="1"/>
  <c r="H233" i="20"/>
  <c r="N249" i="28"/>
  <c r="N239" i="20" s="1"/>
  <c r="I252" i="20"/>
  <c r="R252" i="20" s="1"/>
  <c r="R262" i="28"/>
  <c r="F32" i="20"/>
  <c r="E32" i="32" s="1"/>
  <c r="F33" i="20"/>
  <c r="I58" i="20"/>
  <c r="R58" i="20" s="1"/>
  <c r="R65" i="28"/>
  <c r="G9" i="47"/>
  <c r="F74" i="28"/>
  <c r="F66" i="20" s="1"/>
  <c r="F67" i="20"/>
  <c r="L92" i="28"/>
  <c r="L84" i="20" s="1"/>
  <c r="L86" i="20"/>
  <c r="H124" i="28"/>
  <c r="N124" i="28" s="1"/>
  <c r="F116" i="20"/>
  <c r="I154" i="20"/>
  <c r="R154" i="20" s="1"/>
  <c r="R162" i="28"/>
  <c r="I161" i="20"/>
  <c r="R161" i="20" s="1"/>
  <c r="R169" i="28"/>
  <c r="I174" i="20"/>
  <c r="R174" i="20" s="1"/>
  <c r="R182" i="28"/>
  <c r="I176" i="20"/>
  <c r="R176" i="20" s="1"/>
  <c r="R184" i="28"/>
  <c r="I211" i="20"/>
  <c r="R211" i="20" s="1"/>
  <c r="R219" i="28"/>
  <c r="N244" i="28"/>
  <c r="N234" i="20" s="1"/>
  <c r="H234" i="20"/>
  <c r="N250" i="28"/>
  <c r="N240" i="20" s="1"/>
  <c r="H240" i="20"/>
  <c r="I246" i="20"/>
  <c r="R246" i="20" s="1"/>
  <c r="R256" i="28"/>
  <c r="I249" i="20"/>
  <c r="R249" i="20" s="1"/>
  <c r="R259" i="28"/>
  <c r="I254" i="20"/>
  <c r="R254" i="20" s="1"/>
  <c r="R264" i="28"/>
  <c r="I15" i="20"/>
  <c r="R15" i="20" s="1"/>
  <c r="R15" i="28"/>
  <c r="H25" i="28"/>
  <c r="N25" i="28" s="1"/>
  <c r="G32" i="20"/>
  <c r="G32" i="32" s="1"/>
  <c r="G33" i="20"/>
  <c r="H65" i="28"/>
  <c r="N65" i="28" s="1"/>
  <c r="J58" i="20"/>
  <c r="H67" i="28"/>
  <c r="N67" i="28" s="1"/>
  <c r="I62" i="20"/>
  <c r="R69" i="28"/>
  <c r="G75" i="28"/>
  <c r="G74" i="28" s="1"/>
  <c r="N95" i="28"/>
  <c r="N87" i="20" s="1"/>
  <c r="H87" i="20"/>
  <c r="I106" i="20"/>
  <c r="R106" i="20" s="1"/>
  <c r="R114" i="28"/>
  <c r="J121" i="28"/>
  <c r="J113" i="20" s="1"/>
  <c r="I116" i="20"/>
  <c r="R116" i="20" s="1"/>
  <c r="R124" i="28"/>
  <c r="H149" i="28"/>
  <c r="N149" i="28" s="1"/>
  <c r="F141" i="20"/>
  <c r="F154" i="28"/>
  <c r="I149" i="20"/>
  <c r="R149" i="20" s="1"/>
  <c r="R157" i="28"/>
  <c r="H164" i="28"/>
  <c r="N164" i="28" s="1"/>
  <c r="F156" i="20"/>
  <c r="H169" i="28"/>
  <c r="N169" i="28" s="1"/>
  <c r="J161" i="20"/>
  <c r="I173" i="20"/>
  <c r="R173" i="20" s="1"/>
  <c r="R181" i="28"/>
  <c r="N251" i="28"/>
  <c r="N241" i="20" s="1"/>
  <c r="H241" i="20"/>
  <c r="H256" i="28"/>
  <c r="J246" i="20"/>
  <c r="H259" i="28"/>
  <c r="J249" i="20"/>
  <c r="I251" i="20"/>
  <c r="R251" i="20" s="1"/>
  <c r="R261" i="28"/>
  <c r="H317" i="28"/>
  <c r="N317" i="28" s="1"/>
  <c r="N75" i="20"/>
  <c r="H201" i="20"/>
  <c r="I25" i="20"/>
  <c r="R25" i="20" s="1"/>
  <c r="R25" i="28"/>
  <c r="H35" i="28"/>
  <c r="N35" i="28" s="1"/>
  <c r="H43" i="28"/>
  <c r="N43" i="28" s="1"/>
  <c r="K32" i="20"/>
  <c r="P32" i="32" s="1"/>
  <c r="K58" i="20"/>
  <c r="I60" i="20"/>
  <c r="R60" i="20" s="1"/>
  <c r="R67" i="28"/>
  <c r="I9" i="47"/>
  <c r="H75" i="28"/>
  <c r="H67" i="20" s="1"/>
  <c r="H108" i="28"/>
  <c r="N108" i="28" s="1"/>
  <c r="J101" i="28"/>
  <c r="J93" i="20" s="1"/>
  <c r="J106" i="20"/>
  <c r="F121" i="28"/>
  <c r="F113" i="20" s="1"/>
  <c r="F121" i="20"/>
  <c r="H138" i="28"/>
  <c r="H147" i="28"/>
  <c r="I141" i="20"/>
  <c r="R141" i="20" s="1"/>
  <c r="R149" i="28"/>
  <c r="I156" i="20"/>
  <c r="R156" i="20" s="1"/>
  <c r="R164" i="28"/>
  <c r="I159" i="20"/>
  <c r="R159" i="20" s="1"/>
  <c r="R167" i="28"/>
  <c r="G177" i="28"/>
  <c r="G176" i="28" s="1"/>
  <c r="L218" i="28"/>
  <c r="L210" i="20" s="1"/>
  <c r="N245" i="28"/>
  <c r="N235" i="20" s="1"/>
  <c r="H252" i="28"/>
  <c r="F242" i="20"/>
  <c r="N257" i="28"/>
  <c r="N247" i="20" s="1"/>
  <c r="N31" i="28"/>
  <c r="N30" i="20" s="1"/>
  <c r="H30" i="20"/>
  <c r="O185" i="24"/>
  <c r="N177" i="20" s="1"/>
  <c r="O238" i="24"/>
  <c r="N228" i="20" s="1"/>
  <c r="O217" i="24"/>
  <c r="N209" i="20" s="1"/>
  <c r="O198" i="24"/>
  <c r="N190" i="20" s="1"/>
  <c r="O164" i="24"/>
  <c r="N156" i="20" s="1"/>
  <c r="O119" i="24"/>
  <c r="N111" i="20" s="1"/>
  <c r="H111" i="20"/>
  <c r="O230" i="24"/>
  <c r="N220" i="20" s="1"/>
  <c r="H220" i="20"/>
  <c r="O81" i="24"/>
  <c r="N73" i="20" s="1"/>
  <c r="H73" i="20"/>
  <c r="O89" i="24"/>
  <c r="N81" i="20" s="1"/>
  <c r="H81" i="20"/>
  <c r="O111" i="24"/>
  <c r="N103" i="20" s="1"/>
  <c r="H103" i="20"/>
  <c r="O116" i="24"/>
  <c r="N108" i="20" s="1"/>
  <c r="H108" i="20"/>
  <c r="O123" i="24"/>
  <c r="N115" i="20" s="1"/>
  <c r="H115" i="20"/>
  <c r="O142" i="24"/>
  <c r="N134" i="20" s="1"/>
  <c r="H134" i="20"/>
  <c r="O152" i="24"/>
  <c r="N144" i="20" s="1"/>
  <c r="H144" i="20"/>
  <c r="O168" i="24"/>
  <c r="N160" i="20" s="1"/>
  <c r="H160" i="20"/>
  <c r="O173" i="24"/>
  <c r="N165" i="20" s="1"/>
  <c r="H165" i="20"/>
  <c r="O188" i="24"/>
  <c r="N180" i="20" s="1"/>
  <c r="H180" i="20"/>
  <c r="O193" i="24"/>
  <c r="N185" i="20" s="1"/>
  <c r="H185" i="20"/>
  <c r="O201" i="24"/>
  <c r="N193" i="20" s="1"/>
  <c r="H193" i="20"/>
  <c r="O208" i="24"/>
  <c r="N200" i="20" s="1"/>
  <c r="H200" i="20"/>
  <c r="O214" i="24"/>
  <c r="N206" i="20" s="1"/>
  <c r="H206" i="20"/>
  <c r="O228" i="24"/>
  <c r="N219" i="20" s="1"/>
  <c r="H219" i="20"/>
  <c r="O242" i="24"/>
  <c r="N232" i="20" s="1"/>
  <c r="O224" i="24"/>
  <c r="N215" i="20" s="1"/>
  <c r="O199" i="24"/>
  <c r="N191" i="20" s="1"/>
  <c r="O191" i="24"/>
  <c r="N183" i="20" s="1"/>
  <c r="O186" i="24"/>
  <c r="N178" i="20" s="1"/>
  <c r="O161" i="24"/>
  <c r="N153" i="20" s="1"/>
  <c r="H153" i="20"/>
  <c r="O189" i="24"/>
  <c r="N181" i="20" s="1"/>
  <c r="H181" i="20"/>
  <c r="O102" i="24"/>
  <c r="N94" i="20" s="1"/>
  <c r="H94" i="20"/>
  <c r="O113" i="24"/>
  <c r="N105" i="20" s="1"/>
  <c r="H105" i="20"/>
  <c r="O120" i="24"/>
  <c r="N112" i="20" s="1"/>
  <c r="H112" i="20"/>
  <c r="O131" i="24"/>
  <c r="N123" i="20" s="1"/>
  <c r="H123" i="20"/>
  <c r="O149" i="24"/>
  <c r="H141" i="20"/>
  <c r="O195" i="24"/>
  <c r="N187" i="20" s="1"/>
  <c r="H187" i="20"/>
  <c r="O203" i="24"/>
  <c r="N195" i="20" s="1"/>
  <c r="H195" i="20"/>
  <c r="O216" i="24"/>
  <c r="N208" i="20" s="1"/>
  <c r="H208" i="20"/>
  <c r="O222" i="24"/>
  <c r="N213" i="20" s="1"/>
  <c r="H213" i="20"/>
  <c r="O231" i="24"/>
  <c r="N221" i="20" s="1"/>
  <c r="H221" i="20"/>
  <c r="O211" i="24"/>
  <c r="N203" i="20" s="1"/>
  <c r="O207" i="24"/>
  <c r="N199" i="20" s="1"/>
  <c r="O194" i="24"/>
  <c r="N186" i="20" s="1"/>
  <c r="O134" i="24"/>
  <c r="N126" i="20" s="1"/>
  <c r="O126" i="24"/>
  <c r="N118" i="20" s="1"/>
  <c r="O106" i="24"/>
  <c r="H98" i="20"/>
  <c r="O77" i="24"/>
  <c r="N69" i="20" s="1"/>
  <c r="H69" i="20"/>
  <c r="O96" i="24"/>
  <c r="N88" i="20" s="1"/>
  <c r="H88" i="20"/>
  <c r="O103" i="24"/>
  <c r="N95" i="20" s="1"/>
  <c r="H95" i="20"/>
  <c r="O132" i="24"/>
  <c r="N124" i="20" s="1"/>
  <c r="H124" i="20"/>
  <c r="O157" i="24"/>
  <c r="N149" i="20" s="1"/>
  <c r="H149" i="20"/>
  <c r="O162" i="24"/>
  <c r="O165" i="24"/>
  <c r="N157" i="20" s="1"/>
  <c r="H157" i="20"/>
  <c r="O192" i="24"/>
  <c r="N184" i="20" s="1"/>
  <c r="H184" i="20"/>
  <c r="O196" i="24"/>
  <c r="N188" i="20" s="1"/>
  <c r="H188" i="20"/>
  <c r="O204" i="24"/>
  <c r="N196" i="20" s="1"/>
  <c r="H196" i="20"/>
  <c r="O223" i="24"/>
  <c r="N214" i="20" s="1"/>
  <c r="H214" i="20"/>
  <c r="O232" i="24"/>
  <c r="N222" i="20" s="1"/>
  <c r="H222" i="20"/>
  <c r="O235" i="24"/>
  <c r="N225" i="20" s="1"/>
  <c r="O210" i="24"/>
  <c r="N202" i="20" s="1"/>
  <c r="O155" i="24"/>
  <c r="N147" i="20" s="1"/>
  <c r="O125" i="24"/>
  <c r="N117" i="20" s="1"/>
  <c r="O153" i="24"/>
  <c r="N145" i="20" s="1"/>
  <c r="H145" i="20"/>
  <c r="O78" i="24"/>
  <c r="N70" i="20" s="1"/>
  <c r="H70" i="20"/>
  <c r="O84" i="24"/>
  <c r="N76" i="20" s="1"/>
  <c r="H76" i="20"/>
  <c r="O104" i="24"/>
  <c r="N96" i="20" s="1"/>
  <c r="H96" i="20"/>
  <c r="O133" i="24"/>
  <c r="N125" i="20" s="1"/>
  <c r="H125" i="20"/>
  <c r="O166" i="24"/>
  <c r="N158" i="20" s="1"/>
  <c r="H158" i="20"/>
  <c r="O197" i="24"/>
  <c r="N189" i="20" s="1"/>
  <c r="H189" i="20"/>
  <c r="O205" i="24"/>
  <c r="N197" i="20" s="1"/>
  <c r="H197" i="20"/>
  <c r="O239" i="24"/>
  <c r="N229" i="20" s="1"/>
  <c r="H229" i="20"/>
  <c r="O105" i="24"/>
  <c r="N97" i="20" s="1"/>
  <c r="H97" i="20"/>
  <c r="O234" i="24"/>
  <c r="N224" i="20" s="1"/>
  <c r="O209" i="24"/>
  <c r="O171" i="24"/>
  <c r="N163" i="20" s="1"/>
  <c r="O163" i="24"/>
  <c r="N155" i="20" s="1"/>
  <c r="O140" i="24"/>
  <c r="N132" i="20" s="1"/>
  <c r="O124" i="24"/>
  <c r="O130" i="24"/>
  <c r="N122" i="20" s="1"/>
  <c r="H122" i="20"/>
  <c r="O76" i="24"/>
  <c r="N68" i="20" s="1"/>
  <c r="H68" i="20"/>
  <c r="O85" i="24"/>
  <c r="N77" i="20" s="1"/>
  <c r="H77" i="20"/>
  <c r="O87" i="24"/>
  <c r="N79" i="20" s="1"/>
  <c r="H79" i="20"/>
  <c r="O98" i="24"/>
  <c r="N90" i="20" s="1"/>
  <c r="H90" i="20"/>
  <c r="O107" i="24"/>
  <c r="N99" i="20" s="1"/>
  <c r="H99" i="20"/>
  <c r="O127" i="24"/>
  <c r="N119" i="20" s="1"/>
  <c r="H119" i="20"/>
  <c r="O240" i="24"/>
  <c r="N230" i="20" s="1"/>
  <c r="H230" i="20"/>
  <c r="O233" i="24"/>
  <c r="N223" i="20" s="1"/>
  <c r="O206" i="24"/>
  <c r="N198" i="20" s="1"/>
  <c r="O170" i="24"/>
  <c r="N162" i="20" s="1"/>
  <c r="O159" i="24"/>
  <c r="N151" i="20" s="1"/>
  <c r="O145" i="24"/>
  <c r="N137" i="20" s="1"/>
  <c r="O139" i="24"/>
  <c r="N131" i="20" s="1"/>
  <c r="O90" i="24"/>
  <c r="N82" i="20" s="1"/>
  <c r="H82" i="20"/>
  <c r="O143" i="24"/>
  <c r="N135" i="20" s="1"/>
  <c r="H135" i="20"/>
  <c r="O174" i="24"/>
  <c r="N166" i="20" s="1"/>
  <c r="H166" i="20"/>
  <c r="O215" i="24"/>
  <c r="N207" i="20" s="1"/>
  <c r="H207" i="20"/>
  <c r="O79" i="24"/>
  <c r="N71" i="20" s="1"/>
  <c r="O99" i="24"/>
  <c r="N91" i="20" s="1"/>
  <c r="H91" i="20"/>
  <c r="O109" i="24"/>
  <c r="N101" i="20" s="1"/>
  <c r="H101" i="20"/>
  <c r="O128" i="24"/>
  <c r="N120" i="20" s="1"/>
  <c r="H120" i="20"/>
  <c r="O135" i="24"/>
  <c r="N127" i="20" s="1"/>
  <c r="H127" i="20"/>
  <c r="O241" i="24"/>
  <c r="N231" i="20" s="1"/>
  <c r="H231" i="20"/>
  <c r="O226" i="24"/>
  <c r="N217" i="20" s="1"/>
  <c r="O202" i="24"/>
  <c r="N194" i="20" s="1"/>
  <c r="O169" i="24"/>
  <c r="N161" i="20" s="1"/>
  <c r="O158" i="24"/>
  <c r="N150" i="20" s="1"/>
  <c r="O144" i="24"/>
  <c r="N136" i="20" s="1"/>
  <c r="O115" i="24"/>
  <c r="N107" i="20" s="1"/>
  <c r="O108" i="24"/>
  <c r="O97" i="24"/>
  <c r="N89" i="20" s="1"/>
  <c r="O82" i="24"/>
  <c r="N74" i="20" s="1"/>
  <c r="H74" i="20"/>
  <c r="O112" i="24"/>
  <c r="N104" i="20" s="1"/>
  <c r="H104" i="20"/>
  <c r="O221" i="24"/>
  <c r="N212" i="20" s="1"/>
  <c r="H212" i="20"/>
  <c r="O80" i="24"/>
  <c r="N72" i="20" s="1"/>
  <c r="H72" i="20"/>
  <c r="O100" i="24"/>
  <c r="N92" i="20" s="1"/>
  <c r="H92" i="20"/>
  <c r="O110" i="24"/>
  <c r="N102" i="20" s="1"/>
  <c r="H102" i="20"/>
  <c r="O122" i="24"/>
  <c r="N114" i="20" s="1"/>
  <c r="H114" i="20"/>
  <c r="O136" i="24"/>
  <c r="N128" i="20" s="1"/>
  <c r="H128" i="20"/>
  <c r="O151" i="24"/>
  <c r="N143" i="20" s="1"/>
  <c r="H143" i="20"/>
  <c r="O156" i="24"/>
  <c r="O172" i="24"/>
  <c r="N164" i="20" s="1"/>
  <c r="H164" i="20"/>
  <c r="O212" i="24"/>
  <c r="N204" i="20" s="1"/>
  <c r="H204" i="20"/>
  <c r="O227" i="24"/>
  <c r="N218" i="20" s="1"/>
  <c r="H218" i="20"/>
  <c r="O236" i="24"/>
  <c r="N226" i="20" s="1"/>
  <c r="H226" i="20"/>
  <c r="O213" i="24"/>
  <c r="N205" i="20" s="1"/>
  <c r="H205" i="20"/>
  <c r="O225" i="24"/>
  <c r="N216" i="20" s="1"/>
  <c r="O200" i="24"/>
  <c r="N192" i="20" s="1"/>
  <c r="O187" i="24"/>
  <c r="N179" i="20" s="1"/>
  <c r="O68" i="24"/>
  <c r="N61" i="20" s="1"/>
  <c r="H61" i="20"/>
  <c r="O65" i="24"/>
  <c r="O69" i="24"/>
  <c r="O71" i="24"/>
  <c r="N64" i="20" s="1"/>
  <c r="H64" i="20"/>
  <c r="O64" i="24"/>
  <c r="N57" i="20" s="1"/>
  <c r="O67" i="24"/>
  <c r="O73" i="24"/>
  <c r="N65" i="20" s="1"/>
  <c r="H65" i="20"/>
  <c r="O61" i="24"/>
  <c r="N54" i="20" s="1"/>
  <c r="H54" i="20"/>
  <c r="O70" i="24"/>
  <c r="N63" i="20" s="1"/>
  <c r="H63" i="20"/>
  <c r="O66" i="24"/>
  <c r="H59" i="20"/>
  <c r="O42" i="24"/>
  <c r="N40" i="20" s="1"/>
  <c r="H40" i="20"/>
  <c r="O17" i="24"/>
  <c r="N17" i="20" s="1"/>
  <c r="H17" i="20"/>
  <c r="O55" i="24"/>
  <c r="N49" i="20" s="1"/>
  <c r="H49" i="20"/>
  <c r="O18" i="24"/>
  <c r="N18" i="20" s="1"/>
  <c r="H18" i="20"/>
  <c r="O26" i="24"/>
  <c r="N26" i="20" s="1"/>
  <c r="H26" i="20"/>
  <c r="O36" i="24"/>
  <c r="N34" i="20" s="1"/>
  <c r="H34" i="20"/>
  <c r="O44" i="24"/>
  <c r="N42" i="20" s="1"/>
  <c r="H42" i="20"/>
  <c r="O56" i="24"/>
  <c r="N50" i="20" s="1"/>
  <c r="H50" i="20"/>
  <c r="O19" i="24"/>
  <c r="N19" i="20" s="1"/>
  <c r="H19" i="20"/>
  <c r="O27" i="24"/>
  <c r="N27" i="20" s="1"/>
  <c r="H27" i="20"/>
  <c r="O35" i="24"/>
  <c r="O37" i="24"/>
  <c r="N35" i="20" s="1"/>
  <c r="H35" i="20"/>
  <c r="O43" i="24"/>
  <c r="O46" i="24"/>
  <c r="N43" i="20" s="1"/>
  <c r="H43" i="20"/>
  <c r="O57" i="24"/>
  <c r="N51" i="20" s="1"/>
  <c r="H51" i="20"/>
  <c r="O16" i="24"/>
  <c r="N16" i="20" s="1"/>
  <c r="H16" i="20"/>
  <c r="O13" i="24"/>
  <c r="N13" i="20" s="1"/>
  <c r="H13" i="20"/>
  <c r="O28" i="24"/>
  <c r="N28" i="20" s="1"/>
  <c r="H28" i="20"/>
  <c r="O38" i="24"/>
  <c r="N36" i="20" s="1"/>
  <c r="H36" i="20"/>
  <c r="O50" i="24"/>
  <c r="N44" i="20" s="1"/>
  <c r="H44" i="20"/>
  <c r="O58" i="24"/>
  <c r="N52" i="20" s="1"/>
  <c r="H52" i="20"/>
  <c r="O21" i="24"/>
  <c r="N21" i="20" s="1"/>
  <c r="H21" i="20"/>
  <c r="O29" i="24"/>
  <c r="N29" i="20" s="1"/>
  <c r="H29" i="20"/>
  <c r="O39" i="24"/>
  <c r="N37" i="20" s="1"/>
  <c r="H37" i="20"/>
  <c r="O51" i="24"/>
  <c r="N45" i="20" s="1"/>
  <c r="H45" i="20"/>
  <c r="O54" i="24"/>
  <c r="N48" i="20" s="1"/>
  <c r="H48" i="20"/>
  <c r="O22" i="24"/>
  <c r="N22" i="20" s="1"/>
  <c r="H22" i="20"/>
  <c r="O25" i="24"/>
  <c r="O40" i="24"/>
  <c r="N38" i="20" s="1"/>
  <c r="H38" i="20"/>
  <c r="O52" i="24"/>
  <c r="N46" i="20" s="1"/>
  <c r="H46" i="20"/>
  <c r="O24" i="24"/>
  <c r="N24" i="20" s="1"/>
  <c r="H24" i="20"/>
  <c r="O23" i="24"/>
  <c r="N23" i="20" s="1"/>
  <c r="H23" i="20"/>
  <c r="O33" i="24"/>
  <c r="N31" i="20" s="1"/>
  <c r="H31" i="20"/>
  <c r="O41" i="24"/>
  <c r="N39" i="20" s="1"/>
  <c r="H39" i="20"/>
  <c r="O53" i="24"/>
  <c r="N47" i="20" s="1"/>
  <c r="H47" i="20"/>
  <c r="H219" i="3"/>
  <c r="H218" i="3" s="1"/>
  <c r="H169" i="3"/>
  <c r="H146" i="3"/>
  <c r="H193" i="3"/>
  <c r="H121" i="3"/>
  <c r="N69" i="28"/>
  <c r="O63" i="24"/>
  <c r="N56" i="20" s="1"/>
  <c r="R69" i="3"/>
  <c r="R20" i="3"/>
  <c r="H88" i="28"/>
  <c r="N88" i="28" s="1"/>
  <c r="K254" i="28"/>
  <c r="K244" i="20" s="1"/>
  <c r="K160" i="28"/>
  <c r="K152" i="20" s="1"/>
  <c r="I176" i="28"/>
  <c r="N10" i="28"/>
  <c r="L32" i="20"/>
  <c r="Q32" i="32" s="1"/>
  <c r="I154" i="28"/>
  <c r="L160" i="28"/>
  <c r="N209" i="28"/>
  <c r="F146" i="28"/>
  <c r="L254" i="28"/>
  <c r="L244" i="20" s="1"/>
  <c r="H15" i="28"/>
  <c r="K74" i="28"/>
  <c r="K66" i="20" s="1"/>
  <c r="H121" i="28"/>
  <c r="N121" i="28" s="1"/>
  <c r="M137" i="28"/>
  <c r="K154" i="28"/>
  <c r="I160" i="28"/>
  <c r="J254" i="28"/>
  <c r="G137" i="28"/>
  <c r="H101" i="28"/>
  <c r="N101" i="28" s="1"/>
  <c r="N15" i="28"/>
  <c r="L74" i="28"/>
  <c r="L66" i="20" s="1"/>
  <c r="J92" i="28"/>
  <c r="H94" i="28"/>
  <c r="N94" i="28" s="1"/>
  <c r="H114" i="28"/>
  <c r="N114" i="28" s="1"/>
  <c r="H218" i="28"/>
  <c r="N218" i="28" s="1"/>
  <c r="I146" i="28"/>
  <c r="N147" i="28"/>
  <c r="O160" i="24"/>
  <c r="M137" i="24"/>
  <c r="K137" i="24"/>
  <c r="K101" i="24"/>
  <c r="I154" i="24"/>
  <c r="K254" i="24"/>
  <c r="I254" i="24" s="1"/>
  <c r="O254" i="24" s="1"/>
  <c r="I101" i="24"/>
  <c r="I176" i="24"/>
  <c r="O176" i="24" s="1"/>
  <c r="I237" i="24"/>
  <c r="H101" i="24"/>
  <c r="I141" i="24"/>
  <c r="H154" i="24"/>
  <c r="M92" i="24"/>
  <c r="M74" i="24" s="1"/>
  <c r="M9" i="24" s="1"/>
  <c r="J74" i="24"/>
  <c r="J9" i="24" s="1"/>
  <c r="I118" i="24"/>
  <c r="I190" i="24"/>
  <c r="I150" i="24"/>
  <c r="H267" i="24"/>
  <c r="H74" i="24"/>
  <c r="I137" i="24"/>
  <c r="F9" i="24"/>
  <c r="H177" i="24"/>
  <c r="I114" i="24"/>
  <c r="I146" i="24"/>
  <c r="H160" i="24"/>
  <c r="I15" i="24"/>
  <c r="I121" i="24"/>
  <c r="G86" i="24"/>
  <c r="I86" i="24" s="1"/>
  <c r="I88" i="24"/>
  <c r="I219" i="24"/>
  <c r="G218" i="24"/>
  <c r="I218" i="24" s="1"/>
  <c r="I34" i="24"/>
  <c r="O20" i="24"/>
  <c r="G10" i="24"/>
  <c r="I129" i="24"/>
  <c r="I147" i="24"/>
  <c r="K9" i="3"/>
  <c r="H75" i="3"/>
  <c r="H74" i="3" s="1"/>
  <c r="M74" i="3"/>
  <c r="R149" i="3"/>
  <c r="R146" i="3" s="1"/>
  <c r="L146" i="3"/>
  <c r="R141" i="3"/>
  <c r="H34" i="3"/>
  <c r="J74" i="3"/>
  <c r="J9" i="3" s="1"/>
  <c r="R184" i="3"/>
  <c r="L193" i="3"/>
  <c r="R193" i="3" s="1"/>
  <c r="R195" i="3"/>
  <c r="G86" i="3"/>
  <c r="L86" i="3" s="1"/>
  <c r="R86" i="3" s="1"/>
  <c r="G146" i="3"/>
  <c r="G137" i="3" s="1"/>
  <c r="L176" i="3"/>
  <c r="L114" i="3"/>
  <c r="R114" i="3" s="1"/>
  <c r="L155" i="3"/>
  <c r="G154" i="3"/>
  <c r="H177" i="3"/>
  <c r="H176" i="3" s="1"/>
  <c r="M178" i="3"/>
  <c r="H209" i="3"/>
  <c r="R79" i="3"/>
  <c r="L209" i="3"/>
  <c r="R209" i="3" s="1"/>
  <c r="M149" i="3"/>
  <c r="K101" i="3"/>
  <c r="K137" i="3"/>
  <c r="M160" i="3"/>
  <c r="V160" i="3" s="1"/>
  <c r="O9" i="3"/>
  <c r="Q237" i="3"/>
  <c r="R237" i="3" s="1"/>
  <c r="R250" i="3"/>
  <c r="E9" i="3"/>
  <c r="R123" i="3"/>
  <c r="H254" i="3"/>
  <c r="L25" i="3"/>
  <c r="R25" i="3" s="1"/>
  <c r="H154" i="3"/>
  <c r="H137" i="3" s="1"/>
  <c r="M155" i="3"/>
  <c r="L35" i="3"/>
  <c r="R35" i="3" s="1"/>
  <c r="H15" i="3"/>
  <c r="I10" i="3"/>
  <c r="H43" i="3"/>
  <c r="N74" i="3"/>
  <c r="N9" i="3" s="1"/>
  <c r="H114" i="3"/>
  <c r="H101" i="3" s="1"/>
  <c r="L169" i="3"/>
  <c r="R169" i="3" s="1"/>
  <c r="R171" i="3"/>
  <c r="L219" i="3"/>
  <c r="R222" i="3"/>
  <c r="L129" i="3"/>
  <c r="R129" i="3" s="1"/>
  <c r="E10" i="25" l="1"/>
  <c r="S9" i="24"/>
  <c r="T9" i="19"/>
  <c r="G176" i="19"/>
  <c r="G176" i="32"/>
  <c r="R176" i="3"/>
  <c r="L176" i="32"/>
  <c r="L176" i="19"/>
  <c r="V188" i="19"/>
  <c r="V188" i="32"/>
  <c r="P9" i="19"/>
  <c r="G10" i="4"/>
  <c r="O9" i="19"/>
  <c r="V34" i="19"/>
  <c r="V34" i="32"/>
  <c r="J9" i="19"/>
  <c r="J9" i="32"/>
  <c r="I9" i="19"/>
  <c r="I9" i="32"/>
  <c r="G34" i="32"/>
  <c r="G34" i="19"/>
  <c r="H25" i="20"/>
  <c r="N141" i="20"/>
  <c r="N33" i="20"/>
  <c r="H154" i="20"/>
  <c r="H33" i="20"/>
  <c r="N154" i="20"/>
  <c r="H161" i="20"/>
  <c r="N75" i="28"/>
  <c r="N67" i="20" s="1"/>
  <c r="H116" i="20"/>
  <c r="G66" i="20"/>
  <c r="H100" i="20"/>
  <c r="N100" i="20"/>
  <c r="H41" i="20"/>
  <c r="H58" i="20"/>
  <c r="N41" i="20"/>
  <c r="N58" i="20"/>
  <c r="H148" i="20"/>
  <c r="N148" i="20"/>
  <c r="H57" i="20"/>
  <c r="N25" i="20"/>
  <c r="N59" i="20"/>
  <c r="N60" i="20"/>
  <c r="N20" i="20"/>
  <c r="N98" i="20"/>
  <c r="N116" i="20"/>
  <c r="H60" i="20"/>
  <c r="N14" i="28"/>
  <c r="N14" i="20" s="1"/>
  <c r="I66" i="20"/>
  <c r="R66" i="20" s="1"/>
  <c r="R74" i="28"/>
  <c r="H254" i="28"/>
  <c r="J244" i="20"/>
  <c r="I168" i="20"/>
  <c r="R168" i="20" s="1"/>
  <c r="R176" i="28"/>
  <c r="N62" i="20"/>
  <c r="N252" i="28"/>
  <c r="N242" i="20" s="1"/>
  <c r="H242" i="20"/>
  <c r="H156" i="20"/>
  <c r="N255" i="28"/>
  <c r="N245" i="20" s="1"/>
  <c r="H245" i="20"/>
  <c r="H147" i="20"/>
  <c r="H86" i="28"/>
  <c r="N86" i="28" s="1"/>
  <c r="F78" i="20"/>
  <c r="I32" i="20"/>
  <c r="R34" i="28"/>
  <c r="I152" i="20"/>
  <c r="R152" i="20" s="1"/>
  <c r="R160" i="28"/>
  <c r="F137" i="28"/>
  <c r="F138" i="20"/>
  <c r="N266" i="28"/>
  <c r="N256" i="20" s="1"/>
  <c r="H256" i="20"/>
  <c r="G67" i="20"/>
  <c r="J74" i="28"/>
  <c r="J66" i="20" s="1"/>
  <c r="J84" i="20"/>
  <c r="K137" i="28"/>
  <c r="K129" i="20" s="1"/>
  <c r="K146" i="20"/>
  <c r="H154" i="28"/>
  <c r="N154" i="28" s="1"/>
  <c r="F146" i="20"/>
  <c r="I84" i="20"/>
  <c r="R84" i="20" s="1"/>
  <c r="R92" i="28"/>
  <c r="I244" i="20"/>
  <c r="R244" i="20" s="1"/>
  <c r="R254" i="28"/>
  <c r="M9" i="28"/>
  <c r="M129" i="20"/>
  <c r="L137" i="28"/>
  <c r="L129" i="20" s="1"/>
  <c r="L152" i="20"/>
  <c r="H130" i="20"/>
  <c r="N138" i="28"/>
  <c r="N130" i="20" s="1"/>
  <c r="N182" i="28"/>
  <c r="N174" i="20" s="1"/>
  <c r="H174" i="20"/>
  <c r="H150" i="28"/>
  <c r="N263" i="28"/>
  <c r="N253" i="20" s="1"/>
  <c r="H253" i="20"/>
  <c r="N183" i="28"/>
  <c r="N175" i="20" s="1"/>
  <c r="H175" i="20"/>
  <c r="I146" i="20"/>
  <c r="R146" i="20" s="1"/>
  <c r="R154" i="28"/>
  <c r="N201" i="20"/>
  <c r="I138" i="20"/>
  <c r="R138" i="20" s="1"/>
  <c r="R146" i="28"/>
  <c r="N259" i="28"/>
  <c r="N249" i="20" s="1"/>
  <c r="H249" i="20"/>
  <c r="I113" i="20"/>
  <c r="R113" i="20" s="1"/>
  <c r="R121" i="28"/>
  <c r="N258" i="28"/>
  <c r="N248" i="20" s="1"/>
  <c r="H248" i="20"/>
  <c r="G9" i="28"/>
  <c r="D10" i="29" s="1"/>
  <c r="G129" i="20"/>
  <c r="H34" i="28"/>
  <c r="N34" i="28" s="1"/>
  <c r="J32" i="20"/>
  <c r="O32" i="32" s="1"/>
  <c r="R62" i="20"/>
  <c r="H9" i="47"/>
  <c r="H160" i="28"/>
  <c r="F152" i="20"/>
  <c r="N260" i="28"/>
  <c r="N250" i="20" s="1"/>
  <c r="H250" i="20"/>
  <c r="H246" i="20"/>
  <c r="N256" i="28"/>
  <c r="N246" i="20" s="1"/>
  <c r="H199" i="20"/>
  <c r="J176" i="28"/>
  <c r="J169" i="20"/>
  <c r="J146" i="28"/>
  <c r="H15" i="20"/>
  <c r="O219" i="24"/>
  <c r="N211" i="20" s="1"/>
  <c r="H211" i="20"/>
  <c r="O114" i="24"/>
  <c r="N106" i="20" s="1"/>
  <c r="H106" i="20"/>
  <c r="O118" i="24"/>
  <c r="N110" i="20" s="1"/>
  <c r="H110" i="20"/>
  <c r="O101" i="24"/>
  <c r="N93" i="20" s="1"/>
  <c r="H93" i="20"/>
  <c r="O147" i="24"/>
  <c r="N139" i="20" s="1"/>
  <c r="H139" i="20"/>
  <c r="O88" i="24"/>
  <c r="N80" i="20" s="1"/>
  <c r="H80" i="20"/>
  <c r="H176" i="24"/>
  <c r="G168" i="20" s="1"/>
  <c r="G169" i="20"/>
  <c r="O146" i="24"/>
  <c r="O86" i="24"/>
  <c r="H78" i="20"/>
  <c r="O121" i="24"/>
  <c r="N113" i="20" s="1"/>
  <c r="H113" i="20"/>
  <c r="O137" i="24"/>
  <c r="O190" i="24"/>
  <c r="N182" i="20" s="1"/>
  <c r="H182" i="20"/>
  <c r="O129" i="24"/>
  <c r="N121" i="20" s="1"/>
  <c r="H121" i="20"/>
  <c r="O141" i="24"/>
  <c r="N133" i="20" s="1"/>
  <c r="H133" i="20"/>
  <c r="O154" i="24"/>
  <c r="N146" i="20" s="1"/>
  <c r="H146" i="20"/>
  <c r="O218" i="24"/>
  <c r="N210" i="20" s="1"/>
  <c r="H210" i="20"/>
  <c r="O150" i="24"/>
  <c r="H142" i="20"/>
  <c r="O237" i="24"/>
  <c r="N227" i="20" s="1"/>
  <c r="H227" i="20"/>
  <c r="O15" i="24"/>
  <c r="N15" i="20" s="1"/>
  <c r="O34" i="24"/>
  <c r="M154" i="3"/>
  <c r="V155" i="3"/>
  <c r="L101" i="3"/>
  <c r="R101" i="3" s="1"/>
  <c r="M146" i="3"/>
  <c r="V146" i="3" s="1"/>
  <c r="V149" i="3"/>
  <c r="M177" i="3"/>
  <c r="V178" i="3"/>
  <c r="K9" i="28"/>
  <c r="L9" i="28"/>
  <c r="H74" i="28"/>
  <c r="N74" i="28" s="1"/>
  <c r="H92" i="28"/>
  <c r="N92" i="28" s="1"/>
  <c r="I137" i="28"/>
  <c r="H9" i="24"/>
  <c r="D10" i="25" s="1"/>
  <c r="H137" i="24"/>
  <c r="I117" i="24"/>
  <c r="G74" i="24"/>
  <c r="I10" i="24"/>
  <c r="O10" i="24" s="1"/>
  <c r="N10" i="20" s="1"/>
  <c r="G9" i="24"/>
  <c r="H10" i="3"/>
  <c r="H9" i="3" s="1"/>
  <c r="I9" i="3"/>
  <c r="R10" i="3"/>
  <c r="L121" i="3"/>
  <c r="R121" i="3" s="1"/>
  <c r="R155" i="3"/>
  <c r="L154" i="3"/>
  <c r="L74" i="3"/>
  <c r="R74" i="3" s="1"/>
  <c r="R219" i="3"/>
  <c r="L218" i="3"/>
  <c r="R218" i="3" s="1"/>
  <c r="G74" i="3"/>
  <c r="G9" i="3" s="1"/>
  <c r="E265" i="20"/>
  <c r="E266" i="20"/>
  <c r="E198" i="20"/>
  <c r="E199" i="20"/>
  <c r="E175" i="20"/>
  <c r="R32" i="20" l="1"/>
  <c r="N32" i="32"/>
  <c r="AA32" i="32" s="1"/>
  <c r="H9" i="19"/>
  <c r="H9" i="32"/>
  <c r="E9" i="19"/>
  <c r="V176" i="32"/>
  <c r="V176" i="19"/>
  <c r="G9" i="19"/>
  <c r="D10" i="4"/>
  <c r="N78" i="20"/>
  <c r="H32" i="20"/>
  <c r="L32" i="32" s="1"/>
  <c r="N32" i="20"/>
  <c r="V32" i="32" s="1"/>
  <c r="J137" i="28"/>
  <c r="J138" i="20"/>
  <c r="N160" i="28"/>
  <c r="N152" i="20" s="1"/>
  <c r="H152" i="20"/>
  <c r="I9" i="28"/>
  <c r="I129" i="20"/>
  <c r="R129" i="20" s="1"/>
  <c r="R137" i="28"/>
  <c r="J168" i="20"/>
  <c r="H176" i="28"/>
  <c r="N150" i="28"/>
  <c r="N146" i="28" s="1"/>
  <c r="N138" i="20" s="1"/>
  <c r="H146" i="28"/>
  <c r="H138" i="20" s="1"/>
  <c r="H137" i="28"/>
  <c r="F129" i="20"/>
  <c r="F9" i="28"/>
  <c r="N254" i="28"/>
  <c r="N244" i="20" s="1"/>
  <c r="H244" i="20"/>
  <c r="O117" i="24"/>
  <c r="N109" i="20" s="1"/>
  <c r="H109" i="20"/>
  <c r="M137" i="3"/>
  <c r="V154" i="3"/>
  <c r="M176" i="3"/>
  <c r="V177" i="3"/>
  <c r="K92" i="24"/>
  <c r="I94" i="24"/>
  <c r="R154" i="3"/>
  <c r="L137" i="3"/>
  <c r="R137" i="3" s="1"/>
  <c r="R9" i="3" s="1"/>
  <c r="R9" i="28" l="1"/>
  <c r="E10" i="29"/>
  <c r="V176" i="3"/>
  <c r="N176" i="32"/>
  <c r="AA176" i="32" s="1"/>
  <c r="N176" i="19"/>
  <c r="V9" i="19"/>
  <c r="F10" i="4"/>
  <c r="N176" i="28"/>
  <c r="N168" i="20" s="1"/>
  <c r="H168" i="20"/>
  <c r="J129" i="20"/>
  <c r="J9" i="28"/>
  <c r="H9" i="28" s="1"/>
  <c r="N9" i="28" s="1"/>
  <c r="F10" i="29" s="1"/>
  <c r="H129" i="20"/>
  <c r="N137" i="28"/>
  <c r="N129" i="20" s="1"/>
  <c r="N142" i="20"/>
  <c r="O94" i="24"/>
  <c r="N86" i="20" s="1"/>
  <c r="H86" i="20"/>
  <c r="L9" i="3"/>
  <c r="V137" i="3"/>
  <c r="M9" i="3"/>
  <c r="I92" i="24"/>
  <c r="H84" i="20" s="1"/>
  <c r="K74" i="24"/>
  <c r="L92" i="24"/>
  <c r="L74" i="24" s="1"/>
  <c r="L9" i="24" s="1"/>
  <c r="F16" i="9"/>
  <c r="E16" i="9"/>
  <c r="E76" i="8"/>
  <c r="T76" i="8"/>
  <c r="R76" i="8"/>
  <c r="Q76" i="8"/>
  <c r="P76" i="8"/>
  <c r="O76" i="8"/>
  <c r="N76" i="8"/>
  <c r="M76" i="8"/>
  <c r="L76" i="8"/>
  <c r="K76" i="8"/>
  <c r="J76" i="8"/>
  <c r="H76" i="8"/>
  <c r="G76" i="8"/>
  <c r="T75" i="8"/>
  <c r="S75" i="8"/>
  <c r="E75" i="8"/>
  <c r="T74" i="8"/>
  <c r="S74" i="8"/>
  <c r="E74" i="8"/>
  <c r="T73" i="8"/>
  <c r="S73" i="8"/>
  <c r="E73" i="8"/>
  <c r="T72" i="8"/>
  <c r="S72" i="8"/>
  <c r="E72" i="8"/>
  <c r="T71" i="8"/>
  <c r="S71" i="8"/>
  <c r="E71" i="8"/>
  <c r="T70" i="8"/>
  <c r="R70" i="8"/>
  <c r="Q70" i="8"/>
  <c r="P70" i="8"/>
  <c r="O70" i="8"/>
  <c r="N70" i="8"/>
  <c r="M70" i="8"/>
  <c r="L70" i="8"/>
  <c r="K70" i="8"/>
  <c r="J70" i="8"/>
  <c r="H70" i="8"/>
  <c r="G70" i="8"/>
  <c r="E70" i="8"/>
  <c r="I9" i="4"/>
  <c r="L9" i="19" l="1"/>
  <c r="V9" i="3"/>
  <c r="N9" i="19"/>
  <c r="E10" i="4"/>
  <c r="S72" i="3"/>
  <c r="U59" i="3"/>
  <c r="T30" i="3"/>
  <c r="S220" i="3"/>
  <c r="S48" i="3"/>
  <c r="S32" i="3"/>
  <c r="T220" i="3"/>
  <c r="T48" i="3"/>
  <c r="U48" i="3"/>
  <c r="S229" i="3"/>
  <c r="T229" i="3"/>
  <c r="U229" i="3"/>
  <c r="T45" i="3"/>
  <c r="S47" i="3"/>
  <c r="S49" i="3"/>
  <c r="U45" i="3"/>
  <c r="S59" i="3"/>
  <c r="T47" i="3"/>
  <c r="T49" i="3"/>
  <c r="U220" i="3"/>
  <c r="U32" i="3"/>
  <c r="T59" i="3"/>
  <c r="U47" i="3"/>
  <c r="U49" i="3"/>
  <c r="S30" i="3"/>
  <c r="T72" i="3"/>
  <c r="U30" i="3"/>
  <c r="U72" i="3"/>
  <c r="T32" i="3"/>
  <c r="S45" i="3"/>
  <c r="T319" i="3"/>
  <c r="T235" i="3"/>
  <c r="S238" i="3"/>
  <c r="U240" i="3"/>
  <c r="T243" i="3"/>
  <c r="S246" i="3"/>
  <c r="U248" i="3"/>
  <c r="T251" i="3"/>
  <c r="S254" i="3"/>
  <c r="U256" i="3"/>
  <c r="T259" i="3"/>
  <c r="S262" i="3"/>
  <c r="U264" i="3"/>
  <c r="T267" i="3"/>
  <c r="S12" i="3"/>
  <c r="U14" i="3"/>
  <c r="T17" i="3"/>
  <c r="S20" i="3"/>
  <c r="U22" i="3"/>
  <c r="T25" i="3"/>
  <c r="S28" i="3"/>
  <c r="U31" i="3"/>
  <c r="T35" i="3"/>
  <c r="S38" i="3"/>
  <c r="U40" i="3"/>
  <c r="T43" i="3"/>
  <c r="S50" i="3"/>
  <c r="U52" i="3"/>
  <c r="T55" i="3"/>
  <c r="S58" i="3"/>
  <c r="U61" i="3"/>
  <c r="T64" i="3"/>
  <c r="S67" i="3"/>
  <c r="U69" i="3"/>
  <c r="T73" i="3"/>
  <c r="S76" i="3"/>
  <c r="U78" i="3"/>
  <c r="T81" i="3"/>
  <c r="S84" i="3"/>
  <c r="U86" i="3"/>
  <c r="T89" i="3"/>
  <c r="S92" i="3"/>
  <c r="U94" i="3"/>
  <c r="T97" i="3"/>
  <c r="S100" i="3"/>
  <c r="U102" i="3"/>
  <c r="T105" i="3"/>
  <c r="S108" i="3"/>
  <c r="U110" i="3"/>
  <c r="T113" i="3"/>
  <c r="S116" i="3"/>
  <c r="U118" i="3"/>
  <c r="T121" i="3"/>
  <c r="S124" i="3"/>
  <c r="U126" i="3"/>
  <c r="T129" i="3"/>
  <c r="S132" i="3"/>
  <c r="U134" i="3"/>
  <c r="T137" i="3"/>
  <c r="S140" i="3"/>
  <c r="U142" i="3"/>
  <c r="T145" i="3"/>
  <c r="S148" i="3"/>
  <c r="U150" i="3"/>
  <c r="T153" i="3"/>
  <c r="S156" i="3"/>
  <c r="U158" i="3"/>
  <c r="T161" i="3"/>
  <c r="S164" i="3"/>
  <c r="U166" i="3"/>
  <c r="T169" i="3"/>
  <c r="S172" i="3"/>
  <c r="U174" i="3"/>
  <c r="T177" i="3"/>
  <c r="S180" i="3"/>
  <c r="U182" i="3"/>
  <c r="T185" i="3"/>
  <c r="S188" i="3"/>
  <c r="U190" i="3"/>
  <c r="T193" i="3"/>
  <c r="S196" i="3"/>
  <c r="U198" i="3"/>
  <c r="T201" i="3"/>
  <c r="S204" i="3"/>
  <c r="U206" i="3"/>
  <c r="U319" i="3"/>
  <c r="U235" i="3"/>
  <c r="T238" i="3"/>
  <c r="S241" i="3"/>
  <c r="U243" i="3"/>
  <c r="T246" i="3"/>
  <c r="S249" i="3"/>
  <c r="U251" i="3"/>
  <c r="T254" i="3"/>
  <c r="S257" i="3"/>
  <c r="U259" i="3"/>
  <c r="T262" i="3"/>
  <c r="S265" i="3"/>
  <c r="U267" i="3"/>
  <c r="T12" i="3"/>
  <c r="S15" i="3"/>
  <c r="U17" i="3"/>
  <c r="T20" i="3"/>
  <c r="S23" i="3"/>
  <c r="U25" i="3"/>
  <c r="T28" i="3"/>
  <c r="S33" i="3"/>
  <c r="U35" i="3"/>
  <c r="T38" i="3"/>
  <c r="S41" i="3"/>
  <c r="U43" i="3"/>
  <c r="T50" i="3"/>
  <c r="S53" i="3"/>
  <c r="U55" i="3"/>
  <c r="T58" i="3"/>
  <c r="S62" i="3"/>
  <c r="U64" i="3"/>
  <c r="T67" i="3"/>
  <c r="S70" i="3"/>
  <c r="U73" i="3"/>
  <c r="T76" i="3"/>
  <c r="S79" i="3"/>
  <c r="U81" i="3"/>
  <c r="T84" i="3"/>
  <c r="S87" i="3"/>
  <c r="U89" i="3"/>
  <c r="T92" i="3"/>
  <c r="S95" i="3"/>
  <c r="U97" i="3"/>
  <c r="T100" i="3"/>
  <c r="S103" i="3"/>
  <c r="U105" i="3"/>
  <c r="T108" i="3"/>
  <c r="S111" i="3"/>
  <c r="U113" i="3"/>
  <c r="T116" i="3"/>
  <c r="S119" i="3"/>
  <c r="U121" i="3"/>
  <c r="T124" i="3"/>
  <c r="S127" i="3"/>
  <c r="U129" i="3"/>
  <c r="T132" i="3"/>
  <c r="S135" i="3"/>
  <c r="U137" i="3"/>
  <c r="T140" i="3"/>
  <c r="S143" i="3"/>
  <c r="U145" i="3"/>
  <c r="T148" i="3"/>
  <c r="S151" i="3"/>
  <c r="U153" i="3"/>
  <c r="T156" i="3"/>
  <c r="S159" i="3"/>
  <c r="U161" i="3"/>
  <c r="T164" i="3"/>
  <c r="S167" i="3"/>
  <c r="U169" i="3"/>
  <c r="T172" i="3"/>
  <c r="S175" i="3"/>
  <c r="U177" i="3"/>
  <c r="T180" i="3"/>
  <c r="S183" i="3"/>
  <c r="U185" i="3"/>
  <c r="T188" i="3"/>
  <c r="S191" i="3"/>
  <c r="U193" i="3"/>
  <c r="T196" i="3"/>
  <c r="S199" i="3"/>
  <c r="U201" i="3"/>
  <c r="T204" i="3"/>
  <c r="S207" i="3"/>
  <c r="S236" i="3"/>
  <c r="U238" i="3"/>
  <c r="T241" i="3"/>
  <c r="S244" i="3"/>
  <c r="U246" i="3"/>
  <c r="T249" i="3"/>
  <c r="S252" i="3"/>
  <c r="U254" i="3"/>
  <c r="T257" i="3"/>
  <c r="S260" i="3"/>
  <c r="U262" i="3"/>
  <c r="T265" i="3"/>
  <c r="S10" i="3"/>
  <c r="U12" i="3"/>
  <c r="T15" i="3"/>
  <c r="S18" i="3"/>
  <c r="U20" i="3"/>
  <c r="T23" i="3"/>
  <c r="S26" i="3"/>
  <c r="U28" i="3"/>
  <c r="T33" i="3"/>
  <c r="S36" i="3"/>
  <c r="U38" i="3"/>
  <c r="T41" i="3"/>
  <c r="S44" i="3"/>
  <c r="U50" i="3"/>
  <c r="T53" i="3"/>
  <c r="S56" i="3"/>
  <c r="U58" i="3"/>
  <c r="T62" i="3"/>
  <c r="S65" i="3"/>
  <c r="U67" i="3"/>
  <c r="T70" i="3"/>
  <c r="S74" i="3"/>
  <c r="U76" i="3"/>
  <c r="T79" i="3"/>
  <c r="S82" i="3"/>
  <c r="U84" i="3"/>
  <c r="T87" i="3"/>
  <c r="S90" i="3"/>
  <c r="U92" i="3"/>
  <c r="T95" i="3"/>
  <c r="S98" i="3"/>
  <c r="U100" i="3"/>
  <c r="T103" i="3"/>
  <c r="S106" i="3"/>
  <c r="U108" i="3"/>
  <c r="T111" i="3"/>
  <c r="S114" i="3"/>
  <c r="U116" i="3"/>
  <c r="T119" i="3"/>
  <c r="S122" i="3"/>
  <c r="U124" i="3"/>
  <c r="T127" i="3"/>
  <c r="S130" i="3"/>
  <c r="U132" i="3"/>
  <c r="T135" i="3"/>
  <c r="S138" i="3"/>
  <c r="U140" i="3"/>
  <c r="T143" i="3"/>
  <c r="S146" i="3"/>
  <c r="U148" i="3"/>
  <c r="T151" i="3"/>
  <c r="S154" i="3"/>
  <c r="U156" i="3"/>
  <c r="T159" i="3"/>
  <c r="S162" i="3"/>
  <c r="U164" i="3"/>
  <c r="T167" i="3"/>
  <c r="S170" i="3"/>
  <c r="U172" i="3"/>
  <c r="T175" i="3"/>
  <c r="S178" i="3"/>
  <c r="U180" i="3"/>
  <c r="T183" i="3"/>
  <c r="S186" i="3"/>
  <c r="U188" i="3"/>
  <c r="T191" i="3"/>
  <c r="S194" i="3"/>
  <c r="U196" i="3"/>
  <c r="T199" i="3"/>
  <c r="S202" i="3"/>
  <c r="U204" i="3"/>
  <c r="T207" i="3"/>
  <c r="S318" i="3"/>
  <c r="T236" i="3"/>
  <c r="S239" i="3"/>
  <c r="U241" i="3"/>
  <c r="T244" i="3"/>
  <c r="S247" i="3"/>
  <c r="U249" i="3"/>
  <c r="T252" i="3"/>
  <c r="S255" i="3"/>
  <c r="U257" i="3"/>
  <c r="T260" i="3"/>
  <c r="S263" i="3"/>
  <c r="U265" i="3"/>
  <c r="T10" i="3"/>
  <c r="S13" i="3"/>
  <c r="U15" i="3"/>
  <c r="T18" i="3"/>
  <c r="S21" i="3"/>
  <c r="U23" i="3"/>
  <c r="T26" i="3"/>
  <c r="S29" i="3"/>
  <c r="U33" i="3"/>
  <c r="T36" i="3"/>
  <c r="S39" i="3"/>
  <c r="U41" i="3"/>
  <c r="T44" i="3"/>
  <c r="S51" i="3"/>
  <c r="U53" i="3"/>
  <c r="T56" i="3"/>
  <c r="S60" i="3"/>
  <c r="U62" i="3"/>
  <c r="T65" i="3"/>
  <c r="S68" i="3"/>
  <c r="U70" i="3"/>
  <c r="T74" i="3"/>
  <c r="S77" i="3"/>
  <c r="U79" i="3"/>
  <c r="T82" i="3"/>
  <c r="S85" i="3"/>
  <c r="U87" i="3"/>
  <c r="T90" i="3"/>
  <c r="S93" i="3"/>
  <c r="U95" i="3"/>
  <c r="T98" i="3"/>
  <c r="S101" i="3"/>
  <c r="U103" i="3"/>
  <c r="T106" i="3"/>
  <c r="S109" i="3"/>
  <c r="U111" i="3"/>
  <c r="T114" i="3"/>
  <c r="S117" i="3"/>
  <c r="U119" i="3"/>
  <c r="T122" i="3"/>
  <c r="S125" i="3"/>
  <c r="U127" i="3"/>
  <c r="T130" i="3"/>
  <c r="S133" i="3"/>
  <c r="U135" i="3"/>
  <c r="T138" i="3"/>
  <c r="S141" i="3"/>
  <c r="U143" i="3"/>
  <c r="T146" i="3"/>
  <c r="S149" i="3"/>
  <c r="U151" i="3"/>
  <c r="T154" i="3"/>
  <c r="S157" i="3"/>
  <c r="U159" i="3"/>
  <c r="T162" i="3"/>
  <c r="S165" i="3"/>
  <c r="U167" i="3"/>
  <c r="T170" i="3"/>
  <c r="S173" i="3"/>
  <c r="U175" i="3"/>
  <c r="T178" i="3"/>
  <c r="S181" i="3"/>
  <c r="U183" i="3"/>
  <c r="T186" i="3"/>
  <c r="S189" i="3"/>
  <c r="U191" i="3"/>
  <c r="T194" i="3"/>
  <c r="S197" i="3"/>
  <c r="U199" i="3"/>
  <c r="T202" i="3"/>
  <c r="S205" i="3"/>
  <c r="U207" i="3"/>
  <c r="T318" i="3"/>
  <c r="U317" i="3"/>
  <c r="U236" i="3"/>
  <c r="T239" i="3"/>
  <c r="S242" i="3"/>
  <c r="U244" i="3"/>
  <c r="T247" i="3"/>
  <c r="S250" i="3"/>
  <c r="U252" i="3"/>
  <c r="T255" i="3"/>
  <c r="S258" i="3"/>
  <c r="U260" i="3"/>
  <c r="T263" i="3"/>
  <c r="S266" i="3"/>
  <c r="U10" i="3"/>
  <c r="T13" i="3"/>
  <c r="S16" i="3"/>
  <c r="U18" i="3"/>
  <c r="T21" i="3"/>
  <c r="S24" i="3"/>
  <c r="U26" i="3"/>
  <c r="T29" i="3"/>
  <c r="S34" i="3"/>
  <c r="U36" i="3"/>
  <c r="T39" i="3"/>
  <c r="S42" i="3"/>
  <c r="U44" i="3"/>
  <c r="T51" i="3"/>
  <c r="S54" i="3"/>
  <c r="U56" i="3"/>
  <c r="T60" i="3"/>
  <c r="S63" i="3"/>
  <c r="U65" i="3"/>
  <c r="T68" i="3"/>
  <c r="S71" i="3"/>
  <c r="U74" i="3"/>
  <c r="T77" i="3"/>
  <c r="S80" i="3"/>
  <c r="U82" i="3"/>
  <c r="T85" i="3"/>
  <c r="S88" i="3"/>
  <c r="U90" i="3"/>
  <c r="T93" i="3"/>
  <c r="S96" i="3"/>
  <c r="U98" i="3"/>
  <c r="T101" i="3"/>
  <c r="S104" i="3"/>
  <c r="U106" i="3"/>
  <c r="T109" i="3"/>
  <c r="S112" i="3"/>
  <c r="U114" i="3"/>
  <c r="T117" i="3"/>
  <c r="S120" i="3"/>
  <c r="U122" i="3"/>
  <c r="T125" i="3"/>
  <c r="S128" i="3"/>
  <c r="U130" i="3"/>
  <c r="T133" i="3"/>
  <c r="S136" i="3"/>
  <c r="U138" i="3"/>
  <c r="T141" i="3"/>
  <c r="S144" i="3"/>
  <c r="U146" i="3"/>
  <c r="T149" i="3"/>
  <c r="S152" i="3"/>
  <c r="U154" i="3"/>
  <c r="T157" i="3"/>
  <c r="S160" i="3"/>
  <c r="U162" i="3"/>
  <c r="T165" i="3"/>
  <c r="S168" i="3"/>
  <c r="U170" i="3"/>
  <c r="T173" i="3"/>
  <c r="S176" i="3"/>
  <c r="U178" i="3"/>
  <c r="T181" i="3"/>
  <c r="S184" i="3"/>
  <c r="U186" i="3"/>
  <c r="T189" i="3"/>
  <c r="S192" i="3"/>
  <c r="U194" i="3"/>
  <c r="T197" i="3"/>
  <c r="S200" i="3"/>
  <c r="U202" i="3"/>
  <c r="T205" i="3"/>
  <c r="U318" i="3"/>
  <c r="T317" i="3"/>
  <c r="S237" i="3"/>
  <c r="U239" i="3"/>
  <c r="T242" i="3"/>
  <c r="S245" i="3"/>
  <c r="U247" i="3"/>
  <c r="T250" i="3"/>
  <c r="S253" i="3"/>
  <c r="U255" i="3"/>
  <c r="T258" i="3"/>
  <c r="S261" i="3"/>
  <c r="U263" i="3"/>
  <c r="T266" i="3"/>
  <c r="S11" i="3"/>
  <c r="U13" i="3"/>
  <c r="T16" i="3"/>
  <c r="S19" i="3"/>
  <c r="U21" i="3"/>
  <c r="T24" i="3"/>
  <c r="S27" i="3"/>
  <c r="U29" i="3"/>
  <c r="T34" i="3"/>
  <c r="S37" i="3"/>
  <c r="U39" i="3"/>
  <c r="T42" i="3"/>
  <c r="S46" i="3"/>
  <c r="U51" i="3"/>
  <c r="T54" i="3"/>
  <c r="S57" i="3"/>
  <c r="U60" i="3"/>
  <c r="T63" i="3"/>
  <c r="S66" i="3"/>
  <c r="U68" i="3"/>
  <c r="T71" i="3"/>
  <c r="S75" i="3"/>
  <c r="U77" i="3"/>
  <c r="T80" i="3"/>
  <c r="S83" i="3"/>
  <c r="U85" i="3"/>
  <c r="T88" i="3"/>
  <c r="S91" i="3"/>
  <c r="U93" i="3"/>
  <c r="T96" i="3"/>
  <c r="S99" i="3"/>
  <c r="U101" i="3"/>
  <c r="T104" i="3"/>
  <c r="S107" i="3"/>
  <c r="U109" i="3"/>
  <c r="T112" i="3"/>
  <c r="S115" i="3"/>
  <c r="U117" i="3"/>
  <c r="T120" i="3"/>
  <c r="S123" i="3"/>
  <c r="U125" i="3"/>
  <c r="T128" i="3"/>
  <c r="S131" i="3"/>
  <c r="U133" i="3"/>
  <c r="T136" i="3"/>
  <c r="S139" i="3"/>
  <c r="U141" i="3"/>
  <c r="T144" i="3"/>
  <c r="S147" i="3"/>
  <c r="U149" i="3"/>
  <c r="T152" i="3"/>
  <c r="S155" i="3"/>
  <c r="U157" i="3"/>
  <c r="T160" i="3"/>
  <c r="S163" i="3"/>
  <c r="U165" i="3"/>
  <c r="T168" i="3"/>
  <c r="S171" i="3"/>
  <c r="U173" i="3"/>
  <c r="T176" i="3"/>
  <c r="S179" i="3"/>
  <c r="U181" i="3"/>
  <c r="T184" i="3"/>
  <c r="S187" i="3"/>
  <c r="U189" i="3"/>
  <c r="T192" i="3"/>
  <c r="S195" i="3"/>
  <c r="U197" i="3"/>
  <c r="T200" i="3"/>
  <c r="S203" i="3"/>
  <c r="U205" i="3"/>
  <c r="S317" i="3"/>
  <c r="T237" i="3"/>
  <c r="S240" i="3"/>
  <c r="U242" i="3"/>
  <c r="T245" i="3"/>
  <c r="S248" i="3"/>
  <c r="U250" i="3"/>
  <c r="T253" i="3"/>
  <c r="S256" i="3"/>
  <c r="U258" i="3"/>
  <c r="T261" i="3"/>
  <c r="S264" i="3"/>
  <c r="U266" i="3"/>
  <c r="T11" i="3"/>
  <c r="S14" i="3"/>
  <c r="U16" i="3"/>
  <c r="T19" i="3"/>
  <c r="S22" i="3"/>
  <c r="U24" i="3"/>
  <c r="T27" i="3"/>
  <c r="S31" i="3"/>
  <c r="U34" i="3"/>
  <c r="T37" i="3"/>
  <c r="S40" i="3"/>
  <c r="U42" i="3"/>
  <c r="T46" i="3"/>
  <c r="S52" i="3"/>
  <c r="U54" i="3"/>
  <c r="T57" i="3"/>
  <c r="S61" i="3"/>
  <c r="U63" i="3"/>
  <c r="T66" i="3"/>
  <c r="S69" i="3"/>
  <c r="U71" i="3"/>
  <c r="T75" i="3"/>
  <c r="S78" i="3"/>
  <c r="U80" i="3"/>
  <c r="T83" i="3"/>
  <c r="S86" i="3"/>
  <c r="U88" i="3"/>
  <c r="T91" i="3"/>
  <c r="S94" i="3"/>
  <c r="U96" i="3"/>
  <c r="T99" i="3"/>
  <c r="S102" i="3"/>
  <c r="U104" i="3"/>
  <c r="T107" i="3"/>
  <c r="S110" i="3"/>
  <c r="U112" i="3"/>
  <c r="T115" i="3"/>
  <c r="S118" i="3"/>
  <c r="U120" i="3"/>
  <c r="T123" i="3"/>
  <c r="S126" i="3"/>
  <c r="U128" i="3"/>
  <c r="T131" i="3"/>
  <c r="S134" i="3"/>
  <c r="U136" i="3"/>
  <c r="T139" i="3"/>
  <c r="S142" i="3"/>
  <c r="U144" i="3"/>
  <c r="T147" i="3"/>
  <c r="S150" i="3"/>
  <c r="U152" i="3"/>
  <c r="T155" i="3"/>
  <c r="S158" i="3"/>
  <c r="U160" i="3"/>
  <c r="T163" i="3"/>
  <c r="S166" i="3"/>
  <c r="U168" i="3"/>
  <c r="T171" i="3"/>
  <c r="S174" i="3"/>
  <c r="U176" i="3"/>
  <c r="T179" i="3"/>
  <c r="S182" i="3"/>
  <c r="U184" i="3"/>
  <c r="T187" i="3"/>
  <c r="S190" i="3"/>
  <c r="U192" i="3"/>
  <c r="T195" i="3"/>
  <c r="S198" i="3"/>
  <c r="U200" i="3"/>
  <c r="T203" i="3"/>
  <c r="S206" i="3"/>
  <c r="U237" i="3"/>
  <c r="S259" i="3"/>
  <c r="T22" i="3"/>
  <c r="U46" i="3"/>
  <c r="S73" i="3"/>
  <c r="T94" i="3"/>
  <c r="U115" i="3"/>
  <c r="S137" i="3"/>
  <c r="T158" i="3"/>
  <c r="U179" i="3"/>
  <c r="S201" i="3"/>
  <c r="U209" i="3"/>
  <c r="T212" i="3"/>
  <c r="S215" i="3"/>
  <c r="U217" i="3"/>
  <c r="T221" i="3"/>
  <c r="S224" i="3"/>
  <c r="U226" i="3"/>
  <c r="T230" i="3"/>
  <c r="S233" i="3"/>
  <c r="S9" i="3"/>
  <c r="U66" i="3"/>
  <c r="T174" i="3"/>
  <c r="S217" i="3"/>
  <c r="T232" i="3"/>
  <c r="T240" i="3"/>
  <c r="U261" i="3"/>
  <c r="S25" i="3"/>
  <c r="T52" i="3"/>
  <c r="U75" i="3"/>
  <c r="S97" i="3"/>
  <c r="T118" i="3"/>
  <c r="U139" i="3"/>
  <c r="S161" i="3"/>
  <c r="T182" i="3"/>
  <c r="U203" i="3"/>
  <c r="S210" i="3"/>
  <c r="U212" i="3"/>
  <c r="T215" i="3"/>
  <c r="S218" i="3"/>
  <c r="U221" i="3"/>
  <c r="T224" i="3"/>
  <c r="S227" i="3"/>
  <c r="U230" i="3"/>
  <c r="T233" i="3"/>
  <c r="T40" i="3"/>
  <c r="U131" i="3"/>
  <c r="T214" i="3"/>
  <c r="U228" i="3"/>
  <c r="S243" i="3"/>
  <c r="T264" i="3"/>
  <c r="U27" i="3"/>
  <c r="S55" i="3"/>
  <c r="T78" i="3"/>
  <c r="U99" i="3"/>
  <c r="S121" i="3"/>
  <c r="T142" i="3"/>
  <c r="U163" i="3"/>
  <c r="S185" i="3"/>
  <c r="T206" i="3"/>
  <c r="T210" i="3"/>
  <c r="S213" i="3"/>
  <c r="U215" i="3"/>
  <c r="T218" i="3"/>
  <c r="S222" i="3"/>
  <c r="U224" i="3"/>
  <c r="T227" i="3"/>
  <c r="S231" i="3"/>
  <c r="U233" i="3"/>
  <c r="U253" i="3"/>
  <c r="S209" i="3"/>
  <c r="U9" i="3"/>
  <c r="U245" i="3"/>
  <c r="S267" i="3"/>
  <c r="T31" i="3"/>
  <c r="U57" i="3"/>
  <c r="S81" i="3"/>
  <c r="T102" i="3"/>
  <c r="U123" i="3"/>
  <c r="S145" i="3"/>
  <c r="T166" i="3"/>
  <c r="U187" i="3"/>
  <c r="S208" i="3"/>
  <c r="U210" i="3"/>
  <c r="T213" i="3"/>
  <c r="S216" i="3"/>
  <c r="U218" i="3"/>
  <c r="T222" i="3"/>
  <c r="S225" i="3"/>
  <c r="U227" i="3"/>
  <c r="T231" i="3"/>
  <c r="S234" i="3"/>
  <c r="S89" i="3"/>
  <c r="T223" i="3"/>
  <c r="S319" i="3"/>
  <c r="T248" i="3"/>
  <c r="U11" i="3"/>
  <c r="S35" i="3"/>
  <c r="T61" i="3"/>
  <c r="U83" i="3"/>
  <c r="S105" i="3"/>
  <c r="T126" i="3"/>
  <c r="U147" i="3"/>
  <c r="S169" i="3"/>
  <c r="T190" i="3"/>
  <c r="T208" i="3"/>
  <c r="S211" i="3"/>
  <c r="U213" i="3"/>
  <c r="T216" i="3"/>
  <c r="S219" i="3"/>
  <c r="U222" i="3"/>
  <c r="T225" i="3"/>
  <c r="S228" i="3"/>
  <c r="U231" i="3"/>
  <c r="T234" i="3"/>
  <c r="S153" i="3"/>
  <c r="U219" i="3"/>
  <c r="S251" i="3"/>
  <c r="T14" i="3"/>
  <c r="U37" i="3"/>
  <c r="S64" i="3"/>
  <c r="T86" i="3"/>
  <c r="U107" i="3"/>
  <c r="S129" i="3"/>
  <c r="T150" i="3"/>
  <c r="U171" i="3"/>
  <c r="S193" i="3"/>
  <c r="U208" i="3"/>
  <c r="T211" i="3"/>
  <c r="S214" i="3"/>
  <c r="U216" i="3"/>
  <c r="T219" i="3"/>
  <c r="S223" i="3"/>
  <c r="U225" i="3"/>
  <c r="T228" i="3"/>
  <c r="S232" i="3"/>
  <c r="U234" i="3"/>
  <c r="T110" i="3"/>
  <c r="U195" i="3"/>
  <c r="S226" i="3"/>
  <c r="S235" i="3"/>
  <c r="T256" i="3"/>
  <c r="U19" i="3"/>
  <c r="S43" i="3"/>
  <c r="T69" i="3"/>
  <c r="U91" i="3"/>
  <c r="S113" i="3"/>
  <c r="T134" i="3"/>
  <c r="U155" i="3"/>
  <c r="S177" i="3"/>
  <c r="T198" i="3"/>
  <c r="T209" i="3"/>
  <c r="S212" i="3"/>
  <c r="U214" i="3"/>
  <c r="T217" i="3"/>
  <c r="S221" i="3"/>
  <c r="U223" i="3"/>
  <c r="T226" i="3"/>
  <c r="S230" i="3"/>
  <c r="U232" i="3"/>
  <c r="T9" i="3"/>
  <c r="S17" i="3"/>
  <c r="U211" i="3"/>
  <c r="S70" i="8"/>
  <c r="O92" i="24"/>
  <c r="N84" i="20" s="1"/>
  <c r="N92" i="24"/>
  <c r="N74" i="24" s="1"/>
  <c r="N9" i="24" s="1"/>
  <c r="K9" i="24"/>
  <c r="I9" i="24" s="1"/>
  <c r="O9" i="24" s="1"/>
  <c r="F10" i="25" s="1"/>
  <c r="I74" i="24"/>
  <c r="O74" i="24" l="1"/>
  <c r="N66" i="20" s="1"/>
  <c r="H66" i="20"/>
  <c r="E12" i="23" l="1"/>
  <c r="F12" i="23"/>
  <c r="E13" i="23"/>
  <c r="F13" i="23"/>
  <c r="E14" i="23"/>
  <c r="F14" i="23"/>
  <c r="E15" i="23"/>
  <c r="F15" i="23"/>
  <c r="E16" i="23"/>
  <c r="F16" i="23"/>
  <c r="E17" i="23"/>
  <c r="F17" i="23"/>
  <c r="E18" i="23"/>
  <c r="F18" i="23"/>
  <c r="E19" i="23"/>
  <c r="F19" i="23"/>
  <c r="E20" i="23"/>
  <c r="F20" i="23"/>
  <c r="E21" i="23"/>
  <c r="F21" i="23"/>
  <c r="E22" i="23"/>
  <c r="F22" i="23"/>
  <c r="E23" i="23"/>
  <c r="F23" i="23"/>
  <c r="E27" i="23"/>
  <c r="F27" i="23"/>
  <c r="E28" i="23"/>
  <c r="F28" i="23"/>
  <c r="E29" i="23"/>
  <c r="F29" i="23"/>
  <c r="E30" i="23"/>
  <c r="F30" i="23"/>
  <c r="E39" i="23"/>
  <c r="F39" i="23"/>
  <c r="E40" i="23"/>
  <c r="F40" i="23"/>
  <c r="E41" i="23"/>
  <c r="F41" i="23"/>
  <c r="F11" i="23"/>
  <c r="E11" i="23"/>
  <c r="E17" i="31"/>
  <c r="F12" i="31" l="1"/>
  <c r="F17" i="31"/>
  <c r="E12" i="31"/>
  <c r="F12" i="27" l="1"/>
  <c r="F17" i="27"/>
  <c r="E17" i="27"/>
  <c r="E12" i="27"/>
  <c r="F11" i="18"/>
  <c r="F16" i="18"/>
  <c r="E16" i="18"/>
  <c r="E11" i="18"/>
  <c r="F11" i="9"/>
  <c r="E11" i="9"/>
  <c r="J69" i="8" l="1"/>
  <c r="J68" i="8"/>
  <c r="J67" i="8"/>
  <c r="J66" i="8"/>
  <c r="R69" i="8"/>
  <c r="R68" i="8"/>
  <c r="R67" i="8"/>
  <c r="R66" i="8"/>
  <c r="T64" i="8" l="1"/>
  <c r="S65" i="8"/>
  <c r="L12" i="8"/>
  <c r="Q12" i="8" l="1"/>
  <c r="P12" i="8"/>
  <c r="O12" i="8"/>
  <c r="N12" i="8"/>
  <c r="M12" i="8"/>
  <c r="K12" i="8"/>
  <c r="G12" i="8"/>
  <c r="C8" i="41" l="1"/>
  <c r="E83" i="20" l="1"/>
  <c r="E11" i="20"/>
  <c r="E12" i="20"/>
  <c r="E13" i="20"/>
  <c r="E16" i="20"/>
  <c r="E17" i="20"/>
  <c r="E18" i="20"/>
  <c r="E19" i="20"/>
  <c r="E21" i="20"/>
  <c r="E22" i="20"/>
  <c r="E23" i="20"/>
  <c r="E24" i="20"/>
  <c r="E26" i="20"/>
  <c r="E27" i="20"/>
  <c r="E28" i="20"/>
  <c r="E29" i="20"/>
  <c r="E31" i="20"/>
  <c r="E33" i="20"/>
  <c r="E36" i="20"/>
  <c r="E37" i="20"/>
  <c r="E38" i="20"/>
  <c r="E39" i="20"/>
  <c r="E40" i="20"/>
  <c r="E41" i="20"/>
  <c r="E42" i="20"/>
  <c r="E43" i="20"/>
  <c r="E44" i="20"/>
  <c r="E46" i="20"/>
  <c r="E50" i="20"/>
  <c r="E51" i="20"/>
  <c r="E52" i="20"/>
  <c r="E53" i="20"/>
  <c r="E54" i="20"/>
  <c r="E55" i="20"/>
  <c r="E56" i="20"/>
  <c r="E57" i="20"/>
  <c r="E58" i="20"/>
  <c r="E61" i="20"/>
  <c r="E63" i="20"/>
  <c r="E64" i="20"/>
  <c r="E65" i="20"/>
  <c r="E66" i="20"/>
  <c r="E67" i="20"/>
  <c r="E68" i="20"/>
  <c r="E70" i="20"/>
  <c r="E71" i="20"/>
  <c r="E73" i="20"/>
  <c r="E76" i="20"/>
  <c r="E77" i="20"/>
  <c r="E78" i="20"/>
  <c r="E79" i="20"/>
  <c r="E80" i="20"/>
  <c r="E81" i="20"/>
  <c r="E82" i="20"/>
  <c r="E84" i="20"/>
  <c r="E85" i="20"/>
  <c r="E87" i="20"/>
  <c r="E88" i="20"/>
  <c r="E89" i="20"/>
  <c r="E90" i="20"/>
  <c r="E91" i="20"/>
  <c r="E93" i="20"/>
  <c r="E94" i="20"/>
  <c r="E95" i="20"/>
  <c r="E96" i="20"/>
  <c r="E97" i="20"/>
  <c r="E98" i="20"/>
  <c r="E99" i="20"/>
  <c r="E100" i="20"/>
  <c r="E102" i="20"/>
  <c r="E103" i="20"/>
  <c r="E104" i="20"/>
  <c r="E105" i="20"/>
  <c r="E106" i="20"/>
  <c r="E107" i="20"/>
  <c r="E108" i="20"/>
  <c r="E109" i="20"/>
  <c r="E110" i="20"/>
  <c r="E111" i="20"/>
  <c r="E112" i="20"/>
  <c r="E113" i="20"/>
  <c r="E115" i="20"/>
  <c r="E116" i="20"/>
  <c r="E117" i="20"/>
  <c r="E118" i="20"/>
  <c r="E119" i="20"/>
  <c r="E120" i="20"/>
  <c r="E122" i="20"/>
  <c r="E123" i="20"/>
  <c r="E124" i="20"/>
  <c r="E125" i="20"/>
  <c r="E126" i="20"/>
  <c r="E127" i="20"/>
  <c r="E128" i="20"/>
  <c r="E129" i="20"/>
  <c r="E130" i="20"/>
  <c r="E131" i="20"/>
  <c r="E132" i="20"/>
  <c r="E133" i="20"/>
  <c r="E134" i="20"/>
  <c r="E135" i="20"/>
  <c r="E136" i="20"/>
  <c r="E138" i="20"/>
  <c r="E139" i="20"/>
  <c r="E140" i="20"/>
  <c r="E141" i="20"/>
  <c r="E142" i="20"/>
  <c r="E143" i="20"/>
  <c r="E144" i="20"/>
  <c r="E145" i="20"/>
  <c r="E146" i="20"/>
  <c r="E147" i="20"/>
  <c r="E148" i="20"/>
  <c r="E149" i="20"/>
  <c r="E150" i="20"/>
  <c r="E151" i="20"/>
  <c r="E152" i="20"/>
  <c r="E153" i="20"/>
  <c r="E155" i="20"/>
  <c r="E156" i="20"/>
  <c r="E157" i="20"/>
  <c r="E158" i="20"/>
  <c r="E159" i="20"/>
  <c r="E161" i="20"/>
  <c r="E162" i="20"/>
  <c r="E163" i="20"/>
  <c r="E164" i="20"/>
  <c r="E165" i="20"/>
  <c r="E166" i="20"/>
  <c r="E167" i="20"/>
  <c r="E168" i="20"/>
  <c r="E169" i="20"/>
  <c r="E170" i="20"/>
  <c r="E171" i="20"/>
  <c r="E172" i="20"/>
  <c r="E173" i="20"/>
  <c r="E174" i="20"/>
  <c r="E178" i="20"/>
  <c r="E179" i="20"/>
  <c r="E180" i="20"/>
  <c r="E181" i="20"/>
  <c r="E182" i="20"/>
  <c r="E183" i="20"/>
  <c r="E184" i="20"/>
  <c r="E185" i="20"/>
  <c r="E186" i="20"/>
  <c r="E187" i="20"/>
  <c r="E188" i="20"/>
  <c r="E189" i="20"/>
  <c r="E190" i="20"/>
  <c r="E191" i="20"/>
  <c r="E192" i="20"/>
  <c r="E194" i="20"/>
  <c r="E195" i="20"/>
  <c r="E196" i="20"/>
  <c r="E197" i="20"/>
  <c r="E200" i="20"/>
  <c r="E201" i="20"/>
  <c r="E202" i="20"/>
  <c r="E203" i="20"/>
  <c r="E204" i="20"/>
  <c r="E205" i="20"/>
  <c r="E206" i="20"/>
  <c r="E207" i="20"/>
  <c r="E208" i="20"/>
  <c r="E210" i="20"/>
  <c r="E211" i="20"/>
  <c r="E212" i="20"/>
  <c r="E213" i="20"/>
  <c r="E214" i="20"/>
  <c r="E215" i="20"/>
  <c r="E216" i="20"/>
  <c r="E217" i="20"/>
  <c r="E221" i="20"/>
  <c r="E222" i="20"/>
  <c r="E224" i="20"/>
  <c r="E225" i="20"/>
  <c r="E226" i="20"/>
  <c r="E227" i="20"/>
  <c r="E228" i="20"/>
  <c r="E230" i="20"/>
  <c r="E231" i="20"/>
  <c r="E232" i="20"/>
  <c r="E233" i="20"/>
  <c r="E236" i="20"/>
  <c r="E238" i="20"/>
  <c r="E239" i="20"/>
  <c r="E240" i="20"/>
  <c r="E241" i="20"/>
  <c r="E242" i="20"/>
  <c r="E243" i="20"/>
  <c r="E244" i="20"/>
  <c r="E245" i="20"/>
  <c r="E246" i="20"/>
  <c r="E247" i="20"/>
  <c r="E248" i="20"/>
  <c r="E249" i="20"/>
  <c r="E250" i="20"/>
  <c r="E251" i="20"/>
  <c r="E252" i="20"/>
  <c r="E253" i="20"/>
  <c r="E255" i="20"/>
  <c r="E256" i="20"/>
  <c r="E257" i="20"/>
  <c r="E258" i="20"/>
  <c r="E259" i="20"/>
  <c r="E260" i="20"/>
  <c r="E261" i="20"/>
  <c r="E262" i="20"/>
  <c r="E263" i="20"/>
  <c r="E264" i="20"/>
  <c r="E267" i="20"/>
  <c r="E268" i="20"/>
  <c r="E269" i="20"/>
  <c r="E270" i="20"/>
  <c r="E271" i="20"/>
  <c r="E272" i="20"/>
  <c r="E273" i="20"/>
  <c r="E274" i="20"/>
  <c r="E275" i="20"/>
  <c r="E276" i="20"/>
  <c r="E277" i="20"/>
  <c r="E278" i="20"/>
  <c r="E279" i="20"/>
  <c r="E280" i="20"/>
  <c r="E281" i="20"/>
  <c r="E282" i="20"/>
  <c r="E283" i="20"/>
  <c r="E284" i="20"/>
  <c r="E285" i="20"/>
  <c r="E286" i="20"/>
  <c r="E287" i="20"/>
  <c r="E288" i="20"/>
  <c r="E289" i="20"/>
  <c r="E290" i="20"/>
  <c r="E291" i="20"/>
  <c r="E292" i="20"/>
  <c r="E293" i="20"/>
  <c r="E294" i="20"/>
  <c r="E295" i="20"/>
  <c r="E296" i="20"/>
  <c r="E297" i="20"/>
  <c r="E298" i="20"/>
  <c r="E299" i="20"/>
  <c r="E300" i="20"/>
  <c r="E301" i="20"/>
  <c r="E302" i="20"/>
  <c r="E303" i="20"/>
  <c r="E304" i="20"/>
  <c r="E305" i="20"/>
  <c r="E306" i="20"/>
  <c r="E307" i="20"/>
  <c r="E308" i="20"/>
  <c r="E309" i="20"/>
  <c r="E310" i="20"/>
  <c r="E311" i="20"/>
  <c r="E312" i="20"/>
  <c r="E313" i="20"/>
  <c r="E314" i="20"/>
  <c r="E315" i="20"/>
  <c r="E316" i="20"/>
  <c r="E317" i="20"/>
  <c r="E318" i="20"/>
  <c r="E319" i="20"/>
  <c r="E15" i="20" l="1"/>
  <c r="F10" i="9"/>
  <c r="F21" i="9"/>
  <c r="F22" i="9"/>
  <c r="F28" i="9"/>
  <c r="E28" i="9"/>
  <c r="E22" i="9"/>
  <c r="E21" i="9"/>
  <c r="E10" i="9" l="1"/>
  <c r="G64" i="8"/>
  <c r="H64" i="8"/>
  <c r="J64" i="8"/>
  <c r="K64" i="8"/>
  <c r="L64" i="8"/>
  <c r="M64" i="8"/>
  <c r="N64" i="8"/>
  <c r="O64" i="8"/>
  <c r="P64" i="8"/>
  <c r="Q64" i="8"/>
  <c r="R64" i="8"/>
  <c r="E10" i="23" l="1"/>
  <c r="E11" i="22"/>
  <c r="E11" i="34" s="1"/>
  <c r="E10" i="22"/>
  <c r="E10" i="34" s="1"/>
  <c r="D9" i="47"/>
  <c r="I268" i="20"/>
  <c r="K268" i="20"/>
  <c r="L268" i="20"/>
  <c r="I269" i="20"/>
  <c r="K269" i="20"/>
  <c r="L269" i="20"/>
  <c r="I270" i="20"/>
  <c r="K270" i="20"/>
  <c r="L270" i="20"/>
  <c r="I271" i="20"/>
  <c r="K271" i="20"/>
  <c r="L271" i="20"/>
  <c r="I272" i="20"/>
  <c r="K272" i="20"/>
  <c r="L272" i="20"/>
  <c r="I273" i="20"/>
  <c r="K273" i="20"/>
  <c r="L273" i="20"/>
  <c r="I274" i="20"/>
  <c r="K274" i="20"/>
  <c r="L274" i="20"/>
  <c r="I275" i="20"/>
  <c r="K275" i="20"/>
  <c r="L275" i="20"/>
  <c r="I276" i="20"/>
  <c r="K276" i="20"/>
  <c r="L276" i="20"/>
  <c r="I277" i="20"/>
  <c r="K277" i="20"/>
  <c r="L277" i="20"/>
  <c r="I278" i="20"/>
  <c r="K278" i="20"/>
  <c r="L278" i="20"/>
  <c r="I279" i="20"/>
  <c r="K279" i="20"/>
  <c r="L279" i="20"/>
  <c r="I280" i="20"/>
  <c r="K280" i="20"/>
  <c r="L280" i="20"/>
  <c r="I281" i="20"/>
  <c r="K281" i="20"/>
  <c r="L281" i="20"/>
  <c r="I282" i="20"/>
  <c r="K282" i="20"/>
  <c r="L282" i="20"/>
  <c r="I283" i="20"/>
  <c r="K283" i="20"/>
  <c r="L283" i="20"/>
  <c r="I284" i="20"/>
  <c r="K284" i="20"/>
  <c r="L284" i="20"/>
  <c r="I285" i="20"/>
  <c r="K285" i="20"/>
  <c r="L285" i="20"/>
  <c r="I286" i="20"/>
  <c r="K286" i="20"/>
  <c r="L286" i="20"/>
  <c r="I287" i="20"/>
  <c r="K287" i="20"/>
  <c r="L287" i="20"/>
  <c r="I288" i="20"/>
  <c r="K288" i="20"/>
  <c r="L288" i="20"/>
  <c r="I289" i="20"/>
  <c r="K289" i="20"/>
  <c r="L289" i="20"/>
  <c r="I290" i="20"/>
  <c r="K290" i="20"/>
  <c r="L290" i="20"/>
  <c r="I291" i="20"/>
  <c r="K291" i="20"/>
  <c r="L291" i="20"/>
  <c r="I292" i="20"/>
  <c r="K292" i="20"/>
  <c r="L292" i="20"/>
  <c r="I293" i="20"/>
  <c r="K293" i="20"/>
  <c r="L293" i="20"/>
  <c r="I294" i="20"/>
  <c r="K294" i="20"/>
  <c r="L294" i="20"/>
  <c r="I295" i="20"/>
  <c r="K295" i="20"/>
  <c r="L295" i="20"/>
  <c r="I296" i="20"/>
  <c r="K296" i="20"/>
  <c r="L296" i="20"/>
  <c r="I297" i="20"/>
  <c r="K297" i="20"/>
  <c r="L297" i="20"/>
  <c r="I298" i="20"/>
  <c r="K298" i="20"/>
  <c r="L298" i="20"/>
  <c r="I299" i="20"/>
  <c r="I300" i="20"/>
  <c r="K300" i="20"/>
  <c r="L300" i="20"/>
  <c r="I301" i="20"/>
  <c r="K301" i="20"/>
  <c r="L301" i="20"/>
  <c r="I302" i="20"/>
  <c r="K302" i="20"/>
  <c r="L302" i="20"/>
  <c r="I303" i="20"/>
  <c r="K303" i="20"/>
  <c r="L303" i="20"/>
  <c r="I304" i="20"/>
  <c r="K304" i="20"/>
  <c r="L304" i="20"/>
  <c r="I305" i="20"/>
  <c r="K305" i="20"/>
  <c r="L305" i="20"/>
  <c r="I306" i="20"/>
  <c r="K306" i="20"/>
  <c r="L306" i="20"/>
  <c r="I307" i="20"/>
  <c r="K307" i="20"/>
  <c r="L307" i="20"/>
  <c r="I308" i="20"/>
  <c r="K308" i="20"/>
  <c r="L308" i="20"/>
  <c r="I309" i="20"/>
  <c r="K309" i="20"/>
  <c r="L309" i="20"/>
  <c r="I310" i="20"/>
  <c r="K310" i="20"/>
  <c r="L310" i="20"/>
  <c r="I311" i="20"/>
  <c r="K311" i="20"/>
  <c r="L311" i="20"/>
  <c r="I312" i="20"/>
  <c r="K312" i="20"/>
  <c r="L312" i="20"/>
  <c r="I313" i="20"/>
  <c r="K313" i="20"/>
  <c r="L313" i="20"/>
  <c r="I314" i="20"/>
  <c r="K314" i="20"/>
  <c r="L314" i="20"/>
  <c r="I315" i="20"/>
  <c r="K315" i="20"/>
  <c r="L315" i="20"/>
  <c r="I316" i="20"/>
  <c r="G317" i="20"/>
  <c r="I317" i="20"/>
  <c r="J317" i="20"/>
  <c r="K317" i="20"/>
  <c r="L317" i="20"/>
  <c r="M317" i="20"/>
  <c r="F318" i="20"/>
  <c r="G318" i="20"/>
  <c r="H318" i="20"/>
  <c r="I318" i="20"/>
  <c r="J318" i="20"/>
  <c r="K318" i="20"/>
  <c r="L318" i="20"/>
  <c r="M318" i="20"/>
  <c r="N318" i="20"/>
  <c r="F319" i="20"/>
  <c r="G319" i="20"/>
  <c r="I319" i="20"/>
  <c r="R319" i="20" s="1"/>
  <c r="J319" i="20"/>
  <c r="K319" i="20"/>
  <c r="L319" i="20"/>
  <c r="M319" i="20"/>
  <c r="F9" i="47" l="1"/>
  <c r="R317" i="20"/>
  <c r="J9" i="47"/>
  <c r="E9" i="47"/>
  <c r="R318" i="20"/>
  <c r="F10" i="23"/>
  <c r="F11" i="31"/>
  <c r="E11" i="31"/>
  <c r="F11" i="27"/>
  <c r="E11" i="27"/>
  <c r="H319" i="20" l="1"/>
  <c r="F317" i="20"/>
  <c r="N316" i="20"/>
  <c r="M316" i="20"/>
  <c r="K316" i="20"/>
  <c r="J316" i="20"/>
  <c r="H316" i="20"/>
  <c r="G316" i="20"/>
  <c r="F316" i="20"/>
  <c r="N315" i="20"/>
  <c r="M315" i="20"/>
  <c r="J315" i="20"/>
  <c r="H315" i="20"/>
  <c r="G315" i="20"/>
  <c r="F315" i="20"/>
  <c r="N314" i="20"/>
  <c r="M314" i="20"/>
  <c r="J314" i="20"/>
  <c r="H314" i="20"/>
  <c r="G314" i="20"/>
  <c r="F314" i="20"/>
  <c r="N313" i="20"/>
  <c r="M313" i="20"/>
  <c r="J313" i="20"/>
  <c r="H313" i="20"/>
  <c r="G313" i="20"/>
  <c r="F313" i="20"/>
  <c r="N312" i="20"/>
  <c r="M312" i="20"/>
  <c r="J312" i="20"/>
  <c r="H312" i="20"/>
  <c r="G312" i="20"/>
  <c r="F312" i="20"/>
  <c r="N311" i="20"/>
  <c r="M311" i="20"/>
  <c r="J311" i="20"/>
  <c r="H311" i="20"/>
  <c r="G311" i="20"/>
  <c r="F311" i="20"/>
  <c r="N310" i="20"/>
  <c r="M310" i="20"/>
  <c r="J310" i="20"/>
  <c r="H310" i="20"/>
  <c r="G310" i="20"/>
  <c r="F310" i="20"/>
  <c r="N309" i="20"/>
  <c r="M309" i="20"/>
  <c r="J309" i="20"/>
  <c r="H309" i="20"/>
  <c r="G309" i="20"/>
  <c r="F309" i="20"/>
  <c r="N308" i="20"/>
  <c r="M308" i="20"/>
  <c r="J308" i="20"/>
  <c r="H308" i="20"/>
  <c r="G308" i="20"/>
  <c r="F308" i="20"/>
  <c r="N307" i="20"/>
  <c r="M307" i="20"/>
  <c r="J307" i="20"/>
  <c r="H307" i="20"/>
  <c r="G307" i="20"/>
  <c r="F307" i="20"/>
  <c r="N306" i="20"/>
  <c r="M306" i="20"/>
  <c r="J306" i="20"/>
  <c r="H306" i="20"/>
  <c r="G306" i="20"/>
  <c r="F306" i="20"/>
  <c r="N305" i="20"/>
  <c r="M305" i="20"/>
  <c r="J305" i="20"/>
  <c r="H305" i="20"/>
  <c r="G305" i="20"/>
  <c r="F305" i="20"/>
  <c r="N304" i="20"/>
  <c r="M304" i="20"/>
  <c r="J304" i="20"/>
  <c r="H304" i="20"/>
  <c r="G304" i="20"/>
  <c r="F304" i="20"/>
  <c r="N303" i="20"/>
  <c r="M303" i="20"/>
  <c r="J303" i="20"/>
  <c r="H303" i="20"/>
  <c r="G303" i="20"/>
  <c r="F303" i="20"/>
  <c r="N302" i="20"/>
  <c r="M302" i="20"/>
  <c r="J302" i="20"/>
  <c r="H302" i="20"/>
  <c r="G302" i="20"/>
  <c r="F302" i="20"/>
  <c r="N301" i="20"/>
  <c r="M301" i="20"/>
  <c r="J301" i="20"/>
  <c r="H301" i="20"/>
  <c r="G301" i="20"/>
  <c r="F301" i="20"/>
  <c r="N300" i="20"/>
  <c r="M300" i="20"/>
  <c r="J300" i="20"/>
  <c r="H300" i="20"/>
  <c r="F300" i="20"/>
  <c r="N299" i="20"/>
  <c r="M299" i="20"/>
  <c r="L299" i="20"/>
  <c r="K299" i="20"/>
  <c r="J299" i="20"/>
  <c r="H299" i="20"/>
  <c r="G299" i="20"/>
  <c r="F299" i="20"/>
  <c r="N298" i="20"/>
  <c r="M298" i="20"/>
  <c r="J298" i="20"/>
  <c r="H298" i="20"/>
  <c r="G298" i="20"/>
  <c r="F298" i="20"/>
  <c r="N297" i="20"/>
  <c r="M297" i="20"/>
  <c r="J297" i="20"/>
  <c r="H297" i="20"/>
  <c r="G297" i="20"/>
  <c r="F297" i="20"/>
  <c r="N296" i="20"/>
  <c r="M296" i="20"/>
  <c r="J296" i="20"/>
  <c r="H296" i="20"/>
  <c r="G296" i="20"/>
  <c r="F296" i="20"/>
  <c r="N295" i="20"/>
  <c r="M295" i="20"/>
  <c r="J295" i="20"/>
  <c r="H295" i="20"/>
  <c r="G295" i="20"/>
  <c r="F295" i="20"/>
  <c r="N294" i="20"/>
  <c r="M294" i="20"/>
  <c r="J294" i="20"/>
  <c r="H294" i="20"/>
  <c r="G294" i="20"/>
  <c r="F294" i="20"/>
  <c r="N293" i="20"/>
  <c r="M293" i="20"/>
  <c r="J293" i="20"/>
  <c r="H293" i="20"/>
  <c r="G293" i="20"/>
  <c r="F293" i="20"/>
  <c r="N292" i="20"/>
  <c r="M292" i="20"/>
  <c r="J292" i="20"/>
  <c r="H292" i="20"/>
  <c r="G292" i="20"/>
  <c r="F292" i="20"/>
  <c r="N291" i="20"/>
  <c r="M291" i="20"/>
  <c r="J291" i="20"/>
  <c r="H291" i="20"/>
  <c r="G291" i="20"/>
  <c r="F291" i="20"/>
  <c r="N290" i="20"/>
  <c r="M290" i="20"/>
  <c r="J290" i="20"/>
  <c r="H290" i="20"/>
  <c r="G290" i="20"/>
  <c r="F290" i="20"/>
  <c r="N289" i="20"/>
  <c r="M289" i="20"/>
  <c r="J289" i="20"/>
  <c r="H289" i="20"/>
  <c r="G289" i="20"/>
  <c r="F289" i="20"/>
  <c r="N288" i="20"/>
  <c r="M288" i="20"/>
  <c r="J288" i="20"/>
  <c r="H288" i="20"/>
  <c r="G288" i="20"/>
  <c r="F288" i="20"/>
  <c r="N287" i="20"/>
  <c r="M287" i="20"/>
  <c r="J287" i="20"/>
  <c r="H287" i="20"/>
  <c r="G287" i="20"/>
  <c r="F287" i="20"/>
  <c r="N286" i="20"/>
  <c r="M286" i="20"/>
  <c r="J286" i="20"/>
  <c r="H286" i="20"/>
  <c r="G286" i="20"/>
  <c r="F286" i="20"/>
  <c r="N285" i="20"/>
  <c r="M285" i="20"/>
  <c r="J285" i="20"/>
  <c r="H285" i="20"/>
  <c r="G285" i="20"/>
  <c r="F285" i="20"/>
  <c r="N284" i="20"/>
  <c r="M284" i="20"/>
  <c r="J284" i="20"/>
  <c r="H284" i="20"/>
  <c r="G284" i="20"/>
  <c r="F284" i="20"/>
  <c r="N283" i="20"/>
  <c r="M283" i="20"/>
  <c r="J283" i="20"/>
  <c r="H283" i="20"/>
  <c r="G283" i="20"/>
  <c r="F283" i="20"/>
  <c r="N282" i="20"/>
  <c r="M282" i="20"/>
  <c r="J282" i="20"/>
  <c r="H282" i="20"/>
  <c r="G282" i="20"/>
  <c r="F282" i="20"/>
  <c r="N281" i="20"/>
  <c r="M281" i="20"/>
  <c r="J281" i="20"/>
  <c r="H281" i="20"/>
  <c r="G281" i="20"/>
  <c r="F281" i="20"/>
  <c r="N280" i="20"/>
  <c r="M280" i="20"/>
  <c r="J280" i="20"/>
  <c r="H280" i="20"/>
  <c r="G280" i="20"/>
  <c r="F280" i="20"/>
  <c r="N279" i="20"/>
  <c r="M279" i="20"/>
  <c r="J279" i="20"/>
  <c r="H279" i="20"/>
  <c r="G279" i="20"/>
  <c r="F279" i="20"/>
  <c r="N278" i="20"/>
  <c r="M278" i="20"/>
  <c r="J278" i="20"/>
  <c r="H278" i="20"/>
  <c r="G278" i="20"/>
  <c r="F278" i="20"/>
  <c r="N277" i="20"/>
  <c r="M277" i="20"/>
  <c r="J277" i="20"/>
  <c r="H277" i="20"/>
  <c r="G277" i="20"/>
  <c r="F277" i="20"/>
  <c r="N276" i="20"/>
  <c r="M276" i="20"/>
  <c r="J276" i="20"/>
  <c r="H276" i="20"/>
  <c r="G276" i="20"/>
  <c r="F276" i="20"/>
  <c r="N275" i="20"/>
  <c r="M275" i="20"/>
  <c r="J275" i="20"/>
  <c r="H275" i="20"/>
  <c r="G275" i="20"/>
  <c r="F275" i="20"/>
  <c r="N274" i="20"/>
  <c r="M274" i="20"/>
  <c r="J274" i="20"/>
  <c r="H274" i="20"/>
  <c r="G274" i="20"/>
  <c r="F274" i="20"/>
  <c r="N273" i="20"/>
  <c r="M273" i="20"/>
  <c r="J273" i="20"/>
  <c r="H273" i="20"/>
  <c r="G273" i="20"/>
  <c r="F273" i="20"/>
  <c r="N272" i="20"/>
  <c r="M272" i="20"/>
  <c r="J272" i="20"/>
  <c r="H272" i="20"/>
  <c r="G272" i="20"/>
  <c r="F272" i="20"/>
  <c r="N271" i="20"/>
  <c r="M271" i="20"/>
  <c r="J271" i="20"/>
  <c r="H271" i="20"/>
  <c r="G271" i="20"/>
  <c r="F271" i="20"/>
  <c r="N270" i="20"/>
  <c r="M270" i="20"/>
  <c r="J270" i="20"/>
  <c r="H270" i="20"/>
  <c r="G270" i="20"/>
  <c r="F270" i="20"/>
  <c r="N269" i="20"/>
  <c r="M269" i="20"/>
  <c r="J269" i="20"/>
  <c r="H269" i="20"/>
  <c r="G269" i="20"/>
  <c r="F269" i="20"/>
  <c r="N268" i="20"/>
  <c r="M268" i="20"/>
  <c r="J268" i="20"/>
  <c r="H268" i="20"/>
  <c r="G268" i="20"/>
  <c r="F268" i="20"/>
  <c r="N267" i="20"/>
  <c r="M267" i="20"/>
  <c r="K267" i="20"/>
  <c r="J267" i="20"/>
  <c r="I267" i="20"/>
  <c r="H267" i="20"/>
  <c r="F267" i="20"/>
  <c r="E254" i="20"/>
  <c r="E237" i="20"/>
  <c r="E209" i="20"/>
  <c r="E193" i="20"/>
  <c r="E160" i="20"/>
  <c r="E121" i="20"/>
  <c r="E114" i="20"/>
  <c r="E92" i="20"/>
  <c r="E86" i="20"/>
  <c r="E69" i="20"/>
  <c r="E60" i="20"/>
  <c r="E25" i="20"/>
  <c r="E20" i="20"/>
  <c r="E10" i="20"/>
  <c r="E176" i="20" l="1"/>
  <c r="E177" i="20"/>
  <c r="E137" i="20"/>
  <c r="E154" i="20"/>
  <c r="L267" i="20"/>
  <c r="L316" i="20"/>
  <c r="E74" i="20"/>
  <c r="E75" i="20"/>
  <c r="E218" i="20"/>
  <c r="E219" i="20"/>
  <c r="G267" i="20"/>
  <c r="G300" i="20"/>
  <c r="E34" i="20"/>
  <c r="E35" i="20"/>
  <c r="E101" i="20"/>
  <c r="N319" i="20"/>
  <c r="E9" i="20"/>
  <c r="N317" i="20" l="1"/>
  <c r="H317" i="20"/>
  <c r="F9" i="20" l="1"/>
  <c r="E9" i="32" s="1"/>
  <c r="F10" i="18"/>
  <c r="T128" i="8" l="1"/>
  <c r="S128" i="8"/>
  <c r="E128" i="8"/>
  <c r="T127" i="8"/>
  <c r="S127" i="8"/>
  <c r="E127" i="8"/>
  <c r="T126" i="8"/>
  <c r="S126" i="8"/>
  <c r="E126" i="8"/>
  <c r="T125" i="8"/>
  <c r="S125" i="8"/>
  <c r="E125" i="8"/>
  <c r="T124" i="8"/>
  <c r="S124" i="8"/>
  <c r="E124" i="8"/>
  <c r="T123" i="8"/>
  <c r="S123" i="8"/>
  <c r="E123" i="8"/>
  <c r="T122" i="8"/>
  <c r="S122" i="8"/>
  <c r="E122" i="8"/>
  <c r="T121" i="8"/>
  <c r="S121" i="8"/>
  <c r="E121" i="8"/>
  <c r="T120" i="8"/>
  <c r="S120" i="8"/>
  <c r="E120" i="8"/>
  <c r="T119" i="8"/>
  <c r="S119" i="8"/>
  <c r="E119" i="8"/>
  <c r="T118" i="8"/>
  <c r="S118" i="8"/>
  <c r="E118" i="8"/>
  <c r="T117" i="8"/>
  <c r="S117" i="8"/>
  <c r="E117" i="8"/>
  <c r="T116" i="8"/>
  <c r="S116" i="8"/>
  <c r="E116" i="8"/>
  <c r="T115" i="8"/>
  <c r="S115" i="8"/>
  <c r="E115" i="8"/>
  <c r="T114" i="8"/>
  <c r="S114" i="8"/>
  <c r="E114" i="8"/>
  <c r="T113" i="8"/>
  <c r="S113" i="8"/>
  <c r="E113" i="8"/>
  <c r="T112" i="8"/>
  <c r="S112" i="8"/>
  <c r="E112" i="8"/>
  <c r="T111" i="8"/>
  <c r="S111" i="8"/>
  <c r="E111" i="8"/>
  <c r="T110" i="8"/>
  <c r="S110" i="8"/>
  <c r="E110" i="8"/>
  <c r="T109" i="8"/>
  <c r="S109" i="8"/>
  <c r="E109" i="8"/>
  <c r="T108" i="8"/>
  <c r="S108" i="8"/>
  <c r="P108" i="8"/>
  <c r="O108" i="8"/>
  <c r="N108" i="8"/>
  <c r="M108" i="8"/>
  <c r="L108" i="8"/>
  <c r="E108" i="8"/>
  <c r="T107" i="8"/>
  <c r="S107" i="8"/>
  <c r="E107" i="8"/>
  <c r="T106" i="8"/>
  <c r="S106" i="8"/>
  <c r="E106" i="8"/>
  <c r="T105" i="8"/>
  <c r="S105" i="8"/>
  <c r="E105" i="8"/>
  <c r="T104" i="8"/>
  <c r="S104" i="8"/>
  <c r="E104" i="8"/>
  <c r="T103" i="8"/>
  <c r="S103" i="8"/>
  <c r="E103" i="8"/>
  <c r="T102" i="8"/>
  <c r="S102" i="8"/>
  <c r="E102" i="8"/>
  <c r="T101" i="8"/>
  <c r="S101" i="8"/>
  <c r="E101" i="8"/>
  <c r="T100" i="8"/>
  <c r="S100" i="8"/>
  <c r="E100" i="8"/>
  <c r="T99" i="8"/>
  <c r="S99" i="8"/>
  <c r="E99" i="8"/>
  <c r="T98" i="8"/>
  <c r="S98" i="8"/>
  <c r="E98" i="8"/>
  <c r="T97" i="8"/>
  <c r="S97" i="8"/>
  <c r="E97" i="8"/>
  <c r="T96" i="8"/>
  <c r="S96" i="8"/>
  <c r="E96" i="8"/>
  <c r="T95" i="8"/>
  <c r="S95" i="8"/>
  <c r="E95" i="8"/>
  <c r="T94" i="8"/>
  <c r="S94" i="8"/>
  <c r="E94" i="8"/>
  <c r="T93" i="8"/>
  <c r="S93" i="8"/>
  <c r="E93" i="8"/>
  <c r="T92" i="8"/>
  <c r="S92" i="8"/>
  <c r="E92" i="8"/>
  <c r="T91" i="8"/>
  <c r="S91" i="8"/>
  <c r="E91" i="8"/>
  <c r="T90" i="8"/>
  <c r="S90" i="8"/>
  <c r="E90" i="8"/>
  <c r="T89" i="8"/>
  <c r="S89" i="8"/>
  <c r="E89" i="8"/>
  <c r="T88" i="8"/>
  <c r="S88" i="8"/>
  <c r="E88" i="8"/>
  <c r="T87" i="8"/>
  <c r="S87" i="8"/>
  <c r="E87" i="8"/>
  <c r="T86" i="8"/>
  <c r="S86" i="8"/>
  <c r="E86" i="8"/>
  <c r="T85" i="8"/>
  <c r="S85" i="8"/>
  <c r="E85" i="8"/>
  <c r="T84" i="8"/>
  <c r="S84" i="8"/>
  <c r="E84" i="8"/>
  <c r="T83" i="8"/>
  <c r="S83" i="8"/>
  <c r="E83" i="8"/>
  <c r="T82" i="8"/>
  <c r="S82" i="8"/>
  <c r="E82" i="8"/>
  <c r="T81" i="8"/>
  <c r="S81" i="8"/>
  <c r="E81" i="8"/>
  <c r="T80" i="8"/>
  <c r="S80" i="8"/>
  <c r="E80" i="8"/>
  <c r="T79" i="8"/>
  <c r="S79" i="8"/>
  <c r="E79" i="8"/>
  <c r="T78" i="8"/>
  <c r="S78" i="8"/>
  <c r="E78" i="8"/>
  <c r="T77" i="8"/>
  <c r="S77" i="8"/>
  <c r="S76" i="8" s="1"/>
  <c r="E77" i="8"/>
  <c r="T69" i="8"/>
  <c r="S69" i="8"/>
  <c r="E69" i="8"/>
  <c r="T68" i="8"/>
  <c r="S68" i="8"/>
  <c r="E68" i="8"/>
  <c r="T67" i="8"/>
  <c r="S67" i="8"/>
  <c r="E67" i="8"/>
  <c r="T66" i="8"/>
  <c r="S66" i="8"/>
  <c r="E66" i="8"/>
  <c r="R65" i="8"/>
  <c r="Q65" i="8"/>
  <c r="P65" i="8"/>
  <c r="O65" i="8"/>
  <c r="N65" i="8"/>
  <c r="M65" i="8"/>
  <c r="L65" i="8"/>
  <c r="K65" i="8"/>
  <c r="J65" i="8"/>
  <c r="J12" i="8" s="1"/>
  <c r="H65" i="8"/>
  <c r="G65" i="8"/>
  <c r="S64" i="8"/>
  <c r="E64" i="8"/>
  <c r="T63" i="8"/>
  <c r="S63" i="8"/>
  <c r="E63" i="8"/>
  <c r="T62" i="8"/>
  <c r="S62" i="8"/>
  <c r="E62" i="8"/>
  <c r="T61" i="8"/>
  <c r="S61" i="8"/>
  <c r="E61" i="8"/>
  <c r="T60" i="8"/>
  <c r="S60" i="8"/>
  <c r="E60" i="8"/>
  <c r="T59" i="8"/>
  <c r="S59" i="8"/>
  <c r="E59" i="8"/>
  <c r="T58" i="8"/>
  <c r="S58" i="8"/>
  <c r="E58" i="8"/>
  <c r="T57" i="8"/>
  <c r="S57" i="8"/>
  <c r="E57" i="8"/>
  <c r="T56" i="8"/>
  <c r="S56" i="8"/>
  <c r="E56" i="8"/>
  <c r="R55" i="8"/>
  <c r="Q55" i="8"/>
  <c r="P55" i="8"/>
  <c r="O55" i="8"/>
  <c r="N55" i="8"/>
  <c r="M55" i="8"/>
  <c r="L55" i="8"/>
  <c r="K55" i="8"/>
  <c r="J55" i="8"/>
  <c r="T55" i="8" s="1"/>
  <c r="S55" i="8"/>
  <c r="H55" i="8"/>
  <c r="G55" i="8"/>
  <c r="E55" i="8"/>
  <c r="T54" i="8"/>
  <c r="S54" i="8"/>
  <c r="E54" i="8"/>
  <c r="T53" i="8"/>
  <c r="S53" i="8"/>
  <c r="E53" i="8"/>
  <c r="T52" i="8"/>
  <c r="S52" i="8"/>
  <c r="E52" i="8"/>
  <c r="T51" i="8"/>
  <c r="R51" i="8"/>
  <c r="Q51" i="8"/>
  <c r="P51" i="8"/>
  <c r="O51" i="8"/>
  <c r="N51" i="8"/>
  <c r="M51" i="8"/>
  <c r="L51" i="8"/>
  <c r="K51" i="8"/>
  <c r="J51" i="8"/>
  <c r="S51" i="8"/>
  <c r="H51" i="8"/>
  <c r="G51" i="8"/>
  <c r="T50" i="8"/>
  <c r="S50" i="8"/>
  <c r="E50" i="8"/>
  <c r="T49" i="8"/>
  <c r="S49" i="8"/>
  <c r="E49" i="8"/>
  <c r="R48" i="8"/>
  <c r="Q48" i="8"/>
  <c r="P48" i="8"/>
  <c r="O48" i="8"/>
  <c r="N48" i="8"/>
  <c r="M48" i="8"/>
  <c r="L48" i="8"/>
  <c r="K48" i="8"/>
  <c r="J48" i="8"/>
  <c r="T48" i="8" s="1"/>
  <c r="S48" i="8"/>
  <c r="H48" i="8"/>
  <c r="G48" i="8"/>
  <c r="E48" i="8" s="1"/>
  <c r="T47" i="8"/>
  <c r="S47" i="8"/>
  <c r="E47" i="8"/>
  <c r="T46" i="8"/>
  <c r="S46" i="8"/>
  <c r="E46" i="8"/>
  <c r="R45" i="8"/>
  <c r="Q45" i="8"/>
  <c r="P45" i="8"/>
  <c r="O45" i="8"/>
  <c r="N45" i="8"/>
  <c r="M45" i="8"/>
  <c r="L45" i="8"/>
  <c r="K45" i="8"/>
  <c r="J45" i="8"/>
  <c r="T45" i="8" s="1"/>
  <c r="S45" i="8"/>
  <c r="H45" i="8"/>
  <c r="G45" i="8"/>
  <c r="T44" i="8"/>
  <c r="S44" i="8"/>
  <c r="E44" i="8"/>
  <c r="T43" i="8"/>
  <c r="S43" i="8"/>
  <c r="E43" i="8"/>
  <c r="T42" i="8"/>
  <c r="S42" i="8"/>
  <c r="E42" i="8"/>
  <c r="T41" i="8"/>
  <c r="S41" i="8"/>
  <c r="E41" i="8"/>
  <c r="T40" i="8"/>
  <c r="S40" i="8"/>
  <c r="E40" i="8"/>
  <c r="T39" i="8"/>
  <c r="S39" i="8"/>
  <c r="E39" i="8"/>
  <c r="R38" i="8"/>
  <c r="Q38" i="8"/>
  <c r="P38" i="8"/>
  <c r="O38" i="8"/>
  <c r="N38" i="8"/>
  <c r="M38" i="8"/>
  <c r="L38" i="8"/>
  <c r="K38" i="8"/>
  <c r="J38" i="8"/>
  <c r="T38" i="8" s="1"/>
  <c r="S38" i="8"/>
  <c r="H38" i="8"/>
  <c r="G38" i="8"/>
  <c r="E38" i="8"/>
  <c r="T37" i="8"/>
  <c r="S37" i="8"/>
  <c r="E37" i="8"/>
  <c r="T36" i="8"/>
  <c r="S36" i="8"/>
  <c r="E36" i="8"/>
  <c r="T35" i="8"/>
  <c r="S35" i="8"/>
  <c r="E35" i="8"/>
  <c r="T34" i="8"/>
  <c r="S34" i="8"/>
  <c r="E34" i="8"/>
  <c r="T33" i="8"/>
  <c r="S33" i="8"/>
  <c r="E33" i="8"/>
  <c r="T32" i="8"/>
  <c r="S32" i="8"/>
  <c r="E32" i="8"/>
  <c r="T31" i="8"/>
  <c r="S31" i="8"/>
  <c r="E31" i="8"/>
  <c r="T30" i="8"/>
  <c r="S30" i="8"/>
  <c r="E30" i="8"/>
  <c r="T29" i="8"/>
  <c r="S29" i="8"/>
  <c r="E29" i="8"/>
  <c r="T28" i="8"/>
  <c r="S28" i="8"/>
  <c r="E28" i="8"/>
  <c r="T27" i="8"/>
  <c r="S27" i="8"/>
  <c r="E27" i="8"/>
  <c r="R26" i="8"/>
  <c r="R25" i="8" s="1"/>
  <c r="Q26" i="8"/>
  <c r="Q25" i="8" s="1"/>
  <c r="P26" i="8"/>
  <c r="O26" i="8"/>
  <c r="N26" i="8"/>
  <c r="N25" i="8" s="1"/>
  <c r="M26" i="8"/>
  <c r="M25" i="8" s="1"/>
  <c r="L26" i="8"/>
  <c r="K26" i="8"/>
  <c r="J26" i="8"/>
  <c r="T26" i="8" s="1"/>
  <c r="S26" i="8"/>
  <c r="H26" i="8"/>
  <c r="H25" i="8" s="1"/>
  <c r="H12" i="8" s="1"/>
  <c r="G26" i="8"/>
  <c r="E25" i="8"/>
  <c r="E26" i="8"/>
  <c r="P25" i="8"/>
  <c r="O25" i="8"/>
  <c r="L25" i="8"/>
  <c r="K25" i="8"/>
  <c r="G25" i="8"/>
  <c r="T24" i="8"/>
  <c r="S24" i="8"/>
  <c r="E24" i="8"/>
  <c r="T23" i="8"/>
  <c r="S23" i="8"/>
  <c r="E23" i="8"/>
  <c r="R22" i="8"/>
  <c r="Q22" i="8"/>
  <c r="P22" i="8"/>
  <c r="O22" i="8"/>
  <c r="N22" i="8"/>
  <c r="M22" i="8"/>
  <c r="L22" i="8"/>
  <c r="K22" i="8"/>
  <c r="J22" i="8"/>
  <c r="T22" i="8" s="1"/>
  <c r="S22" i="8"/>
  <c r="H22" i="8"/>
  <c r="G22" i="8"/>
  <c r="E22" i="8"/>
  <c r="T21" i="8"/>
  <c r="S21" i="8"/>
  <c r="E21" i="8"/>
  <c r="T20" i="8"/>
  <c r="S20" i="8"/>
  <c r="E20" i="8"/>
  <c r="T19" i="8"/>
  <c r="S19" i="8"/>
  <c r="E19" i="8"/>
  <c r="T18" i="8"/>
  <c r="R18" i="8"/>
  <c r="R17" i="8" s="1"/>
  <c r="Q18" i="8"/>
  <c r="Q17" i="8" s="1"/>
  <c r="P18" i="8"/>
  <c r="O18" i="8"/>
  <c r="N18" i="8"/>
  <c r="N17" i="8" s="1"/>
  <c r="M18" i="8"/>
  <c r="M17" i="8" s="1"/>
  <c r="L18" i="8"/>
  <c r="K18" i="8"/>
  <c r="J18" i="8"/>
  <c r="J17" i="8" s="1"/>
  <c r="T17" i="8" s="1"/>
  <c r="S18" i="8"/>
  <c r="H18" i="8"/>
  <c r="G18" i="8"/>
  <c r="P17" i="8"/>
  <c r="O17" i="8"/>
  <c r="L17" i="8"/>
  <c r="K17" i="8"/>
  <c r="H17" i="8"/>
  <c r="G17" i="8"/>
  <c r="T16" i="8"/>
  <c r="S16" i="8"/>
  <c r="E16" i="8"/>
  <c r="T15" i="8"/>
  <c r="S15" i="8"/>
  <c r="E15" i="8"/>
  <c r="T14" i="8"/>
  <c r="S14" i="8"/>
  <c r="E14" i="8"/>
  <c r="T13" i="8"/>
  <c r="R13" i="8"/>
  <c r="Q13" i="8"/>
  <c r="P13" i="8"/>
  <c r="O13" i="8"/>
  <c r="N13" i="8"/>
  <c r="M13" i="8"/>
  <c r="L13" i="8"/>
  <c r="K13" i="8"/>
  <c r="J13" i="8"/>
  <c r="S13" i="8"/>
  <c r="H13" i="8"/>
  <c r="G13" i="8"/>
  <c r="E13" i="8"/>
  <c r="T65" i="8" l="1"/>
  <c r="R12" i="8"/>
  <c r="T12" i="8" s="1"/>
  <c r="S17" i="8"/>
  <c r="S25" i="8"/>
  <c r="E45" i="8"/>
  <c r="E18" i="8"/>
  <c r="J25" i="8"/>
  <c r="T25" i="8" s="1"/>
  <c r="E51" i="8"/>
  <c r="S12" i="8"/>
  <c r="E17" i="8"/>
  <c r="E65" i="8" l="1"/>
  <c r="E12" i="8"/>
  <c r="F40" i="31" l="1"/>
  <c r="E40" i="31"/>
  <c r="F23" i="31"/>
  <c r="E23" i="31"/>
  <c r="L9" i="20"/>
  <c r="Q9" i="32" s="1"/>
  <c r="F40" i="27"/>
  <c r="E40" i="27"/>
  <c r="F23" i="27"/>
  <c r="E23" i="27"/>
  <c r="E9" i="21"/>
  <c r="D9" i="21"/>
  <c r="D9" i="33" s="1"/>
  <c r="C9" i="21"/>
  <c r="C9" i="33" s="1"/>
  <c r="F39" i="18"/>
  <c r="E39" i="18"/>
  <c r="F22" i="18"/>
  <c r="E22" i="18"/>
  <c r="E10" i="18" s="1"/>
  <c r="F9" i="4"/>
  <c r="E9" i="33" s="1"/>
  <c r="K9" i="20" l="1"/>
  <c r="P9" i="32" s="1"/>
  <c r="M9" i="20"/>
  <c r="T9" i="32" s="1"/>
  <c r="I9" i="20"/>
  <c r="J9" i="20"/>
  <c r="O9" i="32" s="1"/>
  <c r="R9" i="20" l="1"/>
  <c r="N9" i="32"/>
  <c r="AA9" i="32" s="1"/>
  <c r="G9" i="20"/>
  <c r="G9" i="32" s="1"/>
  <c r="N9" i="20" l="1"/>
  <c r="V9" i="32" s="1"/>
  <c r="H9" i="20"/>
  <c r="L9" i="32" s="1"/>
</calcChain>
</file>

<file path=xl/sharedStrings.xml><?xml version="1.0" encoding="utf-8"?>
<sst xmlns="http://schemas.openxmlformats.org/spreadsheetml/2006/main" count="12812" uniqueCount="1959">
  <si>
    <t>#Учреждение.Наименование#</t>
  </si>
  <si>
    <t>Сроки представления</t>
  </si>
  <si>
    <t>#Конец_Закладки</t>
  </si>
  <si>
    <t>#Закладка Код=Общее Наименование=Шапка</t>
  </si>
  <si>
    <t>Представляют :</t>
  </si>
  <si>
    <t>Годовая</t>
  </si>
  <si>
    <t>#КодыСтолбцов</t>
  </si>
  <si>
    <t>#КодыСтрок</t>
  </si>
  <si>
    <t>Форма № 12</t>
  </si>
  <si>
    <t>отчитывающейся организации по ОКПО</t>
  </si>
  <si>
    <t>Код по ОКЕИ - человек - 792</t>
  </si>
  <si>
    <t>(1000)</t>
  </si>
  <si>
    <t>Наименование классов и отдельных болезней</t>
  </si>
  <si>
    <t>Всего</t>
  </si>
  <si>
    <t>3</t>
  </si>
  <si>
    <t>А00-Т98</t>
  </si>
  <si>
    <t>Новообразования</t>
  </si>
  <si>
    <t>ожирение</t>
  </si>
  <si>
    <t>Психические расстройства и расстройства поведения</t>
  </si>
  <si>
    <t>Болезни нервной системы</t>
  </si>
  <si>
    <t>Болезни глаза и его придаточного аппарата</t>
  </si>
  <si>
    <t>Болезни уха и сосцевидного отростка</t>
  </si>
  <si>
    <t>Болезни системы кровообращения</t>
  </si>
  <si>
    <t>A00-B99</t>
  </si>
  <si>
    <t>C00-D48</t>
  </si>
  <si>
    <t>D50-D89</t>
  </si>
  <si>
    <t>D50-D64</t>
  </si>
  <si>
    <t>D80-D89</t>
  </si>
  <si>
    <t>E10-E14</t>
  </si>
  <si>
    <t>E66</t>
  </si>
  <si>
    <t>G40-G41</t>
  </si>
  <si>
    <t>G80</t>
  </si>
  <si>
    <t>H00-H59</t>
  </si>
  <si>
    <t>H52.1</t>
  </si>
  <si>
    <t>H60-H95</t>
  </si>
  <si>
    <t>I00-I99</t>
  </si>
  <si>
    <t>I00-I02</t>
  </si>
  <si>
    <t>I05-I09</t>
  </si>
  <si>
    <t>I10-I13</t>
  </si>
  <si>
    <t>Болезни органов дыхания</t>
  </si>
  <si>
    <t>J30.1</t>
  </si>
  <si>
    <t>Болезни органов пищеварения</t>
  </si>
  <si>
    <t>гастрит и дуоденит</t>
  </si>
  <si>
    <t>болезни желчного пузыря, желчевыводящих путей</t>
  </si>
  <si>
    <t>Болезни кожи и подкожной клетчатки</t>
  </si>
  <si>
    <t>Болезни костно-мышечной системы и соединительной ткани</t>
  </si>
  <si>
    <t>Болезни мочеполовой системы</t>
  </si>
  <si>
    <t>почечная недостаточность</t>
  </si>
  <si>
    <t>мочекаменная болезнь</t>
  </si>
  <si>
    <t xml:space="preserve">Беременность, роды и послеродовой период </t>
  </si>
  <si>
    <t>Симптомы, признаки и отклонения от нормы, выявленные при клинических и лабораторных исследованиях, не классифицированные в других рубриках</t>
  </si>
  <si>
    <t>L20</t>
  </si>
  <si>
    <t>L23-L25</t>
  </si>
  <si>
    <t>M00-M99</t>
  </si>
  <si>
    <t>M02</t>
  </si>
  <si>
    <t>M08</t>
  </si>
  <si>
    <t>M30-M35</t>
  </si>
  <si>
    <t>N00-N99</t>
  </si>
  <si>
    <t>N17-N19</t>
  </si>
  <si>
    <t>О00-О99</t>
  </si>
  <si>
    <t>Q00-Q99</t>
  </si>
  <si>
    <t>Q20-Q28</t>
  </si>
  <si>
    <t>R00-R99</t>
  </si>
  <si>
    <t>S00-T98</t>
  </si>
  <si>
    <t>Болезни крови, кроветворных органов и отдельные нарушения, вовлекающие иммунный механизм</t>
  </si>
  <si>
    <t>4.1</t>
  </si>
  <si>
    <t>4.2</t>
  </si>
  <si>
    <t>4.2.1</t>
  </si>
  <si>
    <t>4.3</t>
  </si>
  <si>
    <t>5.0</t>
  </si>
  <si>
    <t>5.1</t>
  </si>
  <si>
    <t>5.2</t>
  </si>
  <si>
    <t>5.2.1</t>
  </si>
  <si>
    <t>5.2.2</t>
  </si>
  <si>
    <t>5.3</t>
  </si>
  <si>
    <t>7.1</t>
  </si>
  <si>
    <t>7.2</t>
  </si>
  <si>
    <t>7.3</t>
  </si>
  <si>
    <t>9.1</t>
  </si>
  <si>
    <t>10.1</t>
  </si>
  <si>
    <t>10.2</t>
  </si>
  <si>
    <t>10.3</t>
  </si>
  <si>
    <t>11.1</t>
  </si>
  <si>
    <t>11.2</t>
  </si>
  <si>
    <t>11.3</t>
  </si>
  <si>
    <t>11.4</t>
  </si>
  <si>
    <t>11.5</t>
  </si>
  <si>
    <t>11.6</t>
  </si>
  <si>
    <t>11.7</t>
  </si>
  <si>
    <t>11.8</t>
  </si>
  <si>
    <t>12.1</t>
  </si>
  <si>
    <t>8.1</t>
  </si>
  <si>
    <t>12.2</t>
  </si>
  <si>
    <t>12.3</t>
  </si>
  <si>
    <t>12.4</t>
  </si>
  <si>
    <t>12.5</t>
  </si>
  <si>
    <t>13.1</t>
  </si>
  <si>
    <t>13.2</t>
  </si>
  <si>
    <t>14.1</t>
  </si>
  <si>
    <t>14.2</t>
  </si>
  <si>
    <t>14.3</t>
  </si>
  <si>
    <t>15.1</t>
  </si>
  <si>
    <t>15.2</t>
  </si>
  <si>
    <t>15.3</t>
  </si>
  <si>
    <t>15.4</t>
  </si>
  <si>
    <t>18.1</t>
  </si>
  <si>
    <t>(2000)</t>
  </si>
  <si>
    <t>15.5</t>
  </si>
  <si>
    <t>N70</t>
  </si>
  <si>
    <t>H25-H26</t>
  </si>
  <si>
    <t>8.2</t>
  </si>
  <si>
    <t>8.3</t>
  </si>
  <si>
    <t>I20</t>
  </si>
  <si>
    <t>I21</t>
  </si>
  <si>
    <t>I22</t>
  </si>
  <si>
    <t>I24</t>
  </si>
  <si>
    <t>I60-I69</t>
  </si>
  <si>
    <t>10.4</t>
  </si>
  <si>
    <t>10.5</t>
  </si>
  <si>
    <t>10.6</t>
  </si>
  <si>
    <t>10.7</t>
  </si>
  <si>
    <t>10.8</t>
  </si>
  <si>
    <t>болезни печени</t>
  </si>
  <si>
    <t>артрозы</t>
  </si>
  <si>
    <t>15.0</t>
  </si>
  <si>
    <t>19.0</t>
  </si>
  <si>
    <t>20.0</t>
  </si>
  <si>
    <t>N40-N42</t>
  </si>
  <si>
    <t>14.4</t>
  </si>
  <si>
    <t>14.5</t>
  </si>
  <si>
    <t>15.7</t>
  </si>
  <si>
    <t>H90</t>
  </si>
  <si>
    <t>1.0</t>
  </si>
  <si>
    <t>2.0</t>
  </si>
  <si>
    <t>3.0</t>
  </si>
  <si>
    <t>4.0</t>
  </si>
  <si>
    <t>6.0</t>
  </si>
  <si>
    <t>7.0</t>
  </si>
  <si>
    <t>8.0</t>
  </si>
  <si>
    <t>10.0</t>
  </si>
  <si>
    <t>11.0</t>
  </si>
  <si>
    <t>12.0</t>
  </si>
  <si>
    <t>13.0</t>
  </si>
  <si>
    <t>14.0</t>
  </si>
  <si>
    <t>2.1</t>
  </si>
  <si>
    <t>1.2</t>
  </si>
  <si>
    <t>9.0</t>
  </si>
  <si>
    <t>Наименование</t>
  </si>
  <si>
    <t>Обращения</t>
  </si>
  <si>
    <t>Потенциальная опасность для здоровья, связанная с инфекционными болезнями</t>
  </si>
  <si>
    <t>Потенциальная опасность для здоровья, связанная с  социально-экономическими и психосоциальными обстоятельствами</t>
  </si>
  <si>
    <t>Потенциальная опасность для здоровья, связанная с личным или  семейным анамнезом и определенными обстоятельствами, влияющими на здоровье</t>
  </si>
  <si>
    <t>Z00-Z99</t>
  </si>
  <si>
    <t>Z00-Z13</t>
  </si>
  <si>
    <t>Z20-Z29</t>
  </si>
  <si>
    <t>Z30-Z39</t>
  </si>
  <si>
    <t>Z40-Z54</t>
  </si>
  <si>
    <t>Z55-Z65</t>
  </si>
  <si>
    <t>Z70-Z76</t>
  </si>
  <si>
    <t>Z80-Z99</t>
  </si>
  <si>
    <t>1.1</t>
  </si>
  <si>
    <t>1.3</t>
  </si>
  <si>
    <t>1.4</t>
  </si>
  <si>
    <t>1.5</t>
  </si>
  <si>
    <t>1.6</t>
  </si>
  <si>
    <t>1.7</t>
  </si>
  <si>
    <t>3.1</t>
  </si>
  <si>
    <t>F10-F19</t>
  </si>
  <si>
    <t>$Должность$</t>
  </si>
  <si>
    <t>$Ответственный$</t>
  </si>
  <si>
    <t>16.0</t>
  </si>
  <si>
    <t>17.0</t>
  </si>
  <si>
    <t>18.0</t>
  </si>
  <si>
    <t>Отчетный период:</t>
  </si>
  <si>
    <t>#ОтчетныйПериод.Наименование#</t>
  </si>
  <si>
    <t>КОНФИДЕНЦИАЛЬНОСТЬ ГАРАНТИРУЕТСЯ ПОЛУЧАТЕЛЕМ ИНФОРМАЦИИ</t>
  </si>
  <si>
    <t>Код формы по ОКУД</t>
  </si>
  <si>
    <t>Почтовый адрес:</t>
  </si>
  <si>
    <t>Наименование отчитывающейся</t>
  </si>
  <si>
    <t>организации:</t>
  </si>
  <si>
    <t>2</t>
  </si>
  <si>
    <t xml:space="preserve"> сахарный диабет</t>
  </si>
  <si>
    <t>$ДатаСоставления$</t>
  </si>
  <si>
    <t xml:space="preserve">Наименование учреждения:   </t>
  </si>
  <si>
    <t>муковисцидоз</t>
  </si>
  <si>
    <t>болезнь Гоше</t>
  </si>
  <si>
    <t>5.4</t>
  </si>
  <si>
    <t>5.5</t>
  </si>
  <si>
    <t>5.6</t>
  </si>
  <si>
    <t>E23.0</t>
  </si>
  <si>
    <t>7.4</t>
  </si>
  <si>
    <t>I60</t>
  </si>
  <si>
    <t>I63</t>
  </si>
  <si>
    <t>I64</t>
  </si>
  <si>
    <t>I67</t>
  </si>
  <si>
    <t>1_0</t>
  </si>
  <si>
    <t>2_0</t>
  </si>
  <si>
    <t>3_0</t>
  </si>
  <si>
    <t>4_0</t>
  </si>
  <si>
    <t>4_1</t>
  </si>
  <si>
    <t>4_2</t>
  </si>
  <si>
    <t>4_2_1</t>
  </si>
  <si>
    <t>4_3</t>
  </si>
  <si>
    <t>5_0</t>
  </si>
  <si>
    <t>5_1</t>
  </si>
  <si>
    <t>5_2</t>
  </si>
  <si>
    <t>5_2_1</t>
  </si>
  <si>
    <t>5_2_2</t>
  </si>
  <si>
    <t>5_3</t>
  </si>
  <si>
    <t>5_4</t>
  </si>
  <si>
    <t>5_5</t>
  </si>
  <si>
    <t>5_6</t>
  </si>
  <si>
    <t>6_0</t>
  </si>
  <si>
    <t>7_0</t>
  </si>
  <si>
    <t>7_1</t>
  </si>
  <si>
    <t>7_2</t>
  </si>
  <si>
    <t>7_3</t>
  </si>
  <si>
    <t>7_4</t>
  </si>
  <si>
    <t>8_0</t>
  </si>
  <si>
    <t>8_1</t>
  </si>
  <si>
    <t>9_0</t>
  </si>
  <si>
    <t>9_1</t>
  </si>
  <si>
    <t>10_0</t>
  </si>
  <si>
    <t>10_1</t>
  </si>
  <si>
    <t>10_2</t>
  </si>
  <si>
    <t>10_3</t>
  </si>
  <si>
    <t>11_0</t>
  </si>
  <si>
    <t>11_1</t>
  </si>
  <si>
    <t>11_2</t>
  </si>
  <si>
    <t>11_3</t>
  </si>
  <si>
    <t>11_4</t>
  </si>
  <si>
    <t>11_5</t>
  </si>
  <si>
    <t>11_6</t>
  </si>
  <si>
    <t>11_7</t>
  </si>
  <si>
    <t>11_8</t>
  </si>
  <si>
    <t>12_0</t>
  </si>
  <si>
    <t>12_1</t>
  </si>
  <si>
    <t>12_2</t>
  </si>
  <si>
    <t>12_3</t>
  </si>
  <si>
    <t>12_4</t>
  </si>
  <si>
    <t>12_5</t>
  </si>
  <si>
    <t>13_0</t>
  </si>
  <si>
    <t>13_1</t>
  </si>
  <si>
    <t>13_2</t>
  </si>
  <si>
    <t>14_0</t>
  </si>
  <si>
    <t>14_1</t>
  </si>
  <si>
    <t>14_2</t>
  </si>
  <si>
    <t>14_3</t>
  </si>
  <si>
    <t>15_0</t>
  </si>
  <si>
    <t>15_1</t>
  </si>
  <si>
    <t>15_2</t>
  </si>
  <si>
    <t>15_3</t>
  </si>
  <si>
    <t>15_4</t>
  </si>
  <si>
    <t>16_0</t>
  </si>
  <si>
    <t>17_0</t>
  </si>
  <si>
    <t>18_0</t>
  </si>
  <si>
    <t>18_1</t>
  </si>
  <si>
    <t>19_0</t>
  </si>
  <si>
    <t>20_0</t>
  </si>
  <si>
    <t>14_4</t>
  </si>
  <si>
    <t>15_5</t>
  </si>
  <si>
    <t>8_2</t>
  </si>
  <si>
    <t>8_3</t>
  </si>
  <si>
    <t>10_4</t>
  </si>
  <si>
    <t>10_5</t>
  </si>
  <si>
    <t>10_6</t>
  </si>
  <si>
    <t>10_7</t>
  </si>
  <si>
    <t>10_8</t>
  </si>
  <si>
    <t>14_5</t>
  </si>
  <si>
    <t>15_7</t>
  </si>
  <si>
    <t>2_1</t>
  </si>
  <si>
    <t>1_1</t>
  </si>
  <si>
    <t>1_2</t>
  </si>
  <si>
    <t>1_3</t>
  </si>
  <si>
    <t>1_4</t>
  </si>
  <si>
    <t>1_5</t>
  </si>
  <si>
    <t>1_6</t>
  </si>
  <si>
    <t>1_7</t>
  </si>
  <si>
    <t>3_1</t>
  </si>
  <si>
    <t>из них: кишечные инфекции</t>
  </si>
  <si>
    <t>вирусный гепатит</t>
  </si>
  <si>
    <t>А00- А09</t>
  </si>
  <si>
    <t>из них: злокачественные новообразования</t>
  </si>
  <si>
    <t>С00-С97</t>
  </si>
  <si>
    <t>тиреотоксикоз (гипертиреоз)</t>
  </si>
  <si>
    <t>5_1_1</t>
  </si>
  <si>
    <t>5_1_2</t>
  </si>
  <si>
    <t>5.1.1</t>
  </si>
  <si>
    <t>5.1.2</t>
  </si>
  <si>
    <t>Е05</t>
  </si>
  <si>
    <t>гиперфункция гипофиза</t>
  </si>
  <si>
    <t>несахарный диабет</t>
  </si>
  <si>
    <t>адреногенитальные расстройства</t>
  </si>
  <si>
    <t>дисфункция яичников</t>
  </si>
  <si>
    <t>дисфункция яичек</t>
  </si>
  <si>
    <t>нарушения обмена галактозы (галактоземия)</t>
  </si>
  <si>
    <t>5_7</t>
  </si>
  <si>
    <t>5_8</t>
  </si>
  <si>
    <t>5_9</t>
  </si>
  <si>
    <t>5_10</t>
  </si>
  <si>
    <t>5_11</t>
  </si>
  <si>
    <t>5_12</t>
  </si>
  <si>
    <t>5_13</t>
  </si>
  <si>
    <t>5_14</t>
  </si>
  <si>
    <t>5.7</t>
  </si>
  <si>
    <t>5.8</t>
  </si>
  <si>
    <t>5.9</t>
  </si>
  <si>
    <t>5.10</t>
  </si>
  <si>
    <t>5.11</t>
  </si>
  <si>
    <t>5.12</t>
  </si>
  <si>
    <t>5.13</t>
  </si>
  <si>
    <t>5.14</t>
  </si>
  <si>
    <t>E22</t>
  </si>
  <si>
    <t>E23.2</t>
  </si>
  <si>
    <t>Е28</t>
  </si>
  <si>
    <t>Е29</t>
  </si>
  <si>
    <t>Е74.2</t>
  </si>
  <si>
    <t>Е76</t>
  </si>
  <si>
    <t>6_1</t>
  </si>
  <si>
    <t>6.1</t>
  </si>
  <si>
    <t>7_3_2</t>
  </si>
  <si>
    <t>7_5</t>
  </si>
  <si>
    <t>7_5_1</t>
  </si>
  <si>
    <t>7_6</t>
  </si>
  <si>
    <t>7_6_1</t>
  </si>
  <si>
    <t>7_6_2</t>
  </si>
  <si>
    <t>7.3.2</t>
  </si>
  <si>
    <t>7.5</t>
  </si>
  <si>
    <t>7.5.1</t>
  </si>
  <si>
    <t>7.6</t>
  </si>
  <si>
    <t>7.6.1</t>
  </si>
  <si>
    <t>7.6.2</t>
  </si>
  <si>
    <t>G25</t>
  </si>
  <si>
    <t>G35- G37</t>
  </si>
  <si>
    <t>G35</t>
  </si>
  <si>
    <t>G45</t>
  </si>
  <si>
    <t>7_7</t>
  </si>
  <si>
    <t>7_7_1</t>
  </si>
  <si>
    <t>7_8</t>
  </si>
  <si>
    <t>7_8_1</t>
  </si>
  <si>
    <t>7.7</t>
  </si>
  <si>
    <t>7.7.1</t>
  </si>
  <si>
    <t>7.8</t>
  </si>
  <si>
    <t>7.8.1</t>
  </si>
  <si>
    <t>8.4</t>
  </si>
  <si>
    <t>8_4</t>
  </si>
  <si>
    <t>H52.2</t>
  </si>
  <si>
    <t>9.2</t>
  </si>
  <si>
    <t>9.2.1</t>
  </si>
  <si>
    <t>9.2.2</t>
  </si>
  <si>
    <t>9.2.3</t>
  </si>
  <si>
    <t>9.2.4</t>
  </si>
  <si>
    <t>9.2.5</t>
  </si>
  <si>
    <t>9.3</t>
  </si>
  <si>
    <t>9.3.1</t>
  </si>
  <si>
    <t>9.3.2</t>
  </si>
  <si>
    <t>9.4</t>
  </si>
  <si>
    <t>9.4.1</t>
  </si>
  <si>
    <t>9.4.2</t>
  </si>
  <si>
    <t>9_2</t>
  </si>
  <si>
    <t>9_2_1</t>
  </si>
  <si>
    <t>9_2_2</t>
  </si>
  <si>
    <t>9_2_3</t>
  </si>
  <si>
    <t>9_2_4</t>
  </si>
  <si>
    <t>9_2_5</t>
  </si>
  <si>
    <t>9_3</t>
  </si>
  <si>
    <t>9_3_1</t>
  </si>
  <si>
    <t>9_3_2</t>
  </si>
  <si>
    <t>9_4</t>
  </si>
  <si>
    <t>9_4_1</t>
  </si>
  <si>
    <t>9_4_2</t>
  </si>
  <si>
    <t>H72</t>
  </si>
  <si>
    <t>H74</t>
  </si>
  <si>
    <t>10.3.1</t>
  </si>
  <si>
    <t>I10</t>
  </si>
  <si>
    <t>I42</t>
  </si>
  <si>
    <t>10_3_1</t>
  </si>
  <si>
    <t>10_4_1</t>
  </si>
  <si>
    <t>10_4_2</t>
  </si>
  <si>
    <t>10_4_3</t>
  </si>
  <si>
    <t>10_4_4</t>
  </si>
  <si>
    <t>11.9</t>
  </si>
  <si>
    <t>11.10</t>
  </si>
  <si>
    <t>11_9</t>
  </si>
  <si>
    <t>11_10</t>
  </si>
  <si>
    <t>J04</t>
  </si>
  <si>
    <t>J05</t>
  </si>
  <si>
    <t>псориаз</t>
  </si>
  <si>
    <t>дискоидная красная волчанка</t>
  </si>
  <si>
    <t>локализованная склеродермия</t>
  </si>
  <si>
    <t>13.3</t>
  </si>
  <si>
    <t>13.4</t>
  </si>
  <si>
    <t>13.4.1</t>
  </si>
  <si>
    <t>13.5</t>
  </si>
  <si>
    <t>13.6</t>
  </si>
  <si>
    <t>13_3</t>
  </si>
  <si>
    <t>13_4</t>
  </si>
  <si>
    <t>13_4_1</t>
  </si>
  <si>
    <t>13_5</t>
  </si>
  <si>
    <t>13_6</t>
  </si>
  <si>
    <t>L40</t>
  </si>
  <si>
    <t>L40.5</t>
  </si>
  <si>
    <t>L93.0</t>
  </si>
  <si>
    <t>L94.0</t>
  </si>
  <si>
    <t>остеопатии и хондропатии</t>
  </si>
  <si>
    <t>14.1.1</t>
  </si>
  <si>
    <t>14.1.2</t>
  </si>
  <si>
    <t>14.1.3</t>
  </si>
  <si>
    <t>14_1_1</t>
  </si>
  <si>
    <t>14_1_2</t>
  </si>
  <si>
    <t>14_1_3</t>
  </si>
  <si>
    <t>другие болезни мочевой системы</t>
  </si>
  <si>
    <t>неопределенность пола и псевдогермафродитизм</t>
  </si>
  <si>
    <t>врожденный ихтиоз</t>
  </si>
  <si>
    <t>нейрофиброматоз</t>
  </si>
  <si>
    <t>Q00-Q07</t>
  </si>
  <si>
    <t>Q56</t>
  </si>
  <si>
    <t>Q80</t>
  </si>
  <si>
    <t>Q85.0</t>
  </si>
  <si>
    <t>Q90</t>
  </si>
  <si>
    <t>18.2</t>
  </si>
  <si>
    <t>18.3</t>
  </si>
  <si>
    <t>18.4</t>
  </si>
  <si>
    <t>18.5</t>
  </si>
  <si>
    <t>18.6</t>
  </si>
  <si>
    <t>18.7</t>
  </si>
  <si>
    <t>18_2</t>
  </si>
  <si>
    <t>18_3</t>
  </si>
  <si>
    <t>18_4</t>
  </si>
  <si>
    <t>18_5</t>
  </si>
  <si>
    <t>18_6</t>
  </si>
  <si>
    <t>18_7</t>
  </si>
  <si>
    <t>E25</t>
  </si>
  <si>
    <t>другие дегенеративные болезни нервной системы</t>
  </si>
  <si>
    <t>эпизодические и пароксизмальные расстройства</t>
  </si>
  <si>
    <t>G40-G47</t>
  </si>
  <si>
    <t>7.9</t>
  </si>
  <si>
    <t>7.9.1</t>
  </si>
  <si>
    <t>7_9</t>
  </si>
  <si>
    <t>7_9_1</t>
  </si>
  <si>
    <t>слепота и пониженное зрение</t>
  </si>
  <si>
    <t>8.5</t>
  </si>
  <si>
    <t>8_5</t>
  </si>
  <si>
    <t>тромбоз портальной вены</t>
  </si>
  <si>
    <t>геморрой</t>
  </si>
  <si>
    <t>10.3.2</t>
  </si>
  <si>
    <t>I11</t>
  </si>
  <si>
    <t>10.3.3</t>
  </si>
  <si>
    <t>I12</t>
  </si>
  <si>
    <t>10.3.4</t>
  </si>
  <si>
    <t>I13</t>
  </si>
  <si>
    <t>I25</t>
  </si>
  <si>
    <t>10.6.1</t>
  </si>
  <si>
    <t>10.6.2</t>
  </si>
  <si>
    <t>10.6.3</t>
  </si>
  <si>
    <t>I80</t>
  </si>
  <si>
    <t>I81</t>
  </si>
  <si>
    <t>I83</t>
  </si>
  <si>
    <t>10_3_2</t>
  </si>
  <si>
    <t>10_3_3</t>
  </si>
  <si>
    <t>10_3_4</t>
  </si>
  <si>
    <t>10_4_5</t>
  </si>
  <si>
    <t>10_6_1</t>
  </si>
  <si>
    <t>10_6_2</t>
  </si>
  <si>
    <t>10_6_3</t>
  </si>
  <si>
    <t>контактный дерматит</t>
  </si>
  <si>
    <t>деформирующие дорсопатии</t>
  </si>
  <si>
    <t>14.1.4</t>
  </si>
  <si>
    <t>M40-M43</t>
  </si>
  <si>
    <t>14_1_4</t>
  </si>
  <si>
    <t>демиелинизирующие болезни центральной нервной системы</t>
  </si>
  <si>
    <t>J00-J98</t>
  </si>
  <si>
    <t>H60-H62</t>
  </si>
  <si>
    <t>I61, I62</t>
  </si>
  <si>
    <t>ФЕДЕРАЛЬНОЕ CТАТИСТИЧЕСКОЕ НАБЛЮДЕНИЕ</t>
  </si>
  <si>
    <t>ВОЗМОЖНО ПРЕДОСТАВЛЕНИЕ В ЭЛЕКТРОННОМ ВИДЕ</t>
  </si>
  <si>
    <t>№ строки</t>
  </si>
  <si>
    <t>Код по МКБ-10 пересмотра</t>
  </si>
  <si>
    <t>Болезни эндокринной системы, расстройства питания и нарушения обмена веществ</t>
  </si>
  <si>
    <t>К00-К92</t>
  </si>
  <si>
    <t>2. Дети (15-17 лет включительно)</t>
  </si>
  <si>
    <t>Врождённые аномалии (пороки развития), деформации и хромосомные нарушения</t>
  </si>
  <si>
    <t>12_7</t>
  </si>
  <si>
    <t>12.7</t>
  </si>
  <si>
    <t>экстрапирамидные и другие двигательные нарушения</t>
  </si>
  <si>
    <t>H65.0, H65.1, H66.0</t>
  </si>
  <si>
    <t>из них : анемии</t>
  </si>
  <si>
    <t>(подпись)</t>
  </si>
  <si>
    <t>(1100)</t>
  </si>
  <si>
    <t>(2100)</t>
  </si>
  <si>
    <t>(3100)</t>
  </si>
  <si>
    <t>за #ОтчетныйПериод.ДатаКонца,yyyy# год.</t>
  </si>
  <si>
    <t>А39</t>
  </si>
  <si>
    <t>2_3</t>
  </si>
  <si>
    <t>2.3</t>
  </si>
  <si>
    <t>7_1_1</t>
  </si>
  <si>
    <t>7.1.1</t>
  </si>
  <si>
    <t>7_1_2</t>
  </si>
  <si>
    <t>7.1.2</t>
  </si>
  <si>
    <t>G50-G64</t>
  </si>
  <si>
    <t>грыжи</t>
  </si>
  <si>
    <t>другие болезни кишечника</t>
  </si>
  <si>
    <t>(4000)</t>
  </si>
  <si>
    <t>менингококковая инфекция</t>
  </si>
  <si>
    <t>В15-В19</t>
  </si>
  <si>
    <t>3_1_1</t>
  </si>
  <si>
    <t>3.1.1</t>
  </si>
  <si>
    <t>С81-С96</t>
  </si>
  <si>
    <t>3_2</t>
  </si>
  <si>
    <t>3.2</t>
  </si>
  <si>
    <t>D10-D36</t>
  </si>
  <si>
    <t>4_1_1</t>
  </si>
  <si>
    <t>4.1.1</t>
  </si>
  <si>
    <t>D60-D61</t>
  </si>
  <si>
    <t>G00</t>
  </si>
  <si>
    <t>G04</t>
  </si>
  <si>
    <t>G61.0</t>
  </si>
  <si>
    <t>G70-G73</t>
  </si>
  <si>
    <t>7_8_2</t>
  </si>
  <si>
    <t>7.8.2</t>
  </si>
  <si>
    <t>церебральный паралич и другие паралитические синдромы</t>
  </si>
  <si>
    <t>G80-G83</t>
  </si>
  <si>
    <t xml:space="preserve"> из них: церебральный паралич</t>
  </si>
  <si>
    <t>7_10</t>
  </si>
  <si>
    <t>7.10</t>
  </si>
  <si>
    <t>G90</t>
  </si>
  <si>
    <t>7_11</t>
  </si>
  <si>
    <t>7.11</t>
  </si>
  <si>
    <t>G95.1</t>
  </si>
  <si>
    <t xml:space="preserve"> кондуктивная и нейросенсорная потеря слуха</t>
  </si>
  <si>
    <t>I20- I25</t>
  </si>
  <si>
    <t>I33</t>
  </si>
  <si>
    <t>I40</t>
  </si>
  <si>
    <t>инфаркт мозга</t>
  </si>
  <si>
    <t>I65- I66</t>
  </si>
  <si>
    <t>10_8_1</t>
  </si>
  <si>
    <t>10_8_2</t>
  </si>
  <si>
    <t>10_8_3</t>
  </si>
  <si>
    <t>J00-J06</t>
  </si>
  <si>
    <t>11_1_1</t>
  </si>
  <si>
    <t>11.1.1</t>
  </si>
  <si>
    <t>11_1_2</t>
  </si>
  <si>
    <t>11.1.2</t>
  </si>
  <si>
    <t>грипп</t>
  </si>
  <si>
    <t>острые респираторные инфекции нижних дыхательных путей</t>
  </si>
  <si>
    <t>J20-J22</t>
  </si>
  <si>
    <t>J35- J36</t>
  </si>
  <si>
    <t>J40-J43</t>
  </si>
  <si>
    <t>J45,J46</t>
  </si>
  <si>
    <t>К40-К46</t>
  </si>
  <si>
    <t>К55-К63</t>
  </si>
  <si>
    <t>12_5_1</t>
  </si>
  <si>
    <t>12.5.1</t>
  </si>
  <si>
    <t>К56</t>
  </si>
  <si>
    <t>из них: фиброз и цирроз печени</t>
  </si>
  <si>
    <t>К74</t>
  </si>
  <si>
    <t>12_8</t>
  </si>
  <si>
    <t>12.8</t>
  </si>
  <si>
    <t>12_9</t>
  </si>
  <si>
    <t>12.9</t>
  </si>
  <si>
    <t>К85</t>
  </si>
  <si>
    <t>М15-М19</t>
  </si>
  <si>
    <t>N60</t>
  </si>
  <si>
    <t>15_8</t>
  </si>
  <si>
    <t>15.8</t>
  </si>
  <si>
    <t>N80</t>
  </si>
  <si>
    <t>из них с диагнозом , установленным впервые в жизни</t>
  </si>
  <si>
    <t>#Закладка Код=Таблица1001 Наименование=Таблица1001</t>
  </si>
  <si>
    <t>001</t>
  </si>
  <si>
    <t>1</t>
  </si>
  <si>
    <t xml:space="preserve"> из них: кишечные инфекции</t>
  </si>
  <si>
    <t>Е06</t>
  </si>
  <si>
    <t xml:space="preserve"> гиперфункция гипофиза</t>
  </si>
  <si>
    <t xml:space="preserve"> адреногенитальные расстройства</t>
  </si>
  <si>
    <t xml:space="preserve"> фенилкетонурия</t>
  </si>
  <si>
    <t xml:space="preserve"> нарушения обмена галактозы (галактоземия)</t>
  </si>
  <si>
    <t xml:space="preserve"> муковисцидоз</t>
  </si>
  <si>
    <t>E84</t>
  </si>
  <si>
    <t>из них: эссенциальная гипертензия</t>
  </si>
  <si>
    <t xml:space="preserve"> из них: стенокардия</t>
  </si>
  <si>
    <t xml:space="preserve"> из нее: нестабильная стенокардия</t>
  </si>
  <si>
    <t>10_4_1_1</t>
  </si>
  <si>
    <t>I20.0</t>
  </si>
  <si>
    <t xml:space="preserve"> острый инфаркт миокарда</t>
  </si>
  <si>
    <t xml:space="preserve"> повторный инфаркт миокарда</t>
  </si>
  <si>
    <t xml:space="preserve"> другие формы острых ишемических болезней сердца</t>
  </si>
  <si>
    <t xml:space="preserve"> хроническая ишемическая болезнь сердца</t>
  </si>
  <si>
    <t xml:space="preserve"> из нее постинфарктный кардиосклероз</t>
  </si>
  <si>
    <t>10_4_5_1</t>
  </si>
  <si>
    <t>I25.8</t>
  </si>
  <si>
    <t xml:space="preserve">эндартериит, тромбангиит облитерирующий </t>
  </si>
  <si>
    <t>I70.2, I73.1</t>
  </si>
  <si>
    <t>из них: болезни наружного уха</t>
  </si>
  <si>
    <t>#Закладка Код=Таблица3000 Наименование=Таблица3000 ФиксСтрок=6 ФиксСтолбцов=3</t>
  </si>
  <si>
    <t>(3000)</t>
  </si>
  <si>
    <t>#Закладка Код=Таблица3002 Наименование=Таблица3002</t>
  </si>
  <si>
    <t>#Закладка Код=Таблица4001 Наименование=Таблица4001</t>
  </si>
  <si>
    <t>(4100)</t>
  </si>
  <si>
    <t>#Закладка Код=Таблица2001 Наименование=Таблица2001</t>
  </si>
  <si>
    <t>$Телефон$</t>
  </si>
  <si>
    <t>H65.2-4; H66.1-3</t>
  </si>
  <si>
    <t>2.2</t>
  </si>
  <si>
    <t>2_2</t>
  </si>
  <si>
    <t>Е00-Е07</t>
  </si>
  <si>
    <t>тиреоидит</t>
  </si>
  <si>
    <t>5_1_3</t>
  </si>
  <si>
    <t>5.1.3</t>
  </si>
  <si>
    <t>глаукома</t>
  </si>
  <si>
    <t>Н54</t>
  </si>
  <si>
    <t>Н54.0</t>
  </si>
  <si>
    <t>12_6</t>
  </si>
  <si>
    <t>12.6</t>
  </si>
  <si>
    <t>15_9</t>
  </si>
  <si>
    <t>15.9</t>
  </si>
  <si>
    <t>N91-N94</t>
  </si>
  <si>
    <t>E28</t>
  </si>
  <si>
    <t>E70.0</t>
  </si>
  <si>
    <t xml:space="preserve">юношеский (ювенильный) артрит </t>
  </si>
  <si>
    <t>15_10</t>
  </si>
  <si>
    <t>15.10</t>
  </si>
  <si>
    <t>сосудистые миелопатии</t>
  </si>
  <si>
    <t>$Сборка$</t>
  </si>
  <si>
    <t>Сборка:</t>
  </si>
  <si>
    <t>D65-D69</t>
  </si>
  <si>
    <t>E00-E89</t>
  </si>
  <si>
    <t>Е70.0</t>
  </si>
  <si>
    <t>G00-G98</t>
  </si>
  <si>
    <t>спондилопатии</t>
  </si>
  <si>
    <t>14.6</t>
  </si>
  <si>
    <t>14_6</t>
  </si>
  <si>
    <t>14.6.1</t>
  </si>
  <si>
    <t>14_6_1</t>
  </si>
  <si>
    <t>Q65</t>
  </si>
  <si>
    <t>18.8</t>
  </si>
  <si>
    <t>18_8</t>
  </si>
  <si>
    <t>E00-Е07</t>
  </si>
  <si>
    <t>G30-G31</t>
  </si>
  <si>
    <t>(5000)</t>
  </si>
  <si>
    <t>из них: болезни щитовидной железы</t>
  </si>
  <si>
    <t>из них: миопия</t>
  </si>
  <si>
    <t>I30- I51</t>
  </si>
  <si>
    <t>из них: психические расстройства и расстройства поведения, связанные с употреблением психоактивных веществ</t>
  </si>
  <si>
    <t>психические расстройства и расстройства поведения</t>
  </si>
  <si>
    <t>фенилкетонурия</t>
  </si>
  <si>
    <t>гипопитуитаризм</t>
  </si>
  <si>
    <t>Зарегистрировано заболеваний - всего</t>
  </si>
  <si>
    <t>L30</t>
  </si>
  <si>
    <t>15.8.1</t>
  </si>
  <si>
    <t>15.11</t>
  </si>
  <si>
    <t>15_8_1</t>
  </si>
  <si>
    <t>15_11</t>
  </si>
  <si>
    <t>сахарный диабет</t>
  </si>
  <si>
    <t>H49-H52</t>
  </si>
  <si>
    <t>последствия цереброваскулярных болезней</t>
  </si>
  <si>
    <t>I69</t>
  </si>
  <si>
    <t>другие дерматиты (экзема)</t>
  </si>
  <si>
    <t>N20- N21, N23</t>
  </si>
  <si>
    <t>N30- N32, N34-N36, N39</t>
  </si>
  <si>
    <t>Травмы, отравления и некоторые другие последствия воздействия   внешних причин</t>
  </si>
  <si>
    <t>цереброваскулярные болезни</t>
  </si>
  <si>
    <t>травмы, отравления и некоторые другие последствия воздействия внешних причин</t>
  </si>
  <si>
    <t>10.4.1</t>
  </si>
  <si>
    <t>N86</t>
  </si>
  <si>
    <t>ишемические болезни сердца</t>
  </si>
  <si>
    <t>расстройства менструаций</t>
  </si>
  <si>
    <t>новообразования</t>
  </si>
  <si>
    <t>из них: злокачественные новообразования лимфоидной, кроветворной и  родственных им тканей</t>
  </si>
  <si>
    <t>болезни крови, кроветворных органов и отдельные нарушения, вовлекающие иммунный механизм</t>
  </si>
  <si>
    <t>из них: анемии</t>
  </si>
  <si>
    <t>из них апластические анемии</t>
  </si>
  <si>
    <t>нарушения свертываемости крови,  пурпура и другие геморрагические  состояния</t>
  </si>
  <si>
    <t>отдельные нарушения, вовлекающие иммунный механизм</t>
  </si>
  <si>
    <t>болезни эндокринной системы, расстройства питания и нарушения обмена веществ</t>
  </si>
  <si>
    <t>нарушения обмена глюкозаминогликанов (мукополисахаридозы)</t>
  </si>
  <si>
    <t>болезни нервной системы</t>
  </si>
  <si>
    <t>из них: воспалительные болезни  центральной нервной системы</t>
  </si>
  <si>
    <t>из них: бактериальный менингит</t>
  </si>
  <si>
    <t>энцефалит, миелит и энцефаломиелит</t>
  </si>
  <si>
    <t>системные атрофии, поражающие преимущественно центральную нервную систему</t>
  </si>
  <si>
    <t>из них: рассеянный склероз</t>
  </si>
  <si>
    <t>из них: эпилепсия, эпилептический статус</t>
  </si>
  <si>
    <t>поражения отдельных нервов, нервных корешков и сплетений, полиневропатии  и другие поражения периферической нервной  системы</t>
  </si>
  <si>
    <t>из них: синдром Гийена-Барре</t>
  </si>
  <si>
    <t>болезни нервно-мышечного синапса и  мышц</t>
  </si>
  <si>
    <t xml:space="preserve">из них: миастения </t>
  </si>
  <si>
    <t>мышечная дистрофия Дюшенна</t>
  </si>
  <si>
    <t>из них: церебральный паралич</t>
  </si>
  <si>
    <t>расстройства вегетативной  (автономной) нервной системы</t>
  </si>
  <si>
    <t>болезни глаза и его придаточного аппарата</t>
  </si>
  <si>
    <t>болезни мышц глаза, нарушения содружественного движения глаз, аккомодации и рефракции</t>
  </si>
  <si>
    <t>астигматизм</t>
  </si>
  <si>
    <t>из них: слепота обоих глаз</t>
  </si>
  <si>
    <t>болезни уха и сосцевидного отростка</t>
  </si>
  <si>
    <t>болезни среднего уха и сосцевидного отростка</t>
  </si>
  <si>
    <t>болезни слуховой (евстахиевой) трубы</t>
  </si>
  <si>
    <t>перфорация барабанной перепонки</t>
  </si>
  <si>
    <t>другие болезни среднего уха и  сосцевидного отростка</t>
  </si>
  <si>
    <t xml:space="preserve">из них: отосклероз </t>
  </si>
  <si>
    <t>болезнь Меньера</t>
  </si>
  <si>
    <t xml:space="preserve">кондуктивная и нейросенсорная потеря слуха </t>
  </si>
  <si>
    <t xml:space="preserve">из них: кондуктивная потеря слуха двусторонняя </t>
  </si>
  <si>
    <t>нейросенсорная потеря слуха двусторонняя</t>
  </si>
  <si>
    <t>болезни системы кровообращения</t>
  </si>
  <si>
    <t>из них: острая ревматическая лихорадка</t>
  </si>
  <si>
    <t xml:space="preserve">хронические ревматические болезни сердца </t>
  </si>
  <si>
    <t>болезни, характеризующиеся  повышенным кровяным давлением</t>
  </si>
  <si>
    <t>гипертензивная болезнь сердца  (гипертоническая болезнь с  преимущественным поражением сердца)</t>
  </si>
  <si>
    <t>другие болезни сердца</t>
  </si>
  <si>
    <t>острый миокардит</t>
  </si>
  <si>
    <t>кардиомиопатия</t>
  </si>
  <si>
    <t>из них: субарахноидальное кровоизлияние</t>
  </si>
  <si>
    <t xml:space="preserve">внутримозговое и другое внутричерепное кровоизлияние  </t>
  </si>
  <si>
    <t>инсульт, не уточненный, как кровоизлияние  или инфаркт</t>
  </si>
  <si>
    <t xml:space="preserve">закупорка и стеноз  прецеребральных, церебральных  артерий, не приводящие к  инфаркту мозга </t>
  </si>
  <si>
    <t>другие цереброваскулярные  болезни</t>
  </si>
  <si>
    <t>болезни вен, лимфатических сосудов и  лимфатических узлов</t>
  </si>
  <si>
    <t>из них: флебит и тромбофлебит</t>
  </si>
  <si>
    <t>варикозное расширение вен нижних  конечностей</t>
  </si>
  <si>
    <t>болезни органов дыхания</t>
  </si>
  <si>
    <t>из них: острые респираторные инфекции верхних дыхательных путей</t>
  </si>
  <si>
    <t>из них: острый ларингит и трахеит</t>
  </si>
  <si>
    <t>острый обструктивный ларингит [круп] и эпиглоттит</t>
  </si>
  <si>
    <t>аллергический ринит (поллиноз)</t>
  </si>
  <si>
    <t>хронические болезни миндалин и  аденоидов, перитонзиллярный абсцесс</t>
  </si>
  <si>
    <t xml:space="preserve">бронхит хронический и неуточненный,  эмфизема </t>
  </si>
  <si>
    <t>астма; астматический статус</t>
  </si>
  <si>
    <t>другие интерстициальные легочные  болезни, гнойные и некротические  состояния нижних дыхательных путей,  другие болезни плевры</t>
  </si>
  <si>
    <t>болезни органов пищеварения</t>
  </si>
  <si>
    <t>из них: язва желудка и двенадцатиперстной кишки</t>
  </si>
  <si>
    <t>неинфекционный энтерит и колит</t>
  </si>
  <si>
    <t>из них: паралитический илеус и  непроходимость кишечника без грыжи</t>
  </si>
  <si>
    <t>болезни кожи и подкожной клетчатки</t>
  </si>
  <si>
    <t>из них: атопический дерматит</t>
  </si>
  <si>
    <t>из него: псориаз артропатический</t>
  </si>
  <si>
    <t>болезни костно-мышечной системы и соединительной ткани</t>
  </si>
  <si>
    <t>из  них: артропатии</t>
  </si>
  <si>
    <t>из них: реактивные артропатии</t>
  </si>
  <si>
    <t>ревматоидный артрит (серопозитивный и серонегативный)</t>
  </si>
  <si>
    <t>системные поражения соединительной  ткани</t>
  </si>
  <si>
    <t xml:space="preserve">поражение синовиальных оболочек и сухожилей </t>
  </si>
  <si>
    <t>болезни мочеполовой системы</t>
  </si>
  <si>
    <t>из них: гломерулярные,  тубулоинтерстициальные болезни почек, другие болезни почки и  мочеточника</t>
  </si>
  <si>
    <t>болезни предстательной железы</t>
  </si>
  <si>
    <t>доброкачественная дисплазия  молочной   железы</t>
  </si>
  <si>
    <t>воспалительные болезни женских  тазовых органов</t>
  </si>
  <si>
    <t>эндометриоз</t>
  </si>
  <si>
    <t xml:space="preserve">эрозия и эктропион шейки матки </t>
  </si>
  <si>
    <t>беременность, роды и послеродовой период</t>
  </si>
  <si>
    <t>отдельные состояния, возникающие в перинатальном периоде</t>
  </si>
  <si>
    <t>врожденные аномалии (пороки развития), деформации и хромосомные нарушения</t>
  </si>
  <si>
    <t xml:space="preserve">из них: врожденные аномалии развития нервной системы  </t>
  </si>
  <si>
    <t>врожденные аномалии системы кровообращения</t>
  </si>
  <si>
    <t>Врожденные деформации бедра</t>
  </si>
  <si>
    <t>синдром Дауна</t>
  </si>
  <si>
    <t>симптомы, признаки и отклонения от нормы, выявленные при клинических и лабораторных исследованиях, не классифицированные в других рубриках</t>
  </si>
  <si>
    <t>А00-В99</t>
  </si>
  <si>
    <t>А00-А09</t>
  </si>
  <si>
    <t>С00-D48</t>
  </si>
  <si>
    <t>D66- D68</t>
  </si>
  <si>
    <t>Е00-Е89</t>
  </si>
  <si>
    <t>Е10-Е14</t>
  </si>
  <si>
    <t>Е10</t>
  </si>
  <si>
    <t>Е11</t>
  </si>
  <si>
    <t>Е22</t>
  </si>
  <si>
    <t>Е25</t>
  </si>
  <si>
    <t>E75.2</t>
  </si>
  <si>
    <t>G00-G09</t>
  </si>
  <si>
    <t>G10- G12</t>
  </si>
  <si>
    <t>G20, G21,  G23- G25</t>
  </si>
  <si>
    <t>Н40</t>
  </si>
  <si>
    <t>H68-H69</t>
  </si>
  <si>
    <t>Н80</t>
  </si>
  <si>
    <t>Н81.0</t>
  </si>
  <si>
    <t>Н90</t>
  </si>
  <si>
    <t>Н90.0</t>
  </si>
  <si>
    <t>Н90.3</t>
  </si>
  <si>
    <t>K00-K92</t>
  </si>
  <si>
    <t>K25-K26</t>
  </si>
  <si>
    <t>K29</t>
  </si>
  <si>
    <t>K50-K52</t>
  </si>
  <si>
    <t>K70-K76</t>
  </si>
  <si>
    <t>K80-83</t>
  </si>
  <si>
    <t>K85-K86</t>
  </si>
  <si>
    <t>М00-М25</t>
  </si>
  <si>
    <t>M05-M06</t>
  </si>
  <si>
    <t>M80-M94</t>
  </si>
  <si>
    <t>O00-O99</t>
  </si>
  <si>
    <t>E74.2</t>
  </si>
  <si>
    <t>доброкачественные новообразования</t>
  </si>
  <si>
    <t>002</t>
  </si>
  <si>
    <t>Е10.3, Е11.3, Е12.3, Е13.3, Е 14.3</t>
  </si>
  <si>
    <t>5_2_3</t>
  </si>
  <si>
    <t>5.2.3</t>
  </si>
  <si>
    <t>из них: конъюнктивит</t>
  </si>
  <si>
    <t>Н10</t>
  </si>
  <si>
    <t>кератит</t>
  </si>
  <si>
    <t>Н16</t>
  </si>
  <si>
    <t>из него: язва роговицы</t>
  </si>
  <si>
    <t>8_2_1</t>
  </si>
  <si>
    <t>8.2.1</t>
  </si>
  <si>
    <t>Н16.0</t>
  </si>
  <si>
    <t>катаракта</t>
  </si>
  <si>
    <t>хориоретинальное воспаление</t>
  </si>
  <si>
    <t>Н30</t>
  </si>
  <si>
    <t>преретинопатия</t>
  </si>
  <si>
    <t>Н35.1</t>
  </si>
  <si>
    <t>8_6</t>
  </si>
  <si>
    <t>8.6</t>
  </si>
  <si>
    <t>8_7</t>
  </si>
  <si>
    <t>8.7</t>
  </si>
  <si>
    <t>8_8</t>
  </si>
  <si>
    <t>8.8</t>
  </si>
  <si>
    <t>8_9</t>
  </si>
  <si>
    <t>8.9</t>
  </si>
  <si>
    <t>18_9</t>
  </si>
  <si>
    <t>18.9</t>
  </si>
  <si>
    <t>- Министерству здравоохранения Российской Федерации</t>
  </si>
  <si>
    <t>20 января</t>
  </si>
  <si>
    <t>Болезни внутреннего уха</t>
  </si>
  <si>
    <t>Болезни поджелудочной железы</t>
  </si>
  <si>
    <t>(1001) Число физических лиц зарегистрированных пациентов</t>
  </si>
  <si>
    <t>Код по ОКЕИ: человек 792</t>
  </si>
  <si>
    <t>Код по ОКЕИ: единица - 642</t>
  </si>
  <si>
    <t>Код по ОКЕИ : единица - 642</t>
  </si>
  <si>
    <t>Код по ОКЕИ: едиица - 642</t>
  </si>
  <si>
    <t>(4001) Число физических лиц зарегистрированных пациентов</t>
  </si>
  <si>
    <t>(Должность)</t>
  </si>
  <si>
    <t>Код</t>
  </si>
  <si>
    <t>10.4.1.1</t>
  </si>
  <si>
    <t>10.4.5.1</t>
  </si>
  <si>
    <t>10.4.2</t>
  </si>
  <si>
    <t>10.4.3</t>
  </si>
  <si>
    <t>10.4.4</t>
  </si>
  <si>
    <t>10.4.5</t>
  </si>
  <si>
    <t>(2001) Число физических лиц зарегистрированных пациентов</t>
  </si>
  <si>
    <t>(3002) Число физических лиц зарегистрированных пациентов</t>
  </si>
  <si>
    <t>5. Диспансеризация студентов высших учебных учреждений</t>
  </si>
  <si>
    <t>#Закладка Код=Таблица2000 Наименование=Таблица2000 ФиксСтрок=8 ФиксСтолбцов=4</t>
  </si>
  <si>
    <t>№ строк</t>
  </si>
  <si>
    <t xml:space="preserve">преходящие транзиторные церебральные ишемические приступы [атаки] и родственные синдромы  </t>
  </si>
  <si>
    <t>С00- С97</t>
  </si>
  <si>
    <t>3. Взрослые 18 лет и старше</t>
  </si>
  <si>
    <t>Код по ОКЕИ: человек - 792</t>
  </si>
  <si>
    <t>Код по ОКЕИ:  человек - 792</t>
  </si>
  <si>
    <t>#Конец_закладки</t>
  </si>
  <si>
    <t>Нарушение порядка представления статистической информации,  а равно представление недостоверной статистической информации  влечет ответственность, установленную статьей 13.19 Кодекса Российской Федерации об административных правонарушениях от 30.12.2001 N 195-ФЗ, а также статьей 3 Закона Российской Федерации от 13.05.92 № 2761-1 "Об ответственности за нарушение порядка представления государственной статистической отчетности"</t>
  </si>
  <si>
    <t>0609346</t>
  </si>
  <si>
    <t>из них: синдром врожденной йодной недостаточности</t>
  </si>
  <si>
    <t>Е00</t>
  </si>
  <si>
    <t>эндемический зоб, связанный с йодной недостаточностью</t>
  </si>
  <si>
    <t>субклинический гипотиреоз вследствие йодной недостаточности и другие формы гипотиреоза</t>
  </si>
  <si>
    <t>другие формы нетоксического зоба</t>
  </si>
  <si>
    <t>Е01.0-2</t>
  </si>
  <si>
    <t>Е02, Е03</t>
  </si>
  <si>
    <t>Е04</t>
  </si>
  <si>
    <t>5_1_4</t>
  </si>
  <si>
    <t>5.1.4</t>
  </si>
  <si>
    <t>5_1_5</t>
  </si>
  <si>
    <t>5_1_6</t>
  </si>
  <si>
    <t>5.1.5</t>
  </si>
  <si>
    <t>5.1.6</t>
  </si>
  <si>
    <t>из него: с поражением глаз</t>
  </si>
  <si>
    <t>из него (из стр. 5.2 ): сахарный диабет I типа</t>
  </si>
  <si>
    <t>сахарный диабет II типа</t>
  </si>
  <si>
    <t>F01, F03-F99</t>
  </si>
  <si>
    <t>из них: другие экстрапирамидные и  двигательные нарушения</t>
  </si>
  <si>
    <t>G70.0, 2</t>
  </si>
  <si>
    <t>G71.0</t>
  </si>
  <si>
    <t>отслойка сетчатки с разрывом сетчатки</t>
  </si>
  <si>
    <t>Н33.0</t>
  </si>
  <si>
    <t>дегенерация макулы и заднего полюса</t>
  </si>
  <si>
    <t>Н35.3</t>
  </si>
  <si>
    <t>дегенеративная миопия</t>
  </si>
  <si>
    <t>Н44.2</t>
  </si>
  <si>
    <t>болезни зрительного нерва и зрительных путей</t>
  </si>
  <si>
    <t>8_10</t>
  </si>
  <si>
    <t>8.10</t>
  </si>
  <si>
    <t>Н46-Н48</t>
  </si>
  <si>
    <t>8_11</t>
  </si>
  <si>
    <t>8.11</t>
  </si>
  <si>
    <t>8_10_1</t>
  </si>
  <si>
    <t>8.10.1</t>
  </si>
  <si>
    <t>Н47.2</t>
  </si>
  <si>
    <t>8_11_1</t>
  </si>
  <si>
    <t>8.11.1</t>
  </si>
  <si>
    <t>8_11_2</t>
  </si>
  <si>
    <t>8.11.2</t>
  </si>
  <si>
    <t>8_12</t>
  </si>
  <si>
    <t>8.12</t>
  </si>
  <si>
    <t>8_12_1</t>
  </si>
  <si>
    <t>8.12.1</t>
  </si>
  <si>
    <t>Н65-Н75, Н68-Н74</t>
  </si>
  <si>
    <t>Н80-Н81, Р83</t>
  </si>
  <si>
    <t>из них: ревматические поражения клапанов</t>
  </si>
  <si>
    <t>10_2_1</t>
  </si>
  <si>
    <t>10.2.1</t>
  </si>
  <si>
    <t>I05-I08</t>
  </si>
  <si>
    <t xml:space="preserve">гипертензивная болезнь почки  (гипертоническая болезнь с преимущественным поражением  почек) </t>
  </si>
  <si>
    <t>гипертензивная болезнь сердца и почки (гипертоническая болезнь с преимущес-твенным поражением сердца и почек)</t>
  </si>
  <si>
    <t>из них: острый перикардит</t>
  </si>
  <si>
    <t>I30</t>
  </si>
  <si>
    <t>острый и подострый эндокардит</t>
  </si>
  <si>
    <t>10_6_4</t>
  </si>
  <si>
    <t>10.6.4</t>
  </si>
  <si>
    <t>I80-I83, I85- I89</t>
  </si>
  <si>
    <t>J09-J11</t>
  </si>
  <si>
    <t>пневмонии</t>
  </si>
  <si>
    <t>J12-J16, J18</t>
  </si>
  <si>
    <t>J44</t>
  </si>
  <si>
    <t>бронхоэктатическая болезнь</t>
  </si>
  <si>
    <t>J47</t>
  </si>
  <si>
    <t>11_11</t>
  </si>
  <si>
    <t>11.11</t>
  </si>
  <si>
    <t>J84-J90, J92-J94</t>
  </si>
  <si>
    <t>K64</t>
  </si>
  <si>
    <t>из них: острый панкреатит</t>
  </si>
  <si>
    <t>из них: системная красная волчанка</t>
  </si>
  <si>
    <t>14_2_1</t>
  </si>
  <si>
    <t>14.2.1</t>
  </si>
  <si>
    <t>M32</t>
  </si>
  <si>
    <t>М45-М48</t>
  </si>
  <si>
    <t xml:space="preserve">  из них: анкилозирующий спондилит</t>
  </si>
  <si>
    <t>14_4_1</t>
  </si>
  <si>
    <t>M45</t>
  </si>
  <si>
    <t>14.4.1</t>
  </si>
  <si>
    <t>М65-М67</t>
  </si>
  <si>
    <t>N00-N07,N09-N15, N25-N28</t>
  </si>
  <si>
    <t>N70-N73, N75-N76</t>
  </si>
  <si>
    <t>из них: сальпингит и оофорит</t>
  </si>
  <si>
    <t>врожденные аномалии глаза</t>
  </si>
  <si>
    <t>Q10-Q15</t>
  </si>
  <si>
    <t>врожденные аномалии женских половых органов</t>
  </si>
  <si>
    <t>Q50-Q52</t>
  </si>
  <si>
    <t>Дети (до 14 лет включительно)   
Факторы, влияющие на состояние здоровья населения и обращения в медицинские организации (с профилактической целью)</t>
  </si>
  <si>
    <t xml:space="preserve">Код МКБ-10 </t>
  </si>
  <si>
    <t>5</t>
  </si>
  <si>
    <t>всего</t>
  </si>
  <si>
    <t>из них: повторные</t>
  </si>
  <si>
    <t xml:space="preserve">из них: обращения в медицинские организации для медицинского осмотра и обследования </t>
  </si>
  <si>
    <t>из них: обращения в связи с получением медицинских документов</t>
  </si>
  <si>
    <t>1_1_1</t>
  </si>
  <si>
    <t>1.1.1</t>
  </si>
  <si>
    <t>Z02.7</t>
  </si>
  <si>
    <t>из них: носительство возбудителя инфекционной болезни</t>
  </si>
  <si>
    <t>1_2_1</t>
  </si>
  <si>
    <t>1.2.1</t>
  </si>
  <si>
    <t>Z22</t>
  </si>
  <si>
    <t>Обращения в медицинские организации в связи с обстоятельствами, относящимися к репродуктивной функции</t>
  </si>
  <si>
    <t>Обращения в медицинские организации в связи с необходимостью проведения специфических процедур и получения медицинской помощи</t>
  </si>
  <si>
    <t>из них: помощь, включающая использование реабилитационных процедур</t>
  </si>
  <si>
    <t>1_4_1</t>
  </si>
  <si>
    <t>1.4.1</t>
  </si>
  <si>
    <t>Z50</t>
  </si>
  <si>
    <t>паллиативная помощь</t>
  </si>
  <si>
    <t>1_4_2</t>
  </si>
  <si>
    <t>1.4.2</t>
  </si>
  <si>
    <t>Z51.5</t>
  </si>
  <si>
    <t xml:space="preserve">Обращения в медицинские организации в связи с другими обстоятельствами </t>
  </si>
  <si>
    <t>из них: наличие илеостомы, колостомы</t>
  </si>
  <si>
    <t>1_7_1</t>
  </si>
  <si>
    <t>1.7.1</t>
  </si>
  <si>
    <t>Z93.2, Z93.3</t>
  </si>
  <si>
    <t>из них: юноши</t>
  </si>
  <si>
    <t xml:space="preserve"> из них: острые респираторные инфекции верхних дыхательных путей</t>
  </si>
  <si>
    <t>J12-J16,J18</t>
  </si>
  <si>
    <t>L00-L98</t>
  </si>
  <si>
    <t>Отдельные состояния, возникающие в перинатальном периоде</t>
  </si>
  <si>
    <t xml:space="preserve">другая хроническая обструктивная легочная болезнь </t>
  </si>
  <si>
    <t>из них: острый средний отит</t>
  </si>
  <si>
    <t>хронический средний отит</t>
  </si>
  <si>
    <t>Код МКБ-10</t>
  </si>
  <si>
    <t>из них: злокачественные новообразования лимфоидной, кроветворной и родственных им тканей</t>
  </si>
  <si>
    <t xml:space="preserve">Дети (15-17 лет включительно). Факторы, влияющие  на состояние здоровья населения и обращения в медицинские организации (с профилактической целью) </t>
  </si>
  <si>
    <t>Взрослые 18 лет и старше. Факторы, влияющие на состояние здоровья населения и обращения в медицинские огранизации (с профилактической целью)</t>
  </si>
  <si>
    <t>Код по МКБ-10</t>
  </si>
  <si>
    <t>Взрослые старше трудоспособного возраста. Факторы, влияющие на состояние здоровья населения и обращения в медицинские организации (с профилактической целью)</t>
  </si>
  <si>
    <t>003</t>
  </si>
  <si>
    <t>из них: взято под диспансерное наблюдение</t>
  </si>
  <si>
    <t>004</t>
  </si>
  <si>
    <t>Профилактические медицинские осмотры обучающихся в общеобразовательных организациях и профессиональных образовательных организациях, а также образовательных организациях высшего образования в целях раннего выявления незаконного потребления наркотических средств и психотропных веществ</t>
  </si>
  <si>
    <t>(5100)</t>
  </si>
  <si>
    <t>Подлежало осмотру</t>
  </si>
  <si>
    <t>Осмотрено</t>
  </si>
  <si>
    <t>9</t>
  </si>
  <si>
    <t>10</t>
  </si>
  <si>
    <t>Должностное лицо, ответственное за предоставление статистической информации (лицо, уполномоченное предоставлять статистическую информацию от имени юридического лица)</t>
  </si>
  <si>
    <t>(дата составления документа)</t>
  </si>
  <si>
    <t>СВЕДЕНИЯ О ЧИСЛЕ ЗАБОЛЕВАНИЙ, ЗАРЕГИСТРИРОВАННЫХ У ПАЦИЕНТОВ, ПРОЖИВАЮЩИХ В РАЙОНЕ ОБСЛУЖИВАНИЯ МЕДИЦИНСКОЙ ОРГАНИЗАЦИИ</t>
  </si>
  <si>
    <t>Состоит под диспансерным наблюдением
на конец отчетного года</t>
  </si>
  <si>
    <t>#Закладка Код=Таблица5000  Наименование=Таблица5000</t>
  </si>
  <si>
    <t>#Закладка Код=Таблица5100 Наименование=Таблица5100</t>
  </si>
  <si>
    <t>1. Дети (0-14 лет включительно)</t>
  </si>
  <si>
    <t>P00-P96</t>
  </si>
  <si>
    <t>E-mail:</t>
  </si>
  <si>
    <t xml:space="preserve">выявлено у них заболеваний с диагнозом, установленным впервые в жизни – всего  </t>
  </si>
  <si>
    <t xml:space="preserve">юридические лица - амбулаторно-поликлинические медицинские организации и медицинские организации, имеющие амбулаторно-поликлинические подразделения: </t>
  </si>
  <si>
    <t xml:space="preserve">- органу местного самоуправления  в сфере охраны здоровья </t>
  </si>
  <si>
    <t xml:space="preserve">органы местного самоуправления в сфере охраны здоровья: </t>
  </si>
  <si>
    <t>- органу управления здравоохранения субъекта Российской
  Федерации</t>
  </si>
  <si>
    <t>до 20 февраля</t>
  </si>
  <si>
    <t>органы управления здравоохранения субъектов Российской Федерации:</t>
  </si>
  <si>
    <t>до 5 марта</t>
  </si>
  <si>
    <t xml:space="preserve">     - территориальному органу Росстата в субъекте Российской
  Федерации по установленному им адресу</t>
  </si>
  <si>
    <t>25 марта</t>
  </si>
  <si>
    <t xml:space="preserve">#Закладка Код=Таблица1000 Наименование=Таблица1000 ФиксСтрок=8  ФиксСтолбцов=3 </t>
  </si>
  <si>
    <t xml:space="preserve">#Закладка Код=Таблица3100 Наименование=Таблица3100 ФиксСтрок=8  ФиксСтолбцов=3 </t>
  </si>
  <si>
    <t xml:space="preserve">#Закладка Код=Таблица4000 Наименование=Таблица4000 ФиксСтрок=8  ФиксСтолбцов=3 </t>
  </si>
  <si>
    <t xml:space="preserve">#Закладка Код=Таблица4100 Наименование=Таблица4100 ФиксСтрок=9  ФиксСтолбцов=3 </t>
  </si>
  <si>
    <t>#Закладка Код=Таблица1100 Наименование=Таблица1100 ФиксСтрок=9  ФиксСтолбцов=4</t>
  </si>
  <si>
    <t>#Закладка Код=Таблица2100 Наименование=Таблица2100 ФиксСтрок=8  ФиксСтолбцов=3</t>
  </si>
  <si>
    <t>из них (из гр. 4)</t>
  </si>
  <si>
    <t>взято под
диспансерное наблюдение</t>
  </si>
  <si>
    <t>с впервые в жизни
установленным
диагнозом</t>
  </si>
  <si>
    <t>Зарегистрировано заболеваний</t>
  </si>
  <si>
    <t>выявлено при профосмотре</t>
  </si>
  <si>
    <t xml:space="preserve">Снято с диспан-серного наблю-дения </t>
  </si>
  <si>
    <t>6_2</t>
  </si>
  <si>
    <t>6.2</t>
  </si>
  <si>
    <t>10_5_1</t>
  </si>
  <si>
    <t>10_5_2</t>
  </si>
  <si>
    <t>10_5_3</t>
  </si>
  <si>
    <t>10_5_4</t>
  </si>
  <si>
    <t>10.5.1</t>
  </si>
  <si>
    <t>10.5.2</t>
  </si>
  <si>
    <t>10.5.3</t>
  </si>
  <si>
    <t>10.5.4</t>
  </si>
  <si>
    <t>12_7_1</t>
  </si>
  <si>
    <t>12.7.1</t>
  </si>
  <si>
    <t>12_9_1</t>
  </si>
  <si>
    <t>12.9.1</t>
  </si>
  <si>
    <t>10_6_5</t>
  </si>
  <si>
    <t>10_6_6</t>
  </si>
  <si>
    <t>10_6_7</t>
  </si>
  <si>
    <t>10.6.5</t>
  </si>
  <si>
    <t>10.6.6</t>
  </si>
  <si>
    <t>10.6.7</t>
  </si>
  <si>
    <t>10.8.1</t>
  </si>
  <si>
    <t>10.8.2</t>
  </si>
  <si>
    <t>10.8.3</t>
  </si>
  <si>
    <t>1_7_2</t>
  </si>
  <si>
    <t>1.7.2</t>
  </si>
  <si>
    <t>из них: заболевания в семейном анамнезе</t>
  </si>
  <si>
    <t>Z80-Z84</t>
  </si>
  <si>
    <t>11</t>
  </si>
  <si>
    <t>12</t>
  </si>
  <si>
    <t>13</t>
  </si>
  <si>
    <t>14</t>
  </si>
  <si>
    <t>7</t>
  </si>
  <si>
    <t>8</t>
  </si>
  <si>
    <t xml:space="preserve">Снято с диспансерного наблюдения </t>
  </si>
  <si>
    <t>1_6_1</t>
  </si>
  <si>
    <t>1.6.1</t>
  </si>
  <si>
    <t>Z72</t>
  </si>
  <si>
    <t>из них: проблемы, связанные с образом жизни</t>
  </si>
  <si>
    <t>выявлено при диспансеризации</t>
  </si>
  <si>
    <t>15_6</t>
  </si>
  <si>
    <t>15.6</t>
  </si>
  <si>
    <t>мужское бесплодие</t>
  </si>
  <si>
    <t>15_12</t>
  </si>
  <si>
    <t>15.12</t>
  </si>
  <si>
    <t>женское бесплодие</t>
  </si>
  <si>
    <t>N97</t>
  </si>
  <si>
    <t>Состояло  под диспансерным наблюдением
на начало отчетного года</t>
  </si>
  <si>
    <t>Состояло  под диспансерным наблюдением
на начало отчетного года - юноши</t>
  </si>
  <si>
    <t>из них (из гр.4)</t>
  </si>
  <si>
    <t>из заболеваний с впервые в жизни установленным диагнозом (из гр. 9):</t>
  </si>
  <si>
    <t>в возрасте 0-4 года</t>
  </si>
  <si>
    <t>в возрасте 5-9 лет</t>
  </si>
  <si>
    <t>10-14 лет</t>
  </si>
  <si>
    <t>из них (из гр.4)  юноши</t>
  </si>
  <si>
    <t>из них юноши</t>
  </si>
  <si>
    <t>взято под диспансерное наблюдение</t>
  </si>
  <si>
    <t>из заболеваний с впервые в жизни
установленном
диагнозом
(из гр. 9)
юноши</t>
  </si>
  <si>
    <t>из них лейомиома матки</t>
  </si>
  <si>
    <t>3.2.1.</t>
  </si>
  <si>
    <t>D25</t>
  </si>
  <si>
    <t>N46</t>
  </si>
  <si>
    <t>3_2_1</t>
  </si>
  <si>
    <t>взято под
диспансерное наблюдение впервые - юноши из гр. 10</t>
  </si>
  <si>
    <t>Снято с диспансерного наблюдения  - юноши</t>
  </si>
  <si>
    <t>16</t>
  </si>
  <si>
    <t xml:space="preserve">(1002) состоит под диспансерным наблюдением на конец отчетного года (из гр. 15, стр. 1.0) детей в возрасте </t>
  </si>
  <si>
    <t>состоит под диспансерным наблюдением на конец отчетного года (из гр. 15, стр. 1.0)</t>
  </si>
  <si>
    <t>0-4 года</t>
  </si>
  <si>
    <t>5-9 лет</t>
  </si>
  <si>
    <t>#Закладка Код=Таблица1002 Наименование=Таблица1002</t>
  </si>
  <si>
    <t>врожденный гипотиреоз</t>
  </si>
  <si>
    <t>рахит</t>
  </si>
  <si>
    <t>(1500)</t>
  </si>
  <si>
    <t>15</t>
  </si>
  <si>
    <t>#Закладка Код=Таблица1500 Наименование=Таблица1500 ФиксСтрок=9  ФиксСтолбцов=4</t>
  </si>
  <si>
    <t>#Закладка Код=Таблица1600 Наименование=Таблица1600 ФиксСтрок=9  ФиксСтолбцов=4</t>
  </si>
  <si>
    <t>(1600)</t>
  </si>
  <si>
    <t>Дети первого года жизни
Факторы, влияющие на состояние здоровья населения и обращения в медицинские организации (с профилактической целью)</t>
  </si>
  <si>
    <t xml:space="preserve">            из них: глухота и потеря слуха</t>
  </si>
  <si>
    <t>1_7_1_1</t>
  </si>
  <si>
    <t>Из строки 1.7.1.1. таблицы 1600: обследовано на выявление кондуктивной и нейросенсорной потери слуха</t>
  </si>
  <si>
    <t>#Закладка Код=Таблица1650  Наименование=Таблица1650</t>
  </si>
  <si>
    <t>(1650)</t>
  </si>
  <si>
    <t>#Закладка Код=Таблица1700  Наименование=Таблица1700</t>
  </si>
  <si>
    <t>(1700)</t>
  </si>
  <si>
    <t>число новорожденных, поступивших под наблюдение данной организации - всего</t>
  </si>
  <si>
    <t>#Закладка Код=Таблица1800  Наименование=Таблица1800</t>
  </si>
  <si>
    <t>(1800)</t>
  </si>
  <si>
    <t>осмотрено новорожденных на 1 этапе аудиологического скрининга</t>
  </si>
  <si>
    <t>из них выявлено снарушениями слуха</t>
  </si>
  <si>
    <t>из   числа выявленных с нарушением слуха  на 1 этапе аудиологического скрининга  обследовано на  2 этапе аудиологического скрининга</t>
  </si>
  <si>
    <t>#Закладка Код=Таблица1900  Наименование=Таблица1900</t>
  </si>
  <si>
    <t>(1900)</t>
  </si>
  <si>
    <t xml:space="preserve"> из  числа новорожденных, поступивших под наблюдение данной организации обследовано на фенилкетонурию</t>
  </si>
  <si>
    <t>адреногенитальный синдром</t>
  </si>
  <si>
    <t>галактоземию</t>
  </si>
  <si>
    <t>005</t>
  </si>
  <si>
    <t>#Закладка Код=Таблица2500 Наименование=Таблица2500 ФиксСтрок=8 ФиксСтолбцов=4</t>
  </si>
  <si>
    <t>(2500)</t>
  </si>
  <si>
    <t>2_1.   Дети + подростки (0-17 лет включительно)</t>
  </si>
  <si>
    <t>(4500)</t>
  </si>
  <si>
    <t xml:space="preserve">#Закладка Код=Таблица4500 Наименование=Таблица4500 ФиксСтрок=8  ФиксСтолбцов=3 </t>
  </si>
  <si>
    <t>#Закладка Код=Таблица4501 Наименование=Таблица4501</t>
  </si>
  <si>
    <t>(4501) Число физических лиц зарегистрированных пациентов</t>
  </si>
  <si>
    <t>(4600) 4_2. Все население</t>
  </si>
  <si>
    <t>(4600)</t>
  </si>
  <si>
    <t xml:space="preserve">#Закладка Код=Таблица4600 Наименование=Таблица4600 ФиксСтрок=8  ФиксСтолбцов=3 </t>
  </si>
  <si>
    <t>#Закладка Код=Таблица4601 Наименование=Таблица4601</t>
  </si>
  <si>
    <t>(4601) Число физических лиц зарегистрированных пациентов</t>
  </si>
  <si>
    <t>число студентов, подлежавших диспансеризации в отчетном году</t>
  </si>
  <si>
    <t>число студентов, прошедших диспансеризацию в отчетном году</t>
  </si>
  <si>
    <t xml:space="preserve">Снято с диспан-серного наблюдения </t>
  </si>
  <si>
    <t>отклонения от нормы сердечного ритма, сердечные шумы и другие сердечные звуки</t>
  </si>
  <si>
    <t>гангрена, не классифицированная в других рубриках</t>
  </si>
  <si>
    <t>аномальные  показатели кровяного давления при отсутствии диагноза</t>
  </si>
  <si>
    <t>кровотечение из дыхательных путей</t>
  </si>
  <si>
    <t>кашель, анормальное дыхание, боль в горле и в груди</t>
  </si>
  <si>
    <t>другие симптомы и признаки, относящиеся к  системам кровообращения и дыхания (асфиксия, плеврит, мокрота, хрипы, слабый пульс)</t>
  </si>
  <si>
    <t>боли в области живота и таза</t>
  </si>
  <si>
    <t>тошнота и рвота, изжога, дисфагия</t>
  </si>
  <si>
    <t>метеоризм и родственные состояния, недержание кала</t>
  </si>
  <si>
    <t>гепатомегалия и спленомегалия, не классифицированные в других рубриках, неуточненная желтуха</t>
  </si>
  <si>
    <t>асцит</t>
  </si>
  <si>
    <t>другие симтомы и признаки, относящиеся,к системе пищеварения и брюшной полости (внутрибрюшное или тазовое выбухание, уплотнение и припухлость, аномальные шумы кишечника, видимая перистальтика, напряжение живота, изменения в деятельности кишечника, неприятный запах изо рта)</t>
  </si>
  <si>
    <t>нарушения кожной чувствительности</t>
  </si>
  <si>
    <t>сыпь и др. неспецифические кожные высыпания</t>
  </si>
  <si>
    <t>локализованное выбухание, уплотнение или припухлость кожи и подкожной клетчатки</t>
  </si>
  <si>
    <t>другие кожные изменения (цианоз, бледность, гиперемия, изменения структуры кожи)</t>
  </si>
  <si>
    <t>анормальные непроизвольные движения (тремор, судорога, спазм)</t>
  </si>
  <si>
    <t>нарушения походки и подвижности, другое нарушение координации</t>
  </si>
  <si>
    <t>другие признаки и симптомы, относящиеся к нервной и костно-мышечной системам (тетания, менингизм, анормальный рефлекс, анормальное положение тела, щелкающее бедро и т.п.)</t>
  </si>
  <si>
    <t>боль, связанная с мочеиспусканием, неспецифическая гематурия, недержание мочи неуточненное, задержка мочи, анурия и олигурия, полиурия, выделения из уретры</t>
  </si>
  <si>
    <t xml:space="preserve">другие симптомы и признаки, относящиеся к  мочевыделительной системе </t>
  </si>
  <si>
    <t>сомнолентность, ступор и кома</t>
  </si>
  <si>
    <t>другие симптомы и признаки, относящиеся к познавательной способности и осознанию (нарушение ориентировки неуточненное, антероградная и ретроградная амнезия, другие амнезии</t>
  </si>
  <si>
    <t>головокружение и нарушение устойчивости</t>
  </si>
  <si>
    <t>нарушения обоняния и вкусовой чувствительности, другие симптомы и признаки, относящиеся к общим ощущениям и восприятиям (слуховые, зрительные и другие галлюцинации)</t>
  </si>
  <si>
    <t>симптомы и признаки, относящиеся к эмоциональному состоянию (нервозность, беспокойство и возбуждение, тревога, деморализация и апатия, раздражительность, враждебность, агрессивность, эмоциональный шок и стресс</t>
  </si>
  <si>
    <t>симптомы и признаки, относящиеся к внешнему виду и поведению (низкий уровень личной гигиены, причудливый внешний вид, заторможенность и замедленная реакция, подозрительность и т.п.)</t>
  </si>
  <si>
    <t>нарушения речи, не классифицированные в других рубриках (дисфагия, афазия, дизартрия и анартрия)</t>
  </si>
  <si>
    <t>дислексия и др. нарушения узнавания и понимания символов и знаков, не классифицированные в других рубриках</t>
  </si>
  <si>
    <t>нарушения голоса</t>
  </si>
  <si>
    <t>лихорадка неясного происхождения, головная боль, боль, не классифицированная в др. рубриках, недомогание и утомляемость</t>
  </si>
  <si>
    <t>старость</t>
  </si>
  <si>
    <t>обморок и коллапс, судороги, не классифицированные в других рубриках, шок не классифицированный в других рубриках (кардиогенный, гиповолемический, эндотоксический, неуточненный)</t>
  </si>
  <si>
    <t>кровотечение, не классифицированное в других рубриках</t>
  </si>
  <si>
    <t>увеличение лимфатических  узлов</t>
  </si>
  <si>
    <t>отёк, не классифицированный в других рубриках</t>
  </si>
  <si>
    <t>гипергидроз</t>
  </si>
  <si>
    <t>отсутствие ожидаемого нормального физиологического развития</t>
  </si>
  <si>
    <t>симптомы и признаки, связанные с пиемом пищи и жидкости (анорексия, полидипсия, полифагия, аномальная потеря массы тела, аномальная прибавка массы тела)</t>
  </si>
  <si>
    <t>кахексия</t>
  </si>
  <si>
    <t xml:space="preserve">другие общие симптомы и признаки (гипотермия, неспецифические симптомы, характерные для младенцев, сухой рот, пальцы в виде барабанных палочек), неизвестные и неуточненные причины заболевания </t>
  </si>
  <si>
    <t>ускоренное оседание эритроцитов и аномалии вязкости  плазмы крови,аномалии эритроцитов и лейкоцитов</t>
  </si>
  <si>
    <t>повышенное содержание глюкозы в крови, отклонение от нормы содержания ферментов в сыворотке</t>
  </si>
  <si>
    <t xml:space="preserve">лабораторное обнаружение вируса иммунодефицита человека (ВИЧ), другие отклонения от нормы, выявленные при иммунологическом исследовании сыворотки, </t>
  </si>
  <si>
    <t>обнаружение лекарственных средств и других веществ в норме не присутствующих в крови (алкоголь, наркотические и психотропные вещества, др. уточненные и неуточненные вещества), другие отклонения от нормы химического состава крови</t>
  </si>
  <si>
    <t>отклонения от нормы, выявленные при исследовании мочи, при отсутствии установленного диагноза</t>
  </si>
  <si>
    <t>отклонения от нормы, выявленные при исследовании других жидкостей, субстанций и тканей организма, при отсутствии установленного диагноза</t>
  </si>
  <si>
    <t>отклонения от нормы, выявленные при получении диагностических изображений в ходе исследований органов и систем</t>
  </si>
  <si>
    <t>неточно обозначенные и неизвестные причины смерти</t>
  </si>
  <si>
    <t>19.1</t>
  </si>
  <si>
    <t>R00 - R01</t>
  </si>
  <si>
    <t>19.2</t>
  </si>
  <si>
    <t>R02</t>
  </si>
  <si>
    <t>19.3</t>
  </si>
  <si>
    <t>R03</t>
  </si>
  <si>
    <t>19.4</t>
  </si>
  <si>
    <t>R04</t>
  </si>
  <si>
    <t>19.5</t>
  </si>
  <si>
    <t>R05-R07</t>
  </si>
  <si>
    <t>19.6</t>
  </si>
  <si>
    <t>R09</t>
  </si>
  <si>
    <t>19.7</t>
  </si>
  <si>
    <t>R10</t>
  </si>
  <si>
    <t>19.8</t>
  </si>
  <si>
    <t>R11 - R13</t>
  </si>
  <si>
    <t>19.9</t>
  </si>
  <si>
    <t>R14 - R15</t>
  </si>
  <si>
    <t>19.10</t>
  </si>
  <si>
    <t>R16 - R17</t>
  </si>
  <si>
    <t>19.11</t>
  </si>
  <si>
    <t>R18</t>
  </si>
  <si>
    <t>19.12</t>
  </si>
  <si>
    <t>R19</t>
  </si>
  <si>
    <t>19.13</t>
  </si>
  <si>
    <t>R20</t>
  </si>
  <si>
    <t>19.14</t>
  </si>
  <si>
    <t>R21</t>
  </si>
  <si>
    <t>19.15</t>
  </si>
  <si>
    <t>R22</t>
  </si>
  <si>
    <t>19.16</t>
  </si>
  <si>
    <t>R23</t>
  </si>
  <si>
    <t>19.17</t>
  </si>
  <si>
    <t>R25</t>
  </si>
  <si>
    <t>19.18</t>
  </si>
  <si>
    <t>R26 - R27</t>
  </si>
  <si>
    <t>19.19</t>
  </si>
  <si>
    <t>R29</t>
  </si>
  <si>
    <t>19.20</t>
  </si>
  <si>
    <t>R30 - R36</t>
  </si>
  <si>
    <t>19.21</t>
  </si>
  <si>
    <t>R39</t>
  </si>
  <si>
    <t>19.22</t>
  </si>
  <si>
    <t>R40</t>
  </si>
  <si>
    <t>19.23</t>
  </si>
  <si>
    <t>R41</t>
  </si>
  <si>
    <t>19.24</t>
  </si>
  <si>
    <t>R42</t>
  </si>
  <si>
    <t>19.25</t>
  </si>
  <si>
    <t>R43 - R44</t>
  </si>
  <si>
    <t>19.26</t>
  </si>
  <si>
    <t>R45</t>
  </si>
  <si>
    <t>19.27</t>
  </si>
  <si>
    <t>R46</t>
  </si>
  <si>
    <t>19.28</t>
  </si>
  <si>
    <t>R47</t>
  </si>
  <si>
    <t>19.29</t>
  </si>
  <si>
    <t>R48</t>
  </si>
  <si>
    <t>19.30</t>
  </si>
  <si>
    <t>R49</t>
  </si>
  <si>
    <t>19.31</t>
  </si>
  <si>
    <t>R50 - R53</t>
  </si>
  <si>
    <t>19.32</t>
  </si>
  <si>
    <t>R54</t>
  </si>
  <si>
    <t>19.33</t>
  </si>
  <si>
    <t>R55 - R57</t>
  </si>
  <si>
    <t>19.34</t>
  </si>
  <si>
    <t>R58</t>
  </si>
  <si>
    <t>19.35</t>
  </si>
  <si>
    <t>R59</t>
  </si>
  <si>
    <t>19.36</t>
  </si>
  <si>
    <t>R60</t>
  </si>
  <si>
    <t>19.37</t>
  </si>
  <si>
    <t>R61</t>
  </si>
  <si>
    <t>19.38</t>
  </si>
  <si>
    <t>R62</t>
  </si>
  <si>
    <t>19.39</t>
  </si>
  <si>
    <t>R63</t>
  </si>
  <si>
    <t>19.40</t>
  </si>
  <si>
    <t>R64</t>
  </si>
  <si>
    <t>19.41</t>
  </si>
  <si>
    <t>R68 - R69</t>
  </si>
  <si>
    <t>19.42</t>
  </si>
  <si>
    <t>R70 - R72</t>
  </si>
  <si>
    <t>19.43</t>
  </si>
  <si>
    <t>R73 - R74</t>
  </si>
  <si>
    <t>19.44</t>
  </si>
  <si>
    <t>R75 - R77</t>
  </si>
  <si>
    <t>19.45</t>
  </si>
  <si>
    <t>R78 - R79</t>
  </si>
  <si>
    <t>19.46</t>
  </si>
  <si>
    <t>R80 - R82</t>
  </si>
  <si>
    <t>19.47</t>
  </si>
  <si>
    <t>R83 - R89</t>
  </si>
  <si>
    <t>19.48</t>
  </si>
  <si>
    <t>R90 - R93</t>
  </si>
  <si>
    <t>19.49</t>
  </si>
  <si>
    <t>R95 - R99</t>
  </si>
  <si>
    <t>19_1</t>
  </si>
  <si>
    <t>19_2</t>
  </si>
  <si>
    <t>19_3</t>
  </si>
  <si>
    <t>19_4</t>
  </si>
  <si>
    <t>19_5</t>
  </si>
  <si>
    <t>19_6</t>
  </si>
  <si>
    <t>19_7</t>
  </si>
  <si>
    <t>19_8</t>
  </si>
  <si>
    <t>19_9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</si>
  <si>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</si>
  <si>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</si>
  <si>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</si>
  <si>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</si>
  <si>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</si>
  <si>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</si>
  <si>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</si>
  <si>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</si>
  <si>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</si>
  <si>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</si>
  <si>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</si>
  <si>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</si>
  <si>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</si>
  <si>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</si>
  <si>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</si>
  <si>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</si>
  <si>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</si>
  <si>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</si>
  <si>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</si>
  <si>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</si>
  <si>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</si>
  <si>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</si>
  <si>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</si>
  <si>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</si>
  <si>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</si>
  <si>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</si>
  <si>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</si>
  <si>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</si>
  <si>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</si>
  <si>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</si>
  <si>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</si>
  <si>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</si>
  <si>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19_42</t>
  </si>
  <si>
    <t>19_43</t>
  </si>
  <si>
    <t>19_44</t>
  </si>
  <si>
    <t>19_45</t>
  </si>
  <si>
    <t>19_46</t>
  </si>
  <si>
    <t>19_47</t>
  </si>
  <si>
    <t>19_48</t>
  </si>
  <si>
    <t>19_49</t>
  </si>
  <si>
    <t>в том числе: некоторые инфекционные и паразитарные болезни</t>
  </si>
  <si>
    <t>передано под наблюдение во взрослую поликлинику</t>
  </si>
  <si>
    <t>6_2_1</t>
  </si>
  <si>
    <t>6.2.1</t>
  </si>
  <si>
    <r>
      <t xml:space="preserve">из них: психические расстройства и расстройства поведения,  не связанные с употреблением психоактивных веществ, в т.ч. </t>
    </r>
    <r>
      <rPr>
        <sz val="8"/>
        <color indexed="10"/>
        <rFont val="Tahoma"/>
        <charset val="204"/>
      </rPr>
      <t>детский аутизм, атипичный аутизм, синдром Ретта, дезинтегративное расстройство детского возраста</t>
    </r>
  </si>
  <si>
    <t>Состояло  под диспансерным наблюдением</t>
  </si>
  <si>
    <t>Для заполнения</t>
  </si>
  <si>
    <t>5_15</t>
  </si>
  <si>
    <t>5.15</t>
  </si>
  <si>
    <t>Е55.0</t>
  </si>
  <si>
    <t>численность прикреплённого населения</t>
  </si>
  <si>
    <t>Перенос из предыдущего года в  БАРС</t>
  </si>
  <si>
    <t>5_2_1_2</t>
  </si>
  <si>
    <t>из него: с поражением почек</t>
  </si>
  <si>
    <t>5.2.4</t>
  </si>
  <si>
    <t>Е10.2, Е11.2, Е12.2, Е13.2, Е 14.2</t>
  </si>
  <si>
    <t>(1003)</t>
  </si>
  <si>
    <t>#Закладка Код=Таблица1003 Наименование=Таблица1003</t>
  </si>
  <si>
    <t>состоит под диспансерным наблюдением лиц с хроническим вирусным гепатитом (В18) и циррозом печени (К74.6)одновременно</t>
  </si>
  <si>
    <t>состоит под диспансерным наблюдением лиц с хроническим вирусным гепатитом (В18) и гепатоцеллюлярным раком  (С22.0) одновременно</t>
  </si>
  <si>
    <t xml:space="preserve">Из числа пациентов, состоящих на конец года под диспансерным наблюдением (гр. 15 таб. 1000, гр. 3 таб. 1001): </t>
  </si>
  <si>
    <t>чел.</t>
  </si>
  <si>
    <t>Cостоит под диспансерным наблюдением лиц с хроническим вирусным гепатитом (В18) и циррозом печени (К74.6)одновременно</t>
  </si>
  <si>
    <t>Cостоит под диспансерным наблюдением лиц с хроническим вирусным гепатитом (В18) и гепатоцеллюлярным раком  (С22.0) одновременно</t>
  </si>
  <si>
    <t>#Закладка Код=Таблица2003 Наименование=Таблица2003</t>
  </si>
  <si>
    <t>(2003)</t>
  </si>
  <si>
    <t xml:space="preserve">Из числа пациентов, состоящих на конец года под диспансерным наблюдением (гр. 15 таб. 2000, гр. 3 таб. 2001): </t>
  </si>
  <si>
    <t>(3003)</t>
  </si>
  <si>
    <t>#Закладка Код=Таблица3003 Наименование=Таблица3003</t>
  </si>
  <si>
    <t xml:space="preserve">Из числа пациентов, состоящих на конец года под диспансерным наблюдением (гр. 15 таб. 3000, гр. 3 таб. 3002): </t>
  </si>
  <si>
    <t>(4003)</t>
  </si>
  <si>
    <t xml:space="preserve">Из числа пациентов, состоящих на конец года под диспансерным наблюдением (гр. 15 таб. 4000, гр. 3 таб. 4001): </t>
  </si>
  <si>
    <t>(4503)</t>
  </si>
  <si>
    <t>#Закладка Код=Таблица4503 Наименование=Таблица4503</t>
  </si>
  <si>
    <t xml:space="preserve">Из числа пациентов, состоящих на конец года под диспансерным наблюдением (гр. 15 таб. 4500, гр. 3 таб. 4501): </t>
  </si>
  <si>
    <t>#Закладка Код=Таблица4003 Наименование=Таблица4003</t>
  </si>
  <si>
    <t>#Закладка Код=Таблица4603 Наименование=Таблица4603</t>
  </si>
  <si>
    <t>(4603)</t>
  </si>
  <si>
    <t xml:space="preserve">Из числа пациентов, состоящих на конец года под диспансерным наблюдением (гр. 15 таб. 4600, гр. 3 таб. 4601): </t>
  </si>
  <si>
    <t>2_4</t>
  </si>
  <si>
    <t>2_5</t>
  </si>
  <si>
    <t>2_6</t>
  </si>
  <si>
    <t>ВИЧ (СПИД)</t>
  </si>
  <si>
    <t>ИППП (контроль КВД)</t>
  </si>
  <si>
    <t>туберкулёз (все формы) - контроль ОЦКФП</t>
  </si>
  <si>
    <t>Состояло  под диспансерным наблюдением (гр.15)
на начало отчетного года</t>
  </si>
  <si>
    <t>из них: открытые укушенные раны (только с кодом внешней причины W54)</t>
  </si>
  <si>
    <t>20_1</t>
  </si>
  <si>
    <t>20.1</t>
  </si>
  <si>
    <t>S01, S11, S21, S31, S41, S51, S61, S71, S81, S91</t>
  </si>
  <si>
    <t>Состоит под диспансерным наблюдением на конец отчетного года</t>
  </si>
  <si>
    <t>из них (из гр.5 и 6)</t>
  </si>
  <si>
    <t>17</t>
  </si>
  <si>
    <t>18</t>
  </si>
  <si>
    <t>19</t>
  </si>
  <si>
    <t>из них: умственная отсталость</t>
  </si>
  <si>
    <t>F70-F79</t>
  </si>
  <si>
    <t xml:space="preserve">      специфические расстройства речи и языка</t>
  </si>
  <si>
    <t>F80</t>
  </si>
  <si>
    <t xml:space="preserve">     специфические расстройства развития моторной функции</t>
  </si>
  <si>
    <t>6_3</t>
  </si>
  <si>
    <t>6.3</t>
  </si>
  <si>
    <t>F82</t>
  </si>
  <si>
    <t xml:space="preserve">    общие расстройства психологического развития</t>
  </si>
  <si>
    <t>6_4</t>
  </si>
  <si>
    <t>6.4</t>
  </si>
  <si>
    <t>F84</t>
  </si>
  <si>
    <t xml:space="preserve">       из них:  детский аутизм, атипичный аутизм, синдром Ретта, дезинтегративное расстройство детского возраста</t>
  </si>
  <si>
    <t>6_4_1</t>
  </si>
  <si>
    <t>6.4.1</t>
  </si>
  <si>
    <t>F84.0-F84.3</t>
  </si>
  <si>
    <t>из них: родовая травма</t>
  </si>
  <si>
    <t>17_1</t>
  </si>
  <si>
    <t>17.1</t>
  </si>
  <si>
    <t>Р10-Р15</t>
  </si>
  <si>
    <t xml:space="preserve">      внутричерепное нетравматическое кровоизлияние у плода и новорожденного</t>
  </si>
  <si>
    <t>17_2</t>
  </si>
  <si>
    <t>17.2</t>
  </si>
  <si>
    <t>Р52</t>
  </si>
  <si>
    <t>другие нарушения церебрального статуса у новорожденного</t>
  </si>
  <si>
    <t>17_3</t>
  </si>
  <si>
    <t>17.3</t>
  </si>
  <si>
    <t>Р91</t>
  </si>
  <si>
    <t>из них:  врождённые аномалии (пороки развития) нервной системы</t>
  </si>
  <si>
    <t xml:space="preserve">    расщелина губы и нёба (заячья губа и волчья пасть)</t>
  </si>
  <si>
    <t>Q35-Q0837</t>
  </si>
  <si>
    <t>хромосомные аномалии, не классифицированные в других рубриках</t>
  </si>
  <si>
    <t>Q90-Q99</t>
  </si>
  <si>
    <t>4</t>
  </si>
  <si>
    <t>6</t>
  </si>
  <si>
    <t>#Закладка Код=Таблица1601 Наименование=Таблица1601 ФиксСтрок=9  ФиксСтолбцов=4</t>
  </si>
  <si>
    <t>(1601)</t>
  </si>
  <si>
    <t>из них в возрасте до 1 года</t>
  </si>
  <si>
    <t>из них с диагнозом, установленным впервые в жизни (из строки 1)</t>
  </si>
  <si>
    <t>006</t>
  </si>
  <si>
    <t>Состояло  под диспансерным наблюдением (гр. 15)
на начало отчетного года</t>
  </si>
  <si>
    <t>Состояло  под диспансерным наблюдением (гр. 16)
на начало отчетного года - юноши</t>
  </si>
  <si>
    <t>Состояло  под диспансерным (гр.15) наблюдением
на начало отчетного года</t>
  </si>
  <si>
    <t>(4550)</t>
  </si>
  <si>
    <t>Взрослые трудоспособного возраста. Факторы, влияющие на состояние здоровья населения и обращения в медицинские организации (с профилактической целью)</t>
  </si>
  <si>
    <t xml:space="preserve">#Закладка Код=Таблица4550 Наименование=Таблица4550 ФиксСтрок=9  ФиксСтолбцов=3 </t>
  </si>
  <si>
    <t>прочие инфекции</t>
  </si>
  <si>
    <t>2_4_0</t>
  </si>
  <si>
    <t>2.4.1</t>
  </si>
  <si>
    <t>2.4.2</t>
  </si>
  <si>
    <t>2.4.3</t>
  </si>
  <si>
    <t>2.4.4</t>
  </si>
  <si>
    <t>остальные инфекции</t>
  </si>
  <si>
    <t>2_4_4</t>
  </si>
  <si>
    <t>прочие болезни крови</t>
  </si>
  <si>
    <t>4_4</t>
  </si>
  <si>
    <t>4.4</t>
  </si>
  <si>
    <t>5.1.7</t>
  </si>
  <si>
    <t>прочие болезни щитовидной железы</t>
  </si>
  <si>
    <t>5_1_7</t>
  </si>
  <si>
    <t>5_2_4</t>
  </si>
  <si>
    <t>5.2.5</t>
  </si>
  <si>
    <t>прочие типы сах. Диабета</t>
  </si>
  <si>
    <t>другие болезни эндокринной системы</t>
  </si>
  <si>
    <t>5_16</t>
  </si>
  <si>
    <t>5.16</t>
  </si>
  <si>
    <t>другие воспалительные болезни центральной нервной системы</t>
  </si>
  <si>
    <t>7_1_3</t>
  </si>
  <si>
    <t>G01-G03, G05-G09</t>
  </si>
  <si>
    <t>прочие эпизодические и пароксизмальные расстройства</t>
  </si>
  <si>
    <t>7_6_3</t>
  </si>
  <si>
    <t>7.1.3</t>
  </si>
  <si>
    <t>7.6.3</t>
  </si>
  <si>
    <t>другие мышечные дистрофии</t>
  </si>
  <si>
    <t>7_8_3</t>
  </si>
  <si>
    <t>7.8.3</t>
  </si>
  <si>
    <t>остальные болезни нервной системы</t>
  </si>
  <si>
    <t>7_12</t>
  </si>
  <si>
    <t>7.12</t>
  </si>
  <si>
    <t>другие болезни мышц глаза</t>
  </si>
  <si>
    <t>8_11_3</t>
  </si>
  <si>
    <t>8.11.3</t>
  </si>
  <si>
    <t>остальные болезни глаза и придаточного аппарата</t>
  </si>
  <si>
    <t>8_13</t>
  </si>
  <si>
    <t>8.13</t>
  </si>
  <si>
    <t>другие болезни внутреннего уха</t>
  </si>
  <si>
    <t>9_3_3</t>
  </si>
  <si>
    <t>9.3.3</t>
  </si>
  <si>
    <t>другие болезни  уха и сосцевидного отростка</t>
  </si>
  <si>
    <t>9_5</t>
  </si>
  <si>
    <t>9.5</t>
  </si>
  <si>
    <t>из числа других болезней сердца  - прочие</t>
  </si>
  <si>
    <t>10_5_5</t>
  </si>
  <si>
    <t>10.5.5.</t>
  </si>
  <si>
    <t>другие болезни вен, лимфатических сосудов и лимфоузлов</t>
  </si>
  <si>
    <t>10_8_4</t>
  </si>
  <si>
    <t>10.8.4.</t>
  </si>
  <si>
    <t>прочие болезни сердечно-сосудистой системы</t>
  </si>
  <si>
    <t>10_9</t>
  </si>
  <si>
    <t>10.9</t>
  </si>
  <si>
    <t>прочие ОРВИ</t>
  </si>
  <si>
    <t>11_1_3</t>
  </si>
  <si>
    <t>11.1.3</t>
  </si>
  <si>
    <t>прочие болезни органов дыхания</t>
  </si>
  <si>
    <t>11_12</t>
  </si>
  <si>
    <t>11.12</t>
  </si>
  <si>
    <t>другие болезниорганов пищеварения</t>
  </si>
  <si>
    <t>12_10</t>
  </si>
  <si>
    <t>12.10</t>
  </si>
  <si>
    <t>другие болезни кожи и подкожной клетчатки</t>
  </si>
  <si>
    <t>13_7</t>
  </si>
  <si>
    <t>13.7</t>
  </si>
  <si>
    <t>прочие артропатии</t>
  </si>
  <si>
    <t>14_1_5</t>
  </si>
  <si>
    <t>14.1.5</t>
  </si>
  <si>
    <t>другие болезни костно-мышечной системы</t>
  </si>
  <si>
    <t>14_7</t>
  </si>
  <si>
    <t>14.7</t>
  </si>
  <si>
    <t>прочие болезни мочеполовой системы</t>
  </si>
  <si>
    <t>15_13</t>
  </si>
  <si>
    <t>15.13</t>
  </si>
  <si>
    <t>прочие  врожденные аномалии</t>
  </si>
  <si>
    <t>18_10</t>
  </si>
  <si>
    <t>18.10</t>
  </si>
  <si>
    <t>COVID-19</t>
  </si>
  <si>
    <t>21</t>
  </si>
  <si>
    <t>U07.1, U07.2</t>
  </si>
  <si>
    <t>#Закладка Код=Таблица1004 Наименование=Таблица1004</t>
  </si>
  <si>
    <t>(1004)</t>
  </si>
  <si>
    <t>наблюдение при подозрении на COVID-19</t>
  </si>
  <si>
    <t>1_1_2</t>
  </si>
  <si>
    <t>1.1.2</t>
  </si>
  <si>
    <t>Z03.8</t>
  </si>
  <si>
    <t>скрининговое обследование с целью выявления COVID-19</t>
  </si>
  <si>
    <t>1_1_3</t>
  </si>
  <si>
    <t>1.1.3</t>
  </si>
  <si>
    <t>Z11.5</t>
  </si>
  <si>
    <t>из них - контакт с больным COVID-19</t>
  </si>
  <si>
    <t>Z20.8</t>
  </si>
  <si>
    <t>1_2_0</t>
  </si>
  <si>
    <t>1.2.2</t>
  </si>
  <si>
    <t>из них: носительство возбудителя COVID-19</t>
  </si>
  <si>
    <t>1_2_3</t>
  </si>
  <si>
    <t>1.2.3</t>
  </si>
  <si>
    <t>Z22.8</t>
  </si>
  <si>
    <t>другие инфекционные заболевания</t>
  </si>
  <si>
    <t>другие злокачественные заболевания</t>
  </si>
  <si>
    <t>3_1_2</t>
  </si>
  <si>
    <t>3.1.2</t>
  </si>
  <si>
    <t>доброкачественные заболевания</t>
  </si>
  <si>
    <t>другие болезни крови</t>
  </si>
  <si>
    <t>другие болезни щитовидной железы</t>
  </si>
  <si>
    <t>другие эндокринные заболевания</t>
  </si>
  <si>
    <t>другие психические расстройства</t>
  </si>
  <si>
    <t>6_5</t>
  </si>
  <si>
    <t>6.5</t>
  </si>
  <si>
    <t>другие болезни нервной системы</t>
  </si>
  <si>
    <t>другие болезни глаза и его придаточного аппарата</t>
  </si>
  <si>
    <t>другие болезни уха и сосцевидного отростка</t>
  </si>
  <si>
    <t>другие болезни органов дыхания</t>
  </si>
  <si>
    <t>другие заболевания перинатального периода</t>
  </si>
  <si>
    <t>17_4</t>
  </si>
  <si>
    <t>17.4</t>
  </si>
  <si>
    <t>прочие врожденные аномалии</t>
  </si>
  <si>
    <t>21_0</t>
  </si>
  <si>
    <t>21.0</t>
  </si>
  <si>
    <t>1_2_2</t>
  </si>
  <si>
    <t>Z82.2</t>
  </si>
  <si>
    <t>#Закладка Код=Таблица2004 Наименование=Таблица2004</t>
  </si>
  <si>
    <t>(2004)</t>
  </si>
  <si>
    <t>2_7</t>
  </si>
  <si>
    <t>Прочие болезни крови</t>
  </si>
  <si>
    <t>Другие болезни эндокринной системы</t>
  </si>
  <si>
    <t xml:space="preserve">остальные болезни глаза и придаточного аппарата </t>
  </si>
  <si>
    <t>из числа других болезней сердца - прочие</t>
  </si>
  <si>
    <t>10.5.5</t>
  </si>
  <si>
    <t>10.8.4</t>
  </si>
  <si>
    <t>Прочие болезни органов дыхания</t>
  </si>
  <si>
    <t>Другие болезни органов пищеварения</t>
  </si>
  <si>
    <t>Прочие болезни мочеполовой системы</t>
  </si>
  <si>
    <t>Прочие врожденные аномалии</t>
  </si>
  <si>
    <t>Другие воспалительные болезни центральной нервной системы</t>
  </si>
  <si>
    <t>#Закладка Код=Таблица4004 Наименование=Таблица4004</t>
  </si>
  <si>
    <t>(4004)</t>
  </si>
  <si>
    <t>Число лиц с болезнями системы кровообращения, взятых под диспансерное наблюдение (стр. 10.0,гр. 8)</t>
  </si>
  <si>
    <t>(4504)</t>
  </si>
  <si>
    <t>#Закладка Код=Таблица4504 Наименование=Таблица4504</t>
  </si>
  <si>
    <t>#Закладка Код=Таблица3004 Наименование=Таблица3004</t>
  </si>
  <si>
    <t>(3004)</t>
  </si>
  <si>
    <t>#Закладка Код=Таблица4604 Наименование=Таблица4604</t>
  </si>
  <si>
    <t>(4604)</t>
  </si>
  <si>
    <t>из них болезнь Альцгеймера</t>
  </si>
  <si>
    <t>7_4_1</t>
  </si>
  <si>
    <t>7.4.1</t>
  </si>
  <si>
    <t>G30</t>
  </si>
  <si>
    <t>F84.0-3</t>
  </si>
  <si>
    <t>из них бронхопневмония, вызванная S. Pneumoniae</t>
  </si>
  <si>
    <t>11_3_1</t>
  </si>
  <si>
    <t>11.3.1</t>
  </si>
  <si>
    <t>J13</t>
  </si>
  <si>
    <t xml:space="preserve">            из них: наличие илеостомы, колостомы</t>
  </si>
  <si>
    <t>1.7.1.1</t>
  </si>
  <si>
    <t>из них бронхопневномия, вызванная S Pneumoniae</t>
  </si>
  <si>
    <t>из них бронхопневмония, вызванная S Pneumonia</t>
  </si>
  <si>
    <t>из них бронхопневмония, вызванная S Pneumoniae</t>
  </si>
  <si>
    <t>$НаименованиеМО$</t>
  </si>
  <si>
    <t>$ПочтовыйАдрес$</t>
  </si>
  <si>
    <t>$Код2$</t>
  </si>
  <si>
    <t>$Код3$</t>
  </si>
  <si>
    <t>$Код4$</t>
  </si>
  <si>
    <t>$Email$</t>
  </si>
  <si>
    <t>Прочие инфекции</t>
  </si>
  <si>
    <t>другие обращения (из стр. 1.1)</t>
  </si>
  <si>
    <t>1_1_4</t>
  </si>
  <si>
    <t>1.1.4</t>
  </si>
  <si>
    <t>другие опасности для здоровья (из стр. 1.2)</t>
  </si>
  <si>
    <t>1_2_4</t>
  </si>
  <si>
    <t>1.2.4</t>
  </si>
  <si>
    <t>из строки 10.0 - хроническая сердечная недостаточность, вне зависимости  от причины</t>
  </si>
  <si>
    <t>10_10</t>
  </si>
  <si>
    <t>10.10</t>
  </si>
  <si>
    <t xml:space="preserve">      из них: болезнь Крона</t>
  </si>
  <si>
    <t>12.4.1</t>
  </si>
  <si>
    <t>К50</t>
  </si>
  <si>
    <t xml:space="preserve">      Язвенный колит</t>
  </si>
  <si>
    <t>12.4.2</t>
  </si>
  <si>
    <t>К51</t>
  </si>
  <si>
    <t>12_4_1</t>
  </si>
  <si>
    <t>12_4_2</t>
  </si>
  <si>
    <t>18_10_1</t>
  </si>
  <si>
    <t> 18.10.1</t>
  </si>
  <si>
    <t> Q35-Q37</t>
  </si>
  <si>
    <t> 18.10.2</t>
  </si>
  <si>
    <t> Q90-Q99</t>
  </si>
  <si>
    <t>18_10_2</t>
  </si>
  <si>
    <t>расщелина губы и неба (заячья губа и волчья пасть</t>
  </si>
  <si>
    <t>хромосомные аномалии, не классифицированные других рубриках</t>
  </si>
  <si>
    <t>из них снято с Д-наблюдения</t>
  </si>
  <si>
    <t>из них (из гр.2) умерло</t>
  </si>
  <si>
    <t>из них (из гр.3)  умерло от болезней системы кровообращения</t>
  </si>
  <si>
    <t>2. Дети первых трех лет жизни</t>
  </si>
  <si>
    <r>
      <t xml:space="preserve">Всего в возрасте от 0 до 3 лет </t>
    </r>
    <r>
      <rPr>
        <sz val="8"/>
        <color rgb="FFFF0000"/>
        <rFont val="Tahoma"/>
        <family val="2"/>
        <charset val="204"/>
      </rPr>
      <t>(2 г 11 мес. 29 дней)</t>
    </r>
  </si>
  <si>
    <r>
      <t>до 1 года</t>
    </r>
    <r>
      <rPr>
        <sz val="8"/>
        <color rgb="FFFF0000"/>
        <rFont val="Tahoma"/>
        <family val="2"/>
        <charset val="204"/>
      </rPr>
      <t xml:space="preserve"> (11 мес.29 дней)</t>
    </r>
  </si>
  <si>
    <r>
      <t xml:space="preserve">от 1 до 3 лет  </t>
    </r>
    <r>
      <rPr>
        <sz val="8"/>
        <color rgb="FFFF0000"/>
        <rFont val="Tahoma"/>
        <family val="2"/>
        <charset val="204"/>
      </rPr>
      <t>(1 г. - 2 г 11 мес. 29 дней)</t>
    </r>
  </si>
  <si>
    <r>
      <t xml:space="preserve">в возрасте до 1 мес. </t>
    </r>
    <r>
      <rPr>
        <sz val="8"/>
        <color rgb="FFFF0000"/>
        <rFont val="Tahoma"/>
        <family val="2"/>
        <charset val="204"/>
      </rPr>
      <t>(0-29 дней)</t>
    </r>
  </si>
  <si>
    <t>18_1_2</t>
  </si>
  <si>
    <t> Q20-Q28</t>
  </si>
  <si>
    <t>число физических лиц зарегистрированных пациентов в возрасте до 3 лет (2 г. 11 мес. 29 дней) всего</t>
  </si>
  <si>
    <t>состоит под диспансерным наблюдением на конец  отчетного года детей в возрасте до 3 лет (2 г. 11 мес. 29 дней) (из гр.18 и 19 стр. 1.0 таб.1500)</t>
  </si>
  <si>
    <t>#Закладка Код=Таблица3005 Наименование=Таблица3005</t>
  </si>
  <si>
    <t>(3005)</t>
  </si>
  <si>
    <t>2.4.0</t>
  </si>
  <si>
    <t>из них хронический вирусный гепатит С</t>
  </si>
  <si>
    <t>2_3_1</t>
  </si>
  <si>
    <t>2.3.1</t>
  </si>
  <si>
    <t>B18.2</t>
  </si>
  <si>
    <t>из них: психические расстройства и расстройства поведения,  не связанные с употреблением психоактивных веществ, в т.ч. детский аутизм, атипичный аутизм, синдром Ретта, дезинтегративное расстройство детского возраста</t>
  </si>
  <si>
    <r>
      <t xml:space="preserve">из них: </t>
    </r>
    <r>
      <rPr>
        <b/>
        <sz val="8"/>
        <color rgb="FFFF0000"/>
        <rFont val="Tahoma"/>
        <family val="2"/>
        <charset val="204"/>
      </rPr>
      <t>остеопороз с патологическим переломом</t>
    </r>
  </si>
  <si>
    <t>остеопороз без патологического перелома</t>
  </si>
  <si>
    <t>М80</t>
  </si>
  <si>
    <t>М81</t>
  </si>
  <si>
    <t>14.6.2</t>
  </si>
  <si>
    <t>14_6_2</t>
  </si>
  <si>
    <t xml:space="preserve">из них:
реабилитация лиц, страдающих алкоголизмом 
</t>
  </si>
  <si>
    <t>реабилитация лиц, страдающих наркоманиями</t>
  </si>
  <si>
    <t>лечение, включающее другие виды реабилитационных процедур, реабилитация при курении</t>
  </si>
  <si>
    <t>консультирование и наблюдение по поводу алкоголизма</t>
  </si>
  <si>
    <t>консультирование и наблюдение по поводу наркомании</t>
  </si>
  <si>
    <t>консультирование и наблюдение по поводу курения</t>
  </si>
  <si>
    <t>из них проблемы, связанные с образом жизни</t>
  </si>
  <si>
    <t xml:space="preserve">из них:
употребление табака 
</t>
  </si>
  <si>
    <t>употребление алкоголя</t>
  </si>
  <si>
    <t>использование наркотиков</t>
  </si>
  <si>
    <t>склонность к азартным играм и пари</t>
  </si>
  <si>
    <t>1.4.1.1</t>
  </si>
  <si>
    <t>Z50.2</t>
  </si>
  <si>
    <t>1.4.1.2</t>
  </si>
  <si>
    <t>Z50.3</t>
  </si>
  <si>
    <t>1.4.1.3</t>
  </si>
  <si>
    <t>Z50.8</t>
  </si>
  <si>
    <t>Z71</t>
  </si>
  <si>
    <t>1.6.1.1</t>
  </si>
  <si>
    <t>Z71.4</t>
  </si>
  <si>
    <t>1.6.1.2</t>
  </si>
  <si>
    <t>Z71.5</t>
  </si>
  <si>
    <t>1.6.1.3</t>
  </si>
  <si>
    <t>Z71.6</t>
  </si>
  <si>
    <t>1.6.2</t>
  </si>
  <si>
    <t>1.6.2.1</t>
  </si>
  <si>
    <t>Z72.0</t>
  </si>
  <si>
    <t>1.6.2.2</t>
  </si>
  <si>
    <t>Z72.1</t>
  </si>
  <si>
    <t>1.6.2.3</t>
  </si>
  <si>
    <t>Z72.2</t>
  </si>
  <si>
    <t>1.6.2.4</t>
  </si>
  <si>
    <t>Z72.6</t>
  </si>
  <si>
    <t>1_4_1_1</t>
  </si>
  <si>
    <t>1_4_1_2</t>
  </si>
  <si>
    <t>1_4_1_3</t>
  </si>
  <si>
    <t>1_6_1_1</t>
  </si>
  <si>
    <t>1_6_1_2</t>
  </si>
  <si>
    <t>1_6_1_3</t>
  </si>
  <si>
    <t>1_6_2</t>
  </si>
  <si>
    <t>1_6_2_1</t>
  </si>
  <si>
    <t>1_6_2_2</t>
  </si>
  <si>
    <t>1_6_2_3</t>
  </si>
  <si>
    <t>1_6_2_4</t>
  </si>
  <si>
    <t>4. Взрослые старше трудоспособного возраста (с 57 лет у женщин и с 62 лет у мужчин)</t>
  </si>
  <si>
    <t>из них:
употребление табака</t>
  </si>
  <si>
    <r>
      <t>(4500) 4_1. Взрослые  трудоспособного возраста (с 18 лет до  5</t>
    </r>
    <r>
      <rPr>
        <b/>
        <sz val="8"/>
        <color rgb="FFFF0000"/>
        <rFont val="Tahoma"/>
        <family val="2"/>
        <charset val="204"/>
      </rPr>
      <t>6</t>
    </r>
    <r>
      <rPr>
        <b/>
        <sz val="8"/>
        <rFont val="Tahoma"/>
        <family val="2"/>
        <charset val="204"/>
      </rPr>
      <t xml:space="preserve"> лет у женщин и до  6</t>
    </r>
    <r>
      <rPr>
        <b/>
        <sz val="8"/>
        <color rgb="FFFF0000"/>
        <rFont val="Tahoma"/>
        <family val="2"/>
        <charset val="204"/>
      </rPr>
      <t>1</t>
    </r>
    <r>
      <rPr>
        <b/>
        <sz val="8"/>
        <rFont val="Tahoma"/>
        <family val="2"/>
        <charset val="204"/>
      </rPr>
      <t xml:space="preserve"> лет у мужчин)</t>
    </r>
  </si>
  <si>
    <t>Фамилия И.О. (Иванов И.И.)</t>
  </si>
  <si>
    <t>(номер контактного рабочего телефона)</t>
  </si>
  <si>
    <t>из них: обращения в учреждения здравоохранения для получения других консультаций и медицинских советов, не классифицированные в других рубриках</t>
  </si>
  <si>
    <t>Число лиц с болезнями системы кровообращения, взятых под диспансерное наблюдение (стр. 10.0,гр. 8) ( лица по данным РИР)</t>
  </si>
  <si>
    <r>
      <t xml:space="preserve"> </t>
    </r>
    <r>
      <rPr>
        <b/>
        <sz val="8"/>
        <rFont val="Tahoma"/>
        <family val="2"/>
        <charset val="204"/>
      </rPr>
      <t>из графы 9</t>
    </r>
    <r>
      <rPr>
        <sz val="8"/>
        <rFont val="Tahoma"/>
        <family val="2"/>
        <charset val="204"/>
      </rPr>
      <t xml:space="preserve"> взято под диспансерное наблюдение</t>
    </r>
  </si>
  <si>
    <t>остальные инфекции - ветряная оспа, корь, скарлатина, вирусный паротит, коклюш, дифтерия и т.д.</t>
  </si>
  <si>
    <t>5_10_1</t>
  </si>
  <si>
    <t>E66.2</t>
  </si>
  <si>
    <t>J00-J03, J06</t>
  </si>
  <si>
    <t>общая заболеваемость на 1000 прикрепленного населения</t>
  </si>
  <si>
    <t>первичная заболеваемость на 1000 прикрепленного населения</t>
  </si>
  <si>
    <t>Уровень диспансеризации на конец отчетного года на 1000 прикрепленного населения</t>
  </si>
  <si>
    <t>своевременность взятия на Д-учет, %</t>
  </si>
  <si>
    <t>х</t>
  </si>
  <si>
    <t>из них в возрасте 0-4 года</t>
  </si>
  <si>
    <t xml:space="preserve"> 5-9 лет</t>
  </si>
  <si>
    <t>справочно:</t>
  </si>
  <si>
    <t>Х</t>
  </si>
  <si>
    <t>#Закладка Код=Таблица1005 Наименование=Таблица1005</t>
  </si>
  <si>
    <t>(1005)</t>
  </si>
  <si>
    <t>всего обследовано</t>
  </si>
  <si>
    <t>всего выявлено заболеваний</t>
  </si>
  <si>
    <t>наследственные и/или врожденные заболевания в рамках расширенного неонатального скрининга</t>
  </si>
  <si>
    <t>из строки 6 - на наследственные болезни обмена методом тандемной масс-спектрометрии</t>
  </si>
  <si>
    <t>из строки 6 - на спинальную мышечную дистрофию</t>
  </si>
  <si>
    <t>из строки 6 - на первичные иммунодефициты</t>
  </si>
  <si>
    <t>007</t>
  </si>
  <si>
    <t>008</t>
  </si>
  <si>
    <t>009</t>
  </si>
  <si>
    <t>численность прикрепленного населения в возрасте:</t>
  </si>
  <si>
    <t>общая заболеваемость детей первого года жизни на 1000 прикрепленного населения</t>
  </si>
  <si>
    <t>первичная заболеваемость детей первого года жизни на 1000 прикрепленного населения</t>
  </si>
  <si>
    <t>Уровень диспансеризации детей первого года жизнина конец отчетного года на 1000 прикрепленного населения</t>
  </si>
  <si>
    <t>общая заболеваемость на 1000 прикрепленного населения - юноши</t>
  </si>
  <si>
    <t>первичная заболеваемость на 1000 прикрепленного населения - юноши</t>
  </si>
  <si>
    <t>численность прикреплённого населения - юноши</t>
  </si>
  <si>
    <t>(2005)</t>
  </si>
  <si>
    <t xml:space="preserve">из общего числа зарегистрированных пациентов (из гр. 1) подлежало диспансерному наблюдению в соответствии с Порядком проведения диспансерного наблюдения за взрослыми, утвержденным приказом Минздрава России от 15 марта 2022 г. № 168н </t>
  </si>
  <si>
    <t>из них  с впервые в жини установленным диагнозом (из гр. 4)</t>
  </si>
  <si>
    <r>
      <t xml:space="preserve">из них (из графы 4) находилось  под диспансерным наблюдением в отчетном году  </t>
    </r>
    <r>
      <rPr>
        <b/>
        <sz val="8"/>
        <color rgb="FFFF0000"/>
        <rFont val="Tahoma"/>
        <family val="2"/>
        <charset val="204"/>
      </rPr>
      <t>(РИР)</t>
    </r>
  </si>
  <si>
    <r>
      <t xml:space="preserve">из них  (из графы 6) с впервые в жизни установленным диагнозом </t>
    </r>
    <r>
      <rPr>
        <b/>
        <sz val="8"/>
        <color rgb="FFFF0000"/>
        <rFont val="Tahoma"/>
        <family val="2"/>
        <charset val="204"/>
      </rPr>
      <t>(РИР)</t>
    </r>
  </si>
  <si>
    <t>(3006)</t>
  </si>
  <si>
    <t>#Закладка Код=Таблица2005 Наименование=Таблица2005</t>
  </si>
  <si>
    <t>#Закладка Код=Таблица3006 Наименование=Таблица3006</t>
  </si>
  <si>
    <t>#Закладка Код=Таблица4005 Наименование=Таблица4005</t>
  </si>
  <si>
    <t>(4005)</t>
  </si>
  <si>
    <t>#Закладка Код=Таблица4505 Наименование=Таблица4505</t>
  </si>
  <si>
    <t>(4505)</t>
  </si>
  <si>
    <t>С00-С96</t>
  </si>
  <si>
    <t>из них: гемофилия</t>
  </si>
  <si>
    <t>4_2_1_1</t>
  </si>
  <si>
    <t>4.2.1.1</t>
  </si>
  <si>
    <t>в т.ч. болезнь Виллебранда (из. стр. 4.2.1)</t>
  </si>
  <si>
    <t>D68.0</t>
  </si>
  <si>
    <t>4_3_1</t>
  </si>
  <si>
    <t>4.3.1</t>
  </si>
  <si>
    <t xml:space="preserve">D89.8 </t>
  </si>
  <si>
    <t>из них другие уточненные нарушения с вовлечением иммунного механизма, не классифицированные в других рубриках</t>
  </si>
  <si>
    <t>из них со слепотой (из строки 5.2.1)</t>
  </si>
  <si>
    <t>5_2_1_1</t>
  </si>
  <si>
    <t>5.2.1.1</t>
  </si>
  <si>
    <t>из них с  нефропатией, нуждающихся в диализе (из строки 5.2.2)</t>
  </si>
  <si>
    <t>5_2_1_3</t>
  </si>
  <si>
    <t>5.2.1.3</t>
  </si>
  <si>
    <t xml:space="preserve">     с поражением глаз и почек одновремено (из строки 5.2)</t>
  </si>
  <si>
    <t>5_2_1_4</t>
  </si>
  <si>
    <t>5.2.1.4</t>
  </si>
  <si>
    <t>из них со слепотой  и нефропатией, нуждающихся в диализе одновременно (из строки 5.2.1.4)</t>
  </si>
  <si>
    <t>5_2_1_5</t>
  </si>
  <si>
    <t>5.2.1.5</t>
  </si>
  <si>
    <t>недостаточность питания</t>
  </si>
  <si>
    <t>5_17</t>
  </si>
  <si>
    <t>E40-Е46</t>
  </si>
  <si>
    <t>5.11.1</t>
  </si>
  <si>
    <t>5.17</t>
  </si>
  <si>
    <t>6.2.0</t>
  </si>
  <si>
    <t>невротические, связанные со стрессом и соматоформные расстройства (из стр. 6.2.0)</t>
  </si>
  <si>
    <t>6_2_0</t>
  </si>
  <si>
    <t>F40-F48</t>
  </si>
  <si>
    <t>детский аутизм, атипичный аутизм, синдром Ретта, дезинтегративное расстройство детского возраста (из стр. 6.2.0)</t>
  </si>
  <si>
    <t>из них: атрофия зрительного нерва</t>
  </si>
  <si>
    <t xml:space="preserve">     из них: 
пневмококковый артрит и полиартрит (из стр. 14.1)
</t>
  </si>
  <si>
    <t>14_1_0</t>
  </si>
  <si>
    <t>M00. 1</t>
  </si>
  <si>
    <t>14.1.6</t>
  </si>
  <si>
    <t>из них: кифоз, лордоз, сколиоз</t>
  </si>
  <si>
    <t>14_3_1</t>
  </si>
  <si>
    <t>14.3.1</t>
  </si>
  <si>
    <t>M40-M41</t>
  </si>
  <si>
    <t>Число физических лиц зарегистрированных пациентов -Всего</t>
  </si>
  <si>
    <t>Справочно</t>
  </si>
  <si>
    <t>0_1</t>
  </si>
  <si>
    <t>состоит под диспансерным наблюдением на конец отчетного года (из гр. 15, стр. 1.0) 1 ед человек</t>
  </si>
  <si>
    <t>из общего числа зарегистрированных пациентов с диагнозом, установленным впервые в жизни (из гр.2), выявлено при профосмотре и подлежало диспансерному наблюдению</t>
  </si>
  <si>
    <t xml:space="preserve">из них находилось  под диспансерным наблюдением в отчетном году (из гр.4) </t>
  </si>
  <si>
    <t>x</t>
  </si>
  <si>
    <t>Число заболеваний из таб. 1000</t>
  </si>
  <si>
    <t>из них снято с диспансерного наблюдения (из гр. 2)</t>
  </si>
  <si>
    <t>из них (из гр.3) умерло</t>
  </si>
  <si>
    <t>из них (из гр.4)  умерло от болезней системы кровообращения</t>
  </si>
  <si>
    <t>из них состоявших под диспансерным наблюдением по поводу болезней системы кровообращения (из гр. 1)</t>
  </si>
  <si>
    <t>Число физических лиц с болезнями системы кровообращения</t>
  </si>
  <si>
    <t>мальчики</t>
  </si>
  <si>
    <t>все дети</t>
  </si>
  <si>
    <t>девочки</t>
  </si>
  <si>
    <t>#Закладка Код=Таблица1007 Наименование=Таблица1007</t>
  </si>
  <si>
    <t>(1007)</t>
  </si>
  <si>
    <t xml:space="preserve">Число детей (физических лиц) с сахарным диабетом 1 или 2 типа, состоявших под диспансерным наблюдением в отчетном периоде (из гр.8 строк 5.2.3 и 5.2.4), которым однократно или более раз проводилось измерение гликированного гемоглобина с помощью лабораторных методов в отчетном периоде </t>
  </si>
  <si>
    <t xml:space="preserve">и по результатам последнего исследования в отчетном году, уровень гликированного гемоглобина составил не более 7,0% (из гр. 1) </t>
  </si>
  <si>
    <t>#Закладка Код=Таблица1006 Наименование=Таблица1006</t>
  </si>
  <si>
    <t>(1006)</t>
  </si>
  <si>
    <t xml:space="preserve">Число детей (физических лиц) с сахарным диабетом 1 типа, состоявших под диспансерным наблюдением в отчетном периоде (из гр.8 строки 5.2.3), обеспечено системами непрерывного мониторинга глюкозы крови </t>
  </si>
  <si>
    <t>#Закладка Код=Таблица1009 Наименование=Таблица1009</t>
  </si>
  <si>
    <t>(1009)</t>
  </si>
  <si>
    <t xml:space="preserve">Число детей (физических лиц) с сахарным диабетом 1 или 2 типа, состоявших под диспансерным наблюдением в отчетном периоде (из гр.8 строк 5.2.3 и 5.2.4), которым в полном объеме оказаны медицинские услуги в рамках диспансерного наблюдения в созданных и оснащенных в ходе федерального проекта региональных медицинских организациях и других медицинских организациях, осуществляющих диспансерное наблюдение </t>
  </si>
  <si>
    <t>справочно из ф. 30_2</t>
  </si>
  <si>
    <t>сведения о профосмотрах</t>
  </si>
  <si>
    <t>X</t>
  </si>
  <si>
    <t xml:space="preserve"> из них другие уточненные нарушения с вовлечением иммунного механизма, не классифицированные в других рубриках</t>
  </si>
  <si>
    <t>с поражением глаз и почек одновремено (из строки 5.2)</t>
  </si>
  <si>
    <t xml:space="preserve">из них: пневмококковый артрит и полиартрит (из стр. 14.1)
</t>
  </si>
  <si>
    <t>Число физических лиц зарегистрированных пациентов -Всего
Число физических лиц зарегистрированных пациентов -Всего</t>
  </si>
  <si>
    <t xml:space="preserve">Число физических лиц с болезнями системы кровообращения </t>
  </si>
  <si>
    <t>из них снято с Д-наблюдения (из гр.2)</t>
  </si>
  <si>
    <t>(2006)</t>
  </si>
  <si>
    <t>№ Строк</t>
  </si>
  <si>
    <t>(2007)</t>
  </si>
  <si>
    <t>(2009)</t>
  </si>
  <si>
    <t>#Закладка Код=Таблица2006 Наименование=Таблица2006</t>
  </si>
  <si>
    <t>#Закладка Код=Таблица2007 Наименование=Таблица2007</t>
  </si>
  <si>
    <t>#Закладка Код=Таблица2009 Наименование=Таблица2009</t>
  </si>
  <si>
    <t>Справочно из ф. 30_2</t>
  </si>
  <si>
    <t>#Закладка Код=Таблица2200 Наименование=Таблица2200</t>
  </si>
  <si>
    <t>(2200)</t>
  </si>
  <si>
    <t>Обучающиеся в образовательных организациях (3 года-17 лет включительно): дошкольники и школьники</t>
  </si>
  <si>
    <t>Наименование класса и отдельных заболеваний</t>
  </si>
  <si>
    <t>Зарегистрированно заболеваний у дошкольников всего, ед</t>
  </si>
  <si>
    <t>Зарегистрированно заболеваний у школьников, ед</t>
  </si>
  <si>
    <t>7-10 лет включительно</t>
  </si>
  <si>
    <t>11-14 лет включительно</t>
  </si>
  <si>
    <t>15-17 лет включительно</t>
  </si>
  <si>
    <t>Код по ОКЕИ: единица -</t>
  </si>
  <si>
    <t>5.6.1</t>
  </si>
  <si>
    <t>15.2.1</t>
  </si>
  <si>
    <t>5_6_1</t>
  </si>
  <si>
    <t>15_2_1</t>
  </si>
  <si>
    <t>F80-F89</t>
  </si>
  <si>
    <t>J45, J46</t>
  </si>
  <si>
    <t>K80-K83</t>
  </si>
  <si>
    <t>N00-N07, N09-N15, N25-N28</t>
  </si>
  <si>
    <t xml:space="preserve"> N70-N73, N75-N76</t>
  </si>
  <si>
    <t>Зарегистрировано заболеваний – всего</t>
  </si>
  <si>
    <t xml:space="preserve">                из них: кишечные инфекции</t>
  </si>
  <si>
    <t xml:space="preserve">  из них: анемии</t>
  </si>
  <si>
    <t xml:space="preserve"> из них: болезни щитовидной железы</t>
  </si>
  <si>
    <t xml:space="preserve">         из них: эндемический зоб, связанный с йодной недостаточностью</t>
  </si>
  <si>
    <t xml:space="preserve">                          из него: сахарный диабет I типа</t>
  </si>
  <si>
    <t xml:space="preserve">      из них, крайняя степень ожирения </t>
  </si>
  <si>
    <t xml:space="preserve">   невротические, связанные со стрессом и соматоформные расстройства</t>
  </si>
  <si>
    <t xml:space="preserve">   расстройства психологического развития</t>
  </si>
  <si>
    <t>из них: болезни мышц глаза, нарушения содружественного движения глаз, аккомодации и рефракции</t>
  </si>
  <si>
    <t xml:space="preserve">     из них:  миопия</t>
  </si>
  <si>
    <t xml:space="preserve">  болезни уха и сосцевидного отростка</t>
  </si>
  <si>
    <t xml:space="preserve"> из них: болезни, характеризующиеся повышенным кровяным давлением</t>
  </si>
  <si>
    <t xml:space="preserve">      из них: острые респираторные инфекции верхних дыхательных путей</t>
  </si>
  <si>
    <t xml:space="preserve">бронхит хронический и неуточненный, эмфизема </t>
  </si>
  <si>
    <t>из них: гастрит и дуоденит</t>
  </si>
  <si>
    <t>болезни поджелудочной железы</t>
  </si>
  <si>
    <t>из них: артропатии</t>
  </si>
  <si>
    <t xml:space="preserve">      деформирующие дорсопатии</t>
  </si>
  <si>
    <t xml:space="preserve">                из них: кифоз, лордоз, сколиоз</t>
  </si>
  <si>
    <t>из них: гломерулярные,  тубулоинтерстициальные болезни почек, другие болезни почки и мочеточника</t>
  </si>
  <si>
    <t>воспалительные болезни женских тазовых органов</t>
  </si>
  <si>
    <t xml:space="preserve">           из них сальпингит и оофорит</t>
  </si>
  <si>
    <t xml:space="preserve">     расстройства менструаций</t>
  </si>
  <si>
    <t xml:space="preserve">       из них другие уточненные нарушения с вовлечением иммунного механизма, не классифицированные в других рубриках</t>
  </si>
  <si>
    <t>из строки 5.11 - крайняя степень ожирения</t>
  </si>
  <si>
    <t>#Закладка Код=Таблица2507 Наименование=Таблица2507</t>
  </si>
  <si>
    <t>(2507)</t>
  </si>
  <si>
    <t xml:space="preserve">справочно из оперативной отчетности: число пациентов в возрасте 0-17 лет, состоящих на Д-учете с сах диабетом 1 или 2 типа, обследованных на гликированный гемоглобин в течение года </t>
  </si>
  <si>
    <t xml:space="preserve">справочно из оперативной отчетности: по результатам последнего исследования в отчетном году, уровень гликированного гемоглобина составил не более 7,0% (из гр. 1) </t>
  </si>
  <si>
    <t xml:space="preserve">Справочно из оперативной отчетности: Число детей (физических лиц) с сахарным диабетом 1 или 2 типа, состоявших под диспансерным наблюдением в отчетном периоде (из гр.8 строк 5.2.3 и 5.2.4), которым в полном объеме оказаны медицинские услуги в рамках диспансерного наблюдения в созданных и оснащенных в ходе федерального проекта региональных медицинских организациях и других медицинских организациях, осуществляющих диспансерное наблюдение </t>
  </si>
  <si>
    <t>из строки 5.11. - крайняя степень ожирения</t>
  </si>
  <si>
    <t>(2509)</t>
  </si>
  <si>
    <t>#Закладка Код=Таблица2509 Наименование=Таблица2509</t>
  </si>
  <si>
    <t xml:space="preserve">по поводу психоневрологических заболеваний </t>
  </si>
  <si>
    <t>по поводу наркологических заболеваний</t>
  </si>
  <si>
    <t>по поводу кожно-венерологических заболеваний</t>
  </si>
  <si>
    <t>по поводу туберкулёза</t>
  </si>
  <si>
    <t>по поводу гинекологических заболеваний, беременности и родам, кишечным инфекциям, с постковидными осложнениями и др. заболеваниями, находящимся на диспансерном учете менее 1 года.</t>
  </si>
  <si>
    <t>по поводу стоматологических заболеваний</t>
  </si>
  <si>
    <t>Число лиц с болезнями системы кровообращения</t>
  </si>
  <si>
    <t xml:space="preserve"> из них состоявших  под диспансерное наблюдение (стр. 10.0, гр. 8) ( лица по данным РИР)</t>
  </si>
  <si>
    <t>из  гр.1 в течение года получили услуги в рамках Д-наблюдения (по данным РИР)</t>
  </si>
  <si>
    <t xml:space="preserve">Число пациентов, имевших право в отчетном году на обеспечение лекарственными препаратами в рамках реализации мероприятия федерального проекта «Борьба с сердечно-сосудистыми заболеваниями» по обеспечению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 </t>
  </si>
  <si>
    <t>из них число пациентов, обеспеченных в отчетном году лекарственными препаратами в рамках реализации мероприятия федерального проекта «Борьба с сердечно-сосудистыми заболеваниями» по обеспечению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 (из гр. 1)</t>
  </si>
  <si>
    <t>(3007)</t>
  </si>
  <si>
    <t xml:space="preserve">Число физических лиц с сахарным диабетом 1 или 2 типа, состоявших под диспансерным наблюдением в отчетном периоде (из гр.8 строк 5.2.3 и 5.2.4), которым однократно или более раз проводилось измерение гликированного гемоглобина с помощью лабораторных методов в отчетном периоде </t>
  </si>
  <si>
    <t>#Закладка Код=Таблица3007 Наименование=Таблица3007</t>
  </si>
  <si>
    <t>(3008)</t>
  </si>
  <si>
    <t>#Закладка Код=Таблица3008 Наименование=Таблица3008</t>
  </si>
  <si>
    <t>Число физических лиц в отчетном периоде с сахарным диабетом 1 или 2 типа с диагностированными осложнениями сахарного диабета в виде диабетической ретинопатии и/или хронической болезни почек</t>
  </si>
  <si>
    <t xml:space="preserve">из них с диагностированными осложнениями сахарного диабета в виде слепоты и/или хронической болезни почек 5 стадии
(из гр. 1)
</t>
  </si>
  <si>
    <t xml:space="preserve">Число физических лиц с сахарным диабетом 1 или 2 типа, состоявших под диспансерным наблюдением в отчетном периоде (из гр.8 строк 5.2.3 и 5.2.4), которым в полном объеме оказаны медицинские услуги в рамках диспансерного наблюдения в созданных и оснащенных в ходе федерального проекта региональных медицинских организациях и других медицинских организациях,
осуществляющих диспансерное наблюдение </t>
  </si>
  <si>
    <t>(3009)</t>
  </si>
  <si>
    <t>#Закладка Код=Таблица3009 Наименование=Таблица3009</t>
  </si>
  <si>
    <t>число заболеваний из таб. 4000</t>
  </si>
  <si>
    <t>справочно: численность прикрепленного населения и болезней системы кровообращения</t>
  </si>
  <si>
    <r>
      <t xml:space="preserve">из  гр.1 в течение года получили услуги в рамках Д-наблюдения </t>
    </r>
    <r>
      <rPr>
        <b/>
        <sz val="8"/>
        <rFont val="Tahoma"/>
        <family val="2"/>
        <charset val="204"/>
      </rPr>
      <t>(по данным РИР)</t>
    </r>
  </si>
  <si>
    <t>из таблицы 4000</t>
  </si>
  <si>
    <t>(4007)</t>
  </si>
  <si>
    <t>#Закладка Код=Таблица4007 Наименование=Таблица4007</t>
  </si>
  <si>
    <t>#Закладка Код=Таблица4008 Наименование=Таблица4008</t>
  </si>
  <si>
    <t>(4008)</t>
  </si>
  <si>
    <t>(4009)</t>
  </si>
  <si>
    <t>#Закладка Код=Таблица4009 Наименование=Таблица4009</t>
  </si>
  <si>
    <t>из них:гемофилия</t>
  </si>
  <si>
    <t>Число заболеваний из таб. 4000</t>
  </si>
  <si>
    <t>#Закладка Код=Таблица4507 Наименование=Таблица4507</t>
  </si>
  <si>
    <t>(4507)</t>
  </si>
  <si>
    <t>(4508)</t>
  </si>
  <si>
    <t>#Закладка Код=Таблица4508 Наименование=Таблица4508</t>
  </si>
  <si>
    <t>(4509)</t>
  </si>
  <si>
    <t>#Закладка Код=Таблица4509 Наименование=Таблица4509</t>
  </si>
  <si>
    <t>численность прикрепленного населения</t>
  </si>
  <si>
    <t>#Закладка Код=Таблица3517 Наименование=Таблица3517 ФиксСтолбцов=3 ФиксСтрок=0</t>
  </si>
  <si>
    <t>(3517)</t>
  </si>
  <si>
    <t>Коды по ОКЕИ: человек 792</t>
  </si>
  <si>
    <t>Диспансеризация граждан репродуктивного возраста 18-49 лет включительно с целью оценки репродуктивного здоровья</t>
  </si>
  <si>
    <t>из них сельских жителей</t>
  </si>
  <si>
    <t xml:space="preserve">Общее число пациентов, состоявших в отчетном году под диспансерным наблюдением с патологией репродуктивного здоровья  (из таб. 4500 - из строк 2.4.2, гр. 15+стр.3.2.1, гр.15+стр.5.1. гр.15 + стр. 5.6 гр.15+стр. 5.7.гр.15 +стр. 5.8 гр. 15+стр. 15.5 гр.15+ стр. 15.6. гр. 15+ стр. 15.7 гр 15+ стр. 15.8 гр. 15+ стр. 15.9 гр. 15+стр. 15.10.гр.15+ стр. 15.11 гр. 15+ стр. 15.12. гр. 15 ) </t>
  </si>
  <si>
    <t xml:space="preserve">из них женщин (из таб. 4500 - из строк 2.4.2, гр. 15+стр.3.2.1, гр.15+стр.5.1. гр.15 + стр. 5.6 гр.15+стр. 5.7.гр.15 + стр. 15.7 гр 15+ стр. 15.8 гр. 15+ стр. 15.9 гр. 15+стр. 15.10.гр.15+ стр. 15.11 гр. 15+ стр. 15.12. гр. 15 ) </t>
  </si>
  <si>
    <t>из общего число пациентов, состоявших в отчетном году под диспансерным наблюдением с патологией репродуктивного здоровья, было госпитализировано</t>
  </si>
  <si>
    <t>из них женщин</t>
  </si>
  <si>
    <t>направлено на санаторно-курортное лечение</t>
  </si>
  <si>
    <t>нуждалось в оперативном лечении</t>
  </si>
  <si>
    <t>оперировано</t>
  </si>
  <si>
    <t>направлено на мед. реабилитацию</t>
  </si>
  <si>
    <t>Число впервые в жизни установленных заболеваний ожирением  (из табл. 1000 гр. 9 стр. 5.11) у мальчиков всего</t>
  </si>
  <si>
    <t>из числа впервые установленных заболеваний  взято на Д-учет  (из гр. 10 стр. 5.11 таб. 1000)  - у мальчиков всего</t>
  </si>
  <si>
    <t>Число впервые в жизни установленных заболеваний крайняя степень ожирения  у мальчиков  (из табл. 1000 гр. 9 стр. 5.11.1)</t>
  </si>
  <si>
    <t>из числа впервые установленных заболеваний крайней степенью ожирения  взято на Д-учет  (из гр. 10 стр. 5.11 таб. 1000)  - у мальчиков всего</t>
  </si>
  <si>
    <t>Число зарегистрированных заболеваний ожирением  (из табл.1000 гр. 4 стр. 5.11) у мальчиков всего</t>
  </si>
  <si>
    <t>крайняя степень ожирения  (из табл. 1000 гр.4 стр. 5.11.1) у мальчиков всего</t>
  </si>
  <si>
    <t>Число зарегистрированных заболеваний ожирением  (табл. 2000 гр.7  стр. 5.11) у юношей всего</t>
  </si>
  <si>
    <t>Число впервые в жизни зарегистрированных заболеваний ожирением  (табл. 2000  гр.13  стр. 5.11)  юношей всего</t>
  </si>
  <si>
    <t>Число взятых на Д-учет из числа впервые в жизни зарегистрированных заболеваний ожирением  (табл. 2000 гр.13_1  стр. 5.11) у юношей всего</t>
  </si>
  <si>
    <t>Число зарегистрированных заболеваний крайней степенью ожирения  (табл. 2000  гр.7  стр. 5.11.1) у юношей всего</t>
  </si>
  <si>
    <t>Число впервые в жизни зарегистрированных заболеваний крайней степенью ожирения (табл. 2000 гр.13  стр. 5.11.1)  юношей всего</t>
  </si>
  <si>
    <t>Число взятых на Д-учет из числа впервые в жизни зарегистрированных заболеваний  крайоней степенью ожирения  (табл. 2000 гр.13_1  стр. 5.11.1) у юношей всего</t>
  </si>
  <si>
    <t>из них снято с Д-наблюдения из грф 2</t>
  </si>
  <si>
    <t>Число зарегистрированных заболеваний ожирением  (из табл.3000 гр. 4 стр. 5.11) у мужчин всего</t>
  </si>
  <si>
    <t>Число впервые в жизни установленных заболеваний ожирением  (из табл.3000 гр. 9 стр. 5.11) у мужчин всего</t>
  </si>
  <si>
    <t>Число  взятых на Д - учет  из числа впервые в жизни установленных заболеваний ожирением  (из табл.3000 гр. 9 стр. 5.11) у мужчин всего</t>
  </si>
  <si>
    <t>крайняя степень ожирения  (из табл.3000 гр.4 стр. 5.11.1) у мужчин всего</t>
  </si>
  <si>
    <t>Число впервые в жизни установленных заболеваний крайняя степень ожирения  у мужчин  (из табл.3000 гр. 9 стр. 5.11.1)</t>
  </si>
  <si>
    <t>Число зарегистрированных заболеваний ожирением  (из табл.4000 гр. 4 стр. 5.11) у мужчин  старше трудоспособного возраста всего</t>
  </si>
  <si>
    <t>Число впервые в жизни установленных заболеваний ожирением  (из табл.4000гр. 9 стр. 5.11) у мужчин старше трудоспособного возраста всего</t>
  </si>
  <si>
    <t>Число  взятых на Д - учет  из числа впервые в жизни установленных заболеваний ожирением  (из табл.4000 гр. 9 стр. 5.11) у мужчин старше трудоспособного возраста  всего</t>
  </si>
  <si>
    <t>Число зарегистрированных заболеваний крайняя степень ожирения  (из табл.4000 гр.4 стр. 5.11.1) у мужчин старше трудоспособного возраста всего</t>
  </si>
  <si>
    <t>Число впервые в жизни установленных заболеваний крайняя степень ожирения  у мужчин старше трудоспособного возраста (из табл.4000 гр. 9 стр. 5.11.1)</t>
  </si>
  <si>
    <t>Число зарегистрированных заболеваний ожирением  (из табл.4500 гр. 4 стр. 5.11) у мужчин   трудоспособного возраста всего</t>
  </si>
  <si>
    <t>Число впервые в жизни установленных заболеваний ожирением  (из табл.4500 гр. 9 стр. 5.11) у мужчин  трудоспособного возраста всего</t>
  </si>
  <si>
    <t>Число  взятых на Д - учет  из числа впервые в жизни установленных заболеваний ожирением  (из табл.4500 гр. 9 стр. 5.11) у мужчин  трудоспособного возраста  всего</t>
  </si>
  <si>
    <t>Число зарегистрированных заболеваний крайняя степень ожирения  (из табл.4500 гр.4 стр. 5.11.1) у мужчин  трудоспособного возраста всего</t>
  </si>
  <si>
    <t>Число впервые в жизни установленных заболеваний крайняя степень ожирения  у мужчин  трудоспособного возраста (из табл.4500 гр. 9 стр. 5.11.1)</t>
  </si>
  <si>
    <t>Число взятых на Д-учет из впервые в жизни установленных заболеваний крайняя степень ожирения  у мужчин  трудоспособного возраста (из табл.4500 гр. 9 стр. 5.11.1)</t>
  </si>
  <si>
    <t>Приказ Росстата:
Об утверждении формы
от13.11.2024 №543
О внесении изменений (при наличии)
от __________ № __
от __________ № __</t>
  </si>
  <si>
    <t>из них: психические расстройства и расстройства поведения, не связанные с употреблением психоактивных веществ</t>
  </si>
  <si>
    <t>другие болезни органов пищеварения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</si>
</sst>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7" x14ac:knownFonts="1">
    <font>
      <sz val="11"/>
      <color indexed="8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ahoma"/>
      <charset val="204"/>
    </font>
    <font>
      <sz val="8"/>
      <color indexed="8"/>
      <name val="Tahoma"/>
      <charset val="204"/>
    </font>
    <font>
      <b/>
      <sz val="8"/>
      <color indexed="8"/>
      <name val="Tahoma"/>
      <charset val="204"/>
    </font>
    <font>
      <sz val="11"/>
      <color indexed="8"/>
      <name val="Calibri"/>
      <charset val="204"/>
    </font>
    <font>
      <b/>
      <sz val="8"/>
      <name val="Tahoma"/>
      <charset val="204"/>
    </font>
    <font>
      <b/>
      <i/>
      <sz val="8"/>
      <color indexed="8"/>
      <name val="Tahoma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  <font>
      <sz val="8"/>
      <color indexed="8"/>
      <name val="Tahoma"/>
      <charset val="204"/>
    </font>
    <font>
      <sz val="8"/>
      <color indexed="10"/>
      <name val="Tahoma"/>
      <charset val="204"/>
    </font>
    <font>
      <sz val="8"/>
      <color rgb="FF000000"/>
      <name val="Tahoma"/>
      <charset val="204"/>
    </font>
    <font>
      <sz val="8"/>
      <color rgb="FFFF0000"/>
      <name val="Tahoma"/>
      <charset val="204"/>
    </font>
    <font>
      <sz val="8"/>
      <color indexed="8"/>
      <name val="Tahoma"/>
      <charset val="204"/>
    </font>
    <font>
      <sz val="8"/>
      <name val="Tahoma"/>
      <charset val="204"/>
    </font>
    <font>
      <b/>
      <sz val="8"/>
      <color rgb="FFFF0000"/>
      <name val="Tahoma"/>
      <charset val="204"/>
    </font>
    <font>
      <sz val="8"/>
      <color rgb="FFFF0000"/>
      <name val="Tahoma"/>
      <charset val="204"/>
    </font>
    <font>
      <b/>
      <sz val="8"/>
      <name val="Tahoma"/>
      <charset val="204"/>
    </font>
    <font>
      <b/>
      <sz val="8"/>
      <color indexed="8"/>
      <name val="Tahoma"/>
      <charset val="204"/>
    </font>
    <font>
      <sz val="8"/>
      <name val="Tahoma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8"/>
      <color indexed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Arial"/>
    </font>
    <font>
      <sz val="10"/>
      <name val="Arial"/>
      <charset val="204"/>
    </font>
    <font>
      <sz val="10"/>
      <color indexed="8"/>
      <name val="Cambria"/>
      <charset val="204"/>
    </font>
    <font>
      <sz val="10"/>
      <color indexed="9"/>
      <name val="Cambria"/>
      <charset val="204"/>
    </font>
    <font>
      <sz val="10"/>
      <color indexed="62"/>
      <name val="Cambria"/>
      <charset val="204"/>
    </font>
    <font>
      <b/>
      <sz val="10"/>
      <color indexed="63"/>
      <name val="Cambria"/>
      <charset val="204"/>
    </font>
    <font>
      <b/>
      <sz val="10"/>
      <color indexed="52"/>
      <name val="Cambria"/>
      <charset val="204"/>
    </font>
    <font>
      <b/>
      <sz val="15"/>
      <color indexed="56"/>
      <name val="Cambria"/>
      <charset val="204"/>
    </font>
    <font>
      <b/>
      <sz val="13"/>
      <color indexed="56"/>
      <name val="Cambria"/>
      <charset val="204"/>
    </font>
    <font>
      <b/>
      <sz val="11"/>
      <color indexed="56"/>
      <name val="Cambria"/>
      <charset val="204"/>
    </font>
    <font>
      <b/>
      <sz val="10"/>
      <color indexed="8"/>
      <name val="Cambria"/>
      <charset val="204"/>
    </font>
    <font>
      <b/>
      <sz val="10"/>
      <color indexed="9"/>
      <name val="Cambria"/>
      <charset val="204"/>
    </font>
    <font>
      <sz val="10"/>
      <color indexed="60"/>
      <name val="Cambria"/>
      <charset val="204"/>
    </font>
    <font>
      <sz val="10"/>
      <color indexed="20"/>
      <name val="Cambria"/>
      <charset val="204"/>
    </font>
    <font>
      <i/>
      <sz val="10"/>
      <color indexed="23"/>
      <name val="Cambria"/>
      <charset val="204"/>
    </font>
    <font>
      <sz val="10"/>
      <color indexed="52"/>
      <name val="Cambria"/>
      <charset val="204"/>
    </font>
    <font>
      <sz val="10"/>
      <color indexed="10"/>
      <name val="Cambria"/>
      <charset val="204"/>
    </font>
    <font>
      <sz val="10"/>
      <color indexed="17"/>
      <name val="Cambria"/>
      <charset val="204"/>
    </font>
    <font>
      <b/>
      <sz val="8"/>
      <color theme="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color theme="1"/>
      <name val="Tahoma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mbria"/>
      <family val="1"/>
      <charset val="204"/>
    </font>
    <font>
      <sz val="10"/>
      <color indexed="9"/>
      <name val="Cambria"/>
      <family val="1"/>
      <charset val="204"/>
    </font>
    <font>
      <sz val="10"/>
      <color indexed="62"/>
      <name val="Cambria"/>
      <family val="1"/>
      <charset val="204"/>
    </font>
    <font>
      <b/>
      <sz val="10"/>
      <color indexed="63"/>
      <name val="Cambria"/>
      <family val="1"/>
      <charset val="204"/>
    </font>
    <font>
      <b/>
      <sz val="10"/>
      <color indexed="52"/>
      <name val="Cambria"/>
      <family val="1"/>
      <charset val="204"/>
    </font>
    <font>
      <b/>
      <sz val="15"/>
      <color indexed="56"/>
      <name val="Cambria"/>
      <family val="1"/>
      <charset val="204"/>
    </font>
    <font>
      <b/>
      <sz val="13"/>
      <color indexed="56"/>
      <name val="Cambria"/>
      <family val="1"/>
      <charset val="204"/>
    </font>
    <font>
      <b/>
      <sz val="11"/>
      <color indexed="56"/>
      <name val="Cambria"/>
      <family val="1"/>
      <charset val="204"/>
    </font>
    <font>
      <b/>
      <sz val="10"/>
      <color indexed="8"/>
      <name val="Cambria"/>
      <family val="1"/>
      <charset val="204"/>
    </font>
    <font>
      <b/>
      <sz val="10"/>
      <color indexed="9"/>
      <name val="Cambria"/>
      <family val="1"/>
      <charset val="204"/>
    </font>
    <font>
      <sz val="10"/>
      <color indexed="60"/>
      <name val="Cambria"/>
      <family val="1"/>
      <charset val="204"/>
    </font>
    <font>
      <sz val="10"/>
      <color indexed="20"/>
      <name val="Cambria"/>
      <family val="1"/>
      <charset val="204"/>
    </font>
    <font>
      <i/>
      <sz val="10"/>
      <color indexed="23"/>
      <name val="Cambria"/>
      <family val="1"/>
      <charset val="204"/>
    </font>
    <font>
      <sz val="10"/>
      <color indexed="52"/>
      <name val="Cambria"/>
      <family val="1"/>
      <charset val="204"/>
    </font>
    <font>
      <sz val="10"/>
      <color indexed="10"/>
      <name val="Cambria"/>
      <family val="1"/>
      <charset val="204"/>
    </font>
    <font>
      <sz val="10"/>
      <color indexed="17"/>
      <name val="Cambria"/>
      <family val="1"/>
      <charset val="204"/>
    </font>
    <font>
      <sz val="8"/>
      <color rgb="FFFF0000"/>
      <name val="Tahoma"/>
      <family val="2"/>
      <charset val="204"/>
    </font>
    <font>
      <b/>
      <sz val="8"/>
      <name val="Tahoma"/>
      <family val="2"/>
      <charset val="204"/>
    </font>
    <font>
      <sz val="11"/>
      <color theme="1"/>
      <name val="Calibri"/>
      <family val="2"/>
      <charset val="204"/>
    </font>
    <font>
      <b/>
      <sz val="8"/>
      <color rgb="FFFF0000"/>
      <name val="Tahoma"/>
      <family val="2"/>
      <charset val="204"/>
    </font>
    <font>
      <sz val="11"/>
      <name val="Calibri"/>
      <family val="2"/>
      <charset val="204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8"/>
      <color rgb="FFFF0000"/>
      <name val="Tahoma"/>
      <family val="2"/>
    </font>
    <font>
      <b/>
      <sz val="1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780">
    <xf numFmtId="0" fontId="0" fillId="0" borderId="0"/>
    <xf numFmtId="0" fontId="1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5" fillId="0" borderId="0"/>
    <xf numFmtId="0" fontId="8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7" fillId="2" borderId="0" applyNumberFormat="0" applyBorder="0" applyAlignment="0" applyProtection="0"/>
    <xf numFmtId="0" fontId="8" fillId="0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 applyNumberFormat="0" applyBorder="0" applyAlignment="0" applyProtection="0"/>
    <xf numFmtId="0" fontId="47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 applyNumberFormat="0" applyBorder="0" applyAlignment="0" applyProtection="0"/>
    <xf numFmtId="0" fontId="47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 applyNumberFormat="0" applyBorder="0" applyAlignment="0" applyProtection="0"/>
    <xf numFmtId="0" fontId="47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 applyNumberFormat="0" applyBorder="0" applyAlignment="0" applyProtection="0"/>
    <xf numFmtId="0" fontId="47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 applyNumberFormat="0" applyBorder="0" applyAlignment="0" applyProtection="0"/>
    <xf numFmtId="0" fontId="47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13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8" fillId="0" borderId="0" applyNumberFormat="0" applyBorder="0" applyAlignment="0" applyProtection="0"/>
    <xf numFmtId="0" fontId="48" fillId="12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13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8" fillId="0" borderId="0" applyNumberFormat="0" applyBorder="0" applyAlignment="0" applyProtection="0"/>
    <xf numFmtId="0" fontId="48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13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8" fillId="0" borderId="0" applyNumberFormat="0" applyBorder="0" applyAlignment="0" applyProtection="0"/>
    <xf numFmtId="0" fontId="48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13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8" fillId="0" borderId="0" applyNumberFormat="0" applyBorder="0" applyAlignment="0" applyProtection="0"/>
    <xf numFmtId="0" fontId="48" fillId="1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13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8" fillId="0" borderId="0" applyNumberFormat="0" applyBorder="0" applyAlignment="0" applyProtection="0"/>
    <xf numFmtId="0" fontId="48" fillId="1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13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8" fillId="0" borderId="0" applyNumberFormat="0" applyBorder="0" applyAlignment="0" applyProtection="0"/>
    <xf numFmtId="0" fontId="48" fillId="1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8" fillId="16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13" fillId="16" borderId="0" applyNumberFormat="0" applyBorder="0" applyAlignment="0" applyProtection="0"/>
    <xf numFmtId="0" fontId="48" fillId="17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13" fillId="17" borderId="0" applyNumberFormat="0" applyBorder="0" applyAlignment="0" applyProtection="0"/>
    <xf numFmtId="0" fontId="48" fillId="1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13" fillId="18" borderId="0" applyNumberFormat="0" applyBorder="0" applyAlignment="0" applyProtection="0"/>
    <xf numFmtId="0" fontId="48" fillId="1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13" fillId="13" borderId="0" applyNumberFormat="0" applyBorder="0" applyAlignment="0" applyProtection="0"/>
    <xf numFmtId="0" fontId="48" fillId="1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13" fillId="14" borderId="0" applyNumberFormat="0" applyBorder="0" applyAlignment="0" applyProtection="0"/>
    <xf numFmtId="0" fontId="48" fillId="19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13" fillId="19" borderId="0" applyNumberFormat="0" applyBorder="0" applyAlignment="0" applyProtection="0"/>
    <xf numFmtId="0" fontId="49" fillId="7" borderId="1" applyNumberFormat="0" applyAlignment="0" applyProtection="0"/>
    <xf numFmtId="0" fontId="8" fillId="0" borderId="0" applyNumberFormat="0" applyAlignment="0" applyProtection="0"/>
    <xf numFmtId="0" fontId="8" fillId="0" borderId="0" applyNumberFormat="0" applyAlignment="0" applyProtection="0"/>
    <xf numFmtId="0" fontId="14" fillId="7" borderId="1" applyNumberFormat="0" applyAlignment="0" applyProtection="0"/>
    <xf numFmtId="0" fontId="50" fillId="20" borderId="2" applyNumberFormat="0" applyAlignment="0" applyProtection="0"/>
    <xf numFmtId="0" fontId="8" fillId="0" borderId="0" applyNumberFormat="0" applyAlignment="0" applyProtection="0"/>
    <xf numFmtId="0" fontId="8" fillId="0" borderId="0" applyNumberFormat="0" applyAlignment="0" applyProtection="0"/>
    <xf numFmtId="0" fontId="15" fillId="20" borderId="2" applyNumberFormat="0" applyAlignment="0" applyProtection="0"/>
    <xf numFmtId="0" fontId="51" fillId="20" borderId="1" applyNumberFormat="0" applyAlignment="0" applyProtection="0"/>
    <xf numFmtId="0" fontId="8" fillId="0" borderId="0" applyNumberFormat="0" applyAlignment="0" applyProtection="0"/>
    <xf numFmtId="0" fontId="8" fillId="0" borderId="0" applyNumberFormat="0" applyAlignment="0" applyProtection="0"/>
    <xf numFmtId="0" fontId="16" fillId="20" borderId="1" applyNumberFormat="0" applyAlignment="0" applyProtection="0"/>
    <xf numFmtId="0" fontId="52" fillId="0" borderId="3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17" fillId="0" borderId="3" applyNumberFormat="0" applyFill="0" applyAlignment="0" applyProtection="0"/>
    <xf numFmtId="0" fontId="53" fillId="0" borderId="4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18" fillId="0" borderId="4" applyNumberFormat="0" applyFill="0" applyAlignment="0" applyProtection="0"/>
    <xf numFmtId="0" fontId="54" fillId="0" borderId="5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19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6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20" fillId="0" borderId="6" applyNumberFormat="0" applyFill="0" applyAlignment="0" applyProtection="0"/>
    <xf numFmtId="0" fontId="56" fillId="21" borderId="7" applyNumberFormat="0" applyAlignment="0" applyProtection="0"/>
    <xf numFmtId="0" fontId="8" fillId="0" borderId="0" applyNumberFormat="0" applyAlignment="0" applyProtection="0"/>
    <xf numFmtId="0" fontId="8" fillId="0" borderId="0" applyNumberFormat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7" fillId="22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23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8" fillId="0" borderId="0"/>
    <xf numFmtId="0" fontId="46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58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24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5" fillId="23" borderId="8" applyNumberFormat="0" applyFont="0" applyAlignment="0" applyProtection="0"/>
    <xf numFmtId="0" fontId="8" fillId="23" borderId="8" applyNumberFormat="0" applyFont="0" applyAlignment="0" applyProtection="0"/>
    <xf numFmtId="0" fontId="8" fillId="0" borderId="0" applyNumberFormat="0" applyFont="0" applyAlignment="0" applyProtection="0"/>
    <xf numFmtId="0" fontId="8" fillId="23" borderId="8" applyNumberFormat="0" applyFont="0" applyAlignment="0" applyProtection="0"/>
    <xf numFmtId="0" fontId="8" fillId="0" borderId="0" applyNumberFormat="0" applyFont="0" applyAlignment="0" applyProtection="0"/>
    <xf numFmtId="0" fontId="8" fillId="0" borderId="0" applyNumberFormat="0" applyFont="0" applyAlignment="0" applyProtection="0"/>
    <xf numFmtId="0" fontId="46" fillId="23" borderId="8" applyNumberFormat="0" applyFont="0" applyAlignment="0" applyProtection="0"/>
    <xf numFmtId="0" fontId="8" fillId="23" borderId="8" applyNumberFormat="0" applyFont="0" applyAlignment="0" applyProtection="0"/>
    <xf numFmtId="0" fontId="60" fillId="0" borderId="9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26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2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28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20" borderId="1" applyNumberFormat="0" applyAlignment="0" applyProtection="0"/>
    <xf numFmtId="0" fontId="69" fillId="0" borderId="3" applyNumberFormat="0" applyFill="0" applyAlignment="0" applyProtection="0"/>
    <xf numFmtId="0" fontId="70" fillId="0" borderId="4" applyNumberFormat="0" applyFill="0" applyAlignment="0" applyProtection="0"/>
    <xf numFmtId="0" fontId="71" fillId="0" borderId="5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6" applyNumberFormat="0" applyFill="0" applyAlignment="0" applyProtection="0"/>
    <xf numFmtId="0" fontId="73" fillId="21" borderId="7" applyNumberFormat="0" applyAlignment="0" applyProtection="0"/>
    <xf numFmtId="0" fontId="74" fillId="0" borderId="0" applyNumberFormat="0" applyFill="0" applyBorder="0" applyAlignment="0" applyProtection="0"/>
    <xf numFmtId="0" fontId="75" fillId="22" borderId="0" applyNumberFormat="0" applyBorder="0" applyAlignment="0" applyProtection="0"/>
    <xf numFmtId="0" fontId="76" fillId="3" borderId="0" applyNumberFormat="0" applyBorder="0" applyAlignment="0" applyProtection="0"/>
    <xf numFmtId="0" fontId="77" fillId="0" borderId="0" applyNumberFormat="0" applyFill="0" applyBorder="0" applyAlignment="0" applyProtection="0"/>
    <xf numFmtId="0" fontId="64" fillId="23" borderId="8" applyNumberFormat="0" applyFont="0" applyAlignment="0" applyProtection="0"/>
    <xf numFmtId="0" fontId="78" fillId="0" borderId="9" applyNumberFormat="0" applyFill="0" applyAlignment="0" applyProtection="0"/>
    <xf numFmtId="0" fontId="79" fillId="0" borderId="0" applyNumberFormat="0" applyFill="0" applyBorder="0" applyAlignment="0" applyProtection="0"/>
    <xf numFmtId="0" fontId="80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82" fillId="0" borderId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82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82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82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82" fillId="0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82" fillId="2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82" fillId="2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100" fillId="2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82" fillId="0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82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82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82" fillId="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82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82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82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82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82" fillId="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82" fillId="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0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4" fillId="8" borderId="0" applyNumberFormat="0" applyBorder="0" applyAlignment="0" applyProtection="0"/>
    <xf numFmtId="0" fontId="82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82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82" fillId="0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82" fillId="2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82" fillId="2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100" fillId="2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82" fillId="0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82" fillId="2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82" fillId="2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82" fillId="2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82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82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82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82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82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82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82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82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82" fillId="0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82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82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100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82" fillId="0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82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82" fillId="0" borderId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82" fillId="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82" fillId="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82" fillId="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82" fillId="2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4" fillId="8" borderId="0" applyNumberFormat="0" applyBorder="0" applyAlignment="0" applyProtection="0"/>
    <xf numFmtId="0" fontId="82" fillId="2" borderId="0" applyNumberFormat="0" applyBorder="0" applyAlignment="0" applyProtection="0"/>
    <xf numFmtId="0" fontId="64" fillId="8" borderId="0" applyNumberFormat="0" applyBorder="0" applyAlignment="0" applyProtection="0"/>
    <xf numFmtId="0" fontId="82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82" fillId="2" borderId="0" applyNumberFormat="0" applyBorder="0" applyAlignment="0" applyProtection="0"/>
    <xf numFmtId="0" fontId="64" fillId="8" borderId="0" applyNumberFormat="0" applyBorder="0" applyAlignment="0" applyProtection="0"/>
    <xf numFmtId="0" fontId="82" fillId="2" borderId="0" applyNumberFormat="0" applyBorder="0" applyAlignment="0" applyProtection="0"/>
    <xf numFmtId="0" fontId="64" fillId="8" borderId="0" applyNumberFormat="0" applyBorder="0" applyAlignment="0" applyProtection="0"/>
    <xf numFmtId="0" fontId="82" fillId="0" borderId="0" applyNumberFormat="0" applyBorder="0" applyAlignment="0" applyProtection="0"/>
    <xf numFmtId="0" fontId="64" fillId="8" borderId="0" applyNumberFormat="0" applyBorder="0" applyAlignment="0" applyProtection="0"/>
    <xf numFmtId="0" fontId="100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82" fillId="2" borderId="0" applyNumberFormat="0" applyBorder="0" applyAlignment="0" applyProtection="0"/>
    <xf numFmtId="0" fontId="64" fillId="7" borderId="0" applyNumberFormat="0" applyBorder="0" applyAlignment="0" applyProtection="0"/>
    <xf numFmtId="0" fontId="82" fillId="2" borderId="0" applyNumberFormat="0" applyBorder="0" applyAlignment="0" applyProtection="0"/>
    <xf numFmtId="0" fontId="64" fillId="7" borderId="0" applyNumberFormat="0" applyBorder="0" applyAlignment="0" applyProtection="0"/>
    <xf numFmtId="0" fontId="82" fillId="0" borderId="0" applyNumberFormat="0" applyBorder="0" applyAlignment="0" applyProtection="0"/>
    <xf numFmtId="0" fontId="64" fillId="7" borderId="0" applyNumberFormat="0" applyBorder="0" applyAlignment="0" applyProtection="0"/>
    <xf numFmtId="0" fontId="82" fillId="2" borderId="0" applyNumberFormat="0" applyBorder="0" applyAlignment="0" applyProtection="0"/>
    <xf numFmtId="0" fontId="64" fillId="7" borderId="0" applyNumberFormat="0" applyBorder="0" applyAlignment="0" applyProtection="0"/>
    <xf numFmtId="0" fontId="82" fillId="2" borderId="0" applyNumberFormat="0" applyBorder="0" applyAlignment="0" applyProtection="0"/>
    <xf numFmtId="0" fontId="64" fillId="7" borderId="0" applyNumberFormat="0" applyBorder="0" applyAlignment="0" applyProtection="0"/>
    <xf numFmtId="0" fontId="82" fillId="2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82" fillId="2" borderId="0" applyNumberFormat="0" applyBorder="0" applyAlignment="0" applyProtection="0"/>
    <xf numFmtId="0" fontId="64" fillId="7" borderId="0" applyNumberFormat="0" applyBorder="0" applyAlignment="0" applyProtection="0"/>
    <xf numFmtId="0" fontId="82" fillId="2" borderId="0" applyNumberFormat="0" applyBorder="0" applyAlignment="0" applyProtection="0"/>
    <xf numFmtId="0" fontId="64" fillId="7" borderId="0" applyNumberFormat="0" applyBorder="0" applyAlignment="0" applyProtection="0"/>
    <xf numFmtId="0" fontId="82" fillId="2" borderId="0" applyNumberFormat="0" applyBorder="0" applyAlignment="0" applyProtection="0"/>
    <xf numFmtId="0" fontId="64" fillId="7" borderId="0" applyNumberFormat="0" applyBorder="0" applyAlignment="0" applyProtection="0"/>
    <xf numFmtId="0" fontId="82" fillId="2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82" fillId="2" borderId="0" applyNumberFormat="0" applyBorder="0" applyAlignment="0" applyProtection="0"/>
    <xf numFmtId="0" fontId="64" fillId="6" borderId="0" applyNumberFormat="0" applyBorder="0" applyAlignment="0" applyProtection="0"/>
    <xf numFmtId="0" fontId="82" fillId="2" borderId="0" applyNumberFormat="0" applyBorder="0" applyAlignment="0" applyProtection="0"/>
    <xf numFmtId="0" fontId="64" fillId="6" borderId="0" applyNumberFormat="0" applyBorder="0" applyAlignment="0" applyProtection="0"/>
    <xf numFmtId="0" fontId="82" fillId="2" borderId="0" applyNumberFormat="0" applyBorder="0" applyAlignment="0" applyProtection="0"/>
    <xf numFmtId="0" fontId="64" fillId="6" borderId="0" applyNumberFormat="0" applyBorder="0" applyAlignment="0" applyProtection="0"/>
    <xf numFmtId="0" fontId="82" fillId="2" borderId="0" applyNumberFormat="0" applyBorder="0" applyAlignment="0" applyProtection="0"/>
    <xf numFmtId="0" fontId="64" fillId="6" borderId="0" applyNumberFormat="0" applyBorder="0" applyAlignment="0" applyProtection="0"/>
    <xf numFmtId="0" fontId="82" fillId="0" borderId="0" applyNumberFormat="0" applyBorder="0" applyAlignment="0" applyProtection="0"/>
    <xf numFmtId="0" fontId="64" fillId="6" borderId="0" applyNumberFormat="0" applyBorder="0" applyAlignment="0" applyProtection="0"/>
    <xf numFmtId="0" fontId="82" fillId="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82" fillId="2" borderId="0" applyNumberFormat="0" applyBorder="0" applyAlignment="0" applyProtection="0"/>
    <xf numFmtId="0" fontId="64" fillId="6" borderId="0" applyNumberFormat="0" applyBorder="0" applyAlignment="0" applyProtection="0"/>
    <xf numFmtId="0" fontId="82" fillId="2" borderId="0" applyNumberFormat="0" applyBorder="0" applyAlignment="0" applyProtection="0"/>
    <xf numFmtId="0" fontId="64" fillId="6" borderId="0" applyNumberFormat="0" applyBorder="0" applyAlignment="0" applyProtection="0"/>
    <xf numFmtId="0" fontId="82" fillId="2" borderId="0" applyNumberFormat="0" applyBorder="0" applyAlignment="0" applyProtection="0"/>
    <xf numFmtId="0" fontId="64" fillId="6" borderId="0" applyNumberFormat="0" applyBorder="0" applyAlignment="0" applyProtection="0"/>
    <xf numFmtId="0" fontId="82" fillId="2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82" fillId="2" borderId="0" applyNumberFormat="0" applyBorder="0" applyAlignment="0" applyProtection="0"/>
    <xf numFmtId="0" fontId="64" fillId="5" borderId="0" applyNumberFormat="0" applyBorder="0" applyAlignment="0" applyProtection="0"/>
    <xf numFmtId="0" fontId="82" fillId="2" borderId="0" applyNumberFormat="0" applyBorder="0" applyAlignment="0" applyProtection="0"/>
    <xf numFmtId="0" fontId="64" fillId="5" borderId="0" applyNumberFormat="0" applyBorder="0" applyAlignment="0" applyProtection="0"/>
    <xf numFmtId="0" fontId="82" fillId="2" borderId="0" applyNumberFormat="0" applyBorder="0" applyAlignment="0" applyProtection="0"/>
    <xf numFmtId="0" fontId="64" fillId="5" borderId="0" applyNumberFormat="0" applyBorder="0" applyAlignment="0" applyProtection="0"/>
    <xf numFmtId="0" fontId="82" fillId="2" borderId="0" applyNumberFormat="0" applyBorder="0" applyAlignment="0" applyProtection="0"/>
    <xf numFmtId="0" fontId="64" fillId="5" borderId="0" applyNumberFormat="0" applyBorder="0" applyAlignment="0" applyProtection="0"/>
    <xf numFmtId="0" fontId="82" fillId="2" borderId="0" applyNumberFormat="0" applyBorder="0" applyAlignment="0" applyProtection="0"/>
    <xf numFmtId="0" fontId="64" fillId="5" borderId="0" applyNumberFormat="0" applyBorder="0" applyAlignment="0" applyProtection="0"/>
    <xf numFmtId="0" fontId="82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82" fillId="3" borderId="0" applyNumberFormat="0" applyBorder="0" applyAlignment="0" applyProtection="0"/>
    <xf numFmtId="0" fontId="64" fillId="5" borderId="0" applyNumberFormat="0" applyBorder="0" applyAlignment="0" applyProtection="0"/>
    <xf numFmtId="0" fontId="82" fillId="0" borderId="0" applyNumberFormat="0" applyBorder="0" applyAlignment="0" applyProtection="0"/>
    <xf numFmtId="0" fontId="64" fillId="5" borderId="0" applyNumberFormat="0" applyBorder="0" applyAlignment="0" applyProtection="0"/>
    <xf numFmtId="0" fontId="82" fillId="0" borderId="0" applyNumberFormat="0" applyBorder="0" applyAlignment="0" applyProtection="0"/>
    <xf numFmtId="0" fontId="64" fillId="5" borderId="0" applyNumberFormat="0" applyBorder="0" applyAlignment="0" applyProtection="0"/>
    <xf numFmtId="0" fontId="82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82" fillId="3" borderId="0" applyNumberFormat="0" applyBorder="0" applyAlignment="0" applyProtection="0"/>
    <xf numFmtId="0" fontId="64" fillId="4" borderId="0" applyNumberFormat="0" applyBorder="0" applyAlignment="0" applyProtection="0"/>
    <xf numFmtId="0" fontId="82" fillId="3" borderId="0" applyNumberFormat="0" applyBorder="0" applyAlignment="0" applyProtection="0"/>
    <xf numFmtId="0" fontId="64" fillId="4" borderId="0" applyNumberFormat="0" applyBorder="0" applyAlignment="0" applyProtection="0"/>
    <xf numFmtId="0" fontId="82" fillId="3" borderId="0" applyNumberFormat="0" applyBorder="0" applyAlignment="0" applyProtection="0"/>
    <xf numFmtId="0" fontId="64" fillId="4" borderId="0" applyNumberFormat="0" applyBorder="0" applyAlignment="0" applyProtection="0"/>
    <xf numFmtId="0" fontId="82" fillId="3" borderId="0" applyNumberFormat="0" applyBorder="0" applyAlignment="0" applyProtection="0"/>
    <xf numFmtId="0" fontId="64" fillId="4" borderId="0" applyNumberFormat="0" applyBorder="0" applyAlignment="0" applyProtection="0"/>
    <xf numFmtId="0" fontId="82" fillId="3" borderId="0" applyNumberFormat="0" applyBorder="0" applyAlignment="0" applyProtection="0"/>
    <xf numFmtId="0" fontId="64" fillId="4" borderId="0" applyNumberFormat="0" applyBorder="0" applyAlignment="0" applyProtection="0"/>
    <xf numFmtId="0" fontId="82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82" fillId="3" borderId="0" applyNumberFormat="0" applyBorder="0" applyAlignment="0" applyProtection="0"/>
    <xf numFmtId="0" fontId="64" fillId="4" borderId="0" applyNumberFormat="0" applyBorder="0" applyAlignment="0" applyProtection="0"/>
    <xf numFmtId="0" fontId="82" fillId="3" borderId="0" applyNumberFormat="0" applyBorder="0" applyAlignment="0" applyProtection="0"/>
    <xf numFmtId="0" fontId="64" fillId="4" borderId="0" applyNumberFormat="0" applyBorder="0" applyAlignment="0" applyProtection="0"/>
    <xf numFmtId="0" fontId="82" fillId="3" borderId="0" applyNumberFormat="0" applyBorder="0" applyAlignment="0" applyProtection="0"/>
    <xf numFmtId="0" fontId="64" fillId="4" borderId="0" applyNumberFormat="0" applyBorder="0" applyAlignment="0" applyProtection="0"/>
    <xf numFmtId="0" fontId="82" fillId="0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82" fillId="0" borderId="0" applyNumberFormat="0" applyBorder="0" applyAlignment="0" applyProtection="0"/>
    <xf numFmtId="0" fontId="64" fillId="3" borderId="0" applyNumberFormat="0" applyBorder="0" applyAlignment="0" applyProtection="0"/>
    <xf numFmtId="0" fontId="82" fillId="3" borderId="0" applyNumberFormat="0" applyBorder="0" applyAlignment="0" applyProtection="0"/>
    <xf numFmtId="0" fontId="64" fillId="3" borderId="0" applyNumberFormat="0" applyBorder="0" applyAlignment="0" applyProtection="0"/>
    <xf numFmtId="0" fontId="82" fillId="3" borderId="0" applyNumberFormat="0" applyBorder="0" applyAlignment="0" applyProtection="0"/>
    <xf numFmtId="0" fontId="64" fillId="3" borderId="0" applyNumberFormat="0" applyBorder="0" applyAlignment="0" applyProtection="0"/>
    <xf numFmtId="0" fontId="82" fillId="3" borderId="0" applyNumberFormat="0" applyBorder="0" applyAlignment="0" applyProtection="0"/>
    <xf numFmtId="0" fontId="64" fillId="3" borderId="0" applyNumberFormat="0" applyBorder="0" applyAlignment="0" applyProtection="0"/>
    <xf numFmtId="0" fontId="82" fillId="3" borderId="0" applyNumberFormat="0" applyBorder="0" applyAlignment="0" applyProtection="0"/>
    <xf numFmtId="0" fontId="64" fillId="3" borderId="0" applyNumberFormat="0" applyBorder="0" applyAlignment="0" applyProtection="0"/>
    <xf numFmtId="0" fontId="82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82" fillId="3" borderId="0" applyNumberFormat="0" applyBorder="0" applyAlignment="0" applyProtection="0"/>
    <xf numFmtId="0" fontId="64" fillId="3" borderId="0" applyNumberFormat="0" applyBorder="0" applyAlignment="0" applyProtection="0"/>
    <xf numFmtId="0" fontId="82" fillId="3" borderId="0" applyNumberFormat="0" applyBorder="0" applyAlignment="0" applyProtection="0"/>
    <xf numFmtId="0" fontId="64" fillId="3" borderId="0" applyNumberFormat="0" applyBorder="0" applyAlignment="0" applyProtection="0"/>
    <xf numFmtId="0" fontId="82" fillId="3" borderId="0" applyNumberFormat="0" applyBorder="0" applyAlignment="0" applyProtection="0"/>
    <xf numFmtId="0" fontId="64" fillId="3" borderId="0" applyNumberFormat="0" applyBorder="0" applyAlignment="0" applyProtection="0"/>
    <xf numFmtId="0" fontId="82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82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82" fillId="0" borderId="0" applyNumberFormat="0" applyBorder="0" applyAlignment="0" applyProtection="0"/>
    <xf numFmtId="0" fontId="64" fillId="2" borderId="0" applyNumberFormat="0" applyBorder="0" applyAlignment="0" applyProtection="0"/>
    <xf numFmtId="0" fontId="82" fillId="0" borderId="0" applyNumberFormat="0" applyBorder="0" applyAlignment="0" applyProtection="0"/>
    <xf numFmtId="0" fontId="64" fillId="2" borderId="0" applyNumberFormat="0" applyBorder="0" applyAlignment="0" applyProtection="0"/>
    <xf numFmtId="0" fontId="82" fillId="3" borderId="0" applyNumberFormat="0" applyBorder="0" applyAlignment="0" applyProtection="0"/>
    <xf numFmtId="0" fontId="64" fillId="2" borderId="0" applyNumberFormat="0" applyBorder="0" applyAlignment="0" applyProtection="0"/>
    <xf numFmtId="0" fontId="82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82" fillId="0" borderId="0"/>
    <xf numFmtId="0" fontId="82" fillId="2" borderId="0" applyNumberFormat="0" applyBorder="0" applyAlignment="0" applyProtection="0"/>
    <xf numFmtId="0" fontId="64" fillId="11" borderId="0" applyNumberFormat="0" applyBorder="0" applyAlignment="0" applyProtection="0"/>
    <xf numFmtId="0" fontId="82" fillId="2" borderId="0" applyNumberFormat="0" applyBorder="0" applyAlignment="0" applyProtection="0"/>
    <xf numFmtId="0" fontId="64" fillId="11" borderId="0" applyNumberFormat="0" applyBorder="0" applyAlignment="0" applyProtection="0"/>
    <xf numFmtId="0" fontId="82" fillId="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82" fillId="2" borderId="0" applyNumberFormat="0" applyBorder="0" applyAlignment="0" applyProtection="0"/>
    <xf numFmtId="0" fontId="64" fillId="11" borderId="0" applyNumberFormat="0" applyBorder="0" applyAlignment="0" applyProtection="0"/>
    <xf numFmtId="0" fontId="82" fillId="2" borderId="0" applyNumberFormat="0" applyBorder="0" applyAlignment="0" applyProtection="0"/>
    <xf numFmtId="0" fontId="64" fillId="11" borderId="0" applyNumberFormat="0" applyBorder="0" applyAlignment="0" applyProtection="0"/>
    <xf numFmtId="0" fontId="82" fillId="2" borderId="0" applyNumberFormat="0" applyBorder="0" applyAlignment="0" applyProtection="0"/>
    <xf numFmtId="0" fontId="64" fillId="11" borderId="0" applyNumberFormat="0" applyBorder="0" applyAlignment="0" applyProtection="0"/>
    <xf numFmtId="0" fontId="82" fillId="2" borderId="0" applyNumberFormat="0" applyBorder="0" applyAlignment="0" applyProtection="0"/>
    <xf numFmtId="0" fontId="64" fillId="11" borderId="0" applyNumberFormat="0" applyBorder="0" applyAlignment="0" applyProtection="0"/>
    <xf numFmtId="0" fontId="82" fillId="2" borderId="0" applyNumberFormat="0" applyBorder="0" applyAlignment="0" applyProtection="0"/>
    <xf numFmtId="0" fontId="64" fillId="11" borderId="0" applyNumberFormat="0" applyBorder="0" applyAlignment="0" applyProtection="0"/>
    <xf numFmtId="0" fontId="82" fillId="2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3" fillId="0" borderId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100" fillId="7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100" fillId="7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100" fillId="11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100" fillId="11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4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2" borderId="0" applyNumberFormat="0" applyBorder="0" applyAlignment="0" applyProtection="0"/>
    <xf numFmtId="0" fontId="101" fillId="12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2" borderId="0" applyNumberFormat="0" applyBorder="0" applyAlignment="0" applyProtection="0"/>
    <xf numFmtId="0" fontId="84" fillId="12" borderId="0" applyNumberFormat="0" applyBorder="0" applyAlignment="0" applyProtection="0"/>
    <xf numFmtId="0" fontId="84" fillId="12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9" borderId="0" applyNumberFormat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9" borderId="0" applyNumberFormat="0" applyBorder="0" applyAlignment="0" applyProtection="0"/>
    <xf numFmtId="0" fontId="84" fillId="9" borderId="0" applyNumberFormat="0" applyBorder="0" applyAlignment="0" applyProtection="0"/>
    <xf numFmtId="0" fontId="84" fillId="9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0" borderId="0" applyNumberFormat="0" applyBorder="0" applyAlignment="0" applyProtection="0"/>
    <xf numFmtId="0" fontId="101" fillId="1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4" borderId="0" applyNumberFormat="0" applyBorder="0" applyAlignment="0" applyProtection="0"/>
    <xf numFmtId="0" fontId="101" fillId="14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6" borderId="0" applyNumberFormat="0" applyBorder="0" applyAlignment="0" applyProtection="0"/>
    <xf numFmtId="0" fontId="101" fillId="1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101" fillId="1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101" fillId="1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8" borderId="0" applyNumberFormat="0" applyBorder="0" applyAlignment="0" applyProtection="0"/>
    <xf numFmtId="0" fontId="84" fillId="13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3" borderId="0" applyNumberFormat="0" applyBorder="0" applyAlignment="0" applyProtection="0"/>
    <xf numFmtId="0" fontId="84" fillId="14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4" borderId="0" applyNumberFormat="0" applyBorder="0" applyAlignment="0" applyProtection="0"/>
    <xf numFmtId="0" fontId="84" fillId="19" borderId="0" applyNumberFormat="0" applyBorder="0" applyAlignment="0" applyProtection="0"/>
    <xf numFmtId="0" fontId="101" fillId="1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9" borderId="0" applyNumberFormat="0" applyBorder="0" applyAlignment="0" applyProtection="0"/>
    <xf numFmtId="0" fontId="85" fillId="7" borderId="1" applyNumberFormat="0" applyAlignment="0" applyProtection="0"/>
    <xf numFmtId="0" fontId="102" fillId="7" borderId="1" applyNumberFormat="0" applyAlignment="0" applyProtection="0"/>
    <xf numFmtId="0" fontId="82" fillId="0" borderId="0" applyNumberFormat="0" applyAlignment="0" applyProtection="0"/>
    <xf numFmtId="0" fontId="82" fillId="0" borderId="0" applyNumberFormat="0" applyAlignment="0" applyProtection="0"/>
    <xf numFmtId="0" fontId="85" fillId="7" borderId="1" applyNumberFormat="0" applyAlignment="0" applyProtection="0"/>
    <xf numFmtId="0" fontId="86" fillId="20" borderId="2" applyNumberFormat="0" applyAlignment="0" applyProtection="0"/>
    <xf numFmtId="0" fontId="103" fillId="20" borderId="2" applyNumberFormat="0" applyAlignment="0" applyProtection="0"/>
    <xf numFmtId="0" fontId="82" fillId="0" borderId="0" applyNumberFormat="0" applyAlignment="0" applyProtection="0"/>
    <xf numFmtId="0" fontId="82" fillId="0" borderId="0" applyNumberFormat="0" applyAlignment="0" applyProtection="0"/>
    <xf numFmtId="0" fontId="86" fillId="20" borderId="2" applyNumberFormat="0" applyAlignment="0" applyProtection="0"/>
    <xf numFmtId="0" fontId="87" fillId="20" borderId="1" applyNumberFormat="0" applyAlignment="0" applyProtection="0"/>
    <xf numFmtId="0" fontId="104" fillId="20" borderId="1" applyNumberFormat="0" applyAlignment="0" applyProtection="0"/>
    <xf numFmtId="0" fontId="82" fillId="0" borderId="0" applyNumberFormat="0" applyAlignment="0" applyProtection="0"/>
    <xf numFmtId="0" fontId="82" fillId="0" borderId="0" applyNumberFormat="0" applyAlignment="0" applyProtection="0"/>
    <xf numFmtId="0" fontId="87" fillId="20" borderId="1" applyNumberFormat="0" applyAlignment="0" applyProtection="0"/>
    <xf numFmtId="0" fontId="88" fillId="0" borderId="3" applyNumberFormat="0" applyFill="0" applyAlignment="0" applyProtection="0"/>
    <xf numFmtId="0" fontId="105" fillId="0" borderId="3" applyNumberFormat="0" applyFill="0" applyAlignment="0" applyProtection="0"/>
    <xf numFmtId="0" fontId="82" fillId="0" borderId="0" applyNumberFormat="0" applyFill="0" applyAlignment="0" applyProtection="0"/>
    <xf numFmtId="0" fontId="82" fillId="0" borderId="0" applyNumberFormat="0" applyFill="0" applyAlignment="0" applyProtection="0"/>
    <xf numFmtId="0" fontId="88" fillId="0" borderId="3" applyNumberFormat="0" applyFill="0" applyAlignment="0" applyProtection="0"/>
    <xf numFmtId="0" fontId="89" fillId="0" borderId="4" applyNumberFormat="0" applyFill="0" applyAlignment="0" applyProtection="0"/>
    <xf numFmtId="0" fontId="106" fillId="0" borderId="4" applyNumberFormat="0" applyFill="0" applyAlignment="0" applyProtection="0"/>
    <xf numFmtId="0" fontId="82" fillId="0" borderId="0" applyNumberFormat="0" applyFill="0" applyAlignment="0" applyProtection="0"/>
    <xf numFmtId="0" fontId="82" fillId="0" borderId="0" applyNumberFormat="0" applyFill="0" applyAlignment="0" applyProtection="0"/>
    <xf numFmtId="0" fontId="89" fillId="0" borderId="4" applyNumberFormat="0" applyFill="0" applyAlignment="0" applyProtection="0"/>
    <xf numFmtId="0" fontId="90" fillId="0" borderId="5" applyNumberFormat="0" applyFill="0" applyAlignment="0" applyProtection="0"/>
    <xf numFmtId="0" fontId="107" fillId="0" borderId="5" applyNumberFormat="0" applyFill="0" applyAlignment="0" applyProtection="0"/>
    <xf numFmtId="0" fontId="82" fillId="0" borderId="0" applyNumberFormat="0" applyFill="0" applyAlignment="0" applyProtection="0"/>
    <xf numFmtId="0" fontId="82" fillId="0" borderId="0" applyNumberFormat="0" applyFill="0" applyAlignment="0" applyProtection="0"/>
    <xf numFmtId="0" fontId="90" fillId="0" borderId="5" applyNumberFormat="0" applyFill="0" applyAlignment="0" applyProtection="0"/>
    <xf numFmtId="0" fontId="9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6" applyNumberFormat="0" applyFill="0" applyAlignment="0" applyProtection="0"/>
    <xf numFmtId="0" fontId="108" fillId="0" borderId="6" applyNumberFormat="0" applyFill="0" applyAlignment="0" applyProtection="0"/>
    <xf numFmtId="0" fontId="82" fillId="0" borderId="0" applyNumberFormat="0" applyFill="0" applyAlignment="0" applyProtection="0"/>
    <xf numFmtId="0" fontId="82" fillId="0" borderId="0" applyNumberFormat="0" applyFill="0" applyAlignment="0" applyProtection="0"/>
    <xf numFmtId="0" fontId="91" fillId="0" borderId="6" applyNumberFormat="0" applyFill="0" applyAlignment="0" applyProtection="0"/>
    <xf numFmtId="0" fontId="92" fillId="21" borderId="7" applyNumberFormat="0" applyAlignment="0" applyProtection="0"/>
    <xf numFmtId="0" fontId="109" fillId="21" borderId="7" applyNumberFormat="0" applyAlignment="0" applyProtection="0"/>
    <xf numFmtId="0" fontId="82" fillId="0" borderId="0" applyNumberFormat="0" applyAlignment="0" applyProtection="0"/>
    <xf numFmtId="0" fontId="82" fillId="0" borderId="0" applyNumberFormat="0" applyAlignment="0" applyProtection="0"/>
    <xf numFmtId="0" fontId="92" fillId="21" borderId="7" applyNumberFormat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2" borderId="0" applyNumberFormat="0" applyBorder="0" applyAlignment="0" applyProtection="0"/>
    <xf numFmtId="0" fontId="110" fillId="2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94" fillId="22" borderId="0" applyNumberFormat="0" applyBorder="0" applyAlignment="0" applyProtection="0"/>
    <xf numFmtId="0" fontId="82" fillId="0" borderId="0"/>
    <xf numFmtId="0" fontId="82" fillId="0" borderId="0"/>
    <xf numFmtId="0" fontId="82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95" fillId="3" borderId="0" applyNumberFormat="0" applyBorder="0" applyAlignment="0" applyProtection="0"/>
    <xf numFmtId="0" fontId="111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3" fillId="23" borderId="8" applyNumberFormat="0" applyFont="0" applyAlignment="0" applyProtection="0"/>
    <xf numFmtId="0" fontId="82" fillId="23" borderId="8" applyNumberFormat="0" applyFont="0" applyAlignment="0" applyProtection="0"/>
    <xf numFmtId="0" fontId="82" fillId="0" borderId="0" applyNumberFormat="0" applyFont="0" applyAlignment="0" applyProtection="0"/>
    <xf numFmtId="0" fontId="82" fillId="23" borderId="8" applyNumberFormat="0" applyFont="0" applyAlignment="0" applyProtection="0"/>
    <xf numFmtId="0" fontId="82" fillId="0" borderId="0" applyNumberFormat="0" applyFont="0" applyAlignment="0" applyProtection="0"/>
    <xf numFmtId="0" fontId="82" fillId="0" borderId="0" applyNumberFormat="0" applyFont="0" applyAlignment="0" applyProtection="0"/>
    <xf numFmtId="0" fontId="83" fillId="23" borderId="8" applyNumberFormat="0" applyFont="0" applyAlignment="0" applyProtection="0"/>
    <xf numFmtId="0" fontId="82" fillId="23" borderId="8" applyNumberFormat="0" applyFont="0" applyAlignment="0" applyProtection="0"/>
    <xf numFmtId="0" fontId="97" fillId="0" borderId="9" applyNumberFormat="0" applyFill="0" applyAlignment="0" applyProtection="0"/>
    <xf numFmtId="0" fontId="113" fillId="0" borderId="9" applyNumberFormat="0" applyFill="0" applyAlignment="0" applyProtection="0"/>
    <xf numFmtId="0" fontId="82" fillId="0" borderId="0" applyNumberFormat="0" applyFill="0" applyAlignment="0" applyProtection="0"/>
    <xf numFmtId="0" fontId="82" fillId="0" borderId="0" applyNumberFormat="0" applyFill="0" applyAlignment="0" applyProtection="0"/>
    <xf numFmtId="0" fontId="97" fillId="0" borderId="9" applyNumberFormat="0" applyFill="0" applyAlignment="0" applyProtection="0"/>
    <xf numFmtId="0" fontId="9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" borderId="0" applyNumberFormat="0" applyBorder="0" applyAlignment="0" applyProtection="0"/>
    <xf numFmtId="0" fontId="115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99" fillId="4" borderId="0" applyNumberFormat="0" applyBorder="0" applyAlignment="0" applyProtection="0"/>
    <xf numFmtId="0" fontId="45" fillId="0" borderId="0"/>
    <xf numFmtId="0" fontId="8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6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6" borderId="0" applyNumberFormat="0" applyBorder="0" applyAlignment="0" applyProtection="0"/>
    <xf numFmtId="0" fontId="8" fillId="0" borderId="0" applyNumberFormat="0" applyBorder="0" applyAlignment="0" applyProtection="0"/>
    <xf numFmtId="0" fontId="47" fillId="8" borderId="0" applyNumberFormat="0" applyBorder="0" applyAlignment="0" applyProtection="0"/>
    <xf numFmtId="0" fontId="47" fillId="6" borderId="0" applyNumberFormat="0" applyBorder="0" applyAlignment="0" applyProtection="0"/>
    <xf numFmtId="0" fontId="8" fillId="0" borderId="0" applyNumberFormat="0" applyBorder="0" applyAlignment="0" applyProtection="0"/>
    <xf numFmtId="0" fontId="47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7" borderId="0" applyNumberFormat="0" applyBorder="0" applyAlignment="0" applyProtection="0"/>
    <xf numFmtId="0" fontId="47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8" borderId="0" applyNumberFormat="0" applyBorder="0" applyAlignment="0" applyProtection="0"/>
    <xf numFmtId="0" fontId="47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9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 applyNumberFormat="0" applyBorder="0" applyAlignment="0" applyProtection="0"/>
    <xf numFmtId="0" fontId="47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1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47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 applyNumberFormat="0" applyBorder="0" applyAlignment="0" applyProtection="0"/>
    <xf numFmtId="0" fontId="47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8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6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6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6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11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5" borderId="0" applyNumberFormat="0" applyBorder="0" applyAlignment="0" applyProtection="0"/>
    <xf numFmtId="0" fontId="8" fillId="0" borderId="0" applyNumberFormat="0" applyBorder="0" applyAlignment="0" applyProtection="0"/>
    <xf numFmtId="0" fontId="47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8" fillId="0" borderId="0" applyNumberFormat="0" applyBorder="0" applyAlignment="0" applyProtection="0"/>
    <xf numFmtId="0" fontId="8" fillId="0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8" fillId="2" borderId="0" applyNumberFormat="0" applyBorder="0" applyAlignment="0" applyProtection="0"/>
    <xf numFmtId="0" fontId="45" fillId="0" borderId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11" fillId="0" borderId="0"/>
    <xf numFmtId="0" fontId="82" fillId="0" borderId="0"/>
    <xf numFmtId="0" fontId="4" fillId="0" borderId="0"/>
    <xf numFmtId="0" fontId="120" fillId="0" borderId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4" fillId="12" borderId="0" applyNumberFormat="0" applyBorder="0" applyAlignment="0" applyProtection="0"/>
    <xf numFmtId="0" fontId="84" fillId="9" borderId="0" applyNumberFormat="0" applyBorder="0" applyAlignment="0" applyProtection="0"/>
    <xf numFmtId="0" fontId="84" fillId="10" borderId="0" applyNumberFormat="0" applyBorder="0" applyAlignment="0" applyProtection="0"/>
    <xf numFmtId="0" fontId="84" fillId="13" borderId="0" applyNumberFormat="0" applyBorder="0" applyAlignment="0" applyProtection="0"/>
    <xf numFmtId="0" fontId="84" fillId="14" borderId="0" applyNumberFormat="0" applyBorder="0" applyAlignment="0" applyProtection="0"/>
    <xf numFmtId="0" fontId="84" fillId="1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4" fillId="15" borderId="0" applyNumberFormat="0" applyBorder="0" applyAlignment="0" applyProtection="0"/>
    <xf numFmtId="0" fontId="84" fillId="14" borderId="0" applyNumberFormat="0" applyBorder="0" applyAlignment="0" applyProtection="0"/>
    <xf numFmtId="0" fontId="84" fillId="13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2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3" fillId="0" borderId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100" fillId="11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101" fillId="15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4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101" fillId="12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100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100" fillId="7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100" fillId="7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82" fillId="6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101" fillId="13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101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100" fillId="11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101" fillId="14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0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3" fillId="0" borderId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3" fillId="0" borderId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3" fillId="0" borderId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3" fillId="0" borderId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3" fillId="0" borderId="0"/>
    <xf numFmtId="0" fontId="82" fillId="3" borderId="0" applyNumberFormat="0" applyBorder="0" applyAlignment="0" applyProtection="0"/>
    <xf numFmtId="0" fontId="83" fillId="0" borderId="0"/>
    <xf numFmtId="0" fontId="83" fillId="0" borderId="0"/>
    <xf numFmtId="0" fontId="82" fillId="0" borderId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3" fillId="23" borderId="8" applyNumberFormat="0" applyFont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101" fillId="12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4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4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4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0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1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100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4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100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100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100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5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4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4" fillId="15" borderId="0" applyNumberFormat="0" applyBorder="0" applyAlignment="0" applyProtection="0"/>
    <xf numFmtId="0" fontId="82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101" fillId="1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4" fillId="14" borderId="0" applyNumberFormat="0" applyBorder="0" applyAlignment="0" applyProtection="0"/>
    <xf numFmtId="0" fontId="84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4" fillId="1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100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100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3" fillId="0" borderId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100" fillId="11" borderId="0" applyNumberFormat="0" applyBorder="0" applyAlignment="0" applyProtection="0"/>
    <xf numFmtId="0" fontId="100" fillId="5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100" fillId="6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3" fillId="0" borderId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4" fillId="1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4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100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100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101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100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4" fillId="1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101" fillId="1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4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100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100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4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100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4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100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101" fillId="15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100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4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4" fillId="13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100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100" fillId="5" borderId="0" applyNumberFormat="0" applyBorder="0" applyAlignment="0" applyProtection="0"/>
    <xf numFmtId="0" fontId="82" fillId="9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100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4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101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100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3" fillId="0" borderId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100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100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4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3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101" fillId="12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4" fillId="13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4" fillId="14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4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100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100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100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100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100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101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1" fillId="1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100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100" fillId="8" borderId="0" applyNumberFormat="0" applyBorder="0" applyAlignment="0" applyProtection="0"/>
    <xf numFmtId="0" fontId="101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4" fillId="12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4" fillId="13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4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100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101" fillId="15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3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100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101" fillId="13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0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100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100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4" fillId="12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4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100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100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4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101" fillId="1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4" fillId="14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100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4" fillId="1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100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6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100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100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101" fillId="1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101" fillId="13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4" fillId="1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4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100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100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100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100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100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100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101" fillId="12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100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100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100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4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100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100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4" fillId="1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101" fillId="15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4" fillId="14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100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100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100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100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100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100" fillId="10" borderId="0" applyNumberFormat="0" applyBorder="0" applyAlignment="0" applyProtection="0"/>
    <xf numFmtId="0" fontId="101" fillId="12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4" fillId="12" borderId="0" applyNumberFormat="0" applyBorder="0" applyAlignment="0" applyProtection="0"/>
    <xf numFmtId="0" fontId="82" fillId="4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100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100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100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4" fillId="14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101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4" fillId="13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100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100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100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100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100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100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4" fillId="12" borderId="0" applyNumberFormat="0" applyBorder="0" applyAlignment="0" applyProtection="0"/>
    <xf numFmtId="0" fontId="84" fillId="9" borderId="0" applyNumberFormat="0" applyBorder="0" applyAlignment="0" applyProtection="0"/>
    <xf numFmtId="0" fontId="84" fillId="10" borderId="0" applyNumberFormat="0" applyBorder="0" applyAlignment="0" applyProtection="0"/>
    <xf numFmtId="0" fontId="84" fillId="13" borderId="0" applyNumberFormat="0" applyBorder="0" applyAlignment="0" applyProtection="0"/>
    <xf numFmtId="0" fontId="84" fillId="14" borderId="0" applyNumberFormat="0" applyBorder="0" applyAlignment="0" applyProtection="0"/>
    <xf numFmtId="0" fontId="84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4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100" fillId="11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101" fillId="1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101" fillId="14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4" fillId="15" borderId="0" applyNumberFormat="0" applyBorder="0" applyAlignment="0" applyProtection="0"/>
    <xf numFmtId="0" fontId="84" fillId="14" borderId="0" applyNumberFormat="0" applyBorder="0" applyAlignment="0" applyProtection="0"/>
    <xf numFmtId="0" fontId="84" fillId="12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4" fillId="1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4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4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4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4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100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100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100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100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100" fillId="10" borderId="0" applyNumberFormat="0" applyBorder="0" applyAlignment="0" applyProtection="0"/>
    <xf numFmtId="0" fontId="82" fillId="1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101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101" fillId="12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4" fillId="10" borderId="0" applyNumberFormat="0" applyBorder="0" applyAlignment="0" applyProtection="0"/>
    <xf numFmtId="0" fontId="84" fillId="13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1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100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100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100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100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6" borderId="0" applyNumberFormat="0" applyBorder="0" applyAlignment="0" applyProtection="0"/>
    <xf numFmtId="0" fontId="100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100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100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100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4" fillId="14" borderId="0" applyNumberFormat="0" applyBorder="0" applyAlignment="0" applyProtection="0"/>
    <xf numFmtId="0" fontId="82" fillId="2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8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101" fillId="12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2" borderId="0" applyNumberFormat="0" applyBorder="0" applyAlignment="0" applyProtection="0"/>
    <xf numFmtId="0" fontId="84" fillId="13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2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6" borderId="0" applyNumberFormat="0" applyBorder="0" applyAlignment="0" applyProtection="0"/>
    <xf numFmtId="0" fontId="82" fillId="11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2" fillId="0" borderId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100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100" fillId="3" borderId="0" applyNumberFormat="0" applyBorder="0" applyAlignment="0" applyProtection="0"/>
    <xf numFmtId="0" fontId="82" fillId="3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100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8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4" fillId="12" borderId="0" applyNumberFormat="0" applyBorder="0" applyAlignment="0" applyProtection="0"/>
    <xf numFmtId="0" fontId="84" fillId="9" borderId="0" applyNumberFormat="0" applyBorder="0" applyAlignment="0" applyProtection="0"/>
    <xf numFmtId="0" fontId="84" fillId="10" borderId="0" applyNumberFormat="0" applyBorder="0" applyAlignment="0" applyProtection="0"/>
    <xf numFmtId="0" fontId="84" fillId="13" borderId="0" applyNumberFormat="0" applyBorder="0" applyAlignment="0" applyProtection="0"/>
    <xf numFmtId="0" fontId="84" fillId="14" borderId="0" applyNumberFormat="0" applyBorder="0" applyAlignment="0" applyProtection="0"/>
    <xf numFmtId="0" fontId="84" fillId="15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100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7" borderId="0" applyNumberFormat="0" applyBorder="0" applyAlignment="0" applyProtection="0"/>
    <xf numFmtId="0" fontId="100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0" fillId="11" borderId="0" applyNumberFormat="0" applyBorder="0" applyAlignment="0" applyProtection="0"/>
    <xf numFmtId="0" fontId="100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2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9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3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4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01" fillId="15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82" fillId="0" borderId="0" applyNumberFormat="0" applyBorder="0" applyAlignment="0" applyProtection="0"/>
    <xf numFmtId="0" fontId="1" fillId="0" borderId="0"/>
  </cellStyleXfs>
  <cellXfs count="949">
    <xf numFmtId="0" fontId="0" fillId="0" borderId="0" xfId="0"/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/>
    <xf numFmtId="49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Fill="1"/>
    <xf numFmtId="49" fontId="6" fillId="0" borderId="0" xfId="0" applyNumberFormat="1" applyFont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0" xfId="0" applyNumberFormat="1" applyFont="1" applyFill="1" applyAlignment="1">
      <alignment horizontal="center"/>
    </xf>
    <xf numFmtId="49" fontId="9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vertical="center"/>
    </xf>
    <xf numFmtId="49" fontId="5" fillId="0" borderId="10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right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/>
    </xf>
    <xf numFmtId="0" fontId="29" fillId="0" borderId="0" xfId="0" applyFont="1" applyFill="1"/>
    <xf numFmtId="0" fontId="29" fillId="0" borderId="0" xfId="0" applyFont="1"/>
    <xf numFmtId="0" fontId="5" fillId="0" borderId="10" xfId="0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" fontId="29" fillId="0" borderId="10" xfId="0" applyNumberFormat="1" applyFont="1" applyFill="1" applyBorder="1" applyAlignment="1">
      <alignment horizontal="right"/>
    </xf>
    <xf numFmtId="49" fontId="6" fillId="0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/>
    <xf numFmtId="49" fontId="7" fillId="0" borderId="0" xfId="0" applyNumberFormat="1" applyFont="1" applyFill="1"/>
    <xf numFmtId="0" fontId="6" fillId="0" borderId="0" xfId="0" applyFont="1" applyFill="1" applyBorder="1"/>
    <xf numFmtId="0" fontId="0" fillId="0" borderId="0" xfId="0" applyFill="1"/>
    <xf numFmtId="0" fontId="6" fillId="0" borderId="13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 vertical="center" wrapText="1"/>
    </xf>
    <xf numFmtId="49" fontId="6" fillId="0" borderId="10" xfId="0" applyNumberFormat="1" applyFont="1" applyFill="1" applyBorder="1" applyAlignment="1">
      <alignment horizontal="right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wrapText="1"/>
    </xf>
    <xf numFmtId="0" fontId="6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/>
    </xf>
    <xf numFmtId="0" fontId="5" fillId="0" borderId="15" xfId="0" applyFont="1" applyFill="1" applyBorder="1"/>
    <xf numFmtId="0" fontId="6" fillId="0" borderId="15" xfId="0" applyFont="1" applyFill="1" applyBorder="1" applyAlignment="1">
      <alignment horizontal="center"/>
    </xf>
    <xf numFmtId="0" fontId="5" fillId="0" borderId="13" xfId="0" applyFont="1" applyFill="1" applyBorder="1"/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right"/>
    </xf>
    <xf numFmtId="0" fontId="7" fillId="0" borderId="0" xfId="0" applyFont="1" applyFill="1" applyBorder="1"/>
    <xf numFmtId="49" fontId="6" fillId="0" borderId="0" xfId="0" applyNumberFormat="1" applyFont="1" applyBorder="1" applyAlignment="1">
      <alignment horizontal="center"/>
    </xf>
    <xf numFmtId="0" fontId="6" fillId="0" borderId="10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wrapText="1"/>
    </xf>
    <xf numFmtId="0" fontId="5" fillId="0" borderId="10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top"/>
    </xf>
    <xf numFmtId="49" fontId="9" fillId="0" borderId="10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14" fontId="6" fillId="0" borderId="11" xfId="0" applyNumberFormat="1" applyFont="1" applyFill="1" applyBorder="1" applyAlignment="1">
      <alignment horizontal="center"/>
    </xf>
    <xf numFmtId="1" fontId="7" fillId="0" borderId="10" xfId="0" applyNumberFormat="1" applyFont="1" applyFill="1" applyBorder="1" applyAlignment="1">
      <alignment horizontal="right"/>
    </xf>
    <xf numFmtId="0" fontId="6" fillId="0" borderId="0" xfId="0" applyFont="1" applyAlignment="1"/>
    <xf numFmtId="0" fontId="7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left" vertical="center" wrapText="1"/>
    </xf>
    <xf numFmtId="49" fontId="5" fillId="24" borderId="1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/>
    <xf numFmtId="49" fontId="6" fillId="24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24" borderId="10" xfId="0" applyFont="1" applyFill="1" applyBorder="1" applyAlignment="1">
      <alignment horizontal="center" vertical="center" wrapText="1"/>
    </xf>
    <xf numFmtId="49" fontId="6" fillId="26" borderId="10" xfId="0" applyNumberFormat="1" applyFont="1" applyFill="1" applyBorder="1" applyAlignment="1">
      <alignment horizontal="center"/>
    </xf>
    <xf numFmtId="0" fontId="6" fillId="27" borderId="17" xfId="0" applyFont="1" applyFill="1" applyBorder="1" applyAlignment="1">
      <alignment horizontal="center" vertical="center" wrapText="1"/>
    </xf>
    <xf numFmtId="0" fontId="6" fillId="27" borderId="10" xfId="0" applyFont="1" applyFill="1" applyBorder="1" applyAlignment="1">
      <alignment horizontal="center" vertical="center" wrapText="1"/>
    </xf>
    <xf numFmtId="0" fontId="6" fillId="28" borderId="10" xfId="0" applyFont="1" applyFill="1" applyBorder="1" applyAlignment="1">
      <alignment horizontal="center" vertical="center" wrapText="1"/>
    </xf>
    <xf numFmtId="0" fontId="6" fillId="28" borderId="10" xfId="0" applyFont="1" applyFill="1" applyBorder="1" applyAlignment="1">
      <alignment horizontal="center"/>
    </xf>
    <xf numFmtId="0" fontId="6" fillId="26" borderId="1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right"/>
    </xf>
    <xf numFmtId="0" fontId="7" fillId="24" borderId="10" xfId="0" applyFont="1" applyFill="1" applyBorder="1" applyAlignment="1">
      <alignment horizontal="left" vertical="center" wrapText="1"/>
    </xf>
    <xf numFmtId="49" fontId="7" fillId="24" borderId="10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6" borderId="10" xfId="0" applyFont="1" applyFill="1" applyBorder="1" applyAlignment="1">
      <alignment horizontal="center" vertical="center" wrapText="1"/>
    </xf>
    <xf numFmtId="49" fontId="6" fillId="28" borderId="10" xfId="0" applyNumberFormat="1" applyFont="1" applyFill="1" applyBorder="1" applyAlignment="1">
      <alignment horizontal="center"/>
    </xf>
    <xf numFmtId="0" fontId="6" fillId="0" borderId="10" xfId="0" applyFont="1" applyFill="1" applyBorder="1"/>
    <xf numFmtId="49" fontId="6" fillId="0" borderId="0" xfId="0" applyNumberFormat="1" applyFont="1" applyFill="1" applyBorder="1" applyAlignment="1">
      <alignment horizontal="center" wrapText="1"/>
    </xf>
    <xf numFmtId="1" fontId="7" fillId="24" borderId="1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right"/>
    </xf>
    <xf numFmtId="0" fontId="6" fillId="25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right"/>
    </xf>
    <xf numFmtId="0" fontId="6" fillId="28" borderId="10" xfId="0" applyFont="1" applyFill="1" applyBorder="1" applyAlignment="1">
      <alignment horizontal="center" vertical="center" wrapText="1"/>
    </xf>
    <xf numFmtId="0" fontId="6" fillId="26" borderId="10" xfId="0" applyFont="1" applyFill="1" applyBorder="1" applyAlignment="1">
      <alignment horizontal="center" vertical="center" wrapText="1"/>
    </xf>
    <xf numFmtId="0" fontId="6" fillId="27" borderId="17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wrapText="1"/>
    </xf>
    <xf numFmtId="49" fontId="6" fillId="0" borderId="14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Font="1"/>
    <xf numFmtId="0" fontId="6" fillId="26" borderId="10" xfId="0" applyFont="1" applyFill="1" applyBorder="1" applyAlignment="1">
      <alignment vertical="center" wrapText="1"/>
    </xf>
    <xf numFmtId="49" fontId="6" fillId="0" borderId="10" xfId="0" applyNumberFormat="1" applyFont="1" applyFill="1" applyBorder="1" applyAlignment="1">
      <alignment horizontal="left" vertical="center" wrapText="1"/>
    </xf>
    <xf numFmtId="0" fontId="31" fillId="0" borderId="17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29" fillId="0" borderId="10" xfId="0" applyFont="1" applyFill="1" applyBorder="1"/>
    <xf numFmtId="0" fontId="5" fillId="24" borderId="10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4" fillId="0" borderId="0" xfId="0" applyFont="1" applyFill="1"/>
    <xf numFmtId="49" fontId="33" fillId="0" borderId="0" xfId="0" applyNumberFormat="1" applyFont="1" applyFill="1" applyAlignment="1">
      <alignment horizontal="center"/>
    </xf>
    <xf numFmtId="0" fontId="33" fillId="24" borderId="0" xfId="0" applyFont="1" applyFill="1"/>
    <xf numFmtId="0" fontId="36" fillId="0" borderId="0" xfId="0" applyFont="1" applyFill="1"/>
    <xf numFmtId="49" fontId="37" fillId="0" borderId="0" xfId="0" applyNumberFormat="1" applyFont="1" applyFill="1" applyBorder="1" applyAlignment="1">
      <alignment horizontal="left"/>
    </xf>
    <xf numFmtId="0" fontId="33" fillId="0" borderId="10" xfId="0" applyFont="1" applyFill="1" applyBorder="1" applyAlignment="1">
      <alignment horizontal="center" vertical="center"/>
    </xf>
    <xf numFmtId="49" fontId="33" fillId="0" borderId="10" xfId="0" applyNumberFormat="1" applyFont="1" applyFill="1" applyBorder="1" applyAlignment="1">
      <alignment horizontal="center"/>
    </xf>
    <xf numFmtId="49" fontId="33" fillId="0" borderId="10" xfId="0" applyNumberFormat="1" applyFont="1" applyFill="1" applyBorder="1" applyAlignment="1">
      <alignment horizontal="center" wrapText="1"/>
    </xf>
    <xf numFmtId="0" fontId="33" fillId="24" borderId="10" xfId="0" applyFont="1" applyFill="1" applyBorder="1" applyAlignment="1">
      <alignment horizontal="center"/>
    </xf>
    <xf numFmtId="49" fontId="33" fillId="24" borderId="10" xfId="0" applyNumberFormat="1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38" fillId="0" borderId="0" xfId="0" applyFont="1" applyFill="1"/>
    <xf numFmtId="49" fontId="33" fillId="0" borderId="10" xfId="0" applyNumberFormat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 wrapText="1"/>
    </xf>
    <xf numFmtId="1" fontId="33" fillId="0" borderId="10" xfId="0" applyNumberFormat="1" applyFont="1" applyFill="1" applyBorder="1" applyAlignment="1">
      <alignment horizontal="right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 vertical="top" wrapText="1"/>
    </xf>
    <xf numFmtId="49" fontId="33" fillId="0" borderId="0" xfId="0" applyNumberFormat="1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1" fontId="33" fillId="0" borderId="0" xfId="0" applyNumberFormat="1" applyFont="1" applyFill="1" applyBorder="1" applyAlignment="1">
      <alignment horizontal="right"/>
    </xf>
    <xf numFmtId="0" fontId="36" fillId="24" borderId="0" xfId="0" applyFont="1" applyFill="1"/>
    <xf numFmtId="49" fontId="34" fillId="24" borderId="10" xfId="0" applyNumberFormat="1" applyFont="1" applyFill="1" applyBorder="1" applyAlignment="1">
      <alignment horizontal="center"/>
    </xf>
    <xf numFmtId="49" fontId="34" fillId="24" borderId="0" xfId="0" applyNumberFormat="1" applyFont="1" applyFill="1" applyAlignment="1">
      <alignment horizontal="center"/>
    </xf>
    <xf numFmtId="0" fontId="34" fillId="24" borderId="0" xfId="0" applyFont="1" applyFill="1"/>
    <xf numFmtId="49" fontId="34" fillId="24" borderId="0" xfId="0" applyNumberFormat="1" applyFont="1" applyFill="1" applyBorder="1" applyAlignment="1">
      <alignment horizontal="center" wrapText="1"/>
    </xf>
    <xf numFmtId="49" fontId="33" fillId="24" borderId="0" xfId="0" applyNumberFormat="1" applyFont="1" applyFill="1" applyAlignment="1">
      <alignment horizontal="center"/>
    </xf>
    <xf numFmtId="0" fontId="35" fillId="24" borderId="0" xfId="0" applyFont="1" applyFill="1"/>
    <xf numFmtId="0" fontId="33" fillId="0" borderId="14" xfId="0" applyFont="1" applyFill="1" applyBorder="1" applyAlignment="1">
      <alignment horizontal="center" vertical="center"/>
    </xf>
    <xf numFmtId="49" fontId="33" fillId="0" borderId="10" xfId="0" applyNumberFormat="1" applyFont="1" applyFill="1" applyBorder="1" applyAlignment="1">
      <alignment horizontal="left" vertical="center" wrapText="1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left" vertical="center" wrapText="1"/>
    </xf>
    <xf numFmtId="49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right"/>
    </xf>
    <xf numFmtId="49" fontId="33" fillId="26" borderId="10" xfId="0" applyNumberFormat="1" applyFont="1" applyFill="1" applyBorder="1" applyAlignment="1">
      <alignment horizontal="center"/>
    </xf>
    <xf numFmtId="0" fontId="33" fillId="0" borderId="10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right"/>
    </xf>
    <xf numFmtId="0" fontId="33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left" vertical="center" wrapText="1"/>
    </xf>
    <xf numFmtId="49" fontId="41" fillId="0" borderId="1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" fontId="42" fillId="0" borderId="10" xfId="0" applyNumberFormat="1" applyFont="1" applyFill="1" applyBorder="1" applyAlignment="1">
      <alignment horizontal="right"/>
    </xf>
    <xf numFmtId="1" fontId="44" fillId="0" borderId="10" xfId="0" applyNumberFormat="1" applyFont="1" applyFill="1" applyBorder="1" applyAlignment="1">
      <alignment horizontal="right"/>
    </xf>
    <xf numFmtId="0" fontId="6" fillId="24" borderId="0" xfId="0" applyFont="1" applyFill="1"/>
    <xf numFmtId="0" fontId="29" fillId="24" borderId="0" xfId="0" applyFont="1" applyFill="1"/>
    <xf numFmtId="49" fontId="29" fillId="24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5" fillId="29" borderId="0" xfId="0" applyFont="1" applyFill="1"/>
    <xf numFmtId="0" fontId="6" fillId="29" borderId="10" xfId="0" applyFont="1" applyFill="1" applyBorder="1" applyAlignment="1">
      <alignment horizontal="center"/>
    </xf>
    <xf numFmtId="49" fontId="5" fillId="29" borderId="10" xfId="0" applyNumberFormat="1" applyFont="1" applyFill="1" applyBorder="1" applyAlignment="1">
      <alignment horizontal="center"/>
    </xf>
    <xf numFmtId="49" fontId="6" fillId="29" borderId="10" xfId="0" applyNumberFormat="1" applyFont="1" applyFill="1" applyBorder="1" applyAlignment="1">
      <alignment horizontal="center"/>
    </xf>
    <xf numFmtId="0" fontId="6" fillId="29" borderId="0" xfId="0" applyFont="1" applyFill="1"/>
    <xf numFmtId="49" fontId="5" fillId="29" borderId="0" xfId="0" applyNumberFormat="1" applyFont="1" applyFill="1" applyAlignment="1">
      <alignment horizontal="center"/>
    </xf>
    <xf numFmtId="49" fontId="6" fillId="29" borderId="0" xfId="0" applyNumberFormat="1" applyFont="1" applyFill="1" applyAlignment="1">
      <alignment horizontal="center"/>
    </xf>
    <xf numFmtId="49" fontId="5" fillId="29" borderId="10" xfId="0" applyNumberFormat="1" applyFont="1" applyFill="1" applyBorder="1" applyAlignment="1">
      <alignment horizontal="center" wrapText="1"/>
    </xf>
    <xf numFmtId="49" fontId="5" fillId="29" borderId="0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12" xfId="3692" applyFont="1" applyFill="1" applyBorder="1" applyAlignment="1">
      <alignment horizontal="left" vertical="center" wrapText="1"/>
    </xf>
    <xf numFmtId="49" fontId="7" fillId="0" borderId="10" xfId="3692" applyNumberFormat="1" applyFont="1" applyFill="1" applyBorder="1" applyAlignment="1">
      <alignment horizontal="center" vertical="center"/>
    </xf>
    <xf numFmtId="0" fontId="7" fillId="0" borderId="10" xfId="3692" applyFont="1" applyFill="1" applyBorder="1" applyAlignment="1">
      <alignment horizontal="center" vertical="center" wrapText="1"/>
    </xf>
    <xf numFmtId="0" fontId="6" fillId="0" borderId="12" xfId="3692" applyFont="1" applyFill="1" applyBorder="1" applyAlignment="1">
      <alignment horizontal="left" vertical="center" wrapText="1"/>
    </xf>
    <xf numFmtId="49" fontId="6" fillId="0" borderId="10" xfId="3692" applyNumberFormat="1" applyFont="1" applyFill="1" applyBorder="1" applyAlignment="1">
      <alignment horizontal="center" vertical="center"/>
    </xf>
    <xf numFmtId="0" fontId="6" fillId="0" borderId="10" xfId="3692" applyFont="1" applyFill="1" applyBorder="1" applyAlignment="1">
      <alignment horizontal="center" vertical="center" wrapText="1"/>
    </xf>
    <xf numFmtId="0" fontId="7" fillId="0" borderId="10" xfId="3692" applyFont="1" applyFill="1" applyBorder="1" applyAlignment="1">
      <alignment horizontal="center" vertical="center"/>
    </xf>
    <xf numFmtId="0" fontId="41" fillId="0" borderId="12" xfId="3692" applyFont="1" applyFill="1" applyBorder="1" applyAlignment="1">
      <alignment horizontal="left" vertical="center" wrapText="1"/>
    </xf>
    <xf numFmtId="49" fontId="39" fillId="0" borderId="10" xfId="3692" applyNumberFormat="1" applyFont="1" applyFill="1" applyBorder="1" applyAlignment="1">
      <alignment horizontal="center" wrapText="1"/>
    </xf>
    <xf numFmtId="0" fontId="41" fillId="0" borderId="10" xfId="3692" applyFont="1" applyFill="1" applyBorder="1" applyAlignment="1">
      <alignment horizontal="left" vertical="center" wrapText="1"/>
    </xf>
    <xf numFmtId="49" fontId="41" fillId="0" borderId="10" xfId="3692" applyNumberFormat="1" applyFont="1" applyFill="1" applyBorder="1" applyAlignment="1">
      <alignment horizontal="center" vertical="center"/>
    </xf>
    <xf numFmtId="0" fontId="6" fillId="0" borderId="0" xfId="3692" applyFont="1" applyFill="1" applyAlignment="1">
      <alignment wrapText="1"/>
    </xf>
    <xf numFmtId="0" fontId="6" fillId="0" borderId="12" xfId="3692" applyFont="1" applyFill="1" applyBorder="1" applyAlignment="1">
      <alignment wrapText="1"/>
    </xf>
    <xf numFmtId="49" fontId="6" fillId="0" borderId="14" xfId="3692" applyNumberFormat="1" applyFont="1" applyFill="1" applyBorder="1" applyAlignment="1">
      <alignment horizontal="center" vertical="center"/>
    </xf>
    <xf numFmtId="0" fontId="6" fillId="0" borderId="0" xfId="3692" applyFont="1" applyFill="1" applyBorder="1" applyAlignment="1">
      <alignment horizontal="left" vertical="center" wrapText="1"/>
    </xf>
    <xf numFmtId="49" fontId="6" fillId="0" borderId="0" xfId="3692" applyNumberFormat="1" applyFont="1" applyFill="1" applyBorder="1" applyAlignment="1">
      <alignment horizontal="center" vertical="center"/>
    </xf>
    <xf numFmtId="0" fontId="6" fillId="0" borderId="0" xfId="3692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0" fontId="6" fillId="0" borderId="10" xfId="3692" applyFont="1" applyFill="1" applyBorder="1" applyAlignment="1">
      <alignment horizontal="left" vertical="center" wrapText="1"/>
    </xf>
    <xf numFmtId="0" fontId="6" fillId="0" borderId="10" xfId="3692" applyFont="1" applyFill="1" applyBorder="1" applyAlignment="1">
      <alignment vertical="center" wrapText="1"/>
    </xf>
    <xf numFmtId="1" fontId="41" fillId="0" borderId="10" xfId="3702" applyNumberFormat="1" applyFont="1" applyFill="1" applyBorder="1" applyAlignment="1">
      <alignment horizontal="right"/>
    </xf>
    <xf numFmtId="0" fontId="41" fillId="0" borderId="0" xfId="3702" applyFont="1" applyFill="1" applyBorder="1" applyAlignment="1">
      <alignment horizontal="left" vertical="top" wrapText="1"/>
    </xf>
    <xf numFmtId="49" fontId="41" fillId="0" borderId="0" xfId="3702" applyNumberFormat="1" applyFont="1" applyFill="1" applyBorder="1" applyAlignment="1">
      <alignment horizontal="center" wrapText="1"/>
    </xf>
    <xf numFmtId="0" fontId="41" fillId="0" borderId="0" xfId="3702" applyFont="1" applyFill="1" applyBorder="1" applyAlignment="1">
      <alignment horizontal="center" vertical="center" wrapText="1"/>
    </xf>
    <xf numFmtId="1" fontId="41" fillId="0" borderId="0" xfId="3702" applyNumberFormat="1" applyFont="1" applyFill="1" applyBorder="1" applyAlignment="1">
      <alignment horizontal="right"/>
    </xf>
    <xf numFmtId="0" fontId="41" fillId="0" borderId="0" xfId="3702" applyFont="1" applyFill="1" applyBorder="1" applyAlignment="1">
      <alignment horizontal="right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31" borderId="10" xfId="0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1" fontId="81" fillId="0" borderId="10" xfId="0" applyNumberFormat="1" applyFont="1" applyFill="1" applyBorder="1" applyAlignment="1">
      <alignment horizontal="right"/>
    </xf>
    <xf numFmtId="1" fontId="63" fillId="0" borderId="10" xfId="0" applyNumberFormat="1" applyFont="1" applyFill="1" applyBorder="1" applyAlignment="1">
      <alignment horizontal="right"/>
    </xf>
    <xf numFmtId="0" fontId="63" fillId="0" borderId="10" xfId="0" applyFont="1" applyFill="1" applyBorder="1"/>
    <xf numFmtId="0" fontId="6" fillId="0" borderId="10" xfId="0" applyFont="1" applyFill="1" applyBorder="1" applyAlignment="1">
      <alignment horizontal="center" vertical="center" wrapText="1"/>
    </xf>
    <xf numFmtId="0" fontId="41" fillId="0" borderId="10" xfId="3702" applyFont="1" applyFill="1" applyBorder="1" applyAlignment="1">
      <alignment horizontal="center" vertical="center" wrapText="1"/>
    </xf>
    <xf numFmtId="0" fontId="40" fillId="30" borderId="10" xfId="3702" applyFont="1" applyFill="1" applyBorder="1" applyAlignment="1">
      <alignment horizontal="left" vertical="top" wrapText="1"/>
    </xf>
    <xf numFmtId="49" fontId="41" fillId="30" borderId="10" xfId="3702" applyNumberFormat="1" applyFont="1" applyFill="1" applyBorder="1" applyAlignment="1">
      <alignment horizontal="center" wrapText="1"/>
    </xf>
    <xf numFmtId="0" fontId="41" fillId="30" borderId="10" xfId="3702" applyFont="1" applyFill="1" applyBorder="1" applyAlignment="1">
      <alignment horizontal="center" vertical="center" wrapText="1"/>
    </xf>
    <xf numFmtId="1" fontId="41" fillId="30" borderId="10" xfId="3702" applyNumberFormat="1" applyFont="1" applyFill="1" applyBorder="1" applyAlignment="1">
      <alignment horizontal="right"/>
    </xf>
    <xf numFmtId="0" fontId="41" fillId="0" borderId="10" xfId="3702" applyFont="1" applyFill="1" applyBorder="1" applyAlignment="1">
      <alignment horizontal="left" vertical="top" wrapText="1"/>
    </xf>
    <xf numFmtId="49" fontId="41" fillId="0" borderId="10" xfId="3702" applyNumberFormat="1" applyFont="1" applyFill="1" applyBorder="1" applyAlignment="1">
      <alignment horizontal="center" wrapText="1"/>
    </xf>
    <xf numFmtId="1" fontId="41" fillId="0" borderId="10" xfId="3702" applyNumberFormat="1" applyFont="1" applyFill="1" applyBorder="1" applyAlignment="1">
      <alignment horizontal="right"/>
    </xf>
    <xf numFmtId="0" fontId="41" fillId="0" borderId="10" xfId="3702" applyFont="1" applyFill="1" applyBorder="1" applyAlignment="1">
      <alignment horizontal="right"/>
    </xf>
    <xf numFmtId="0" fontId="41" fillId="32" borderId="10" xfId="3702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39" fillId="24" borderId="10" xfId="0" applyNumberFormat="1" applyFont="1" applyFill="1" applyBorder="1" applyAlignment="1">
      <alignment horizontal="center" wrapText="1"/>
    </xf>
    <xf numFmtId="49" fontId="39" fillId="24" borderId="10" xfId="0" applyNumberFormat="1" applyFont="1" applyFill="1" applyBorder="1" applyAlignment="1">
      <alignment horizontal="center" wrapText="1"/>
    </xf>
    <xf numFmtId="0" fontId="41" fillId="24" borderId="10" xfId="0" applyFont="1" applyFill="1" applyBorder="1" applyAlignment="1">
      <alignment horizontal="left" vertical="top" wrapText="1"/>
    </xf>
    <xf numFmtId="49" fontId="41" fillId="24" borderId="10" xfId="0" applyNumberFormat="1" applyFont="1" applyFill="1" applyBorder="1" applyAlignment="1">
      <alignment horizontal="center" wrapText="1"/>
    </xf>
    <xf numFmtId="1" fontId="42" fillId="0" borderId="10" xfId="0" applyNumberFormat="1" applyFont="1" applyFill="1" applyBorder="1" applyAlignment="1">
      <alignment horizontal="right"/>
    </xf>
    <xf numFmtId="0" fontId="42" fillId="24" borderId="10" xfId="0" applyFont="1" applyFill="1" applyBorder="1" applyAlignment="1">
      <alignment horizontal="left" vertical="top" wrapText="1"/>
    </xf>
    <xf numFmtId="49" fontId="41" fillId="24" borderId="10" xfId="0" applyNumberFormat="1" applyFont="1" applyFill="1" applyBorder="1" applyAlignment="1">
      <alignment horizontal="center" wrapText="1"/>
    </xf>
    <xf numFmtId="0" fontId="42" fillId="24" borderId="10" xfId="0" applyFont="1" applyFill="1" applyBorder="1" applyAlignment="1">
      <alignment horizontal="left" vertical="top" wrapText="1"/>
    </xf>
    <xf numFmtId="1" fontId="42" fillId="0" borderId="10" xfId="0" applyNumberFormat="1" applyFont="1" applyFill="1" applyBorder="1" applyAlignment="1">
      <alignment horizontal="right"/>
    </xf>
    <xf numFmtId="0" fontId="41" fillId="24" borderId="10" xfId="0" applyFont="1" applyFill="1" applyBorder="1" applyAlignment="1">
      <alignment horizontal="left" vertical="top" wrapText="1"/>
    </xf>
    <xf numFmtId="1" fontId="42" fillId="0" borderId="10" xfId="0" applyNumberFormat="1" applyFont="1" applyFill="1" applyBorder="1" applyAlignment="1">
      <alignment horizontal="right"/>
    </xf>
    <xf numFmtId="0" fontId="42" fillId="24" borderId="10" xfId="0" applyFont="1" applyFill="1" applyBorder="1" applyAlignment="1">
      <alignment horizontal="left" vertical="top" wrapText="1"/>
    </xf>
    <xf numFmtId="49" fontId="41" fillId="24" borderId="10" xfId="0" applyNumberFormat="1" applyFont="1" applyFill="1" applyBorder="1" applyAlignment="1">
      <alignment horizontal="center" wrapText="1"/>
    </xf>
    <xf numFmtId="1" fontId="42" fillId="0" borderId="10" xfId="0" applyNumberFormat="1" applyFont="1" applyFill="1" applyBorder="1" applyAlignment="1">
      <alignment horizontal="right"/>
    </xf>
    <xf numFmtId="0" fontId="41" fillId="24" borderId="10" xfId="0" applyFont="1" applyFill="1" applyBorder="1" applyAlignment="1">
      <alignment horizontal="left" vertical="top" wrapText="1"/>
    </xf>
    <xf numFmtId="49" fontId="41" fillId="24" borderId="10" xfId="0" applyNumberFormat="1" applyFont="1" applyFill="1" applyBorder="1" applyAlignment="1">
      <alignment horizontal="center" wrapText="1"/>
    </xf>
    <xf numFmtId="0" fontId="42" fillId="24" borderId="10" xfId="0" applyFont="1" applyFill="1" applyBorder="1" applyAlignment="1">
      <alignment horizontal="left" vertical="top" wrapText="1"/>
    </xf>
    <xf numFmtId="49" fontId="41" fillId="24" borderId="10" xfId="0" applyNumberFormat="1" applyFont="1" applyFill="1" applyBorder="1" applyAlignment="1">
      <alignment horizontal="center" wrapText="1"/>
    </xf>
    <xf numFmtId="1" fontId="42" fillId="0" borderId="10" xfId="0" applyNumberFormat="1" applyFont="1" applyFill="1" applyBorder="1" applyAlignment="1">
      <alignment horizontal="right"/>
    </xf>
    <xf numFmtId="0" fontId="41" fillId="24" borderId="10" xfId="0" applyFont="1" applyFill="1" applyBorder="1" applyAlignment="1">
      <alignment horizontal="left" vertical="top" wrapText="1"/>
    </xf>
    <xf numFmtId="49" fontId="39" fillId="24" borderId="10" xfId="0" applyNumberFormat="1" applyFont="1" applyFill="1" applyBorder="1" applyAlignment="1">
      <alignment horizontal="center" wrapText="1"/>
    </xf>
    <xf numFmtId="49" fontId="41" fillId="24" borderId="10" xfId="0" applyNumberFormat="1" applyFont="1" applyFill="1" applyBorder="1" applyAlignment="1">
      <alignment horizontal="center" wrapText="1"/>
    </xf>
    <xf numFmtId="1" fontId="43" fillId="0" borderId="1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9" fillId="29" borderId="10" xfId="0" applyFont="1" applyFill="1" applyBorder="1" applyAlignment="1">
      <alignment horizontal="left" vertical="center" wrapText="1"/>
    </xf>
    <xf numFmtId="49" fontId="39" fillId="29" borderId="10" xfId="0" applyNumberFormat="1" applyFont="1" applyFill="1" applyBorder="1" applyAlignment="1">
      <alignment horizontal="center" vertical="center" wrapText="1"/>
    </xf>
    <xf numFmtId="0" fontId="39" fillId="29" borderId="10" xfId="0" applyNumberFormat="1" applyFont="1" applyFill="1" applyBorder="1" applyProtection="1"/>
    <xf numFmtId="49" fontId="39" fillId="29" borderId="10" xfId="0" applyNumberFormat="1" applyFont="1" applyFill="1" applyBorder="1" applyAlignment="1" applyProtection="1">
      <alignment horizontal="center" vertical="center"/>
    </xf>
    <xf numFmtId="0" fontId="39" fillId="29" borderId="10" xfId="0" applyNumberFormat="1" applyFont="1" applyFill="1" applyBorder="1" applyAlignment="1" applyProtection="1">
      <alignment horizontal="center"/>
    </xf>
    <xf numFmtId="49" fontId="41" fillId="29" borderId="10" xfId="0" applyNumberFormat="1" applyFont="1" applyFill="1" applyBorder="1" applyAlignment="1">
      <alignment horizontal="center" vertical="center"/>
    </xf>
    <xf numFmtId="0" fontId="41" fillId="29" borderId="10" xfId="0" applyFont="1" applyFill="1" applyBorder="1" applyAlignment="1">
      <alignment horizontal="left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top" wrapText="1"/>
    </xf>
    <xf numFmtId="49" fontId="41" fillId="0" borderId="10" xfId="8224" applyNumberFormat="1" applyFont="1" applyFill="1" applyBorder="1" applyAlignment="1">
      <alignment horizontal="center" vertical="center"/>
    </xf>
    <xf numFmtId="0" fontId="41" fillId="0" borderId="12" xfId="8224" applyFont="1" applyFill="1" applyBorder="1" applyAlignment="1">
      <alignment horizontal="left" vertical="center" wrapText="1"/>
    </xf>
    <xf numFmtId="49" fontId="39" fillId="0" borderId="10" xfId="8224" applyNumberFormat="1" applyFont="1" applyFill="1" applyBorder="1" applyAlignment="1">
      <alignment horizontal="center" vertical="center"/>
    </xf>
    <xf numFmtId="49" fontId="117" fillId="0" borderId="10" xfId="8224" applyNumberFormat="1" applyFont="1" applyFill="1" applyBorder="1" applyAlignment="1">
      <alignment horizontal="center" vertical="center"/>
    </xf>
    <xf numFmtId="1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right"/>
    </xf>
    <xf numFmtId="0" fontId="39" fillId="0" borderId="10" xfId="0" applyFont="1" applyFill="1" applyBorder="1"/>
    <xf numFmtId="0" fontId="39" fillId="0" borderId="10" xfId="0" applyFont="1" applyFill="1" applyBorder="1" applyAlignment="1">
      <alignment wrapText="1"/>
    </xf>
    <xf numFmtId="0" fontId="43" fillId="0" borderId="10" xfId="0" applyFont="1" applyFill="1" applyBorder="1" applyAlignment="1">
      <alignment horizontal="right"/>
    </xf>
    <xf numFmtId="1" fontId="39" fillId="0" borderId="10" xfId="0" applyNumberFormat="1" applyFont="1" applyFill="1" applyBorder="1" applyAlignment="1">
      <alignment horizontal="right"/>
    </xf>
    <xf numFmtId="0" fontId="41" fillId="24" borderId="0" xfId="0" applyFont="1" applyFill="1"/>
    <xf numFmtId="0" fontId="40" fillId="24" borderId="10" xfId="0" applyFont="1" applyFill="1" applyBorder="1" applyAlignment="1">
      <alignment horizontal="left" vertical="center" wrapText="1"/>
    </xf>
    <xf numFmtId="49" fontId="41" fillId="24" borderId="10" xfId="0" applyNumberFormat="1" applyFont="1" applyFill="1" applyBorder="1" applyAlignment="1">
      <alignment horizontal="center" vertical="center"/>
    </xf>
    <xf numFmtId="0" fontId="116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right" wrapText="1"/>
    </xf>
    <xf numFmtId="0" fontId="117" fillId="0" borderId="10" xfId="0" applyFont="1" applyFill="1" applyBorder="1" applyAlignment="1">
      <alignment horizontal="right" wrapText="1"/>
    </xf>
    <xf numFmtId="0" fontId="117" fillId="0" borderId="10" xfId="0" applyFont="1" applyFill="1" applyBorder="1" applyAlignment="1">
      <alignment horizontal="right"/>
    </xf>
    <xf numFmtId="0" fontId="39" fillId="0" borderId="10" xfId="0" applyFont="1" applyFill="1" applyBorder="1" applyAlignment="1">
      <alignment horizontal="right"/>
    </xf>
    <xf numFmtId="0" fontId="39" fillId="0" borderId="10" xfId="0" applyNumberFormat="1" applyFont="1" applyFill="1" applyBorder="1" applyProtection="1"/>
    <xf numFmtId="49" fontId="39" fillId="0" borderId="10" xfId="0" applyNumberFormat="1" applyFont="1" applyFill="1" applyBorder="1" applyAlignment="1" applyProtection="1">
      <alignment horizontal="center" vertical="center"/>
    </xf>
    <xf numFmtId="0" fontId="39" fillId="0" borderId="10" xfId="0" applyNumberFormat="1" applyFont="1" applyFill="1" applyBorder="1" applyAlignment="1" applyProtection="1">
      <alignment horizontal="center"/>
    </xf>
    <xf numFmtId="0" fontId="39" fillId="0" borderId="10" xfId="0" applyNumberFormat="1" applyFont="1" applyFill="1" applyBorder="1" applyAlignment="1" applyProtection="1">
      <alignment horizontal="right" wrapText="1"/>
    </xf>
    <xf numFmtId="0" fontId="39" fillId="0" borderId="10" xfId="0" applyNumberFormat="1" applyFont="1" applyFill="1" applyBorder="1" applyAlignment="1" applyProtection="1">
      <alignment horizontal="right"/>
    </xf>
    <xf numFmtId="0" fontId="117" fillId="0" borderId="10" xfId="0" applyNumberFormat="1" applyFont="1" applyFill="1" applyBorder="1" applyAlignment="1" applyProtection="1">
      <alignment horizontal="right"/>
    </xf>
    <xf numFmtId="0" fontId="39" fillId="0" borderId="0" xfId="0" applyFont="1" applyFill="1"/>
    <xf numFmtId="0" fontId="43" fillId="0" borderId="10" xfId="0" applyFont="1" applyFill="1" applyBorder="1"/>
    <xf numFmtId="1" fontId="117" fillId="0" borderId="10" xfId="0" applyNumberFormat="1" applyFont="1" applyFill="1" applyBorder="1" applyAlignment="1">
      <alignment horizontal="right"/>
    </xf>
    <xf numFmtId="1" fontId="29" fillId="0" borderId="0" xfId="0" applyNumberFormat="1" applyFont="1"/>
    <xf numFmtId="0" fontId="43" fillId="0" borderId="17" xfId="0" applyFont="1" applyFill="1" applyBorder="1"/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9" fillId="34" borderId="10" xfId="8147" applyFont="1" applyFill="1" applyBorder="1" applyAlignment="1">
      <alignment horizontal="left" vertical="center" wrapText="1"/>
    </xf>
    <xf numFmtId="49" fontId="39" fillId="34" borderId="10" xfId="8147" applyNumberFormat="1" applyFont="1" applyFill="1" applyBorder="1" applyAlignment="1">
      <alignment horizontal="center" vertical="center"/>
    </xf>
    <xf numFmtId="0" fontId="39" fillId="34" borderId="10" xfId="8147" applyFont="1" applyFill="1" applyBorder="1" applyAlignment="1">
      <alignment horizontal="center" vertical="center" wrapText="1"/>
    </xf>
    <xf numFmtId="0" fontId="117" fillId="0" borderId="10" xfId="0" applyFont="1" applyFill="1" applyBorder="1" applyAlignment="1">
      <alignment horizontal="left" vertical="center" wrapText="1"/>
    </xf>
    <xf numFmtId="0" fontId="39" fillId="0" borderId="10" xfId="0" applyFont="1" applyFill="1" applyBorder="1" applyAlignment="1">
      <alignment horizontal="left" vertical="center" wrapText="1"/>
    </xf>
    <xf numFmtId="0" fontId="39" fillId="35" borderId="10" xfId="8147" applyFont="1" applyFill="1" applyBorder="1" applyAlignment="1">
      <alignment horizontal="left" vertical="center" wrapText="1"/>
    </xf>
    <xf numFmtId="0" fontId="39" fillId="0" borderId="0" xfId="0" applyFont="1" applyFill="1" applyAlignment="1">
      <alignment wrapText="1"/>
    </xf>
    <xf numFmtId="0" fontId="117" fillId="0" borderId="16" xfId="0" applyFont="1" applyFill="1" applyBorder="1" applyAlignment="1">
      <alignment horizontal="left" vertical="center" wrapText="1"/>
    </xf>
    <xf numFmtId="0" fontId="117" fillId="0" borderId="10" xfId="0" applyFont="1" applyFill="1" applyBorder="1" applyAlignment="1">
      <alignment horizontal="center" vertical="center" wrapText="1"/>
    </xf>
    <xf numFmtId="1" fontId="117" fillId="0" borderId="10" xfId="0" applyNumberFormat="1" applyFont="1" applyFill="1" applyBorder="1" applyAlignment="1">
      <alignment horizontal="right" wrapText="1"/>
    </xf>
    <xf numFmtId="0" fontId="117" fillId="0" borderId="10" xfId="0" applyFont="1" applyFill="1" applyBorder="1"/>
    <xf numFmtId="0" fontId="39" fillId="0" borderId="17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117" fillId="0" borderId="10" xfId="0" applyFont="1" applyFill="1" applyBorder="1" applyAlignment="1">
      <alignment horizontal="center" vertical="center"/>
    </xf>
    <xf numFmtId="0" fontId="117" fillId="0" borderId="12" xfId="0" applyFont="1" applyFill="1" applyBorder="1" applyAlignment="1">
      <alignment horizontal="center" vertical="center" wrapText="1"/>
    </xf>
    <xf numFmtId="0" fontId="119" fillId="35" borderId="10" xfId="8147" applyFont="1" applyFill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center" vertical="center"/>
    </xf>
    <xf numFmtId="0" fontId="117" fillId="0" borderId="16" xfId="0" applyFont="1" applyFill="1" applyBorder="1" applyAlignment="1">
      <alignment horizontal="center" vertical="center" wrapText="1"/>
    </xf>
    <xf numFmtId="0" fontId="117" fillId="0" borderId="16" xfId="0" applyFont="1" applyFill="1" applyBorder="1" applyAlignment="1">
      <alignment horizontal="right" wrapText="1"/>
    </xf>
    <xf numFmtId="1" fontId="117" fillId="0" borderId="16" xfId="0" applyNumberFormat="1" applyFont="1" applyFill="1" applyBorder="1" applyAlignment="1">
      <alignment horizontal="right"/>
    </xf>
    <xf numFmtId="0" fontId="117" fillId="0" borderId="16" xfId="0" applyFont="1" applyFill="1" applyBorder="1" applyAlignment="1">
      <alignment horizontal="right"/>
    </xf>
    <xf numFmtId="0" fontId="117" fillId="0" borderId="10" xfId="0" applyFont="1" applyFill="1" applyBorder="1" applyAlignment="1">
      <alignment vertical="center"/>
    </xf>
    <xf numFmtId="49" fontId="117" fillId="0" borderId="10" xfId="0" applyNumberFormat="1" applyFont="1" applyFill="1" applyBorder="1" applyAlignment="1">
      <alignment horizontal="center" vertical="center"/>
    </xf>
    <xf numFmtId="49" fontId="39" fillId="0" borderId="12" xfId="0" applyNumberFormat="1" applyFont="1" applyFill="1" applyBorder="1" applyAlignment="1">
      <alignment horizontal="center" vertical="center"/>
    </xf>
    <xf numFmtId="49" fontId="39" fillId="0" borderId="10" xfId="0" applyNumberFormat="1" applyFont="1" applyFill="1" applyBorder="1" applyAlignment="1">
      <alignment horizontal="center" vertical="center" wrapText="1"/>
    </xf>
    <xf numFmtId="49" fontId="117" fillId="0" borderId="10" xfId="0" applyNumberFormat="1" applyFont="1" applyFill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center"/>
    </xf>
    <xf numFmtId="49" fontId="39" fillId="0" borderId="0" xfId="0" applyNumberFormat="1" applyFont="1" applyFill="1" applyBorder="1" applyAlignment="1">
      <alignment horizontal="center" vertical="center"/>
    </xf>
    <xf numFmtId="0" fontId="117" fillId="0" borderId="0" xfId="0" applyFont="1" applyFill="1" applyAlignment="1">
      <alignment horizontal="center"/>
    </xf>
    <xf numFmtId="49" fontId="39" fillId="35" borderId="10" xfId="8147" applyNumberFormat="1" applyFont="1" applyFill="1" applyBorder="1" applyAlignment="1">
      <alignment horizontal="center" vertical="center"/>
    </xf>
    <xf numFmtId="49" fontId="39" fillId="0" borderId="14" xfId="0" applyNumberFormat="1" applyFont="1" applyFill="1" applyBorder="1" applyAlignment="1">
      <alignment horizontal="center" vertical="center"/>
    </xf>
    <xf numFmtId="49" fontId="117" fillId="0" borderId="16" xfId="0" applyNumberFormat="1" applyFont="1" applyFill="1" applyBorder="1" applyAlignment="1">
      <alignment horizontal="center" vertical="center"/>
    </xf>
    <xf numFmtId="0" fontId="39" fillId="0" borderId="10" xfId="8147" applyFont="1" applyFill="1" applyBorder="1" applyAlignment="1">
      <alignment horizontal="right" wrapText="1"/>
    </xf>
    <xf numFmtId="1" fontId="117" fillId="0" borderId="10" xfId="8147" applyNumberFormat="1" applyFont="1" applyFill="1" applyBorder="1" applyAlignment="1">
      <alignment horizontal="right" wrapText="1"/>
    </xf>
    <xf numFmtId="1" fontId="39" fillId="0" borderId="10" xfId="8147" applyNumberFormat="1" applyFont="1" applyFill="1" applyBorder="1" applyAlignment="1">
      <alignment horizontal="right"/>
    </xf>
    <xf numFmtId="0" fontId="117" fillId="0" borderId="10" xfId="8147" applyFont="1" applyFill="1" applyBorder="1" applyAlignment="1">
      <alignment horizontal="right" wrapText="1"/>
    </xf>
    <xf numFmtId="0" fontId="39" fillId="0" borderId="10" xfId="8147" applyFont="1" applyFill="1" applyBorder="1" applyAlignment="1">
      <alignment horizontal="right"/>
    </xf>
    <xf numFmtId="0" fontId="119" fillId="0" borderId="10" xfId="8147" applyFont="1" applyFill="1" applyBorder="1" applyAlignment="1">
      <alignment horizontal="right"/>
    </xf>
    <xf numFmtId="0" fontId="119" fillId="0" borderId="10" xfId="0" applyFont="1" applyFill="1" applyBorder="1" applyAlignment="1">
      <alignment horizontal="right" wrapText="1"/>
    </xf>
    <xf numFmtId="1" fontId="119" fillId="0" borderId="10" xfId="8147" applyNumberFormat="1" applyFont="1" applyFill="1" applyBorder="1" applyAlignment="1">
      <alignment horizontal="right"/>
    </xf>
    <xf numFmtId="0" fontId="119" fillId="0" borderId="10" xfId="0" applyFont="1" applyFill="1" applyBorder="1" applyAlignment="1">
      <alignment horizontal="right"/>
    </xf>
    <xf numFmtId="1" fontId="119" fillId="0" borderId="10" xfId="0" applyNumberFormat="1" applyFont="1" applyFill="1" applyBorder="1" applyAlignment="1">
      <alignment horizontal="right"/>
    </xf>
    <xf numFmtId="0" fontId="119" fillId="0" borderId="16" xfId="0" applyFont="1" applyFill="1" applyBorder="1" applyAlignment="1">
      <alignment horizontal="right"/>
    </xf>
    <xf numFmtId="0" fontId="117" fillId="0" borderId="10" xfId="0" applyFont="1" applyFill="1" applyBorder="1" applyAlignment="1">
      <alignment horizontal="left" vertical="top" wrapText="1"/>
    </xf>
    <xf numFmtId="0" fontId="39" fillId="0" borderId="10" xfId="0" applyFont="1" applyFill="1" applyBorder="1" applyAlignment="1">
      <alignment horizontal="left" vertical="top" wrapText="1"/>
    </xf>
    <xf numFmtId="0" fontId="39" fillId="34" borderId="10" xfId="8147" applyFont="1" applyFill="1" applyBorder="1" applyAlignment="1">
      <alignment horizontal="left" vertical="top" wrapText="1"/>
    </xf>
    <xf numFmtId="0" fontId="39" fillId="24" borderId="10" xfId="8147" applyFont="1" applyFill="1" applyBorder="1" applyAlignment="1">
      <alignment horizontal="left" vertical="top" wrapText="1"/>
    </xf>
    <xf numFmtId="49" fontId="39" fillId="34" borderId="10" xfId="8147" applyNumberFormat="1" applyFont="1" applyFill="1" applyBorder="1" applyAlignment="1">
      <alignment horizontal="center" wrapText="1"/>
    </xf>
    <xf numFmtId="49" fontId="39" fillId="0" borderId="10" xfId="0" applyNumberFormat="1" applyFont="1" applyFill="1" applyBorder="1" applyAlignment="1">
      <alignment horizontal="center" wrapText="1"/>
    </xf>
    <xf numFmtId="49" fontId="39" fillId="24" borderId="10" xfId="8147" applyNumberFormat="1" applyFont="1" applyFill="1" applyBorder="1" applyAlignment="1">
      <alignment horizontal="center" wrapText="1"/>
    </xf>
    <xf numFmtId="0" fontId="119" fillId="24" borderId="10" xfId="8147" applyFont="1" applyFill="1" applyBorder="1" applyAlignment="1">
      <alignment horizontal="center" vertical="center" wrapText="1"/>
    </xf>
    <xf numFmtId="0" fontId="39" fillId="0" borderId="10" xfId="8147" applyFont="1" applyFill="1" applyBorder="1" applyAlignment="1">
      <alignment horizontal="center" vertical="center" wrapText="1"/>
    </xf>
    <xf numFmtId="0" fontId="119" fillId="0" borderId="10" xfId="8147" applyFont="1" applyFill="1" applyBorder="1" applyAlignment="1">
      <alignment horizontal="center" vertical="center" wrapText="1"/>
    </xf>
    <xf numFmtId="49" fontId="39" fillId="0" borderId="10" xfId="8147" applyNumberFormat="1" applyFont="1" applyFill="1" applyBorder="1" applyAlignment="1">
      <alignment horizontal="center" wrapText="1"/>
    </xf>
    <xf numFmtId="49" fontId="39" fillId="34" borderId="10" xfId="0" applyNumberFormat="1" applyFont="1" applyFill="1" applyBorder="1" applyAlignment="1">
      <alignment horizontal="center" vertical="center"/>
    </xf>
    <xf numFmtId="0" fontId="39" fillId="34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/>
    </xf>
    <xf numFmtId="0" fontId="119" fillId="24" borderId="10" xfId="0" applyFont="1" applyFill="1" applyBorder="1"/>
    <xf numFmtId="49" fontId="39" fillId="37" borderId="10" xfId="8147" applyNumberFormat="1" applyFont="1" applyFill="1" applyBorder="1" applyAlignment="1">
      <alignment horizontal="center" vertical="center"/>
    </xf>
    <xf numFmtId="0" fontId="119" fillId="37" borderId="10" xfId="8147" applyFont="1" applyFill="1" applyBorder="1" applyAlignment="1">
      <alignment horizontal="center" vertical="center" wrapText="1"/>
    </xf>
    <xf numFmtId="49" fontId="39" fillId="0" borderId="10" xfId="8147" applyNumberFormat="1" applyFont="1" applyFill="1" applyBorder="1" applyAlignment="1">
      <alignment horizontal="center" vertical="center"/>
    </xf>
    <xf numFmtId="0" fontId="39" fillId="34" borderId="10" xfId="0" applyFont="1" applyFill="1" applyBorder="1" applyAlignment="1">
      <alignment horizontal="left" vertical="center" wrapText="1"/>
    </xf>
    <xf numFmtId="0" fontId="39" fillId="37" borderId="10" xfId="8147" applyFont="1" applyFill="1" applyBorder="1" applyAlignment="1">
      <alignment horizontal="left" vertical="center" wrapText="1"/>
    </xf>
    <xf numFmtId="49" fontId="41" fillId="0" borderId="10" xfId="0" applyNumberFormat="1" applyFont="1" applyFill="1" applyBorder="1" applyAlignment="1">
      <alignment horizontal="center" wrapText="1"/>
    </xf>
    <xf numFmtId="1" fontId="44" fillId="36" borderId="10" xfId="0" applyNumberFormat="1" applyFont="1" applyFill="1" applyBorder="1" applyAlignment="1">
      <alignment horizontal="right"/>
    </xf>
    <xf numFmtId="0" fontId="43" fillId="0" borderId="10" xfId="0" applyFont="1" applyFill="1" applyBorder="1" applyAlignment="1">
      <alignment horizontal="right" wrapText="1"/>
    </xf>
    <xf numFmtId="0" fontId="43" fillId="34" borderId="10" xfId="0" applyFont="1" applyFill="1" applyBorder="1" applyAlignment="1">
      <alignment horizontal="right" wrapText="1"/>
    </xf>
    <xf numFmtId="1" fontId="43" fillId="34" borderId="10" xfId="0" applyNumberFormat="1" applyFont="1" applyFill="1" applyBorder="1" applyAlignment="1">
      <alignment horizontal="right"/>
    </xf>
    <xf numFmtId="1" fontId="43" fillId="33" borderId="10" xfId="0" applyNumberFormat="1" applyFont="1" applyFill="1" applyBorder="1" applyAlignment="1">
      <alignment horizontal="right"/>
    </xf>
    <xf numFmtId="0" fontId="43" fillId="34" borderId="10" xfId="0" applyFont="1" applyFill="1" applyBorder="1"/>
    <xf numFmtId="0" fontId="43" fillId="33" borderId="10" xfId="0" applyFont="1" applyFill="1" applyBorder="1"/>
    <xf numFmtId="0" fontId="43" fillId="27" borderId="10" xfId="0" applyFont="1" applyFill="1" applyBorder="1" applyAlignment="1">
      <alignment horizontal="right" wrapText="1"/>
    </xf>
    <xf numFmtId="0" fontId="120" fillId="0" borderId="10" xfId="0" applyFont="1" applyFill="1" applyBorder="1"/>
    <xf numFmtId="0" fontId="43" fillId="0" borderId="16" xfId="0" applyFont="1" applyFill="1" applyBorder="1" applyAlignment="1">
      <alignment horizontal="right" wrapText="1"/>
    </xf>
    <xf numFmtId="1" fontId="43" fillId="0" borderId="16" xfId="0" applyNumberFormat="1" applyFont="1" applyFill="1" applyBorder="1" applyAlignment="1">
      <alignment horizontal="right"/>
    </xf>
    <xf numFmtId="0" fontId="43" fillId="0" borderId="16" xfId="0" applyFont="1" applyFill="1" applyBorder="1"/>
    <xf numFmtId="1" fontId="44" fillId="0" borderId="14" xfId="0" applyNumberFormat="1" applyFont="1" applyFill="1" applyBorder="1" applyAlignment="1">
      <alignment horizontal="right"/>
    </xf>
    <xf numFmtId="0" fontId="120" fillId="0" borderId="10" xfId="0" applyFont="1" applyFill="1" applyBorder="1" applyAlignment="1">
      <alignment horizontal="right"/>
    </xf>
    <xf numFmtId="0" fontId="43" fillId="37" borderId="10" xfId="0" applyFont="1" applyFill="1" applyBorder="1" applyAlignment="1">
      <alignment horizontal="right" wrapText="1"/>
    </xf>
    <xf numFmtId="1" fontId="43" fillId="37" borderId="10" xfId="0" applyNumberFormat="1" applyFont="1" applyFill="1" applyBorder="1" applyAlignment="1">
      <alignment horizontal="right"/>
    </xf>
    <xf numFmtId="0" fontId="43" fillId="37" borderId="10" xfId="0" applyFont="1" applyFill="1" applyBorder="1"/>
    <xf numFmtId="0" fontId="44" fillId="0" borderId="10" xfId="0" applyFont="1" applyFill="1" applyBorder="1" applyAlignment="1">
      <alignment horizontal="right" wrapText="1"/>
    </xf>
    <xf numFmtId="0" fontId="44" fillId="0" borderId="10" xfId="0" applyFont="1" applyFill="1" applyBorder="1"/>
    <xf numFmtId="1" fontId="44" fillId="33" borderId="10" xfId="0" applyNumberFormat="1" applyFont="1" applyFill="1" applyBorder="1"/>
    <xf numFmtId="0" fontId="44" fillId="0" borderId="10" xfId="0" applyFont="1" applyFill="1" applyBorder="1" applyAlignment="1">
      <alignment vertical="center"/>
    </xf>
    <xf numFmtId="0" fontId="44" fillId="0" borderId="17" xfId="0" applyFont="1" applyFill="1" applyBorder="1" applyAlignment="1">
      <alignment horizontal="left" vertical="center"/>
    </xf>
    <xf numFmtId="0" fontId="44" fillId="0" borderId="10" xfId="0" applyFont="1" applyFill="1" applyBorder="1" applyAlignment="1">
      <alignment horizontal="left" vertical="center"/>
    </xf>
    <xf numFmtId="0" fontId="81" fillId="0" borderId="10" xfId="0" applyFont="1" applyFill="1" applyBorder="1" applyAlignment="1">
      <alignment horizontal="center" vertical="center" wrapText="1"/>
    </xf>
    <xf numFmtId="0" fontId="81" fillId="0" borderId="10" xfId="0" applyFont="1" applyFill="1" applyBorder="1"/>
    <xf numFmtId="0" fontId="81" fillId="34" borderId="10" xfId="0" applyFont="1" applyFill="1" applyBorder="1" applyAlignment="1">
      <alignment horizontal="center" vertical="center" wrapText="1"/>
    </xf>
    <xf numFmtId="1" fontId="81" fillId="34" borderId="10" xfId="0" applyNumberFormat="1" applyFont="1" applyFill="1" applyBorder="1" applyAlignment="1">
      <alignment horizontal="right"/>
    </xf>
    <xf numFmtId="1" fontId="63" fillId="33" borderId="10" xfId="0" applyNumberFormat="1" applyFont="1" applyFill="1" applyBorder="1" applyAlignment="1">
      <alignment horizontal="right"/>
    </xf>
    <xf numFmtId="0" fontId="81" fillId="34" borderId="10" xfId="0" applyFont="1" applyFill="1" applyBorder="1"/>
    <xf numFmtId="0" fontId="81" fillId="33" borderId="10" xfId="0" applyFont="1" applyFill="1" applyBorder="1"/>
    <xf numFmtId="1" fontId="121" fillId="0" borderId="10" xfId="0" applyNumberFormat="1" applyFont="1" applyFill="1" applyBorder="1" applyAlignment="1">
      <alignment horizontal="right"/>
    </xf>
    <xf numFmtId="0" fontId="81" fillId="0" borderId="10" xfId="0" applyFont="1" applyFill="1" applyBorder="1" applyAlignment="1">
      <alignment horizontal="right" wrapText="1"/>
    </xf>
    <xf numFmtId="1" fontId="81" fillId="33" borderId="10" xfId="0" applyNumberFormat="1" applyFont="1" applyFill="1" applyBorder="1"/>
    <xf numFmtId="0" fontId="118" fillId="0" borderId="10" xfId="0" applyFont="1" applyFill="1" applyBorder="1"/>
    <xf numFmtId="0" fontId="81" fillId="24" borderId="10" xfId="0" applyFont="1" applyFill="1" applyBorder="1"/>
    <xf numFmtId="0" fontId="122" fillId="0" borderId="10" xfId="0" applyFont="1" applyFill="1" applyBorder="1" applyAlignment="1">
      <alignment horizontal="right" wrapText="1"/>
    </xf>
    <xf numFmtId="1" fontId="122" fillId="0" borderId="10" xfId="0" applyNumberFormat="1" applyFont="1" applyFill="1" applyBorder="1" applyAlignment="1">
      <alignment horizontal="right"/>
    </xf>
    <xf numFmtId="0" fontId="121" fillId="0" borderId="10" xfId="0" applyFont="1" applyFill="1" applyBorder="1" applyAlignment="1">
      <alignment horizontal="right"/>
    </xf>
    <xf numFmtId="0" fontId="122" fillId="0" borderId="10" xfId="0" applyFont="1" applyFill="1" applyBorder="1" applyAlignment="1">
      <alignment horizontal="right"/>
    </xf>
    <xf numFmtId="0" fontId="81" fillId="0" borderId="10" xfId="0" applyFont="1" applyFill="1" applyBorder="1" applyAlignment="1">
      <alignment horizontal="right"/>
    </xf>
    <xf numFmtId="0" fontId="118" fillId="0" borderId="10" xfId="0" applyFont="1" applyFill="1" applyBorder="1" applyAlignment="1">
      <alignment horizontal="right"/>
    </xf>
    <xf numFmtId="0" fontId="81" fillId="37" borderId="10" xfId="0" applyFont="1" applyFill="1" applyBorder="1" applyAlignment="1">
      <alignment horizontal="center" vertical="center" wrapText="1"/>
    </xf>
    <xf numFmtId="1" fontId="81" fillId="37" borderId="10" xfId="0" applyNumberFormat="1" applyFont="1" applyFill="1" applyBorder="1" applyAlignment="1">
      <alignment horizontal="right"/>
    </xf>
    <xf numFmtId="1" fontId="63" fillId="37" borderId="10" xfId="0" applyNumberFormat="1" applyFont="1" applyFill="1" applyBorder="1" applyAlignment="1">
      <alignment horizontal="right"/>
    </xf>
    <xf numFmtId="0" fontId="81" fillId="37" borderId="10" xfId="0" applyFont="1" applyFill="1" applyBorder="1"/>
    <xf numFmtId="1" fontId="63" fillId="33" borderId="10" xfId="0" applyNumberFormat="1" applyFont="1" applyFill="1" applyBorder="1"/>
    <xf numFmtId="0" fontId="123" fillId="24" borderId="10" xfId="0" applyFont="1" applyFill="1" applyBorder="1"/>
    <xf numFmtId="0" fontId="81" fillId="0" borderId="10" xfId="0" applyFont="1" applyFill="1" applyBorder="1" applyAlignment="1">
      <alignment vertical="center" wrapText="1"/>
    </xf>
    <xf numFmtId="0" fontId="63" fillId="0" borderId="10" xfId="0" applyFont="1" applyFill="1" applyBorder="1" applyAlignment="1">
      <alignment vertical="center"/>
    </xf>
    <xf numFmtId="0" fontId="121" fillId="0" borderId="10" xfId="0" applyFont="1" applyFill="1" applyBorder="1" applyAlignment="1">
      <alignment horizontal="left" vertical="center" wrapText="1"/>
    </xf>
    <xf numFmtId="49" fontId="63" fillId="0" borderId="12" xfId="0" applyNumberFormat="1" applyFont="1" applyFill="1" applyBorder="1" applyAlignment="1">
      <alignment horizontal="center" vertical="center"/>
    </xf>
    <xf numFmtId="49" fontId="81" fillId="0" borderId="10" xfId="0" applyNumberFormat="1" applyFont="1" applyFill="1" applyBorder="1"/>
    <xf numFmtId="0" fontId="39" fillId="0" borderId="15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/>
    </xf>
    <xf numFmtId="0" fontId="39" fillId="0" borderId="15" xfId="1335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6" fillId="24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/>
    </xf>
    <xf numFmtId="49" fontId="34" fillId="24" borderId="14" xfId="0" applyNumberFormat="1" applyFont="1" applyFill="1" applyBorder="1" applyAlignment="1">
      <alignment horizontal="center" vertical="center" textRotation="90" wrapText="1"/>
    </xf>
    <xf numFmtId="0" fontId="34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9" fillId="24" borderId="10" xfId="0" applyFont="1" applyFill="1" applyBorder="1" applyAlignment="1">
      <alignment horizontal="center" vertical="center" wrapText="1"/>
    </xf>
    <xf numFmtId="0" fontId="117" fillId="24" borderId="10" xfId="0" applyFont="1" applyFill="1" applyBorder="1" applyAlignment="1">
      <alignment horizontal="left" vertical="center" wrapText="1"/>
    </xf>
    <xf numFmtId="0" fontId="41" fillId="38" borderId="10" xfId="0" applyFont="1" applyFill="1" applyBorder="1" applyAlignment="1">
      <alignment horizontal="center"/>
    </xf>
    <xf numFmtId="1" fontId="117" fillId="31" borderId="10" xfId="0" applyNumberFormat="1" applyFont="1" applyFill="1" applyBorder="1" applyAlignment="1">
      <alignment horizontal="right" wrapText="1"/>
    </xf>
    <xf numFmtId="1" fontId="117" fillId="38" borderId="10" xfId="0" applyNumberFormat="1" applyFont="1" applyFill="1" applyBorder="1" applyAlignment="1">
      <alignment horizontal="right" wrapText="1"/>
    </xf>
    <xf numFmtId="0" fontId="39" fillId="0" borderId="17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24" borderId="17" xfId="0" applyFont="1" applyFill="1" applyBorder="1" applyAlignment="1">
      <alignment horizontal="center" vertical="center" wrapText="1"/>
    </xf>
    <xf numFmtId="1" fontId="39" fillId="31" borderId="17" xfId="0" applyNumberFormat="1" applyFont="1" applyFill="1" applyBorder="1" applyAlignment="1">
      <alignment horizontal="right"/>
    </xf>
    <xf numFmtId="1" fontId="39" fillId="0" borderId="10" xfId="0" applyNumberFormat="1" applyFont="1" applyBorder="1" applyAlignment="1">
      <alignment horizontal="right"/>
    </xf>
    <xf numFmtId="1" fontId="39" fillId="24" borderId="10" xfId="0" applyNumberFormat="1" applyFont="1" applyFill="1" applyBorder="1" applyAlignment="1">
      <alignment horizontal="right"/>
    </xf>
    <xf numFmtId="1" fontId="39" fillId="0" borderId="0" xfId="0" applyNumberFormat="1" applyFont="1" applyFill="1" applyBorder="1" applyAlignment="1">
      <alignment horizontal="right"/>
    </xf>
    <xf numFmtId="0" fontId="39" fillId="24" borderId="0" xfId="0" applyFont="1" applyFill="1"/>
    <xf numFmtId="0" fontId="41" fillId="0" borderId="0" xfId="0" applyFont="1" applyFill="1"/>
    <xf numFmtId="0" fontId="41" fillId="0" borderId="0" xfId="0" applyFont="1"/>
    <xf numFmtId="0" fontId="117" fillId="0" borderId="0" xfId="0" applyFont="1" applyFill="1" applyBorder="1" applyAlignment="1">
      <alignment horizontal="left" vertical="center" wrapText="1"/>
    </xf>
    <xf numFmtId="49" fontId="41" fillId="24" borderId="0" xfId="0" applyNumberFormat="1" applyFont="1" applyFill="1" applyAlignment="1">
      <alignment horizontal="center"/>
    </xf>
    <xf numFmtId="0" fontId="41" fillId="0" borderId="10" xfId="0" applyFont="1" applyBorder="1"/>
    <xf numFmtId="1" fontId="41" fillId="0" borderId="10" xfId="0" applyNumberFormat="1" applyFont="1" applyBorder="1"/>
    <xf numFmtId="0" fontId="41" fillId="0" borderId="10" xfId="0" applyFont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/>
    </xf>
    <xf numFmtId="0" fontId="41" fillId="0" borderId="10" xfId="0" applyFont="1" applyBorder="1" applyAlignment="1">
      <alignment horizontal="center" vertical="top"/>
    </xf>
    <xf numFmtId="0" fontId="39" fillId="0" borderId="17" xfId="0" applyFont="1" applyBorder="1" applyAlignment="1">
      <alignment horizontal="center" vertical="top" wrapText="1"/>
    </xf>
    <xf numFmtId="0" fontId="39" fillId="0" borderId="10" xfId="0" applyFont="1" applyBorder="1" applyAlignment="1">
      <alignment horizontal="center" vertical="top" wrapText="1"/>
    </xf>
    <xf numFmtId="49" fontId="41" fillId="0" borderId="10" xfId="0" applyNumberFormat="1" applyFont="1" applyBorder="1" applyAlignment="1">
      <alignment horizontal="center" wrapText="1"/>
    </xf>
    <xf numFmtId="49" fontId="7" fillId="0" borderId="10" xfId="0" applyNumberFormat="1" applyFont="1" applyFill="1" applyBorder="1"/>
    <xf numFmtId="0" fontId="39" fillId="0" borderId="10" xfId="8147" applyFont="1" applyFill="1" applyBorder="1" applyAlignment="1">
      <alignment wrapText="1"/>
    </xf>
    <xf numFmtId="49" fontId="39" fillId="0" borderId="10" xfId="8147" applyNumberFormat="1" applyFont="1" applyFill="1" applyBorder="1" applyAlignment="1">
      <alignment horizontal="right"/>
    </xf>
    <xf numFmtId="49" fontId="41" fillId="29" borderId="10" xfId="0" applyNumberFormat="1" applyFont="1" applyFill="1" applyBorder="1" applyAlignment="1">
      <alignment horizontal="center" wrapText="1"/>
    </xf>
    <xf numFmtId="49" fontId="6" fillId="24" borderId="0" xfId="0" applyNumberFormat="1" applyFont="1" applyFill="1" applyAlignment="1">
      <alignment horizontal="center"/>
    </xf>
    <xf numFmtId="0" fontId="6" fillId="24" borderId="10" xfId="0" applyFont="1" applyFill="1" applyBorder="1"/>
    <xf numFmtId="49" fontId="6" fillId="24" borderId="10" xfId="0" applyNumberFormat="1" applyFont="1" applyFill="1" applyBorder="1" applyAlignment="1">
      <alignment horizontal="center"/>
    </xf>
    <xf numFmtId="49" fontId="39" fillId="24" borderId="10" xfId="8147" applyNumberFormat="1" applyFont="1" applyFill="1" applyBorder="1" applyAlignment="1">
      <alignment horizontal="center"/>
    </xf>
    <xf numFmtId="0" fontId="5" fillId="24" borderId="0" xfId="0" applyFont="1" applyFill="1"/>
    <xf numFmtId="0" fontId="6" fillId="24" borderId="10" xfId="0" applyFont="1" applyFill="1" applyBorder="1" applyAlignment="1">
      <alignment horizontal="left"/>
    </xf>
    <xf numFmtId="0" fontId="41" fillId="24" borderId="10" xfId="0" applyFont="1" applyFill="1" applyBorder="1" applyAlignment="1">
      <alignment horizontal="center"/>
    </xf>
    <xf numFmtId="0" fontId="5" fillId="24" borderId="0" xfId="0" applyFont="1" applyFill="1" applyBorder="1" applyAlignment="1">
      <alignment horizontal="left"/>
    </xf>
    <xf numFmtId="49" fontId="6" fillId="24" borderId="10" xfId="0" applyNumberFormat="1" applyFont="1" applyFill="1" applyBorder="1" applyAlignment="1">
      <alignment horizontal="center" vertical="center"/>
    </xf>
    <xf numFmtId="49" fontId="39" fillId="24" borderId="10" xfId="8147" applyNumberFormat="1" applyFont="1" applyFill="1" applyBorder="1" applyAlignment="1">
      <alignment horizontal="center" vertical="center"/>
    </xf>
    <xf numFmtId="49" fontId="5" fillId="24" borderId="10" xfId="0" applyNumberFormat="1" applyFont="1" applyFill="1" applyBorder="1" applyAlignment="1">
      <alignment horizontal="center" vertical="center"/>
    </xf>
    <xf numFmtId="49" fontId="31" fillId="24" borderId="17" xfId="0" applyNumberFormat="1" applyFont="1" applyFill="1" applyBorder="1" applyAlignment="1">
      <alignment horizontal="center" vertical="center"/>
    </xf>
    <xf numFmtId="49" fontId="39" fillId="24" borderId="10" xfId="0" applyNumberFormat="1" applyFont="1" applyFill="1" applyBorder="1" applyAlignment="1">
      <alignment horizontal="center" vertical="center"/>
    </xf>
    <xf numFmtId="49" fontId="7" fillId="24" borderId="16" xfId="0" applyNumberFormat="1" applyFont="1" applyFill="1" applyBorder="1" applyAlignment="1">
      <alignment horizontal="center" vertical="center"/>
    </xf>
    <xf numFmtId="49" fontId="6" fillId="24" borderId="0" xfId="0" applyNumberFormat="1" applyFont="1" applyFill="1" applyBorder="1" applyAlignment="1">
      <alignment horizontal="center" vertical="center"/>
    </xf>
    <xf numFmtId="0" fontId="6" fillId="24" borderId="0" xfId="0" applyFont="1" applyFill="1" applyAlignment="1">
      <alignment vertical="center"/>
    </xf>
    <xf numFmtId="49" fontId="34" fillId="0" borderId="0" xfId="0" applyNumberFormat="1" applyFont="1" applyFill="1" applyAlignment="1">
      <alignment horizontal="center"/>
    </xf>
    <xf numFmtId="49" fontId="9" fillId="24" borderId="10" xfId="3692" applyNumberFormat="1" applyFont="1" applyFill="1" applyBorder="1" applyAlignment="1">
      <alignment horizontal="center" wrapText="1"/>
    </xf>
    <xf numFmtId="49" fontId="5" fillId="24" borderId="10" xfId="3692" applyNumberFormat="1" applyFont="1" applyFill="1" applyBorder="1" applyAlignment="1">
      <alignment horizontal="center" wrapText="1"/>
    </xf>
    <xf numFmtId="0" fontId="41" fillId="24" borderId="10" xfId="3692" applyFont="1" applyFill="1" applyBorder="1"/>
    <xf numFmtId="49" fontId="39" fillId="24" borderId="10" xfId="3692" applyNumberFormat="1" applyFont="1" applyFill="1" applyBorder="1" applyAlignment="1">
      <alignment horizontal="center" wrapText="1"/>
    </xf>
    <xf numFmtId="49" fontId="6" fillId="24" borderId="10" xfId="3692" applyNumberFormat="1" applyFont="1" applyFill="1" applyBorder="1" applyAlignment="1">
      <alignment horizontal="center" vertical="center"/>
    </xf>
    <xf numFmtId="49" fontId="5" fillId="24" borderId="0" xfId="3692" applyNumberFormat="1" applyFont="1" applyFill="1" applyBorder="1" applyAlignment="1">
      <alignment horizontal="center" wrapText="1"/>
    </xf>
    <xf numFmtId="49" fontId="39" fillId="29" borderId="10" xfId="3702" applyNumberFormat="1" applyFont="1" applyFill="1" applyBorder="1" applyAlignment="1">
      <alignment horizontal="center" wrapText="1"/>
    </xf>
    <xf numFmtId="49" fontId="39" fillId="29" borderId="10" xfId="0" applyNumberFormat="1" applyFont="1" applyFill="1" applyBorder="1" applyAlignment="1">
      <alignment horizontal="center" wrapText="1"/>
    </xf>
    <xf numFmtId="49" fontId="39" fillId="29" borderId="0" xfId="3702" applyNumberFormat="1" applyFont="1" applyFill="1" applyBorder="1" applyAlignment="1">
      <alignment horizontal="center" wrapText="1"/>
    </xf>
    <xf numFmtId="0" fontId="33" fillId="0" borderId="10" xfId="0" applyFont="1" applyFill="1" applyBorder="1"/>
    <xf numFmtId="49" fontId="34" fillId="24" borderId="10" xfId="0" applyNumberFormat="1" applyFont="1" applyFill="1" applyBorder="1" applyAlignment="1">
      <alignment horizontal="center" wrapText="1"/>
    </xf>
    <xf numFmtId="49" fontId="6" fillId="24" borderId="0" xfId="0" applyNumberFormat="1" applyFont="1" applyFill="1" applyBorder="1" applyAlignment="1">
      <alignment horizontal="center"/>
    </xf>
    <xf numFmtId="0" fontId="5" fillId="24" borderId="0" xfId="0" applyFont="1" applyFill="1" applyBorder="1"/>
    <xf numFmtId="49" fontId="5" fillId="24" borderId="0" xfId="0" applyNumberFormat="1" applyFont="1" applyFill="1" applyBorder="1"/>
    <xf numFmtId="0" fontId="6" fillId="24" borderId="0" xfId="0" applyFont="1" applyFill="1" applyBorder="1"/>
    <xf numFmtId="0" fontId="6" fillId="24" borderId="10" xfId="0" applyFont="1" applyFill="1" applyBorder="1" applyAlignment="1">
      <alignment horizontal="center" vertical="center"/>
    </xf>
    <xf numFmtId="49" fontId="39" fillId="24" borderId="10" xfId="0" applyNumberFormat="1" applyFont="1" applyFill="1" applyBorder="1" applyAlignment="1" applyProtection="1">
      <alignment horizontal="center" vertical="center"/>
    </xf>
    <xf numFmtId="0" fontId="6" fillId="24" borderId="0" xfId="0" applyFont="1" applyFill="1" applyBorder="1" applyAlignment="1"/>
    <xf numFmtId="49" fontId="6" fillId="24" borderId="0" xfId="0" applyNumberFormat="1" applyFont="1" applyFill="1" applyBorder="1"/>
    <xf numFmtId="49" fontId="29" fillId="24" borderId="0" xfId="0" applyNumberFormat="1" applyFont="1" applyFill="1" applyAlignment="1">
      <alignment horizontal="center" vertical="center"/>
    </xf>
    <xf numFmtId="49" fontId="5" fillId="24" borderId="10" xfId="0" applyNumberFormat="1" applyFont="1" applyFill="1" applyBorder="1" applyAlignment="1">
      <alignment horizontal="center" wrapText="1"/>
    </xf>
    <xf numFmtId="49" fontId="6" fillId="24" borderId="0" xfId="0" applyNumberFormat="1" applyFont="1" applyFill="1" applyBorder="1" applyAlignment="1">
      <alignment horizontal="center" wrapText="1"/>
    </xf>
    <xf numFmtId="49" fontId="33" fillId="24" borderId="0" xfId="0" applyNumberFormat="1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left" vertical="center"/>
    </xf>
    <xf numFmtId="49" fontId="6" fillId="24" borderId="10" xfId="0" applyNumberFormat="1" applyFont="1" applyFill="1" applyBorder="1" applyAlignment="1">
      <alignment vertical="center" textRotation="90" wrapText="1"/>
    </xf>
    <xf numFmtId="49" fontId="29" fillId="24" borderId="0" xfId="0" applyNumberFormat="1" applyFont="1" applyFill="1"/>
    <xf numFmtId="0" fontId="42" fillId="0" borderId="10" xfId="0" applyFont="1" applyFill="1" applyBorder="1" applyAlignment="1">
      <alignment horizontal="left" vertical="top" wrapText="1"/>
    </xf>
    <xf numFmtId="0" fontId="41" fillId="0" borderId="10" xfId="0" applyFont="1" applyFill="1" applyBorder="1" applyAlignment="1">
      <alignment horizontal="left" vertical="top" wrapText="1"/>
    </xf>
    <xf numFmtId="0" fontId="39" fillId="0" borderId="10" xfId="8147" applyFont="1" applyFill="1" applyBorder="1" applyAlignment="1">
      <alignment horizontal="left" vertical="top" wrapText="1"/>
    </xf>
    <xf numFmtId="49" fontId="7" fillId="24" borderId="0" xfId="0" applyNumberFormat="1" applyFont="1" applyFill="1" applyBorder="1" applyAlignment="1">
      <alignment horizontal="center" vertical="center"/>
    </xf>
    <xf numFmtId="49" fontId="33" fillId="24" borderId="10" xfId="0" applyNumberFormat="1" applyFont="1" applyFill="1" applyBorder="1" applyAlignment="1">
      <alignment horizontal="center" vertical="center"/>
    </xf>
    <xf numFmtId="49" fontId="41" fillId="24" borderId="10" xfId="0" applyNumberFormat="1" applyFont="1" applyFill="1" applyBorder="1" applyAlignment="1">
      <alignment horizontal="center"/>
    </xf>
    <xf numFmtId="0" fontId="41" fillId="29" borderId="14" xfId="0" applyFont="1" applyFill="1" applyBorder="1" applyAlignment="1">
      <alignment horizontal="center" vertical="center"/>
    </xf>
    <xf numFmtId="1" fontId="41" fillId="0" borderId="10" xfId="0" applyNumberFormat="1" applyFont="1" applyFill="1" applyBorder="1" applyAlignment="1">
      <alignment horizontal="right"/>
    </xf>
    <xf numFmtId="1" fontId="41" fillId="0" borderId="10" xfId="0" applyNumberFormat="1" applyFont="1" applyFill="1" applyBorder="1" applyAlignment="1">
      <alignment horizontal="right" wrapText="1"/>
    </xf>
    <xf numFmtId="1" fontId="41" fillId="0" borderId="10" xfId="0" applyNumberFormat="1" applyFont="1" applyFill="1" applyBorder="1" applyAlignment="1">
      <alignment horizontal="center"/>
    </xf>
    <xf numFmtId="0" fontId="41" fillId="29" borderId="10" xfId="0" applyFont="1" applyFill="1" applyBorder="1" applyAlignment="1">
      <alignment horizontal="center"/>
    </xf>
    <xf numFmtId="0" fontId="39" fillId="29" borderId="10" xfId="0" applyFont="1" applyFill="1" applyBorder="1" applyAlignment="1">
      <alignment horizontal="center" vertical="center" wrapText="1"/>
    </xf>
    <xf numFmtId="1" fontId="39" fillId="39" borderId="10" xfId="0" applyNumberFormat="1" applyFont="1" applyFill="1" applyBorder="1" applyAlignment="1">
      <alignment horizontal="right" wrapText="1"/>
    </xf>
    <xf numFmtId="0" fontId="39" fillId="29" borderId="17" xfId="0" applyFont="1" applyFill="1" applyBorder="1" applyAlignment="1">
      <alignment horizontal="center" vertical="center" wrapText="1"/>
    </xf>
    <xf numFmtId="0" fontId="39" fillId="24" borderId="10" xfId="0" applyFont="1" applyFill="1" applyBorder="1" applyAlignment="1">
      <alignment horizontal="left" vertical="center" wrapText="1"/>
    </xf>
    <xf numFmtId="0" fontId="41" fillId="24" borderId="1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top"/>
    </xf>
    <xf numFmtId="0" fontId="41" fillId="31" borderId="10" xfId="0" applyFont="1" applyFill="1" applyBorder="1" applyAlignment="1">
      <alignment horizontal="center" vertical="top"/>
    </xf>
    <xf numFmtId="0" fontId="41" fillId="29" borderId="10" xfId="0" applyFont="1" applyFill="1" applyBorder="1" applyAlignment="1">
      <alignment horizontal="center" vertical="top" wrapText="1"/>
    </xf>
    <xf numFmtId="0" fontId="41" fillId="29" borderId="10" xfId="0" applyFont="1" applyFill="1" applyBorder="1" applyAlignment="1">
      <alignment horizontal="center" vertical="top"/>
    </xf>
    <xf numFmtId="0" fontId="39" fillId="24" borderId="10" xfId="0" applyFont="1" applyFill="1" applyBorder="1" applyAlignment="1">
      <alignment horizontal="center" vertical="top" wrapText="1"/>
    </xf>
    <xf numFmtId="0" fontId="29" fillId="24" borderId="0" xfId="0" applyFont="1" applyFill="1" applyAlignment="1">
      <alignment horizontal="center" vertical="top"/>
    </xf>
    <xf numFmtId="0" fontId="41" fillId="0" borderId="10" xfId="0" applyFont="1" applyFill="1" applyBorder="1"/>
    <xf numFmtId="0" fontId="119" fillId="0" borderId="10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top"/>
    </xf>
    <xf numFmtId="1" fontId="124" fillId="38" borderId="10" xfId="0" applyNumberFormat="1" applyFont="1" applyFill="1" applyBorder="1" applyAlignment="1">
      <alignment horizontal="right" wrapText="1"/>
    </xf>
    <xf numFmtId="1" fontId="39" fillId="0" borderId="17" xfId="0" applyNumberFormat="1" applyFont="1" applyFill="1" applyBorder="1" applyAlignment="1">
      <alignment horizontal="right"/>
    </xf>
    <xf numFmtId="49" fontId="41" fillId="0" borderId="10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49" fontId="39" fillId="0" borderId="10" xfId="0" applyNumberFormat="1" applyFont="1" applyFill="1" applyBorder="1" applyAlignment="1">
      <alignment horizontal="center" vertical="center"/>
    </xf>
    <xf numFmtId="1" fontId="39" fillId="0" borderId="10" xfId="0" applyNumberFormat="1" applyFont="1" applyFill="1" applyBorder="1" applyAlignment="1">
      <alignment horizontal="right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right" wrapText="1"/>
    </xf>
    <xf numFmtId="0" fontId="117" fillId="0" borderId="10" xfId="0" applyFont="1" applyFill="1" applyBorder="1" applyAlignment="1">
      <alignment horizontal="right" wrapText="1"/>
    </xf>
    <xf numFmtId="0" fontId="39" fillId="0" borderId="10" xfId="0" applyFont="1" applyFill="1" applyBorder="1" applyAlignment="1">
      <alignment horizontal="right"/>
    </xf>
    <xf numFmtId="0" fontId="39" fillId="0" borderId="10" xfId="0" applyFont="1" applyFill="1" applyBorder="1" applyAlignment="1">
      <alignment horizontal="left" vertical="center" wrapText="1"/>
    </xf>
    <xf numFmtId="1" fontId="117" fillId="31" borderId="10" xfId="0" applyNumberFormat="1" applyFont="1" applyFill="1" applyBorder="1" applyAlignment="1">
      <alignment horizontal="right" wrapText="1"/>
    </xf>
    <xf numFmtId="49" fontId="39" fillId="0" borderId="10" xfId="0" applyNumberFormat="1" applyFont="1" applyFill="1" applyBorder="1" applyAlignment="1">
      <alignment horizontal="center" vertical="center"/>
    </xf>
    <xf numFmtId="1" fontId="39" fillId="0" borderId="10" xfId="0" applyNumberFormat="1" applyFont="1" applyFill="1" applyBorder="1" applyAlignment="1">
      <alignment horizontal="right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right" wrapText="1"/>
    </xf>
    <xf numFmtId="0" fontId="117" fillId="0" borderId="10" xfId="0" applyFont="1" applyFill="1" applyBorder="1" applyAlignment="1">
      <alignment horizontal="right" wrapText="1"/>
    </xf>
    <xf numFmtId="0" fontId="39" fillId="0" borderId="10" xfId="0" applyFont="1" applyFill="1" applyBorder="1" applyAlignment="1">
      <alignment horizontal="right"/>
    </xf>
    <xf numFmtId="0" fontId="39" fillId="0" borderId="10" xfId="0" applyFont="1" applyFill="1" applyBorder="1" applyAlignment="1">
      <alignment horizontal="left" vertical="center" wrapText="1"/>
    </xf>
    <xf numFmtId="1" fontId="117" fillId="31" borderId="10" xfId="0" applyNumberFormat="1" applyFont="1" applyFill="1" applyBorder="1" applyAlignment="1">
      <alignment horizontal="right" wrapText="1"/>
    </xf>
    <xf numFmtId="0" fontId="39" fillId="29" borderId="10" xfId="0" applyFont="1" applyFill="1" applyBorder="1" applyAlignment="1">
      <alignment horizontal="left" vertical="center" wrapText="1"/>
    </xf>
    <xf numFmtId="49" fontId="41" fillId="29" borderId="10" xfId="0" applyNumberFormat="1" applyFont="1" applyFill="1" applyBorder="1" applyAlignment="1">
      <alignment horizontal="center" vertical="center"/>
    </xf>
    <xf numFmtId="49" fontId="41" fillId="24" borderId="10" xfId="8147" applyNumberFormat="1" applyFont="1" applyFill="1" applyBorder="1" applyAlignment="1">
      <alignment horizontal="center" vertical="center"/>
    </xf>
    <xf numFmtId="1" fontId="39" fillId="0" borderId="10" xfId="0" applyNumberFormat="1" applyFont="1" applyFill="1" applyBorder="1" applyAlignment="1">
      <alignment horizontal="right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right" wrapText="1"/>
    </xf>
    <xf numFmtId="0" fontId="117" fillId="0" borderId="10" xfId="0" applyFont="1" applyFill="1" applyBorder="1" applyAlignment="1">
      <alignment horizontal="right" wrapText="1"/>
    </xf>
    <xf numFmtId="0" fontId="39" fillId="0" borderId="10" xfId="0" applyFont="1" applyFill="1" applyBorder="1" applyAlignment="1">
      <alignment horizontal="right"/>
    </xf>
    <xf numFmtId="1" fontId="117" fillId="31" borderId="10" xfId="0" applyNumberFormat="1" applyFont="1" applyFill="1" applyBorder="1" applyAlignment="1">
      <alignment horizontal="right" wrapText="1"/>
    </xf>
    <xf numFmtId="0" fontId="39" fillId="29" borderId="10" xfId="0" applyFont="1" applyFill="1" applyBorder="1" applyAlignment="1">
      <alignment horizontal="left" vertical="center" wrapText="1"/>
    </xf>
    <xf numFmtId="49" fontId="41" fillId="29" borderId="10" xfId="0" applyNumberFormat="1" applyFont="1" applyFill="1" applyBorder="1" applyAlignment="1">
      <alignment horizontal="center" vertical="center"/>
    </xf>
    <xf numFmtId="1" fontId="39" fillId="0" borderId="10" xfId="0" applyNumberFormat="1" applyFont="1" applyFill="1" applyBorder="1" applyAlignment="1">
      <alignment horizontal="right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right" wrapText="1"/>
    </xf>
    <xf numFmtId="0" fontId="117" fillId="0" borderId="10" xfId="0" applyFont="1" applyFill="1" applyBorder="1" applyAlignment="1">
      <alignment horizontal="right" wrapText="1"/>
    </xf>
    <xf numFmtId="0" fontId="39" fillId="0" borderId="10" xfId="0" applyFont="1" applyFill="1" applyBorder="1" applyAlignment="1">
      <alignment horizontal="right"/>
    </xf>
    <xf numFmtId="1" fontId="117" fillId="31" borderId="10" xfId="0" applyNumberFormat="1" applyFont="1" applyFill="1" applyBorder="1" applyAlignment="1">
      <alignment horizontal="right" wrapText="1"/>
    </xf>
    <xf numFmtId="0" fontId="119" fillId="0" borderId="10" xfId="8147" applyFont="1" applyFill="1" applyBorder="1" applyAlignment="1">
      <alignment horizontal="right" wrapText="1"/>
    </xf>
    <xf numFmtId="49" fontId="41" fillId="0" borderId="10" xfId="0" applyNumberFormat="1" applyFont="1" applyFill="1" applyBorder="1" applyAlignment="1">
      <alignment horizontal="center" vertical="center"/>
    </xf>
    <xf numFmtId="1" fontId="39" fillId="0" borderId="10" xfId="0" applyNumberFormat="1" applyFont="1" applyFill="1" applyBorder="1" applyAlignment="1">
      <alignment horizontal="right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right" wrapText="1"/>
    </xf>
    <xf numFmtId="0" fontId="117" fillId="0" borderId="10" xfId="0" applyFont="1" applyFill="1" applyBorder="1" applyAlignment="1">
      <alignment horizontal="right" wrapText="1"/>
    </xf>
    <xf numFmtId="0" fontId="39" fillId="0" borderId="10" xfId="0" applyFont="1" applyFill="1" applyBorder="1" applyAlignment="1">
      <alignment horizontal="right"/>
    </xf>
    <xf numFmtId="0" fontId="39" fillId="0" borderId="10" xfId="0" applyFont="1" applyFill="1" applyBorder="1" applyAlignment="1">
      <alignment horizontal="left" vertical="center" wrapText="1"/>
    </xf>
    <xf numFmtId="49" fontId="39" fillId="24" borderId="10" xfId="0" applyNumberFormat="1" applyFont="1" applyFill="1" applyBorder="1" applyAlignment="1">
      <alignment horizontal="center" vertical="center"/>
    </xf>
    <xf numFmtId="1" fontId="117" fillId="31" borderId="10" xfId="0" applyNumberFormat="1" applyFont="1" applyFill="1" applyBorder="1" applyAlignment="1">
      <alignment horizontal="right" wrapText="1"/>
    </xf>
    <xf numFmtId="0" fontId="39" fillId="0" borderId="10" xfId="8147" applyFont="1" applyFill="1" applyBorder="1" applyAlignment="1">
      <alignment horizontal="right" wrapText="1"/>
    </xf>
    <xf numFmtId="1" fontId="39" fillId="0" borderId="10" xfId="8147" applyNumberFormat="1" applyFont="1" applyFill="1" applyBorder="1" applyAlignment="1">
      <alignment horizontal="right"/>
    </xf>
    <xf numFmtId="0" fontId="39" fillId="0" borderId="10" xfId="8147" applyFont="1" applyFill="1" applyBorder="1" applyAlignment="1">
      <alignment horizontal="right"/>
    </xf>
    <xf numFmtId="0" fontId="39" fillId="0" borderId="10" xfId="8147" applyFont="1" applyFill="1" applyBorder="1" applyAlignment="1">
      <alignment horizontal="center" vertical="center" wrapText="1"/>
    </xf>
    <xf numFmtId="49" fontId="39" fillId="0" borderId="10" xfId="8147" applyNumberFormat="1" applyFont="1" applyFill="1" applyBorder="1" applyAlignment="1">
      <alignment horizontal="center" vertical="center"/>
    </xf>
    <xf numFmtId="0" fontId="39" fillId="0" borderId="10" xfId="8147" applyFont="1" applyFill="1" applyBorder="1" applyAlignment="1">
      <alignment horizontal="left" vertical="center" wrapText="1"/>
    </xf>
    <xf numFmtId="0" fontId="39" fillId="0" borderId="12" xfId="8147" applyFont="1" applyFill="1" applyBorder="1" applyAlignment="1">
      <alignment horizontal="center" vertical="center" wrapText="1"/>
    </xf>
    <xf numFmtId="0" fontId="39" fillId="0" borderId="10" xfId="8147" applyFont="1" applyFill="1" applyBorder="1" applyAlignment="1">
      <alignment horizontal="right" wrapText="1"/>
    </xf>
    <xf numFmtId="0" fontId="117" fillId="0" borderId="10" xfId="8147" applyFont="1" applyFill="1" applyBorder="1" applyAlignment="1">
      <alignment horizontal="right" wrapText="1"/>
    </xf>
    <xf numFmtId="0" fontId="39" fillId="0" borderId="10" xfId="8147" applyFont="1" applyFill="1" applyBorder="1" applyAlignment="1">
      <alignment horizontal="right"/>
    </xf>
    <xf numFmtId="49" fontId="39" fillId="0" borderId="10" xfId="8147" applyNumberFormat="1" applyFont="1" applyFill="1" applyBorder="1" applyAlignment="1">
      <alignment horizontal="center" vertical="center"/>
    </xf>
    <xf numFmtId="0" fontId="39" fillId="0" borderId="10" xfId="8147" applyFont="1" applyFill="1" applyBorder="1" applyAlignment="1">
      <alignment horizontal="left" vertical="center" wrapText="1"/>
    </xf>
    <xf numFmtId="0" fontId="39" fillId="0" borderId="10" xfId="8147" applyFont="1" applyFill="1" applyBorder="1" applyAlignment="1">
      <alignment horizontal="right" wrapText="1"/>
    </xf>
    <xf numFmtId="1" fontId="39" fillId="0" borderId="10" xfId="8147" applyNumberFormat="1" applyFont="1" applyFill="1" applyBorder="1" applyAlignment="1">
      <alignment horizontal="right"/>
    </xf>
    <xf numFmtId="0" fontId="39" fillId="0" borderId="10" xfId="8147" applyFont="1" applyFill="1" applyBorder="1" applyAlignment="1">
      <alignment horizontal="right"/>
    </xf>
    <xf numFmtId="0" fontId="39" fillId="0" borderId="10" xfId="8147" applyFont="1" applyFill="1" applyBorder="1" applyAlignment="1">
      <alignment horizontal="center" vertical="center" wrapText="1"/>
    </xf>
    <xf numFmtId="49" fontId="39" fillId="0" borderId="10" xfId="8147" applyNumberFormat="1" applyFont="1" applyFill="1" applyBorder="1" applyAlignment="1">
      <alignment horizontal="center" vertical="center"/>
    </xf>
    <xf numFmtId="0" fontId="39" fillId="0" borderId="10" xfId="8147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29" borderId="10" xfId="0" applyFont="1" applyFill="1" applyBorder="1" applyAlignment="1">
      <alignment horizontal="center" vertical="center" wrapText="1"/>
    </xf>
    <xf numFmtId="1" fontId="5" fillId="29" borderId="10" xfId="0" applyNumberFormat="1" applyFont="1" applyFill="1" applyBorder="1" applyAlignment="1">
      <alignment horizontal="right"/>
    </xf>
    <xf numFmtId="49" fontId="5" fillId="29" borderId="10" xfId="0" applyNumberFormat="1" applyFont="1" applyFill="1" applyBorder="1" applyAlignment="1">
      <alignment horizontal="right"/>
    </xf>
    <xf numFmtId="49" fontId="39" fillId="29" borderId="10" xfId="0" applyNumberFormat="1" applyFont="1" applyFill="1" applyBorder="1" applyAlignment="1">
      <alignment horizontal="left" wrapText="1"/>
    </xf>
    <xf numFmtId="49" fontId="9" fillId="0" borderId="0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1" fontId="39" fillId="31" borderId="10" xfId="0" applyNumberFormat="1" applyFont="1" applyFill="1" applyBorder="1" applyAlignment="1">
      <alignment horizontal="right"/>
    </xf>
    <xf numFmtId="1" fontId="39" fillId="0" borderId="10" xfId="0" applyNumberFormat="1" applyFont="1" applyFill="1" applyBorder="1" applyAlignment="1">
      <alignment horizontal="left"/>
    </xf>
    <xf numFmtId="0" fontId="41" fillId="0" borderId="0" xfId="0" applyFont="1" applyFill="1"/>
    <xf numFmtId="1" fontId="39" fillId="0" borderId="10" xfId="0" applyNumberFormat="1" applyFont="1" applyFill="1" applyBorder="1" applyAlignment="1">
      <alignment horizontal="right"/>
    </xf>
    <xf numFmtId="0" fontId="41" fillId="0" borderId="10" xfId="0" applyFont="1" applyFill="1" applyBorder="1" applyAlignment="1">
      <alignment horizontal="center" vertical="center"/>
    </xf>
    <xf numFmtId="0" fontId="39" fillId="24" borderId="10" xfId="0" applyFont="1" applyFill="1" applyBorder="1" applyAlignment="1">
      <alignment horizontal="center" vertical="center" wrapText="1"/>
    </xf>
    <xf numFmtId="0" fontId="41" fillId="24" borderId="0" xfId="0" applyFont="1" applyFill="1"/>
    <xf numFmtId="0" fontId="39" fillId="24" borderId="0" xfId="0" applyFont="1" applyFill="1"/>
    <xf numFmtId="49" fontId="41" fillId="24" borderId="0" xfId="0" applyNumberFormat="1" applyFont="1" applyFill="1" applyAlignment="1">
      <alignment horizontal="center"/>
    </xf>
    <xf numFmtId="0" fontId="117" fillId="0" borderId="0" xfId="0" applyFont="1" applyFill="1" applyBorder="1" applyAlignment="1">
      <alignment horizontal="left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0" fontId="39" fillId="24" borderId="17" xfId="0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right"/>
    </xf>
    <xf numFmtId="0" fontId="41" fillId="24" borderId="10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top"/>
    </xf>
    <xf numFmtId="1" fontId="39" fillId="0" borderId="17" xfId="0" applyNumberFormat="1" applyFont="1" applyFill="1" applyBorder="1" applyAlignment="1">
      <alignment horizontal="right"/>
    </xf>
    <xf numFmtId="0" fontId="39" fillId="0" borderId="17" xfId="0" applyFont="1" applyFill="1" applyBorder="1" applyAlignment="1">
      <alignment horizontal="center" vertical="top" wrapText="1"/>
    </xf>
    <xf numFmtId="0" fontId="39" fillId="0" borderId="10" xfId="0" applyFont="1" applyFill="1" applyBorder="1" applyAlignment="1">
      <alignment horizontal="center" vertical="top" wrapText="1"/>
    </xf>
    <xf numFmtId="0" fontId="41" fillId="0" borderId="0" xfId="0" applyFont="1" applyFill="1"/>
    <xf numFmtId="0" fontId="41" fillId="0" borderId="10" xfId="0" applyFont="1" applyFill="1" applyBorder="1" applyAlignment="1">
      <alignment horizontal="center" vertical="center"/>
    </xf>
    <xf numFmtId="0" fontId="41" fillId="24" borderId="0" xfId="0" applyFont="1" applyFill="1"/>
    <xf numFmtId="0" fontId="39" fillId="24" borderId="0" xfId="0" applyFont="1" applyFill="1"/>
    <xf numFmtId="49" fontId="41" fillId="24" borderId="0" xfId="0" applyNumberFormat="1" applyFont="1" applyFill="1" applyAlignment="1">
      <alignment horizontal="center"/>
    </xf>
    <xf numFmtId="0" fontId="117" fillId="0" borderId="0" xfId="0" applyFont="1" applyFill="1" applyBorder="1" applyAlignment="1">
      <alignment horizontal="left" vertical="center" wrapText="1"/>
    </xf>
    <xf numFmtId="0" fontId="41" fillId="0" borderId="10" xfId="0" applyFont="1" applyFill="1" applyBorder="1" applyAlignment="1">
      <alignment horizontal="center" vertical="top" wrapText="1"/>
    </xf>
    <xf numFmtId="0" fontId="39" fillId="0" borderId="17" xfId="0" applyFont="1" applyFill="1" applyBorder="1" applyAlignment="1">
      <alignment horizontal="center" vertical="center" wrapText="1"/>
    </xf>
    <xf numFmtId="0" fontId="39" fillId="24" borderId="17" xfId="0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right"/>
    </xf>
    <xf numFmtId="0" fontId="41" fillId="24" borderId="10" xfId="0" applyFont="1" applyFill="1" applyBorder="1" applyAlignment="1">
      <alignment horizontal="center" vertical="center"/>
    </xf>
    <xf numFmtId="1" fontId="39" fillId="0" borderId="17" xfId="0" applyNumberFormat="1" applyFont="1" applyFill="1" applyBorder="1" applyAlignment="1">
      <alignment horizontal="right"/>
    </xf>
    <xf numFmtId="49" fontId="117" fillId="0" borderId="0" xfId="0" applyNumberFormat="1" applyFont="1" applyFill="1" applyBorder="1" applyAlignment="1">
      <alignment horizontal="left" vertical="center" wrapText="1"/>
    </xf>
    <xf numFmtId="0" fontId="39" fillId="0" borderId="17" xfId="0" applyFont="1" applyFill="1" applyBorder="1" applyAlignment="1">
      <alignment horizontal="center" vertical="top" wrapText="1"/>
    </xf>
    <xf numFmtId="0" fontId="41" fillId="0" borderId="0" xfId="0" applyFont="1" applyFill="1"/>
    <xf numFmtId="0" fontId="41" fillId="0" borderId="10" xfId="0" applyFont="1" applyFill="1" applyBorder="1" applyAlignment="1">
      <alignment horizontal="center" vertical="center"/>
    </xf>
    <xf numFmtId="0" fontId="41" fillId="24" borderId="0" xfId="0" applyFont="1" applyFill="1"/>
    <xf numFmtId="0" fontId="39" fillId="24" borderId="0" xfId="0" applyFont="1" applyFill="1"/>
    <xf numFmtId="49" fontId="41" fillId="24" borderId="0" xfId="0" applyNumberFormat="1" applyFont="1" applyFill="1" applyAlignment="1">
      <alignment horizontal="center"/>
    </xf>
    <xf numFmtId="0" fontId="117" fillId="0" borderId="0" xfId="0" applyFont="1" applyFill="1" applyBorder="1" applyAlignment="1">
      <alignment horizontal="left" vertical="center" wrapText="1"/>
    </xf>
    <xf numFmtId="0" fontId="39" fillId="0" borderId="17" xfId="0" applyFont="1" applyFill="1" applyBorder="1" applyAlignment="1">
      <alignment horizontal="center" vertical="center" wrapText="1"/>
    </xf>
    <xf numFmtId="0" fontId="39" fillId="24" borderId="17" xfId="0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right"/>
    </xf>
    <xf numFmtId="0" fontId="41" fillId="24" borderId="10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top"/>
    </xf>
    <xf numFmtId="1" fontId="39" fillId="0" borderId="17" xfId="0" applyNumberFormat="1" applyFont="1" applyFill="1" applyBorder="1" applyAlignment="1">
      <alignment horizontal="right"/>
    </xf>
    <xf numFmtId="49" fontId="117" fillId="0" borderId="0" xfId="0" applyNumberFormat="1" applyFont="1" applyFill="1" applyBorder="1" applyAlignment="1">
      <alignment horizontal="left" vertical="center" wrapText="1"/>
    </xf>
    <xf numFmtId="0" fontId="41" fillId="0" borderId="10" xfId="0" applyFont="1" applyFill="1" applyBorder="1" applyAlignment="1">
      <alignment horizontal="center" vertical="center" wrapText="1"/>
    </xf>
    <xf numFmtId="2" fontId="39" fillId="0" borderId="10" xfId="0" applyNumberFormat="1" applyFont="1" applyFill="1" applyBorder="1" applyAlignment="1">
      <alignment horizontal="right"/>
    </xf>
    <xf numFmtId="2" fontId="39" fillId="0" borderId="10" xfId="8147" applyNumberFormat="1" applyFont="1" applyFill="1" applyBorder="1" applyAlignment="1">
      <alignment horizontal="right"/>
    </xf>
    <xf numFmtId="2" fontId="39" fillId="0" borderId="10" xfId="8147" applyNumberFormat="1" applyFont="1" applyFill="1" applyBorder="1" applyAlignment="1">
      <alignment horizontal="right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49" fontId="39" fillId="0" borderId="10" xfId="0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left" vertical="center" wrapText="1"/>
    </xf>
    <xf numFmtId="1" fontId="117" fillId="31" borderId="10" xfId="0" applyNumberFormat="1" applyFont="1" applyFill="1" applyBorder="1" applyAlignment="1">
      <alignment horizontal="right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9" fontId="6" fillId="24" borderId="0" xfId="0" applyNumberFormat="1" applyFont="1" applyFill="1"/>
    <xf numFmtId="1" fontId="6" fillId="0" borderId="10" xfId="0" applyNumberFormat="1" applyFont="1" applyFill="1" applyBorder="1" applyAlignment="1">
      <alignment horizontal="center" vertical="center"/>
    </xf>
    <xf numFmtId="0" fontId="6" fillId="29" borderId="10" xfId="0" applyFont="1" applyFill="1" applyBorder="1" applyAlignment="1">
      <alignment wrapText="1"/>
    </xf>
    <xf numFmtId="0" fontId="29" fillId="29" borderId="10" xfId="0" applyFont="1" applyFill="1" applyBorder="1"/>
    <xf numFmtId="0" fontId="6" fillId="29" borderId="10" xfId="0" applyFont="1" applyFill="1" applyBorder="1" applyAlignment="1">
      <alignment horizontal="right" wrapText="1"/>
    </xf>
    <xf numFmtId="0" fontId="6" fillId="29" borderId="10" xfId="0" applyFont="1" applyFill="1" applyBorder="1"/>
    <xf numFmtId="0" fontId="6" fillId="29" borderId="10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/>
    </xf>
    <xf numFmtId="49" fontId="40" fillId="0" borderId="0" xfId="0" applyNumberFormat="1" applyFont="1"/>
    <xf numFmtId="49" fontId="41" fillId="24" borderId="0" xfId="0" applyNumberFormat="1" applyFont="1" applyFill="1"/>
    <xf numFmtId="0" fontId="41" fillId="0" borderId="10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6" fillId="29" borderId="10" xfId="0" applyFont="1" applyFill="1" applyBorder="1" applyAlignment="1">
      <alignment horizontal="center" vertical="center" wrapText="1"/>
    </xf>
    <xf numFmtId="1" fontId="42" fillId="29" borderId="10" xfId="0" applyNumberFormat="1" applyFont="1" applyFill="1" applyBorder="1" applyAlignment="1">
      <alignment horizontal="right"/>
    </xf>
    <xf numFmtId="0" fontId="6" fillId="29" borderId="10" xfId="0" applyFont="1" applyFill="1" applyBorder="1" applyAlignment="1">
      <alignment horizontal="right" vertical="center" wrapText="1"/>
    </xf>
    <xf numFmtId="1" fontId="6" fillId="29" borderId="10" xfId="0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24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41" fillId="0" borderId="10" xfId="0" applyNumberFormat="1" applyFont="1" applyBorder="1" applyAlignment="1">
      <alignment horizontal="center" vertical="center"/>
    </xf>
    <xf numFmtId="49" fontId="41" fillId="0" borderId="0" xfId="0" applyNumberFormat="1" applyFont="1"/>
    <xf numFmtId="0" fontId="41" fillId="0" borderId="10" xfId="0" applyFont="1" applyFill="1" applyBorder="1" applyAlignment="1">
      <alignment horizontal="center"/>
    </xf>
    <xf numFmtId="0" fontId="41" fillId="0" borderId="10" xfId="0" applyFont="1" applyBorder="1" applyAlignment="1">
      <alignment horizontal="left" vertical="top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1" fillId="24" borderId="0" xfId="0" applyFont="1" applyFill="1" applyAlignment="1">
      <alignment horizontal="center" vertical="center"/>
    </xf>
    <xf numFmtId="49" fontId="41" fillId="24" borderId="0" xfId="0" applyNumberFormat="1" applyFont="1" applyFill="1" applyAlignment="1">
      <alignment horizontal="center" vertical="center"/>
    </xf>
    <xf numFmtId="0" fontId="41" fillId="0" borderId="0" xfId="0" applyFont="1" applyBorder="1"/>
    <xf numFmtId="0" fontId="41" fillId="24" borderId="0" xfId="0" applyFont="1" applyFill="1" applyBorder="1"/>
    <xf numFmtId="0" fontId="41" fillId="29" borderId="10" xfId="0" applyFont="1" applyFill="1" applyBorder="1" applyAlignment="1">
      <alignment horizontal="center" vertical="center"/>
    </xf>
    <xf numFmtId="1" fontId="41" fillId="0" borderId="10" xfId="0" applyNumberFormat="1" applyFont="1" applyBorder="1" applyAlignment="1">
      <alignment horizontal="right" vertical="center"/>
    </xf>
    <xf numFmtId="1" fontId="41" fillId="29" borderId="10" xfId="0" applyNumberFormat="1" applyFont="1" applyFill="1" applyBorder="1" applyAlignment="1">
      <alignment horizontal="right" vertical="center"/>
    </xf>
    <xf numFmtId="0" fontId="41" fillId="0" borderId="10" xfId="0" applyFont="1" applyFill="1" applyBorder="1" applyAlignment="1">
      <alignment horizontal="left" vertical="center" wrapText="1"/>
    </xf>
    <xf numFmtId="49" fontId="6" fillId="24" borderId="17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/>
    </xf>
    <xf numFmtId="49" fontId="40" fillId="0" borderId="0" xfId="0" applyNumberFormat="1" applyFont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/>
    </xf>
    <xf numFmtId="49" fontId="40" fillId="0" borderId="0" xfId="0" applyNumberFormat="1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41" fillId="0" borderId="10" xfId="0" applyFont="1" applyFill="1" applyBorder="1" applyAlignment="1">
      <alignment horizontal="right"/>
    </xf>
    <xf numFmtId="49" fontId="5" fillId="29" borderId="10" xfId="0" applyNumberFormat="1" applyFont="1" applyFill="1" applyBorder="1" applyAlignment="1">
      <alignment horizontal="center" vertical="center"/>
    </xf>
    <xf numFmtId="49" fontId="5" fillId="29" borderId="10" xfId="0" applyNumberFormat="1" applyFont="1" applyFill="1" applyBorder="1" applyAlignment="1">
      <alignment horizontal="center" vertical="center" wrapText="1"/>
    </xf>
    <xf numFmtId="1" fontId="39" fillId="29" borderId="10" xfId="0" applyNumberFormat="1" applyFont="1" applyFill="1" applyBorder="1" applyAlignment="1">
      <alignment horizontal="right"/>
    </xf>
    <xf numFmtId="0" fontId="6" fillId="29" borderId="10" xfId="0" applyFont="1" applyFill="1" applyBorder="1" applyAlignment="1">
      <alignment horizontal="center" vertical="center"/>
    </xf>
    <xf numFmtId="0" fontId="41" fillId="29" borderId="10" xfId="0" applyFont="1" applyFill="1" applyBorder="1" applyAlignment="1">
      <alignment horizontal="center" vertical="center" wrapText="1"/>
    </xf>
    <xf numFmtId="1" fontId="41" fillId="29" borderId="10" xfId="0" applyNumberFormat="1" applyFont="1" applyFill="1" applyBorder="1" applyAlignment="1">
      <alignment horizontal="right"/>
    </xf>
    <xf numFmtId="1" fontId="39" fillId="29" borderId="10" xfId="0" applyNumberFormat="1" applyFont="1" applyFill="1" applyBorder="1" applyAlignment="1">
      <alignment horizontal="center"/>
    </xf>
    <xf numFmtId="1" fontId="39" fillId="29" borderId="10" xfId="0" applyNumberFormat="1" applyFont="1" applyFill="1" applyBorder="1" applyAlignment="1">
      <alignment horizontal="left" vertical="center" wrapText="1"/>
    </xf>
    <xf numFmtId="0" fontId="41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40" fillId="0" borderId="0" xfId="0" applyNumberFormat="1" applyFont="1" applyAlignment="1">
      <alignment horizontal="center"/>
    </xf>
    <xf numFmtId="0" fontId="41" fillId="0" borderId="10" xfId="0" applyFont="1" applyBorder="1" applyAlignment="1">
      <alignment horizontal="left" vertical="center" wrapText="1"/>
    </xf>
    <xf numFmtId="0" fontId="41" fillId="24" borderId="10" xfId="0" applyFont="1" applyFill="1" applyBorder="1"/>
    <xf numFmtId="49" fontId="41" fillId="0" borderId="0" xfId="0" applyNumberFormat="1" applyFont="1" applyFill="1" applyAlignment="1">
      <alignment horizontal="center" vertical="center"/>
    </xf>
    <xf numFmtId="0" fontId="117" fillId="0" borderId="10" xfId="4735" applyFont="1" applyFill="1" applyBorder="1" applyAlignment="1" applyProtection="1">
      <alignment horizontal="center" vertical="center" wrapText="1"/>
    </xf>
    <xf numFmtId="0" fontId="117" fillId="0" borderId="10" xfId="4735" applyFont="1" applyFill="1" applyBorder="1" applyAlignment="1" applyProtection="1">
      <alignment horizontal="right"/>
    </xf>
    <xf numFmtId="1" fontId="117" fillId="0" borderId="10" xfId="4735" applyNumberFormat="1" applyFont="1" applyFill="1" applyBorder="1" applyAlignment="1" applyProtection="1">
      <alignment horizontal="right" wrapText="1"/>
    </xf>
    <xf numFmtId="0" fontId="39" fillId="0" borderId="10" xfId="4735" applyFont="1" applyFill="1" applyBorder="1" applyAlignment="1" applyProtection="1">
      <alignment horizontal="center" vertical="center" wrapText="1"/>
    </xf>
    <xf numFmtId="0" fontId="39" fillId="0" borderId="10" xfId="4735" applyFont="1" applyFill="1" applyBorder="1" applyAlignment="1" applyProtection="1">
      <alignment horizontal="right"/>
    </xf>
    <xf numFmtId="0" fontId="39" fillId="0" borderId="10" xfId="4735" applyFont="1" applyFill="1" applyBorder="1" applyAlignment="1" applyProtection="1">
      <alignment horizontal="center"/>
    </xf>
    <xf numFmtId="0" fontId="39" fillId="0" borderId="10" xfId="4735" applyFont="1" applyFill="1" applyBorder="1" applyAlignment="1" applyProtection="1">
      <alignment horizontal="right" wrapText="1"/>
    </xf>
    <xf numFmtId="0" fontId="119" fillId="0" borderId="10" xfId="4735" applyFont="1" applyFill="1" applyBorder="1" applyAlignment="1" applyProtection="1">
      <alignment horizontal="right"/>
    </xf>
    <xf numFmtId="0" fontId="39" fillId="0" borderId="17" xfId="4735" applyFont="1" applyFill="1" applyBorder="1" applyAlignment="1" applyProtection="1">
      <alignment horizontal="center" vertical="center" wrapText="1"/>
    </xf>
    <xf numFmtId="0" fontId="119" fillId="0" borderId="10" xfId="4735" applyFont="1" applyFill="1" applyBorder="1" applyAlignment="1" applyProtection="1"/>
    <xf numFmtId="0" fontId="39" fillId="0" borderId="12" xfId="4735" applyFont="1" applyFill="1" applyBorder="1" applyAlignment="1" applyProtection="1">
      <alignment horizontal="center" vertical="center" wrapText="1"/>
    </xf>
    <xf numFmtId="0" fontId="117" fillId="0" borderId="10" xfId="4735" applyFont="1" applyFill="1" applyBorder="1" applyAlignment="1" applyProtection="1">
      <alignment horizontal="center" vertical="center"/>
    </xf>
    <xf numFmtId="0" fontId="117" fillId="0" borderId="12" xfId="4735" applyFont="1" applyFill="1" applyBorder="1" applyAlignment="1" applyProtection="1">
      <alignment horizontal="center" vertical="center" wrapText="1"/>
    </xf>
    <xf numFmtId="0" fontId="125" fillId="0" borderId="10" xfId="4735" applyFont="1" applyFill="1" applyBorder="1" applyAlignment="1" applyProtection="1">
      <alignment horizontal="center" vertical="center" wrapText="1"/>
    </xf>
    <xf numFmtId="0" fontId="117" fillId="0" borderId="10" xfId="4735" applyFont="1" applyFill="1" applyBorder="1" applyAlignment="1" applyProtection="1">
      <alignment horizontal="right" wrapText="1"/>
    </xf>
    <xf numFmtId="49" fontId="39" fillId="0" borderId="10" xfId="4735" applyNumberFormat="1" applyFont="1" applyFill="1" applyBorder="1" applyAlignment="1" applyProtection="1">
      <alignment horizontal="center" vertical="center"/>
    </xf>
    <xf numFmtId="1" fontId="39" fillId="0" borderId="10" xfId="4735" applyNumberFormat="1" applyFont="1" applyFill="1" applyBorder="1" applyAlignment="1" applyProtection="1">
      <alignment horizontal="right"/>
    </xf>
    <xf numFmtId="0" fontId="117" fillId="0" borderId="16" xfId="4735" applyFont="1" applyFill="1" applyBorder="1" applyAlignment="1" applyProtection="1">
      <alignment horizontal="center" vertical="center" wrapText="1"/>
    </xf>
    <xf numFmtId="0" fontId="39" fillId="0" borderId="10" xfId="4735" applyFont="1" applyFill="1" applyBorder="1" applyAlignment="1" applyProtection="1">
      <alignment horizontal="left" vertical="center" wrapText="1"/>
    </xf>
    <xf numFmtId="0" fontId="117" fillId="0" borderId="10" xfId="4735" applyFont="1" applyFill="1" applyBorder="1" applyAlignment="1" applyProtection="1">
      <alignment vertical="center"/>
    </xf>
    <xf numFmtId="0" fontId="39" fillId="0" borderId="10" xfId="4735" applyFont="1" applyFill="1" applyBorder="1" applyAlignment="1" applyProtection="1"/>
    <xf numFmtId="0" fontId="117" fillId="0" borderId="10" xfId="4735" applyFont="1" applyFill="1" applyBorder="1" applyAlignment="1" applyProtection="1">
      <alignment vertical="center" wrapText="1"/>
    </xf>
    <xf numFmtId="1" fontId="126" fillId="0" borderId="10" xfId="4735" applyNumberFormat="1" applyFont="1" applyFill="1" applyBorder="1" applyAlignment="1" applyProtection="1">
      <alignment horizontal="right"/>
    </xf>
    <xf numFmtId="0" fontId="126" fillId="0" borderId="10" xfId="4735" applyFont="1" applyFill="1" applyBorder="1" applyAlignment="1" applyProtection="1">
      <alignment horizontal="right"/>
    </xf>
    <xf numFmtId="0" fontId="4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Fill="1" applyAlignment="1">
      <alignment horizontal="center" wrapText="1"/>
    </xf>
    <xf numFmtId="0" fontId="7" fillId="0" borderId="11" xfId="0" applyFont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49" fontId="6" fillId="0" borderId="21" xfId="0" applyNumberFormat="1" applyFont="1" applyFill="1" applyBorder="1" applyAlignment="1">
      <alignment horizontal="left" vertical="top" wrapText="1"/>
    </xf>
    <xf numFmtId="49" fontId="6" fillId="0" borderId="22" xfId="0" applyNumberFormat="1" applyFont="1" applyFill="1" applyBorder="1" applyAlignment="1">
      <alignment horizontal="left" vertical="top" wrapText="1"/>
    </xf>
    <xf numFmtId="49" fontId="6" fillId="0" borderId="11" xfId="0" applyNumberFormat="1" applyFont="1" applyFill="1" applyBorder="1" applyAlignment="1">
      <alignment horizontal="left" vertical="top" wrapText="1"/>
    </xf>
    <xf numFmtId="49" fontId="6" fillId="0" borderId="23" xfId="0" applyNumberFormat="1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21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9" fontId="6" fillId="24" borderId="10" xfId="0" applyNumberFormat="1" applyFont="1" applyFill="1" applyBorder="1" applyAlignment="1">
      <alignment horizontal="center" vertical="center" textRotation="90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6" fillId="28" borderId="16" xfId="0" applyFont="1" applyFill="1" applyBorder="1" applyAlignment="1">
      <alignment horizontal="center" vertical="center" wrapText="1"/>
    </xf>
    <xf numFmtId="0" fontId="6" fillId="28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6" fillId="27" borderId="12" xfId="0" applyFont="1" applyFill="1" applyBorder="1" applyAlignment="1">
      <alignment horizontal="center" vertical="center" wrapText="1"/>
    </xf>
    <xf numFmtId="0" fontId="6" fillId="27" borderId="18" xfId="0" applyFont="1" applyFill="1" applyBorder="1" applyAlignment="1">
      <alignment horizontal="center" vertical="center" wrapText="1"/>
    </xf>
    <xf numFmtId="0" fontId="6" fillId="27" borderId="17" xfId="0" applyFont="1" applyFill="1" applyBorder="1" applyAlignment="1">
      <alignment horizontal="center" vertical="center" wrapText="1"/>
    </xf>
    <xf numFmtId="0" fontId="41" fillId="38" borderId="16" xfId="0" applyFont="1" applyFill="1" applyBorder="1" applyAlignment="1">
      <alignment horizontal="center" vertical="center" wrapText="1"/>
    </xf>
    <xf numFmtId="0" fontId="41" fillId="38" borderId="24" xfId="0" applyFont="1" applyFill="1" applyBorder="1" applyAlignment="1">
      <alignment horizontal="center" vertical="center" wrapText="1"/>
    </xf>
    <xf numFmtId="0" fontId="41" fillId="38" borderId="14" xfId="0" applyFont="1" applyFill="1" applyBorder="1" applyAlignment="1">
      <alignment horizontal="center" vertical="center" wrapText="1"/>
    </xf>
    <xf numFmtId="0" fontId="6" fillId="28" borderId="2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24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117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49" fontId="5" fillId="29" borderId="16" xfId="0" applyNumberFormat="1" applyFont="1" applyFill="1" applyBorder="1" applyAlignment="1">
      <alignment horizontal="center" vertical="center" textRotation="90" wrapText="1"/>
    </xf>
    <xf numFmtId="49" fontId="5" fillId="29" borderId="14" xfId="0" applyNumberFormat="1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right"/>
    </xf>
    <xf numFmtId="0" fontId="41" fillId="29" borderId="19" xfId="0" applyFont="1" applyFill="1" applyBorder="1" applyAlignment="1">
      <alignment horizontal="center" vertical="center" wrapText="1"/>
    </xf>
    <xf numFmtId="0" fontId="41" fillId="29" borderId="13" xfId="0" applyFont="1" applyFill="1" applyBorder="1" applyAlignment="1">
      <alignment horizontal="center" vertical="center" wrapText="1"/>
    </xf>
    <xf numFmtId="0" fontId="41" fillId="29" borderId="2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top" wrapText="1"/>
    </xf>
    <xf numFmtId="0" fontId="41" fillId="0" borderId="17" xfId="0" applyFont="1" applyFill="1" applyBorder="1" applyAlignment="1">
      <alignment horizontal="center" vertical="top" wrapText="1"/>
    </xf>
    <xf numFmtId="49" fontId="34" fillId="24" borderId="16" xfId="0" applyNumberFormat="1" applyFont="1" applyFill="1" applyBorder="1" applyAlignment="1">
      <alignment horizontal="center" vertical="center" textRotation="90" wrapText="1"/>
    </xf>
    <xf numFmtId="49" fontId="34" fillId="24" borderId="14" xfId="0" applyNumberFormat="1" applyFont="1" applyFill="1" applyBorder="1" applyAlignment="1">
      <alignment horizontal="center" vertical="center" textRotation="90" wrapText="1"/>
    </xf>
    <xf numFmtId="0" fontId="117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34" fillId="0" borderId="0" xfId="0" applyFont="1" applyFill="1" applyBorder="1" applyAlignment="1">
      <alignment horizontal="right"/>
    </xf>
    <xf numFmtId="0" fontId="33" fillId="0" borderId="16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49" fontId="33" fillId="0" borderId="16" xfId="0" applyNumberFormat="1" applyFont="1" applyFill="1" applyBorder="1" applyAlignment="1">
      <alignment horizontal="center" vertical="center" wrapText="1"/>
    </xf>
    <xf numFmtId="49" fontId="33" fillId="0" borderId="24" xfId="0" applyNumberFormat="1" applyFont="1" applyFill="1" applyBorder="1" applyAlignment="1">
      <alignment horizontal="center" vertical="center" wrapText="1"/>
    </xf>
    <xf numFmtId="49" fontId="33" fillId="0" borderId="14" xfId="0" applyNumberFormat="1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top" wrapText="1"/>
    </xf>
    <xf numFmtId="0" fontId="41" fillId="0" borderId="19" xfId="0" applyFont="1" applyFill="1" applyBorder="1" applyAlignment="1">
      <alignment horizontal="center" vertical="top" wrapText="1"/>
    </xf>
    <xf numFmtId="0" fontId="41" fillId="0" borderId="20" xfId="0" applyFont="1" applyFill="1" applyBorder="1" applyAlignment="1">
      <alignment horizontal="center" vertical="top" wrapText="1"/>
    </xf>
    <xf numFmtId="0" fontId="41" fillId="0" borderId="13" xfId="0" applyFont="1" applyFill="1" applyBorder="1" applyAlignment="1">
      <alignment horizontal="center" vertical="top" wrapText="1"/>
    </xf>
    <xf numFmtId="0" fontId="41" fillId="0" borderId="21" xfId="0" applyFont="1" applyFill="1" applyBorder="1" applyAlignment="1">
      <alignment horizontal="center" vertical="top" wrapText="1"/>
    </xf>
    <xf numFmtId="0" fontId="41" fillId="0" borderId="22" xfId="0" applyFont="1" applyFill="1" applyBorder="1" applyAlignment="1">
      <alignment horizontal="center" vertical="top" wrapText="1"/>
    </xf>
    <xf numFmtId="0" fontId="41" fillId="0" borderId="23" xfId="0" applyFont="1" applyFill="1" applyBorder="1" applyAlignment="1">
      <alignment horizontal="center" vertical="top" wrapText="1"/>
    </xf>
    <xf numFmtId="0" fontId="41" fillId="0" borderId="16" xfId="0" applyFont="1" applyFill="1" applyBorder="1" applyAlignment="1">
      <alignment horizontal="center" vertical="top" wrapText="1"/>
    </xf>
    <xf numFmtId="0" fontId="41" fillId="0" borderId="24" xfId="0" applyFont="1" applyFill="1" applyBorder="1" applyAlignment="1">
      <alignment horizontal="center" vertical="top" wrapText="1"/>
    </xf>
    <xf numFmtId="0" fontId="41" fillId="0" borderId="14" xfId="0" applyFont="1" applyFill="1" applyBorder="1" applyAlignment="1">
      <alignment horizontal="center" vertical="top" wrapText="1"/>
    </xf>
    <xf numFmtId="0" fontId="41" fillId="0" borderId="15" xfId="0" applyFont="1" applyFill="1" applyBorder="1" applyAlignment="1">
      <alignment horizontal="center" vertical="top" wrapText="1"/>
    </xf>
    <xf numFmtId="0" fontId="41" fillId="0" borderId="11" xfId="0" applyFont="1" applyFill="1" applyBorder="1" applyAlignment="1">
      <alignment horizontal="center" vertical="top" wrapText="1"/>
    </xf>
    <xf numFmtId="0" fontId="41" fillId="29" borderId="16" xfId="0" applyFont="1" applyFill="1" applyBorder="1" applyAlignment="1">
      <alignment horizontal="center" vertical="center" wrapText="1"/>
    </xf>
    <xf numFmtId="0" fontId="41" fillId="29" borderId="1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24" borderId="16" xfId="0" applyNumberFormat="1" applyFont="1" applyFill="1" applyBorder="1" applyAlignment="1">
      <alignment horizontal="center" vertical="center" textRotation="90"/>
    </xf>
    <xf numFmtId="49" fontId="6" fillId="24" borderId="24" xfId="0" applyNumberFormat="1" applyFont="1" applyFill="1" applyBorder="1" applyAlignment="1">
      <alignment horizontal="center" vertical="center" textRotation="90"/>
    </xf>
    <xf numFmtId="49" fontId="6" fillId="24" borderId="14" xfId="0" applyNumberFormat="1" applyFont="1" applyFill="1" applyBorder="1" applyAlignment="1">
      <alignment horizontal="center" vertical="center" textRotation="90"/>
    </xf>
    <xf numFmtId="0" fontId="6" fillId="26" borderId="16" xfId="0" applyFont="1" applyFill="1" applyBorder="1" applyAlignment="1">
      <alignment horizontal="center" vertical="center" wrapText="1"/>
    </xf>
    <xf numFmtId="0" fontId="6" fillId="26" borderId="24" xfId="0" applyFont="1" applyFill="1" applyBorder="1" applyAlignment="1">
      <alignment horizontal="center" vertical="center" wrapText="1"/>
    </xf>
    <xf numFmtId="0" fontId="6" fillId="26" borderId="14" xfId="0" applyFont="1" applyFill="1" applyBorder="1" applyAlignment="1">
      <alignment horizontal="center" vertical="center" wrapText="1"/>
    </xf>
    <xf numFmtId="49" fontId="6" fillId="24" borderId="16" xfId="0" applyNumberFormat="1" applyFont="1" applyFill="1" applyBorder="1" applyAlignment="1">
      <alignment horizontal="center" vertical="center" textRotation="90" wrapText="1"/>
    </xf>
    <xf numFmtId="49" fontId="6" fillId="24" borderId="14" xfId="0" applyNumberFormat="1" applyFont="1" applyFill="1" applyBorder="1" applyAlignment="1">
      <alignment horizontal="center" vertical="center" textRotation="90" wrapText="1"/>
    </xf>
    <xf numFmtId="0" fontId="41" fillId="0" borderId="0" xfId="0" applyFont="1" applyAlignment="1">
      <alignment horizontal="right"/>
    </xf>
    <xf numFmtId="0" fontId="40" fillId="0" borderId="0" xfId="0" applyFont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6" fillId="28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6" fillId="26" borderId="10" xfId="0" applyFont="1" applyFill="1" applyBorder="1" applyAlignment="1">
      <alignment horizontal="center" vertical="center" wrapText="1"/>
    </xf>
    <xf numFmtId="49" fontId="40" fillId="0" borderId="0" xfId="0" applyNumberFormat="1" applyFont="1" applyAlignment="1">
      <alignment horizontal="left" vertical="center"/>
    </xf>
    <xf numFmtId="0" fontId="41" fillId="29" borderId="24" xfId="0" applyFont="1" applyFill="1" applyBorder="1" applyAlignment="1">
      <alignment horizontal="center" vertical="center" wrapText="1"/>
    </xf>
    <xf numFmtId="0" fontId="117" fillId="24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117" fillId="0" borderId="0" xfId="0" applyFont="1" applyFill="1" applyBorder="1" applyAlignment="1">
      <alignment horizontal="center"/>
    </xf>
    <xf numFmtId="49" fontId="33" fillId="0" borderId="10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41" fillId="29" borderId="10" xfId="0" applyFont="1" applyFill="1" applyBorder="1" applyAlignment="1">
      <alignment horizontal="left" vertical="top" wrapText="1"/>
    </xf>
  </cellXfs>
  <cellStyles count="50780">
    <cellStyle name="20% — акцент1" xfId="1"/>
    <cellStyle name="20% - Акцент1 10" xfId="2"/>
    <cellStyle name="20% — акцент1 10" xfId="498"/>
    <cellStyle name="20% - Акцент1 10 10" xfId="499"/>
    <cellStyle name="20% — акцент1 10 10" xfId="32605"/>
    <cellStyle name="20% - Акцент1 10 10 2" xfId="5175"/>
    <cellStyle name="20% - Акцент1 10 10 3" xfId="26597"/>
    <cellStyle name="20% - Акцент1 10 10 4" xfId="21855"/>
    <cellStyle name="20% - Акцент1 10 10 5" xfId="38801"/>
    <cellStyle name="20% - Акцент1 10 10 6" xfId="41734"/>
    <cellStyle name="20% - Акцент1 10 10 7" xfId="45845"/>
    <cellStyle name="20% - Акцент1 10 10 8" xfId="47998"/>
    <cellStyle name="20% - Акцент1 10 11" xfId="497"/>
    <cellStyle name="20% — акцент1 10 11" xfId="28105"/>
    <cellStyle name="20% - Акцент1 10 11 2" xfId="13843"/>
    <cellStyle name="20% - Акцент1 10 11 3" xfId="35134"/>
    <cellStyle name="20% - Акцент1 10 11 4" xfId="38799"/>
    <cellStyle name="20% - Акцент1 10 11 5" xfId="44176"/>
    <cellStyle name="20% - Акцент1 10 11 6" xfId="38707"/>
    <cellStyle name="20% - Акцент1 10 11 7" xfId="47996"/>
    <cellStyle name="20% - Акцент1 10 12" xfId="3734"/>
    <cellStyle name="20% — акцент1 10 12" xfId="34894"/>
    <cellStyle name="20% - Акцент1 10 13" xfId="4075"/>
    <cellStyle name="20% — акцент1 10 13" xfId="38800"/>
    <cellStyle name="20% - Акцент1 10 14" xfId="4279"/>
    <cellStyle name="20% — акцент1 10 14" xfId="44177"/>
    <cellStyle name="20% - Акцент1 10 15" xfId="4769"/>
    <cellStyle name="20% — акцент1 10 15" xfId="44507"/>
    <cellStyle name="20% - Акцент1 10 16" xfId="4973"/>
    <cellStyle name="20% — акцент1 10 16" xfId="47997"/>
    <cellStyle name="20% - Акцент1 10 17" xfId="5177"/>
    <cellStyle name="20% - Акцент1 10 18" xfId="8268"/>
    <cellStyle name="20% - Акцент1 10 18 2" xfId="20965"/>
    <cellStyle name="20% - Акцент1 10 19" xfId="8577"/>
    <cellStyle name="20% - Акцент1 10 19 2" xfId="21274"/>
    <cellStyle name="20% - Акцент1 10 2" xfId="3"/>
    <cellStyle name="20% — акцент1 10 2" xfId="5176"/>
    <cellStyle name="20% - Акцент1 10 2 10" xfId="10343"/>
    <cellStyle name="20% - Акцент1 10 2 11" xfId="10661"/>
    <cellStyle name="20% - Акцент1 10 2 12" xfId="10979"/>
    <cellStyle name="20% - Акцент1 10 2 13" xfId="11297"/>
    <cellStyle name="20% - Акцент1 10 2 14" xfId="11615"/>
    <cellStyle name="20% - Акцент1 10 2 15" xfId="11933"/>
    <cellStyle name="20% - Акцент1 10 2 16" xfId="12251"/>
    <cellStyle name="20% - Акцент1 10 2 17" xfId="12399"/>
    <cellStyle name="20% - Акцент1 10 2 18" xfId="12887"/>
    <cellStyle name="20% - Акцент1 10 2 19" xfId="13034"/>
    <cellStyle name="20% - Акцент1 10 2 2" xfId="500"/>
    <cellStyle name="20% - Акцент1 10 2 2 2" xfId="5173"/>
    <cellStyle name="20% - Акцент1 10 2 20" xfId="13357"/>
    <cellStyle name="20% - Акцент1 10 2 21" xfId="16870"/>
    <cellStyle name="20% - Акцент1 10 2 22" xfId="17526"/>
    <cellStyle name="20% - Акцент1 10 2 23" xfId="19559"/>
    <cellStyle name="20% - Акцент1 10 2 24" xfId="27611"/>
    <cellStyle name="20% - Акцент1 10 2 25" xfId="21402"/>
    <cellStyle name="20% - Акцент1 10 2 26" xfId="30219"/>
    <cellStyle name="20% - Акцент1 10 2 27" xfId="32119"/>
    <cellStyle name="20% - Акцент1 10 2 28" xfId="26561"/>
    <cellStyle name="20% - Акцент1 10 2 29" xfId="20549"/>
    <cellStyle name="20% - Акцент1 10 2 3" xfId="3735"/>
    <cellStyle name="20% - Акцент1 10 2 30" xfId="38376"/>
    <cellStyle name="20% - Акцент1 10 2 31" xfId="41869"/>
    <cellStyle name="20% - Акцент1 10 2 32" xfId="46739"/>
    <cellStyle name="20% - Акцент1 10 2 33" xfId="47680"/>
    <cellStyle name="20% - Акцент1 10 2 4" xfId="5174"/>
    <cellStyle name="20% - Акцент1 10 2 5" xfId="8582"/>
    <cellStyle name="20% - Акцент1 10 2 6" xfId="8901"/>
    <cellStyle name="20% - Акцент1 10 2 7" xfId="9389"/>
    <cellStyle name="20% - Акцент1 10 2 8" xfId="9707"/>
    <cellStyle name="20% - Акцент1 10 2 9" xfId="10025"/>
    <cellStyle name="20% - Акцент1 10 20" xfId="8581"/>
    <cellStyle name="20% - Акцент1 10 21" xfId="8900"/>
    <cellStyle name="20% - Акцент1 10 22" xfId="9390"/>
    <cellStyle name="20% - Акцент1 10 23" xfId="9708"/>
    <cellStyle name="20% - Акцент1 10 24" xfId="10026"/>
    <cellStyle name="20% - Акцент1 10 25" xfId="10344"/>
    <cellStyle name="20% - Акцент1 10 26" xfId="10662"/>
    <cellStyle name="20% - Акцент1 10 27" xfId="10980"/>
    <cellStyle name="20% - Акцент1 10 28" xfId="11298"/>
    <cellStyle name="20% - Акцент1 10 29" xfId="11616"/>
    <cellStyle name="20% - Акцент1 10 3" xfId="501"/>
    <cellStyle name="20% — акцент1 10 3" xfId="13844"/>
    <cellStyle name="20% - Акцент1 10 3 10" xfId="34817"/>
    <cellStyle name="20% - Акцент1 10 3 11" xfId="25173"/>
    <cellStyle name="20% - Акцент1 10 3 12" xfId="38802"/>
    <cellStyle name="20% - Акцент1 10 3 13" xfId="38700"/>
    <cellStyle name="20% - Акцент1 10 3 14" xfId="43067"/>
    <cellStyle name="20% - Акцент1 10 3 15" xfId="47999"/>
    <cellStyle name="20% - Акцент1 10 3 2" xfId="5172"/>
    <cellStyle name="20% - Акцент1 10 3 3" xfId="16734"/>
    <cellStyle name="20% - Акцент1 10 3 4" xfId="19773"/>
    <cellStyle name="20% - Акцент1 10 3 5" xfId="16912"/>
    <cellStyle name="20% - Акцент1 10 3 6" xfId="27078"/>
    <cellStyle name="20% - Акцент1 10 3 7" xfId="14255"/>
    <cellStyle name="20% - Акцент1 10 3 8" xfId="31648"/>
    <cellStyle name="20% - Акцент1 10 3 9" xfId="33419"/>
    <cellStyle name="20% - Акцент1 10 30" xfId="11934"/>
    <cellStyle name="20% - Акцент1 10 31" xfId="12252"/>
    <cellStyle name="20% - Акцент1 10 32" xfId="12398"/>
    <cellStyle name="20% - Акцент1 10 33" xfId="12888"/>
    <cellStyle name="20% - Акцент1 10 34" xfId="13033"/>
    <cellStyle name="20% - Акцент1 10 35" xfId="13356"/>
    <cellStyle name="20% - Акцент1 10 36" xfId="20962"/>
    <cellStyle name="20% - Акцент1 10 37" xfId="17570"/>
    <cellStyle name="20% - Акцент1 10 38" xfId="19214"/>
    <cellStyle name="20% - Акцент1 10 39" xfId="21582"/>
    <cellStyle name="20% - Акцент1 10 4" xfId="502"/>
    <cellStyle name="20% — акцент1 10 4" xfId="20814"/>
    <cellStyle name="20% - Акцент1 10 4 10" xfId="22643"/>
    <cellStyle name="20% - Акцент1 10 4 11" xfId="38803"/>
    <cellStyle name="20% - Акцент1 10 4 12" xfId="44170"/>
    <cellStyle name="20% - Акцент1 10 4 13" xfId="42650"/>
    <cellStyle name="20% - Акцент1 10 4 14" xfId="48000"/>
    <cellStyle name="20% - Акцент1 10 4 2" xfId="5171"/>
    <cellStyle name="20% - Акцент1 10 4 3" xfId="22960"/>
    <cellStyle name="20% - Акцент1 10 4 4" xfId="24963"/>
    <cellStyle name="20% - Акцент1 10 4 5" xfId="28675"/>
    <cellStyle name="20% - Акцент1 10 4 6" xfId="18314"/>
    <cellStyle name="20% - Акцент1 10 4 7" xfId="29288"/>
    <cellStyle name="20% - Акцент1 10 4 8" xfId="33186"/>
    <cellStyle name="20% - Акцент1 10 4 9" xfId="17549"/>
    <cellStyle name="20% - Акцент1 10 40" xfId="30461"/>
    <cellStyle name="20% - Акцент1 10 41" xfId="15320"/>
    <cellStyle name="20% - Акцент1 10 42" xfId="33191"/>
    <cellStyle name="20% - Акцент1 10 43" xfId="34526"/>
    <cellStyle name="20% - Акцент1 10 44" xfId="36934"/>
    <cellStyle name="20% - Акцент1 10 45" xfId="38375"/>
    <cellStyle name="20% - Акцент1 10 46" xfId="41870"/>
    <cellStyle name="20% - Акцент1 10 47" xfId="43036"/>
    <cellStyle name="20% - Акцент1 10 48" xfId="47679"/>
    <cellStyle name="20% - Акцент1 10 5" xfId="503"/>
    <cellStyle name="20% — акцент1 10 5" xfId="19772"/>
    <cellStyle name="20% - Акцент1 10 5 10" xfId="38804"/>
    <cellStyle name="20% - Акцент1 10 5 11" xfId="42042"/>
    <cellStyle name="20% - Акцент1 10 5 12" xfId="43070"/>
    <cellStyle name="20% - Акцент1 10 5 13" xfId="48001"/>
    <cellStyle name="20% - Акцент1 10 5 2" xfId="5170"/>
    <cellStyle name="20% - Акцент1 10 5 3" xfId="18196"/>
    <cellStyle name="20% - Акцент1 10 5 4" xfId="25750"/>
    <cellStyle name="20% - Акцент1 10 5 5" xfId="17866"/>
    <cellStyle name="20% - Акцент1 10 5 6" xfId="31909"/>
    <cellStyle name="20% - Акцент1 10 5 7" xfId="30802"/>
    <cellStyle name="20% - Акцент1 10 5 8" xfId="16308"/>
    <cellStyle name="20% - Акцент1 10 5 9" xfId="14922"/>
    <cellStyle name="20% - Акцент1 10 6" xfId="504"/>
    <cellStyle name="20% — акцент1 10 6" xfId="27752"/>
    <cellStyle name="20% - Акцент1 10 6 10" xfId="44174"/>
    <cellStyle name="20% - Акцент1 10 6 11" xfId="42649"/>
    <cellStyle name="20% - Акцент1 10 6 12" xfId="48002"/>
    <cellStyle name="20% - Акцент1 10 6 2" xfId="5169"/>
    <cellStyle name="20% - Акцент1 10 6 3" xfId="28953"/>
    <cellStyle name="20% - Акцент1 10 6 4" xfId="30043"/>
    <cellStyle name="20% - Акцент1 10 6 5" xfId="31058"/>
    <cellStyle name="20% - Акцент1 10 6 6" xfId="33054"/>
    <cellStyle name="20% - Акцент1 10 6 7" xfId="28758"/>
    <cellStyle name="20% - Акцент1 10 6 8" xfId="30741"/>
    <cellStyle name="20% - Акцент1 10 6 9" xfId="38805"/>
    <cellStyle name="20% - Акцент1 10 7" xfId="505"/>
    <cellStyle name="20% — акцент1 10 7" xfId="27953"/>
    <cellStyle name="20% - Акцент1 10 7 10" xfId="41889"/>
    <cellStyle name="20% - Акцент1 10 7 11" xfId="48003"/>
    <cellStyle name="20% - Акцент1 10 7 2" xfId="5168"/>
    <cellStyle name="20% - Акцент1 10 7 3" xfId="24591"/>
    <cellStyle name="20% - Акцент1 10 7 4" xfId="22513"/>
    <cellStyle name="20% - Акцент1 10 7 5" xfId="27416"/>
    <cellStyle name="20% - Акцент1 10 7 6" xfId="30134"/>
    <cellStyle name="20% - Акцент1 10 7 7" xfId="26703"/>
    <cellStyle name="20% - Акцент1 10 7 8" xfId="38806"/>
    <cellStyle name="20% - Акцент1 10 7 9" xfId="41733"/>
    <cellStyle name="20% - Акцент1 10 8" xfId="506"/>
    <cellStyle name="20% — акцент1 10 8" xfId="20856"/>
    <cellStyle name="20% - Акцент1 10 8 10" xfId="48004"/>
    <cellStyle name="20% - Акцент1 10 8 2" xfId="5167"/>
    <cellStyle name="20% - Акцент1 10 8 3" xfId="32165"/>
    <cellStyle name="20% - Акцент1 10 8 4" xfId="24958"/>
    <cellStyle name="20% - Акцент1 10 8 5" xfId="36001"/>
    <cellStyle name="20% - Акцент1 10 8 6" xfId="33665"/>
    <cellStyle name="20% - Акцент1 10 8 7" xfId="38807"/>
    <cellStyle name="20% - Акцент1 10 8 8" xfId="44173"/>
    <cellStyle name="20% - Акцент1 10 8 9" xfId="41947"/>
    <cellStyle name="20% - Акцент1 10 9" xfId="507"/>
    <cellStyle name="20% — акцент1 10 9" xfId="30660"/>
    <cellStyle name="20% - Акцент1 10 9 2" xfId="5166"/>
    <cellStyle name="20% - Акцент1 10 9 3" xfId="31753"/>
    <cellStyle name="20% - Акцент1 10 9 4" xfId="15314"/>
    <cellStyle name="20% - Акцент1 10 9 5" xfId="35006"/>
    <cellStyle name="20% - Акцент1 10 9 6" xfId="38808"/>
    <cellStyle name="20% - Акцент1 10 9 7" xfId="41732"/>
    <cellStyle name="20% - Акцент1 10 9 8" xfId="42101"/>
    <cellStyle name="20% - Акцент1 10 9 9" xfId="48005"/>
    <cellStyle name="20% - Акцент1 11" xfId="4"/>
    <cellStyle name="20% — акцент1 11" xfId="509"/>
    <cellStyle name="20% - Акцент1 11 10" xfId="510"/>
    <cellStyle name="20% — акцент1 11 10" xfId="33279"/>
    <cellStyle name="20% - Акцент1 11 10 2" xfId="5163"/>
    <cellStyle name="20% - Акцент1 11 10 3" xfId="35421"/>
    <cellStyle name="20% - Акцент1 11 10 4" xfId="19561"/>
    <cellStyle name="20% - Акцент1 11 10 5" xfId="38811"/>
    <cellStyle name="20% - Акцент1 11 10 6" xfId="41731"/>
    <cellStyle name="20% - Акцент1 11 10 7" xfId="46002"/>
    <cellStyle name="20% - Акцент1 11 10 8" xfId="48008"/>
    <cellStyle name="20% - Акцент1 11 11" xfId="508"/>
    <cellStyle name="20% — акцент1 11 11" xfId="18391"/>
    <cellStyle name="20% - Акцент1 11 11 2" xfId="13854"/>
    <cellStyle name="20% - Акцент1 11 11 3" xfId="21890"/>
    <cellStyle name="20% - Акцент1 11 11 4" xfId="38809"/>
    <cellStyle name="20% - Акцент1 11 11 5" xfId="44171"/>
    <cellStyle name="20% - Акцент1 11 11 6" xfId="38708"/>
    <cellStyle name="20% - Акцент1 11 11 7" xfId="48006"/>
    <cellStyle name="20% - Акцент1 11 12" xfId="3736"/>
    <cellStyle name="20% — акцент1 11 12" xfId="34524"/>
    <cellStyle name="20% - Акцент1 11 13" xfId="4076"/>
    <cellStyle name="20% — акцент1 11 13" xfId="38810"/>
    <cellStyle name="20% - Акцент1 11 14" xfId="4281"/>
    <cellStyle name="20% — акцент1 11 14" xfId="44172"/>
    <cellStyle name="20% - Акцент1 11 15" xfId="4767"/>
    <cellStyle name="20% — акцент1 11 15" xfId="44506"/>
    <cellStyle name="20% - Акцент1 11 16" xfId="4971"/>
    <cellStyle name="20% — акцент1 11 16" xfId="48007"/>
    <cellStyle name="20% - Акцент1 11 17" xfId="5165"/>
    <cellStyle name="20% - Акцент1 11 18" xfId="8269"/>
    <cellStyle name="20% - Акцент1 11 18 2" xfId="20966"/>
    <cellStyle name="20% - Акцент1 11 19" xfId="8576"/>
    <cellStyle name="20% - Акцент1 11 19 2" xfId="21273"/>
    <cellStyle name="20% - Акцент1 11 2" xfId="5"/>
    <cellStyle name="20% — акцент1 11 2" xfId="5164"/>
    <cellStyle name="20% - Акцент1 11 2 10" xfId="10341"/>
    <cellStyle name="20% - Акцент1 11 2 11" xfId="10659"/>
    <cellStyle name="20% - Акцент1 11 2 12" xfId="10977"/>
    <cellStyle name="20% - Акцент1 11 2 13" xfId="11295"/>
    <cellStyle name="20% - Акцент1 11 2 14" xfId="11613"/>
    <cellStyle name="20% - Акцент1 11 2 15" xfId="11931"/>
    <cellStyle name="20% - Акцент1 11 2 16" xfId="12249"/>
    <cellStyle name="20% - Акцент1 11 2 17" xfId="12401"/>
    <cellStyle name="20% - Акцент1 11 2 18" xfId="12885"/>
    <cellStyle name="20% - Акцент1 11 2 19" xfId="13036"/>
    <cellStyle name="20% - Акцент1 11 2 2" xfId="511"/>
    <cellStyle name="20% - Акцент1 11 2 2 2" xfId="5161"/>
    <cellStyle name="20% - Акцент1 11 2 20" xfId="13359"/>
    <cellStyle name="20% - Акцент1 11 2 21" xfId="13840"/>
    <cellStyle name="20% - Акцент1 11 2 22" xfId="18593"/>
    <cellStyle name="20% - Акцент1 11 2 23" xfId="15456"/>
    <cellStyle name="20% - Акцент1 11 2 24" xfId="19456"/>
    <cellStyle name="20% - Акцент1 11 2 25" xfId="17190"/>
    <cellStyle name="20% - Акцент1 11 2 26" xfId="17752"/>
    <cellStyle name="20% - Акцент1 11 2 27" xfId="18768"/>
    <cellStyle name="20% - Акцент1 11 2 28" xfId="35290"/>
    <cellStyle name="20% - Акцент1 11 2 29" xfId="34559"/>
    <cellStyle name="20% - Акцент1 11 2 3" xfId="3737"/>
    <cellStyle name="20% - Акцент1 11 2 30" xfId="38378"/>
    <cellStyle name="20% - Акцент1 11 2 31" xfId="44317"/>
    <cellStyle name="20% - Акцент1 11 2 32" xfId="42623"/>
    <cellStyle name="20% - Акцент1 11 2 33" xfId="47682"/>
    <cellStyle name="20% - Акцент1 11 2 4" xfId="5162"/>
    <cellStyle name="20% - Акцент1 11 2 5" xfId="8584"/>
    <cellStyle name="20% - Акцент1 11 2 6" xfId="8903"/>
    <cellStyle name="20% - Акцент1 11 2 7" xfId="9387"/>
    <cellStyle name="20% - Акцент1 11 2 8" xfId="9705"/>
    <cellStyle name="20% - Акцент1 11 2 9" xfId="10023"/>
    <cellStyle name="20% - Акцент1 11 20" xfId="8583"/>
    <cellStyle name="20% - Акцент1 11 21" xfId="8902"/>
    <cellStyle name="20% - Акцент1 11 22" xfId="9388"/>
    <cellStyle name="20% - Акцент1 11 23" xfId="9706"/>
    <cellStyle name="20% - Акцент1 11 24" xfId="10024"/>
    <cellStyle name="20% - Акцент1 11 25" xfId="10342"/>
    <cellStyle name="20% - Акцент1 11 26" xfId="10660"/>
    <cellStyle name="20% - Акцент1 11 27" xfId="10978"/>
    <cellStyle name="20% - Акцент1 11 28" xfId="11296"/>
    <cellStyle name="20% - Акцент1 11 29" xfId="11614"/>
    <cellStyle name="20% - Акцент1 11 3" xfId="512"/>
    <cellStyle name="20% — акцент1 11 3" xfId="13855"/>
    <cellStyle name="20% - Акцент1 11 3 10" xfId="35805"/>
    <cellStyle name="20% - Акцент1 11 3 11" xfId="23616"/>
    <cellStyle name="20% - Акцент1 11 3 12" xfId="38813"/>
    <cellStyle name="20% - Акцент1 11 3 13" xfId="38699"/>
    <cellStyle name="20% - Акцент1 11 3 14" xfId="42254"/>
    <cellStyle name="20% - Акцент1 11 3 15" xfId="48009"/>
    <cellStyle name="20% - Акцент1 11 3 2" xfId="5160"/>
    <cellStyle name="20% - Акцент1 11 3 3" xfId="16730"/>
    <cellStyle name="20% - Акцент1 11 3 4" xfId="23816"/>
    <cellStyle name="20% - Акцент1 11 3 5" xfId="18304"/>
    <cellStyle name="20% - Акцент1 11 3 6" xfId="16031"/>
    <cellStyle name="20% - Акцент1 11 3 7" xfId="25919"/>
    <cellStyle name="20% - Акцент1 11 3 8" xfId="32664"/>
    <cellStyle name="20% - Акцент1 11 3 9" xfId="34582"/>
    <cellStyle name="20% - Акцент1 11 30" xfId="11932"/>
    <cellStyle name="20% - Акцент1 11 31" xfId="12250"/>
    <cellStyle name="20% - Акцент1 11 32" xfId="12400"/>
    <cellStyle name="20% - Акцент1 11 33" xfId="12886"/>
    <cellStyle name="20% - Акцент1 11 34" xfId="13035"/>
    <cellStyle name="20% - Акцент1 11 35" xfId="13358"/>
    <cellStyle name="20% - Акцент1 11 36" xfId="16869"/>
    <cellStyle name="20% - Акцент1 11 37" xfId="16736"/>
    <cellStyle name="20% - Акцент1 11 38" xfId="23110"/>
    <cellStyle name="20% - Акцент1 11 39" xfId="27946"/>
    <cellStyle name="20% - Акцент1 11 4" xfId="513"/>
    <cellStyle name="20% — акцент1 11 4" xfId="20809"/>
    <cellStyle name="20% - Акцент1 11 4 10" xfId="19087"/>
    <cellStyle name="20% - Акцент1 11 4 11" xfId="38814"/>
    <cellStyle name="20% - Акцент1 11 4 12" xfId="44165"/>
    <cellStyle name="20% - Акцент1 11 4 13" xfId="44852"/>
    <cellStyle name="20% - Акцент1 11 4 14" xfId="48010"/>
    <cellStyle name="20% - Акцент1 11 4 2" xfId="5159"/>
    <cellStyle name="20% - Акцент1 11 4 3" xfId="24108"/>
    <cellStyle name="20% - Акцент1 11 4 4" xfId="18945"/>
    <cellStyle name="20% - Акцент1 11 4 5" xfId="26016"/>
    <cellStyle name="20% - Акцент1 11 4 6" xfId="30842"/>
    <cellStyle name="20% - Акцент1 11 4 7" xfId="30126"/>
    <cellStyle name="20% - Акцент1 11 4 8" xfId="34356"/>
    <cellStyle name="20% - Акцент1 11 4 9" xfId="35613"/>
    <cellStyle name="20% - Акцент1 11 40" xfId="30729"/>
    <cellStyle name="20% - Акцент1 11 41" xfId="19184"/>
    <cellStyle name="20% - Акцент1 11 42" xfId="29674"/>
    <cellStyle name="20% - Акцент1 11 43" xfId="35091"/>
    <cellStyle name="20% - Акцент1 11 44" xfId="37089"/>
    <cellStyle name="20% - Акцент1 11 45" xfId="38377"/>
    <cellStyle name="20% - Акцент1 11 46" xfId="38797"/>
    <cellStyle name="20% - Акцент1 11 47" xfId="43037"/>
    <cellStyle name="20% - Акцент1 11 48" xfId="47681"/>
    <cellStyle name="20% - Акцент1 11 5" xfId="514"/>
    <cellStyle name="20% — акцент1 11 5" xfId="23533"/>
    <cellStyle name="20% - Акцент1 11 5 10" xfId="38815"/>
    <cellStyle name="20% - Акцент1 11 5 11" xfId="42041"/>
    <cellStyle name="20% - Акцент1 11 5 12" xfId="42236"/>
    <cellStyle name="20% - Акцент1 11 5 13" xfId="48011"/>
    <cellStyle name="20% - Акцент1 11 5 2" xfId="5158"/>
    <cellStyle name="20% - Акцент1 11 5 3" xfId="14113"/>
    <cellStyle name="20% - Акцент1 11 5 4" xfId="29091"/>
    <cellStyle name="20% - Акцент1 11 5 5" xfId="29662"/>
    <cellStyle name="20% - Акцент1 11 5 6" xfId="32918"/>
    <cellStyle name="20% - Акцент1 11 5 7" xfId="14288"/>
    <cellStyle name="20% - Акцент1 11 5 8" xfId="19576"/>
    <cellStyle name="20% - Акцент1 11 5 9" xfId="32772"/>
    <cellStyle name="20% - Акцент1 11 6" xfId="515"/>
    <cellStyle name="20% — акцент1 11 6" xfId="20845"/>
    <cellStyle name="20% - Акцент1 11 6 10" xfId="44169"/>
    <cellStyle name="20% - Акцент1 11 6 11" xfId="45183"/>
    <cellStyle name="20% - Акцент1 11 6 12" xfId="48012"/>
    <cellStyle name="20% - Акцент1 11 6 2" xfId="5157"/>
    <cellStyle name="20% - Акцент1 11 6 3" xfId="22576"/>
    <cellStyle name="20% - Акцент1 11 6 4" xfId="31117"/>
    <cellStyle name="20% - Акцент1 11 6 5" xfId="29596"/>
    <cellStyle name="20% - Акцент1 11 6 6" xfId="33758"/>
    <cellStyle name="20% - Акцент1 11 6 7" xfId="32056"/>
    <cellStyle name="20% - Акцент1 11 6 8" xfId="34408"/>
    <cellStyle name="20% - Акцент1 11 6 9" xfId="38816"/>
    <cellStyle name="20% - Акцент1 11 7" xfId="516"/>
    <cellStyle name="20% — акцент1 11 7" xfId="28803"/>
    <cellStyle name="20% - Акцент1 11 7 10" xfId="45019"/>
    <cellStyle name="20% - Акцент1 11 7 11" xfId="48013"/>
    <cellStyle name="20% - Акцент1 11 7 2" xfId="5156"/>
    <cellStyle name="20% - Акцент1 11 7 3" xfId="30194"/>
    <cellStyle name="20% - Акцент1 11 7 4" xfId="29859"/>
    <cellStyle name="20% - Акцент1 11 7 5" xfId="22401"/>
    <cellStyle name="20% - Акцент1 11 7 6" xfId="27156"/>
    <cellStyle name="20% - Акцент1 11 7 7" xfId="33490"/>
    <cellStyle name="20% - Акцент1 11 7 8" xfId="38817"/>
    <cellStyle name="20% - Акцент1 11 7 9" xfId="41730"/>
    <cellStyle name="20% - Акцент1 11 8" xfId="517"/>
    <cellStyle name="20% — акцент1 11 8" xfId="23688"/>
    <cellStyle name="20% - Акцент1 11 8 10" xfId="48014"/>
    <cellStyle name="20% - Акцент1 11 8 2" xfId="5155"/>
    <cellStyle name="20% - Акцент1 11 8 3" xfId="27921"/>
    <cellStyle name="20% - Акцент1 11 8 4" xfId="19376"/>
    <cellStyle name="20% - Акцент1 11 8 5" xfId="23292"/>
    <cellStyle name="20% - Акцент1 11 8 6" xfId="35640"/>
    <cellStyle name="20% - Акцент1 11 8 7" xfId="38818"/>
    <cellStyle name="20% - Акцент1 11 8 8" xfId="44168"/>
    <cellStyle name="20% - Акцент1 11 8 9" xfId="42311"/>
    <cellStyle name="20% - Акцент1 11 9" xfId="518"/>
    <cellStyle name="20% — акцент1 11 9" xfId="19023"/>
    <cellStyle name="20% - Акцент1 11 9 2" xfId="5154"/>
    <cellStyle name="20% - Акцент1 11 9 3" xfId="31501"/>
    <cellStyle name="20% - Акцент1 11 9 4" xfId="27491"/>
    <cellStyle name="20% - Акцент1 11 9 5" xfId="24296"/>
    <cellStyle name="20% - Акцент1 11 9 6" xfId="38819"/>
    <cellStyle name="20% - Акцент1 11 9 7" xfId="41729"/>
    <cellStyle name="20% - Акцент1 11 9 8" xfId="43068"/>
    <cellStyle name="20% - Акцент1 11 9 9" xfId="48015"/>
    <cellStyle name="20% - Акцент1 12" xfId="6"/>
    <cellStyle name="20% — акцент1 12" xfId="520"/>
    <cellStyle name="20% - Акцент1 12 10" xfId="521"/>
    <cellStyle name="20% — акцент1 12 10" xfId="33981"/>
    <cellStyle name="20% - Акцент1 12 10 2" xfId="5151"/>
    <cellStyle name="20% - Акцент1 12 10 3" xfId="30642"/>
    <cellStyle name="20% - Акцент1 12 10 4" xfId="30192"/>
    <cellStyle name="20% - Акцент1 12 10 5" xfId="38822"/>
    <cellStyle name="20% - Акцент1 12 10 6" xfId="41728"/>
    <cellStyle name="20% - Акцент1 12 10 7" xfId="43014"/>
    <cellStyle name="20% - Акцент1 12 10 8" xfId="48018"/>
    <cellStyle name="20% - Акцент1 12 11" xfId="519"/>
    <cellStyle name="20% — акцент1 12 11" xfId="31173"/>
    <cellStyle name="20% - Акцент1 12 11 2" xfId="13864"/>
    <cellStyle name="20% - Акцент1 12 11 3" xfId="36161"/>
    <cellStyle name="20% - Акцент1 12 11 4" xfId="38820"/>
    <cellStyle name="20% - Акцент1 12 11 5" xfId="44166"/>
    <cellStyle name="20% - Акцент1 12 11 6" xfId="38709"/>
    <cellStyle name="20% - Акцент1 12 11 7" xfId="48016"/>
    <cellStyle name="20% - Акцент1 12 12" xfId="3738"/>
    <cellStyle name="20% — акцент1 12 12" xfId="32645"/>
    <cellStyle name="20% - Акцент1 12 13" xfId="4077"/>
    <cellStyle name="20% — акцент1 12 13" xfId="38821"/>
    <cellStyle name="20% - Акцент1 12 14" xfId="4283"/>
    <cellStyle name="20% — акцент1 12 14" xfId="44167"/>
    <cellStyle name="20% - Акцент1 12 15" xfId="4765"/>
    <cellStyle name="20% — акцент1 12 15" xfId="45345"/>
    <cellStyle name="20% - Акцент1 12 16" xfId="4969"/>
    <cellStyle name="20% — акцент1 12 16" xfId="48017"/>
    <cellStyle name="20% - Акцент1 12 17" xfId="5153"/>
    <cellStyle name="20% - Акцент1 12 18" xfId="8270"/>
    <cellStyle name="20% - Акцент1 12 18 2" xfId="20967"/>
    <cellStyle name="20% - Акцент1 12 19" xfId="8575"/>
    <cellStyle name="20% - Акцент1 12 19 2" xfId="21272"/>
    <cellStyle name="20% - Акцент1 12 2" xfId="7"/>
    <cellStyle name="20% — акцент1 12 2" xfId="5152"/>
    <cellStyle name="20% - Акцент1 12 2 10" xfId="10339"/>
    <cellStyle name="20% - Акцент1 12 2 11" xfId="10657"/>
    <cellStyle name="20% - Акцент1 12 2 12" xfId="10975"/>
    <cellStyle name="20% - Акцент1 12 2 13" xfId="11293"/>
    <cellStyle name="20% - Акцент1 12 2 14" xfId="11611"/>
    <cellStyle name="20% - Акцент1 12 2 15" xfId="11929"/>
    <cellStyle name="20% - Акцент1 12 2 16" xfId="12247"/>
    <cellStyle name="20% - Акцент1 12 2 17" xfId="12403"/>
    <cellStyle name="20% - Акцент1 12 2 18" xfId="12883"/>
    <cellStyle name="20% - Акцент1 12 2 19" xfId="13038"/>
    <cellStyle name="20% - Акцент1 12 2 2" xfId="522"/>
    <cellStyle name="20% - Акцент1 12 2 2 2" xfId="5149"/>
    <cellStyle name="20% - Акцент1 12 2 20" xfId="13361"/>
    <cellStyle name="20% - Акцент1 12 2 21" xfId="13838"/>
    <cellStyle name="20% - Акцент1 12 2 22" xfId="18591"/>
    <cellStyle name="20% - Акцент1 12 2 23" xfId="23412"/>
    <cellStyle name="20% - Акцент1 12 2 24" xfId="25514"/>
    <cellStyle name="20% - Акцент1 12 2 25" xfId="30992"/>
    <cellStyle name="20% - Акцент1 12 2 26" xfId="29626"/>
    <cellStyle name="20% - Акцент1 12 2 27" xfId="34362"/>
    <cellStyle name="20% - Акцент1 12 2 28" xfId="35619"/>
    <cellStyle name="20% - Акцент1 12 2 29" xfId="37221"/>
    <cellStyle name="20% - Акцент1 12 2 3" xfId="3739"/>
    <cellStyle name="20% - Акцент1 12 2 30" xfId="38380"/>
    <cellStyle name="20% - Акцент1 12 2 31" xfId="44321"/>
    <cellStyle name="20% - Акцент1 12 2 32" xfId="43038"/>
    <cellStyle name="20% - Акцент1 12 2 33" xfId="47684"/>
    <cellStyle name="20% - Акцент1 12 2 4" xfId="5150"/>
    <cellStyle name="20% - Акцент1 12 2 5" xfId="8586"/>
    <cellStyle name="20% - Акцент1 12 2 6" xfId="8905"/>
    <cellStyle name="20% - Акцент1 12 2 7" xfId="9385"/>
    <cellStyle name="20% - Акцент1 12 2 8" xfId="9703"/>
    <cellStyle name="20% - Акцент1 12 2 9" xfId="10021"/>
    <cellStyle name="20% - Акцент1 12 20" xfId="8585"/>
    <cellStyle name="20% - Акцент1 12 21" xfId="8904"/>
    <cellStyle name="20% - Акцент1 12 22" xfId="9386"/>
    <cellStyle name="20% - Акцент1 12 23" xfId="9704"/>
    <cellStyle name="20% - Акцент1 12 24" xfId="10022"/>
    <cellStyle name="20% - Акцент1 12 25" xfId="10340"/>
    <cellStyle name="20% - Акцент1 12 26" xfId="10658"/>
    <cellStyle name="20% - Акцент1 12 27" xfId="10976"/>
    <cellStyle name="20% - Акцент1 12 28" xfId="11294"/>
    <cellStyle name="20% - Акцент1 12 29" xfId="11612"/>
    <cellStyle name="20% - Акцент1 12 3" xfId="523"/>
    <cellStyle name="20% — акцент1 12 3" xfId="13865"/>
    <cellStyle name="20% - Акцент1 12 3 10" xfId="22080"/>
    <cellStyle name="20% - Акцент1 12 3 11" xfId="26598"/>
    <cellStyle name="20% - Акцент1 12 3 12" xfId="38823"/>
    <cellStyle name="20% - Акцент1 12 3 13" xfId="38698"/>
    <cellStyle name="20% - Акцент1 12 3 14" xfId="44412"/>
    <cellStyle name="20% - Акцент1 12 3 15" xfId="48019"/>
    <cellStyle name="20% - Акцент1 12 3 2" xfId="5148"/>
    <cellStyle name="20% - Акцент1 12 3 3" xfId="20801"/>
    <cellStyle name="20% - Акцент1 12 3 4" xfId="24985"/>
    <cellStyle name="20% - Акцент1 12 3 5" xfId="25786"/>
    <cellStyle name="20% - Акцент1 12 3 6" xfId="14313"/>
    <cellStyle name="20% - Акцент1 12 3 7" xfId="30728"/>
    <cellStyle name="20% - Акцент1 12 3 8" xfId="28640"/>
    <cellStyle name="20% - Акцент1 12 3 9" xfId="24774"/>
    <cellStyle name="20% - Акцент1 12 30" xfId="11930"/>
    <cellStyle name="20% - Акцент1 12 31" xfId="12248"/>
    <cellStyle name="20% - Акцент1 12 32" xfId="12402"/>
    <cellStyle name="20% - Акцент1 12 33" xfId="12884"/>
    <cellStyle name="20% - Акцент1 12 34" xfId="13037"/>
    <cellStyle name="20% - Акцент1 12 35" xfId="13360"/>
    <cellStyle name="20% - Акцент1 12 36" xfId="13839"/>
    <cellStyle name="20% - Акцент1 12 37" xfId="17072"/>
    <cellStyle name="20% - Акцент1 12 38" xfId="19213"/>
    <cellStyle name="20% - Акцент1 12 39" xfId="15085"/>
    <cellStyle name="20% - Акцент1 12 4" xfId="524"/>
    <cellStyle name="20% — акцент1 12 4" xfId="20803"/>
    <cellStyle name="20% - Акцент1 12 4 10" xfId="18479"/>
    <cellStyle name="20% - Акцент1 12 4 11" xfId="38824"/>
    <cellStyle name="20% - Акцент1 12 4 12" xfId="44160"/>
    <cellStyle name="20% - Акцент1 12 4 13" xfId="44853"/>
    <cellStyle name="20% - Акцент1 12 4 14" xfId="48020"/>
    <cellStyle name="20% - Акцент1 12 4 2" xfId="5147"/>
    <cellStyle name="20% - Акцент1 12 4 3" xfId="25274"/>
    <cellStyle name="20% - Акцент1 12 4 4" xfId="23762"/>
    <cellStyle name="20% - Акцент1 12 4 5" xfId="21634"/>
    <cellStyle name="20% - Акцент1 12 4 6" xfId="24067"/>
    <cellStyle name="20% - Акцент1 12 4 7" xfId="28079"/>
    <cellStyle name="20% - Акцент1 12 4 8" xfId="18287"/>
    <cellStyle name="20% - Акцент1 12 4 9" xfId="22248"/>
    <cellStyle name="20% - Акцент1 12 40" xfId="27761"/>
    <cellStyle name="20% - Акцент1 12 41" xfId="29956"/>
    <cellStyle name="20% - Акцент1 12 42" xfId="32049"/>
    <cellStyle name="20% - Акцент1 12 43" xfId="23982"/>
    <cellStyle name="20% - Акцент1 12 44" xfId="37391"/>
    <cellStyle name="20% - Акцент1 12 45" xfId="38379"/>
    <cellStyle name="20% - Акцент1 12 46" xfId="42054"/>
    <cellStyle name="20% - Акцент1 12 47" xfId="42622"/>
    <cellStyle name="20% - Акцент1 12 48" xfId="47683"/>
    <cellStyle name="20% - Акцент1 12 5" xfId="525"/>
    <cellStyle name="20% — акцент1 12 5" xfId="24689"/>
    <cellStyle name="20% - Акцент1 12 5 10" xfId="38825"/>
    <cellStyle name="20% - Акцент1 12 5 11" xfId="42040"/>
    <cellStyle name="20% - Акцент1 12 5 12" xfId="44395"/>
    <cellStyle name="20% - Акцент1 12 5 13" xfId="48021"/>
    <cellStyle name="20% - Акцент1 12 5 2" xfId="5146"/>
    <cellStyle name="20% - Акцент1 12 5 3" xfId="26079"/>
    <cellStyle name="20% - Акцент1 12 5 4" xfId="13999"/>
    <cellStyle name="20% - Акцент1 12 5 5" xfId="30993"/>
    <cellStyle name="20% - Акцент1 12 5 6" xfId="28737"/>
    <cellStyle name="20% - Акцент1 12 5 7" xfId="34445"/>
    <cellStyle name="20% - Акцент1 12 5 8" xfId="23607"/>
    <cellStyle name="20% - Акцент1 12 5 9" xfId="36174"/>
    <cellStyle name="20% - Акцент1 12 6" xfId="526"/>
    <cellStyle name="20% — акцент1 12 6" xfId="17167"/>
    <cellStyle name="20% - Акцент1 12 6 10" xfId="44164"/>
    <cellStyle name="20% - Акцент1 12 6 11" xfId="45184"/>
    <cellStyle name="20% - Акцент1 12 6 12" xfId="48022"/>
    <cellStyle name="20% - Акцент1 12 6 2" xfId="5145"/>
    <cellStyle name="20% - Акцент1 12 6 3" xfId="17811"/>
    <cellStyle name="20% - Акцент1 12 6 4" xfId="18785"/>
    <cellStyle name="20% - Акцент1 12 6 5" xfId="29845"/>
    <cellStyle name="20% - Акцент1 12 6 6" xfId="34676"/>
    <cellStyle name="20% - Акцент1 12 6 7" xfId="34651"/>
    <cellStyle name="20% - Акцент1 12 6 8" xfId="21444"/>
    <cellStyle name="20% - Акцент1 12 6 9" xfId="38826"/>
    <cellStyle name="20% - Акцент1 12 7" xfId="527"/>
    <cellStyle name="20% — акцент1 12 7" xfId="18324"/>
    <cellStyle name="20% - Акцент1 12 7 10" xfId="45020"/>
    <cellStyle name="20% - Акцент1 12 7 11" xfId="48023"/>
    <cellStyle name="20% - Акцент1 12 7 2" xfId="5144"/>
    <cellStyle name="20% - Акцент1 12 7 3" xfId="21977"/>
    <cellStyle name="20% - Акцент1 12 7 4" xfId="14257"/>
    <cellStyle name="20% - Акцент1 12 7 5" xfId="30227"/>
    <cellStyle name="20% - Акцент1 12 7 6" xfId="14903"/>
    <cellStyle name="20% - Акцент1 12 7 7" xfId="27226"/>
    <cellStyle name="20% - Акцент1 12 7 8" xfId="38827"/>
    <cellStyle name="20% - Акцент1 12 7 9" xfId="41727"/>
    <cellStyle name="20% - Акцент1 12 8" xfId="528"/>
    <cellStyle name="20% — акцент1 12 8" xfId="24892"/>
    <cellStyle name="20% - Акцент1 12 8 10" xfId="48024"/>
    <cellStyle name="20% - Акцент1 12 8 2" xfId="5143"/>
    <cellStyle name="20% - Акцент1 12 8 3" xfId="23364"/>
    <cellStyle name="20% - Акцент1 12 8 4" xfId="26904"/>
    <cellStyle name="20% - Акцент1 12 8 5" xfId="16931"/>
    <cellStyle name="20% - Акцент1 12 8 6" xfId="35449"/>
    <cellStyle name="20% - Акцент1 12 8 7" xfId="38828"/>
    <cellStyle name="20% - Акцент1 12 8 8" xfId="44163"/>
    <cellStyle name="20% - Акцент1 12 8 9" xfId="43069"/>
    <cellStyle name="20% - Акцент1 12 9" xfId="529"/>
    <cellStyle name="20% — акцент1 12 9" xfId="27885"/>
    <cellStyle name="20% - Акцент1 12 9 2" xfId="5142"/>
    <cellStyle name="20% - Акцент1 12 9 3" xfId="31355"/>
    <cellStyle name="20% - Акцент1 12 9 4" xfId="29562"/>
    <cellStyle name="20% - Акцент1 12 9 5" xfId="34183"/>
    <cellStyle name="20% - Акцент1 12 9 6" xfId="38829"/>
    <cellStyle name="20% - Акцент1 12 9 7" xfId="41726"/>
    <cellStyle name="20% - Акцент1 12 9 8" xfId="45380"/>
    <cellStyle name="20% - Акцент1 12 9 9" xfId="48025"/>
    <cellStyle name="20% - Акцент1 13" xfId="8"/>
    <cellStyle name="20% — акцент1 13" xfId="531"/>
    <cellStyle name="20% - Акцент1 13 10" xfId="532"/>
    <cellStyle name="20% — акцент1 13 10" xfId="23662"/>
    <cellStyle name="20% - Акцент1 13 10 2" xfId="5139"/>
    <cellStyle name="20% - Акцент1 13 10 3" xfId="30184"/>
    <cellStyle name="20% - Акцент1 13 10 4" xfId="36248"/>
    <cellStyle name="20% - Акцент1 13 10 5" xfId="38832"/>
    <cellStyle name="20% - Акцент1 13 10 6" xfId="41725"/>
    <cellStyle name="20% - Акцент1 13 10 7" xfId="46154"/>
    <cellStyle name="20% - Акцент1 13 10 8" xfId="48028"/>
    <cellStyle name="20% - Акцент1 13 11" xfId="530"/>
    <cellStyle name="20% — акцент1 13 11" xfId="34322"/>
    <cellStyle name="20% - Акцент1 13 11 2" xfId="13872"/>
    <cellStyle name="20% - Акцент1 13 11 3" xfId="35451"/>
    <cellStyle name="20% - Акцент1 13 11 4" xfId="38830"/>
    <cellStyle name="20% - Акцент1 13 11 5" xfId="44161"/>
    <cellStyle name="20% - Акцент1 13 11 6" xfId="38710"/>
    <cellStyle name="20% - Акцент1 13 11 7" xfId="48026"/>
    <cellStyle name="20% - Акцент1 13 12" xfId="3740"/>
    <cellStyle name="20% — акцент1 13 12" xfId="28313"/>
    <cellStyle name="20% - Акцент1 13 13" xfId="4078"/>
    <cellStyle name="20% — акцент1 13 13" xfId="38831"/>
    <cellStyle name="20% - Акцент1 13 14" xfId="4285"/>
    <cellStyle name="20% — акцент1 13 14" xfId="44162"/>
    <cellStyle name="20% - Акцент1 13 15" xfId="4763"/>
    <cellStyle name="20% — акцент1 13 15" xfId="42651"/>
    <cellStyle name="20% - Акцент1 13 16" xfId="4967"/>
    <cellStyle name="20% — акцент1 13 16" xfId="48027"/>
    <cellStyle name="20% - Акцент1 13 17" xfId="5141"/>
    <cellStyle name="20% - Акцент1 13 18" xfId="8271"/>
    <cellStyle name="20% - Акцент1 13 18 2" xfId="20968"/>
    <cellStyle name="20% - Акцент1 13 19" xfId="8574"/>
    <cellStyle name="20% - Акцент1 13 19 2" xfId="21271"/>
    <cellStyle name="20% - Акцент1 13 2" xfId="9"/>
    <cellStyle name="20% — акцент1 13 2" xfId="5140"/>
    <cellStyle name="20% - Акцент1 13 2 10" xfId="10337"/>
    <cellStyle name="20% - Акцент1 13 2 11" xfId="10655"/>
    <cellStyle name="20% - Акцент1 13 2 12" xfId="10973"/>
    <cellStyle name="20% - Акцент1 13 2 13" xfId="11291"/>
    <cellStyle name="20% - Акцент1 13 2 14" xfId="11609"/>
    <cellStyle name="20% - Акцент1 13 2 15" xfId="11927"/>
    <cellStyle name="20% - Акцент1 13 2 16" xfId="12245"/>
    <cellStyle name="20% - Акцент1 13 2 17" xfId="12405"/>
    <cellStyle name="20% - Акцент1 13 2 18" xfId="12881"/>
    <cellStyle name="20% - Акцент1 13 2 19" xfId="13040"/>
    <cellStyle name="20% - Акцент1 13 2 2" xfId="533"/>
    <cellStyle name="20% - Акцент1 13 2 2 2" xfId="5137"/>
    <cellStyle name="20% - Акцент1 13 2 20" xfId="13363"/>
    <cellStyle name="20% - Акцент1 13 2 21" xfId="13836"/>
    <cellStyle name="20% - Акцент1 13 2 22" xfId="14523"/>
    <cellStyle name="20% - Акцент1 13 2 23" xfId="14488"/>
    <cellStyle name="20% - Акцент1 13 2 24" xfId="28229"/>
    <cellStyle name="20% - Акцент1 13 2 25" xfId="29773"/>
    <cellStyle name="20% - Акцент1 13 2 26" xfId="23215"/>
    <cellStyle name="20% - Акцент1 13 2 27" xfId="15117"/>
    <cellStyle name="20% - Акцент1 13 2 28" xfId="35030"/>
    <cellStyle name="20% - Акцент1 13 2 29" xfId="34825"/>
    <cellStyle name="20% - Акцент1 13 2 3" xfId="3741"/>
    <cellStyle name="20% - Акцент1 13 2 30" xfId="38382"/>
    <cellStyle name="20% - Акцент1 13 2 31" xfId="44320"/>
    <cellStyle name="20% - Акцент1 13 2 32" xfId="41735"/>
    <cellStyle name="20% - Акцент1 13 2 33" xfId="47686"/>
    <cellStyle name="20% - Акцент1 13 2 4" xfId="5138"/>
    <cellStyle name="20% - Акцент1 13 2 5" xfId="8588"/>
    <cellStyle name="20% - Акцент1 13 2 6" xfId="8907"/>
    <cellStyle name="20% - Акцент1 13 2 7" xfId="9383"/>
    <cellStyle name="20% - Акцент1 13 2 8" xfId="9701"/>
    <cellStyle name="20% - Акцент1 13 2 9" xfId="10019"/>
    <cellStyle name="20% - Акцент1 13 20" xfId="8587"/>
    <cellStyle name="20% - Акцент1 13 21" xfId="8906"/>
    <cellStyle name="20% - Акцент1 13 22" xfId="9384"/>
    <cellStyle name="20% - Акцент1 13 23" xfId="9702"/>
    <cellStyle name="20% - Акцент1 13 24" xfId="10020"/>
    <cellStyle name="20% - Акцент1 13 25" xfId="10338"/>
    <cellStyle name="20% - Акцент1 13 26" xfId="10656"/>
    <cellStyle name="20% - Акцент1 13 27" xfId="10974"/>
    <cellStyle name="20% - Акцент1 13 28" xfId="11292"/>
    <cellStyle name="20% - Акцент1 13 29" xfId="11610"/>
    <cellStyle name="20% - Акцент1 13 3" xfId="534"/>
    <cellStyle name="20% — акцент1 13 3" xfId="13873"/>
    <cellStyle name="20% - Акцент1 13 3 10" xfId="32072"/>
    <cellStyle name="20% - Акцент1 13 3 11" xfId="29734"/>
    <cellStyle name="20% - Акцент1 13 3 12" xfId="38833"/>
    <cellStyle name="20% - Акцент1 13 3 13" xfId="38697"/>
    <cellStyle name="20% - Акцент1 13 3 14" xfId="45544"/>
    <cellStyle name="20% - Акцент1 13 3 15" xfId="48029"/>
    <cellStyle name="20% - Акцент1 13 3 2" xfId="5136"/>
    <cellStyle name="20% - Акцент1 13 3 3" xfId="24478"/>
    <cellStyle name="20% - Акцент1 13 3 4" xfId="19776"/>
    <cellStyle name="20% - Акцент1 13 3 5" xfId="26962"/>
    <cellStyle name="20% - Акцент1 13 3 6" xfId="22406"/>
    <cellStyle name="20% - Акцент1 13 3 7" xfId="28887"/>
    <cellStyle name="20% - Акцент1 13 3 8" xfId="29691"/>
    <cellStyle name="20% - Акцент1 13 3 9" xfId="30439"/>
    <cellStyle name="20% - Акцент1 13 30" xfId="11928"/>
    <cellStyle name="20% - Акцент1 13 31" xfId="12246"/>
    <cellStyle name="20% - Акцент1 13 32" xfId="12404"/>
    <cellStyle name="20% - Акцент1 13 33" xfId="12882"/>
    <cellStyle name="20% - Акцент1 13 34" xfId="13039"/>
    <cellStyle name="20% - Акцент1 13 35" xfId="13362"/>
    <cellStyle name="20% - Акцент1 13 36" xfId="13837"/>
    <cellStyle name="20% - Акцент1 13 37" xfId="17649"/>
    <cellStyle name="20% - Акцент1 13 38" xfId="18956"/>
    <cellStyle name="20% - Акцент1 13 39" xfId="25863"/>
    <cellStyle name="20% - Акцент1 13 4" xfId="535"/>
    <cellStyle name="20% — акцент1 13 4" xfId="24769"/>
    <cellStyle name="20% - Акцент1 13 4 10" xfId="31895"/>
    <cellStyle name="20% - Акцент1 13 4 11" xfId="38834"/>
    <cellStyle name="20% - Акцент1 13 4 12" xfId="44155"/>
    <cellStyle name="20% - Акцент1 13 4 13" xfId="45667"/>
    <cellStyle name="20% - Акцент1 13 4 14" xfId="48030"/>
    <cellStyle name="20% - Акцент1 13 4 2" xfId="5135"/>
    <cellStyle name="20% - Акцент1 13 4 3" xfId="17088"/>
    <cellStyle name="20% - Акцент1 13 4 4" xfId="26223"/>
    <cellStyle name="20% - Акцент1 13 4 5" xfId="18563"/>
    <cellStyle name="20% - Акцент1 13 4 6" xfId="26898"/>
    <cellStyle name="20% - Акцент1 13 4 7" xfId="22819"/>
    <cellStyle name="20% - Акцент1 13 4 8" xfId="19315"/>
    <cellStyle name="20% - Акцент1 13 4 9" xfId="25893"/>
    <cellStyle name="20% - Акцент1 13 40" xfId="29508"/>
    <cellStyle name="20% - Акцент1 13 41" xfId="29450"/>
    <cellStyle name="20% - Акцент1 13 42" xfId="19639"/>
    <cellStyle name="20% - Акцент1 13 43" xfId="31878"/>
    <cellStyle name="20% - Акцент1 13 44" xfId="29702"/>
    <cellStyle name="20% - Акцент1 13 45" xfId="38381"/>
    <cellStyle name="20% - Акцент1 13 46" xfId="41868"/>
    <cellStyle name="20% - Акцент1 13 47" xfId="43039"/>
    <cellStyle name="20% - Акцент1 13 48" xfId="47685"/>
    <cellStyle name="20% - Акцент1 13 5" xfId="536"/>
    <cellStyle name="20% — акцент1 13 5" xfId="15704"/>
    <cellStyle name="20% - Акцент1 13 5 10" xfId="38835"/>
    <cellStyle name="20% - Акцент1 13 5 11" xfId="42039"/>
    <cellStyle name="20% - Акцент1 13 5 12" xfId="45696"/>
    <cellStyle name="20% - Акцент1 13 5 13" xfId="48031"/>
    <cellStyle name="20% - Акцент1 13 5 2" xfId="5134"/>
    <cellStyle name="20% - Акцент1 13 5 3" xfId="27232"/>
    <cellStyle name="20% - Акцент1 13 5 4" xfId="17267"/>
    <cellStyle name="20% - Акцент1 13 5 5" xfId="28744"/>
    <cellStyle name="20% - Акцент1 13 5 6" xfId="25500"/>
    <cellStyle name="20% - Акцент1 13 5 7" xfId="32529"/>
    <cellStyle name="20% - Акцент1 13 5 8" xfId="20641"/>
    <cellStyle name="20% - Акцент1 13 5 9" xfId="36484"/>
    <cellStyle name="20% - Акцент1 13 6" xfId="537"/>
    <cellStyle name="20% — акцент1 13 6" xfId="20849"/>
    <cellStyle name="20% - Акцент1 13 6 10" xfId="44159"/>
    <cellStyle name="20% - Акцент1 13 6 11" xfId="45977"/>
    <cellStyle name="20% - Акцент1 13 6 12" xfId="48032"/>
    <cellStyle name="20% - Акцент1 13 6 2" xfId="5133"/>
    <cellStyle name="20% - Акцент1 13 6 3" xfId="18229"/>
    <cellStyle name="20% - Акцент1 13 6 4" xfId="17474"/>
    <cellStyle name="20% - Акцент1 13 6 5" xfId="29507"/>
    <cellStyle name="20% - Акцент1 13 6 6" xfId="32337"/>
    <cellStyle name="20% - Акцент1 13 6 7" xfId="34151"/>
    <cellStyle name="20% - Акцент1 13 6 8" xfId="17274"/>
    <cellStyle name="20% - Акцент1 13 6 9" xfId="38836"/>
    <cellStyle name="20% - Акцент1 13 7" xfId="538"/>
    <cellStyle name="20% — акцент1 13 7" xfId="23436"/>
    <cellStyle name="20% - Акцент1 13 7 10" xfId="45820"/>
    <cellStyle name="20% - Акцент1 13 7 11" xfId="48033"/>
    <cellStyle name="20% - Акцент1 13 7 2" xfId="5132"/>
    <cellStyle name="20% - Акцент1 13 7 3" xfId="28032"/>
    <cellStyle name="20% - Акцент1 13 7 4" xfId="18002"/>
    <cellStyle name="20% - Акцент1 13 7 5" xfId="17254"/>
    <cellStyle name="20% - Акцент1 13 7 6" xfId="24633"/>
    <cellStyle name="20% - Акцент1 13 7 7" xfId="36781"/>
    <cellStyle name="20% - Акцент1 13 7 8" xfId="38837"/>
    <cellStyle name="20% - Акцент1 13 7 9" xfId="41724"/>
    <cellStyle name="20% - Акцент1 13 8" xfId="539"/>
    <cellStyle name="20% — акцент1 13 8" xfId="20086"/>
    <cellStyle name="20% - Акцент1 13 8 10" xfId="48034"/>
    <cellStyle name="20% - Акцент1 13 8 2" xfId="5131"/>
    <cellStyle name="20% - Акцент1 13 8 3" xfId="16268"/>
    <cellStyle name="20% - Акцент1 13 8 4" xfId="25526"/>
    <cellStyle name="20% - Акцент1 13 8 5" xfId="32991"/>
    <cellStyle name="20% - Акцент1 13 8 6" xfId="36629"/>
    <cellStyle name="20% - Акцент1 13 8 7" xfId="38838"/>
    <cellStyle name="20% - Акцент1 13 8 8" xfId="44158"/>
    <cellStyle name="20% - Акцент1 13 8 9" xfId="45853"/>
    <cellStyle name="20% - Акцент1 13 9" xfId="540"/>
    <cellStyle name="20% — акцент1 13 9" xfId="26921"/>
    <cellStyle name="20% - Акцент1 13 9 2" xfId="5130"/>
    <cellStyle name="20% - Акцент1 13 9 3" xfId="33042"/>
    <cellStyle name="20% - Акцент1 13 9 4" xfId="33704"/>
    <cellStyle name="20% - Акцент1 13 9 5" xfId="36372"/>
    <cellStyle name="20% - Акцент1 13 9 6" xfId="38839"/>
    <cellStyle name="20% - Акцент1 13 9 7" xfId="41723"/>
    <cellStyle name="20% - Акцент1 13 9 8" xfId="46010"/>
    <cellStyle name="20% - Акцент1 13 9 9" xfId="48035"/>
    <cellStyle name="20% - Акцент1 14" xfId="10"/>
    <cellStyle name="20% — акцент1 14" xfId="541"/>
    <cellStyle name="20% - Акцент1 14 10" xfId="4965"/>
    <cellStyle name="20% — акцент1 14 10" xfId="29934"/>
    <cellStyle name="20% - Акцент1 14 11" xfId="5129"/>
    <cellStyle name="20% — акцент1 14 11" xfId="25729"/>
    <cellStyle name="20% - Акцент1 14 12" xfId="8589"/>
    <cellStyle name="20% — акцент1 14 12" xfId="36521"/>
    <cellStyle name="20% - Акцент1 14 13" xfId="8908"/>
    <cellStyle name="20% — акцент1 14 13" xfId="38840"/>
    <cellStyle name="20% - Акцент1 14 14" xfId="9382"/>
    <cellStyle name="20% — акцент1 14 14" xfId="44156"/>
    <cellStyle name="20% - Акцент1 14 15" xfId="9700"/>
    <cellStyle name="20% — акцент1 14 15" xfId="38711"/>
    <cellStyle name="20% - Акцент1 14 16" xfId="10018"/>
    <cellStyle name="20% — акцент1 14 16" xfId="48036"/>
    <cellStyle name="20% - Акцент1 14 17" xfId="10336"/>
    <cellStyle name="20% - Акцент1 14 18" xfId="10654"/>
    <cellStyle name="20% - Акцент1 14 19" xfId="10972"/>
    <cellStyle name="20% - Акцент1 14 2" xfId="542"/>
    <cellStyle name="20% — акцент1 14 2" xfId="5128"/>
    <cellStyle name="20% - Акцент1 14 2 10" xfId="26912"/>
    <cellStyle name="20% - Акцент1 14 2 11" xfId="32111"/>
    <cellStyle name="20% - Акцент1 14 2 12" xfId="25319"/>
    <cellStyle name="20% - Акцент1 14 2 13" xfId="38841"/>
    <cellStyle name="20% - Акцент1 14 2 14" xfId="44157"/>
    <cellStyle name="20% - Акцент1 14 2 15" xfId="46742"/>
    <cellStyle name="20% - Акцент1 14 2 16" xfId="48037"/>
    <cellStyle name="20% - Акцент1 14 2 2" xfId="5127"/>
    <cellStyle name="20% - Акцент1 14 2 3" xfId="13882"/>
    <cellStyle name="20% - Акцент1 14 2 4" xfId="22159"/>
    <cellStyle name="20% - Акцент1 14 2 5" xfId="21495"/>
    <cellStyle name="20% - Акцент1 14 2 6" xfId="16762"/>
    <cellStyle name="20% - Акцент1 14 2 7" xfId="25525"/>
    <cellStyle name="20% - Акцент1 14 2 8" xfId="20616"/>
    <cellStyle name="20% - Акцент1 14 2 9" xfId="18729"/>
    <cellStyle name="20% - Акцент1 14 20" xfId="11290"/>
    <cellStyle name="20% - Акцент1 14 21" xfId="11608"/>
    <cellStyle name="20% - Акцент1 14 22" xfId="11926"/>
    <cellStyle name="20% - Акцент1 14 23" xfId="12244"/>
    <cellStyle name="20% - Акцент1 14 24" xfId="12406"/>
    <cellStyle name="20% - Акцент1 14 25" xfId="12880"/>
    <cellStyle name="20% - Акцент1 14 26" xfId="13041"/>
    <cellStyle name="20% - Акцент1 14 27" xfId="13364"/>
    <cellStyle name="20% - Акцент1 14 28" xfId="13835"/>
    <cellStyle name="20% - Акцент1 14 29" xfId="19737"/>
    <cellStyle name="20% - Акцент1 14 3" xfId="543"/>
    <cellStyle name="20% — акцент1 14 3" xfId="13881"/>
    <cellStyle name="20% - Акцент1 14 3 10" xfId="21951"/>
    <cellStyle name="20% - Акцент1 14 3 11" xfId="37535"/>
    <cellStyle name="20% - Акцент1 14 3 12" xfId="38842"/>
    <cellStyle name="20% - Акцент1 14 3 13" xfId="41722"/>
    <cellStyle name="20% - Акцент1 14 3 14" xfId="46308"/>
    <cellStyle name="20% - Акцент1 14 3 15" xfId="48038"/>
    <cellStyle name="20% - Акцент1 14 3 2" xfId="5126"/>
    <cellStyle name="20% - Акцент1 14 3 3" xfId="21869"/>
    <cellStyle name="20% - Акцент1 14 3 4" xfId="23679"/>
    <cellStyle name="20% - Акцент1 14 3 5" xfId="23594"/>
    <cellStyle name="20% - Акцент1 14 3 6" xfId="23040"/>
    <cellStyle name="20% - Акцент1 14 3 7" xfId="24868"/>
    <cellStyle name="20% - Акцент1 14 3 8" xfId="21889"/>
    <cellStyle name="20% - Акцент1 14 3 9" xfId="29874"/>
    <cellStyle name="20% - Акцент1 14 30" xfId="19651"/>
    <cellStyle name="20% - Акцент1 14 31" xfId="28509"/>
    <cellStyle name="20% - Акцент1 14 32" xfId="19395"/>
    <cellStyle name="20% - Акцент1 14 33" xfId="27034"/>
    <cellStyle name="20% - Акцент1 14 34" xfId="23711"/>
    <cellStyle name="20% - Акцент1 14 35" xfId="29256"/>
    <cellStyle name="20% - Акцент1 14 36" xfId="22549"/>
    <cellStyle name="20% - Акцент1 14 37" xfId="38383"/>
    <cellStyle name="20% - Акцент1 14 38" xfId="41867"/>
    <cellStyle name="20% - Акцент1 14 39" xfId="42624"/>
    <cellStyle name="20% - Акцент1 14 4" xfId="544"/>
    <cellStyle name="20% — акцент1 14 4" xfId="22459"/>
    <cellStyle name="20% - Акцент1 14 4 10" xfId="35085"/>
    <cellStyle name="20% - Акцент1 14 4 11" xfId="38843"/>
    <cellStyle name="20% - Акцент1 14 4 12" xfId="41721"/>
    <cellStyle name="20% - Акцент1 14 4 13" xfId="46131"/>
    <cellStyle name="20% - Акцент1 14 4 14" xfId="48039"/>
    <cellStyle name="20% - Акцент1 14 4 2" xfId="5125"/>
    <cellStyle name="20% - Акцент1 14 4 3" xfId="18669"/>
    <cellStyle name="20% - Акцент1 14 4 4" xfId="26206"/>
    <cellStyle name="20% - Акцент1 14 4 5" xfId="25357"/>
    <cellStyle name="20% - Акцент1 14 4 6" xfId="22018"/>
    <cellStyle name="20% - Акцент1 14 4 7" xfId="18382"/>
    <cellStyle name="20% - Акцент1 14 4 8" xfId="32018"/>
    <cellStyle name="20% - Акцент1 14 4 9" xfId="33942"/>
    <cellStyle name="20% - Акцент1 14 40" xfId="47687"/>
    <cellStyle name="20% - Акцент1 14 5" xfId="545"/>
    <cellStyle name="20% — акцент1 14 5" xfId="18668"/>
    <cellStyle name="20% - Акцент1 14 5 10" xfId="38844"/>
    <cellStyle name="20% - Акцент1 14 5 11" xfId="38696"/>
    <cellStyle name="20% - Акцент1 14 5 12" xfId="46162"/>
    <cellStyle name="20% - Акцент1 14 5 13" xfId="48040"/>
    <cellStyle name="20% - Акцент1 14 5 2" xfId="5124"/>
    <cellStyle name="20% - Акцент1 14 5 3" xfId="24169"/>
    <cellStyle name="20% - Акцент1 14 5 4" xfId="24018"/>
    <cellStyle name="20% - Акцент1 14 5 5" xfId="26733"/>
    <cellStyle name="20% - Акцент1 14 5 6" xfId="30750"/>
    <cellStyle name="20% - Акцент1 14 5 7" xfId="30144"/>
    <cellStyle name="20% - Акцент1 14 5 8" xfId="31808"/>
    <cellStyle name="20% - Акцент1 14 5 9" xfId="36929"/>
    <cellStyle name="20% - Акцент1 14 6" xfId="3742"/>
    <cellStyle name="20% — акцент1 14 6" xfId="27093"/>
    <cellStyle name="20% - Акцент1 14 7" xfId="4079"/>
    <cellStyle name="20% — акцент1 14 7" xfId="24267"/>
    <cellStyle name="20% - Акцент1 14 8" xfId="4287"/>
    <cellStyle name="20% — акцент1 14 8" xfId="18013"/>
    <cellStyle name="20% - Акцент1 14 9" xfId="4761"/>
    <cellStyle name="20% — акцент1 14 9" xfId="23984"/>
    <cellStyle name="20% - Акцент1 15" xfId="546"/>
    <cellStyle name="20% — акцент1 15" xfId="547"/>
    <cellStyle name="20% - Акцент1 15 10" xfId="30011"/>
    <cellStyle name="20% — акцент1 15 10" xfId="25759"/>
    <cellStyle name="20% - Акцент1 15 11" xfId="29503"/>
    <cellStyle name="20% — акцент1 15 11" xfId="34897"/>
    <cellStyle name="20% - Акцент1 15 12" xfId="36670"/>
    <cellStyle name="20% — акцент1 15 12" xfId="37084"/>
    <cellStyle name="20% - Акцент1 15 13" xfId="38845"/>
    <cellStyle name="20% — акцент1 15 13" xfId="38846"/>
    <cellStyle name="20% - Акцент1 15 14" xfId="44152"/>
    <cellStyle name="20% — акцент1 15 14" xfId="42038"/>
    <cellStyle name="20% - Акцент1 15 15" xfId="46283"/>
    <cellStyle name="20% — акцент1 15 15" xfId="46317"/>
    <cellStyle name="20% - Акцент1 15 16" xfId="48041"/>
    <cellStyle name="20% — акцент1 15 16" xfId="48042"/>
    <cellStyle name="20% - Акцент1 15 2" xfId="5123"/>
    <cellStyle name="20% — акцент1 15 2" xfId="5122"/>
    <cellStyle name="20% - Акцент1 15 3" xfId="13886"/>
    <cellStyle name="20% — акцент1 15 3" xfId="13887"/>
    <cellStyle name="20% - Акцент1 15 4" xfId="16715"/>
    <cellStyle name="20% — акцент1 15 4" xfId="20795"/>
    <cellStyle name="20% - Акцент1 15 5" xfId="22082"/>
    <cellStyle name="20% — акцент1 15 5" xfId="13689"/>
    <cellStyle name="20% - Акцент1 15 6" xfId="27381"/>
    <cellStyle name="20% — акцент1 15 6" xfId="17850"/>
    <cellStyle name="20% - Акцент1 15 7" xfId="23734"/>
    <cellStyle name="20% — акцент1 15 7" xfId="22538"/>
    <cellStyle name="20% - Акцент1 15 8" xfId="25813"/>
    <cellStyle name="20% — акцент1 15 8" xfId="25861"/>
    <cellStyle name="20% - Акцент1 15 9" xfId="27165"/>
    <cellStyle name="20% — акцент1 15 9" xfId="28187"/>
    <cellStyle name="20% - Акцент1 16" xfId="548"/>
    <cellStyle name="20% — акцент1 16" xfId="549"/>
    <cellStyle name="20% - Акцент1 16 10" xfId="31759"/>
    <cellStyle name="20% — акцент1 16 10" xfId="29105"/>
    <cellStyle name="20% - Акцент1 16 11" xfId="35100"/>
    <cellStyle name="20% — акцент1 16 11" xfId="22205"/>
    <cellStyle name="20% - Акцент1 16 12" xfId="36826"/>
    <cellStyle name="20% — акцент1 16 12" xfId="37387"/>
    <cellStyle name="20% - Акцент1 16 13" xfId="38847"/>
    <cellStyle name="20% — акцент1 16 13" xfId="38848"/>
    <cellStyle name="20% - Акцент1 16 14" xfId="44154"/>
    <cellStyle name="20% — акцент1 16 14" xfId="41720"/>
    <cellStyle name="20% - Акцент1 16 15" xfId="46600"/>
    <cellStyle name="20% — акцент1 16 15" xfId="46420"/>
    <cellStyle name="20% - Акцент1 16 16" xfId="48043"/>
    <cellStyle name="20% — акцент1 16 16" xfId="48044"/>
    <cellStyle name="20% - Акцент1 16 2" xfId="5121"/>
    <cellStyle name="20% — акцент1 16 2" xfId="5120"/>
    <cellStyle name="20% - Акцент1 16 3" xfId="13888"/>
    <cellStyle name="20% — акцент1 16 3" xfId="13889"/>
    <cellStyle name="20% - Акцент1 16 4" xfId="21575"/>
    <cellStyle name="20% — акцент1 16 4" xfId="20741"/>
    <cellStyle name="20% - Акцент1 16 5" xfId="25430"/>
    <cellStyle name="20% — акцент1 16 5" xfId="17071"/>
    <cellStyle name="20% - Акцент1 16 6" xfId="27678"/>
    <cellStyle name="20% — акцент1 16 6" xfId="19207"/>
    <cellStyle name="20% - Акцент1 16 7" xfId="24386"/>
    <cellStyle name="20% — акцент1 16 7" xfId="18857"/>
    <cellStyle name="20% - Акцент1 16 8" xfId="17591"/>
    <cellStyle name="20% — акцент1 16 8" xfId="23127"/>
    <cellStyle name="20% - Акцент1 16 9" xfId="22339"/>
    <cellStyle name="20% — акцент1 16 9" xfId="17002"/>
    <cellStyle name="20% - Акцент1 17" xfId="550"/>
    <cellStyle name="20% — акцент1 17" xfId="551"/>
    <cellStyle name="20% - Акцент1 17 10" xfId="17848"/>
    <cellStyle name="20% — акцент1 17 10" xfId="33266"/>
    <cellStyle name="20% - Акцент1 17 11" xfId="35228"/>
    <cellStyle name="20% — акцент1 17 11" xfId="32887"/>
    <cellStyle name="20% - Акцент1 17 12" xfId="37226"/>
    <cellStyle name="20% — акцент1 17 12" xfId="27368"/>
    <cellStyle name="20% - Акцент1 17 13" xfId="38849"/>
    <cellStyle name="20% — акцент1 17 13" xfId="38850"/>
    <cellStyle name="20% - Акцент1 17 14" xfId="44153"/>
    <cellStyle name="20% — акцент1 17 14" xfId="41719"/>
    <cellStyle name="20% - Акцент1 17 15" xfId="46477"/>
    <cellStyle name="20% — акцент1 17 15" xfId="46637"/>
    <cellStyle name="20% - Акцент1 17 16" xfId="48045"/>
    <cellStyle name="20% — акцент1 17 16" xfId="48046"/>
    <cellStyle name="20% - Акцент1 17 2" xfId="5119"/>
    <cellStyle name="20% — акцент1 17 2" xfId="5118"/>
    <cellStyle name="20% - Акцент1 17 3" xfId="13890"/>
    <cellStyle name="20% — акцент1 17 3" xfId="13891"/>
    <cellStyle name="20% - Акцент1 17 4" xfId="18028"/>
    <cellStyle name="20% — акцент1 17 4" xfId="17842"/>
    <cellStyle name="20% - Акцент1 17 5" xfId="24258"/>
    <cellStyle name="20% — акцент1 17 5" xfId="22382"/>
    <cellStyle name="20% - Акцент1 17 6" xfId="23881"/>
    <cellStyle name="20% — акцент1 17 6" xfId="24431"/>
    <cellStyle name="20% - Акцент1 17 7" xfId="25791"/>
    <cellStyle name="20% — акцент1 17 7" xfId="19079"/>
    <cellStyle name="20% - Акцент1 17 8" xfId="19364"/>
    <cellStyle name="20% — акцент1 17 8" xfId="26701"/>
    <cellStyle name="20% - Акцент1 17 9" xfId="22481"/>
    <cellStyle name="20% — акцент1 17 9" xfId="18971"/>
    <cellStyle name="20% — акцент1 18" xfId="552"/>
    <cellStyle name="20% — акцент1 18 2" xfId="5117"/>
    <cellStyle name="20% — акцент1 19" xfId="553"/>
    <cellStyle name="20% — акцент1 19 2" xfId="5116"/>
    <cellStyle name="20% - Акцент1 2" xfId="11"/>
    <cellStyle name="20% — акцент1 2" xfId="555"/>
    <cellStyle name="20% - Акцент1 2 10" xfId="556"/>
    <cellStyle name="20% — акцент1 2 10" xfId="557"/>
    <cellStyle name="20% - Акцент1 2 10 10" xfId="29293"/>
    <cellStyle name="20% — акцент1 2 10 10" xfId="20230"/>
    <cellStyle name="20% - Акцент1 2 10 11" xfId="35024"/>
    <cellStyle name="20% — акцент1 2 10 11" xfId="34818"/>
    <cellStyle name="20% - Акцент1 2 10 12" xfId="35956"/>
    <cellStyle name="20% — акцент1 2 10 12" xfId="37125"/>
    <cellStyle name="20% - Акцент1 2 10 13" xfId="38853"/>
    <cellStyle name="20% — акцент1 2 10 13" xfId="38854"/>
    <cellStyle name="20% - Акцент1 2 10 14" xfId="38695"/>
    <cellStyle name="20% — акцент1 2 10 14" xfId="44147"/>
    <cellStyle name="20% - Акцент1 2 10 15" xfId="46801"/>
    <cellStyle name="20% — акцент1 2 10 15" xfId="42653"/>
    <cellStyle name="20% - Акцент1 2 10 16" xfId="48049"/>
    <cellStyle name="20% — акцент1 2 10 16" xfId="48050"/>
    <cellStyle name="20% - Акцент1 2 10 2" xfId="5113"/>
    <cellStyle name="20% — акцент1 2 10 2" xfId="5112"/>
    <cellStyle name="20% - Акцент1 2 10 3" xfId="13896"/>
    <cellStyle name="20% — акцент1 2 10 3" xfId="13897"/>
    <cellStyle name="20% - Акцент1 2 10 4" xfId="16712"/>
    <cellStyle name="20% — акцент1 2 10 4" xfId="20793"/>
    <cellStyle name="20% - Акцент1 2 10 5" xfId="21494"/>
    <cellStyle name="20% — акцент1 2 10 5" xfId="21790"/>
    <cellStyle name="20% - Акцент1 2 10 6" xfId="15140"/>
    <cellStyle name="20% — акцент1 2 10 6" xfId="24675"/>
    <cellStyle name="20% - Акцент1 2 10 7" xfId="15080"/>
    <cellStyle name="20% — акцент1 2 10 7" xfId="14493"/>
    <cellStyle name="20% - Акцент1 2 10 8" xfId="29221"/>
    <cellStyle name="20% — акцент1 2 10 8" xfId="17385"/>
    <cellStyle name="20% - Акцент1 2 10 9" xfId="18733"/>
    <cellStyle name="20% — акцент1 2 10 9" xfId="26404"/>
    <cellStyle name="20% - Акцент1 2 11" xfId="558"/>
    <cellStyle name="20% — акцент1 2 11" xfId="559"/>
    <cellStyle name="20% - Акцент1 2 11 10" xfId="18058"/>
    <cellStyle name="20% — акцент1 2 11 10" xfId="30875"/>
    <cellStyle name="20% - Акцент1 2 11 11" xfId="35685"/>
    <cellStyle name="20% — акцент1 2 11 11" xfId="35882"/>
    <cellStyle name="20% - Акцент1 2 11 12" xfId="35854"/>
    <cellStyle name="20% — акцент1 2 11 12" xfId="37276"/>
    <cellStyle name="20% - Акцент1 2 11 13" xfId="38855"/>
    <cellStyle name="20% — акцент1 2 11 13" xfId="38856"/>
    <cellStyle name="20% - Акцент1 2 11 14" xfId="42037"/>
    <cellStyle name="20% — акцент1 2 11 14" xfId="44151"/>
    <cellStyle name="20% - Акцент1 2 11 15" xfId="40627"/>
    <cellStyle name="20% — акцент1 2 11 15" xfId="42655"/>
    <cellStyle name="20% - Акцент1 2 11 16" xfId="48051"/>
    <cellStyle name="20% — акцент1 2 11 16" xfId="48052"/>
    <cellStyle name="20% - Акцент1 2 11 2" xfId="5111"/>
    <cellStyle name="20% — акцент1 2 11 2" xfId="5110"/>
    <cellStyle name="20% - Акцент1 2 11 3" xfId="13898"/>
    <cellStyle name="20% — акцент1 2 11 3" xfId="13899"/>
    <cellStyle name="20% - Акцент1 2 11 4" xfId="16711"/>
    <cellStyle name="20% — акцент1 2 11 4" xfId="20792"/>
    <cellStyle name="20% - Акцент1 2 11 5" xfId="13690"/>
    <cellStyle name="20% — акцент1 2 11 5" xfId="14603"/>
    <cellStyle name="20% - Акцент1 2 11 6" xfId="23307"/>
    <cellStyle name="20% — акцент1 2 11 6" xfId="14864"/>
    <cellStyle name="20% - Акцент1 2 11 7" xfId="20085"/>
    <cellStyle name="20% — акцент1 2 11 7" xfId="15295"/>
    <cellStyle name="20% - Акцент1 2 11 8" xfId="17236"/>
    <cellStyle name="20% — акцент1 2 11 8" xfId="17980"/>
    <cellStyle name="20% - Акцент1 2 11 9" xfId="28194"/>
    <cellStyle name="20% — акцент1 2 11 9" xfId="21712"/>
    <cellStyle name="20% - Акцент1 2 12" xfId="560"/>
    <cellStyle name="20% — акцент1 2 12" xfId="561"/>
    <cellStyle name="20% - Акцент1 2 12 10" xfId="28725"/>
    <cellStyle name="20% — акцент1 2 12 10" xfId="28324"/>
    <cellStyle name="20% - Акцент1 2 12 11" xfId="17283"/>
    <cellStyle name="20% — акцент1 2 12 11" xfId="36002"/>
    <cellStyle name="20% - Акцент1 2 12 12" xfId="35372"/>
    <cellStyle name="20% — акцент1 2 12 12" xfId="35563"/>
    <cellStyle name="20% - Акцент1 2 12 13" xfId="38857"/>
    <cellStyle name="20% — акцент1 2 12 13" xfId="38858"/>
    <cellStyle name="20% - Акцент1 2 12 14" xfId="41716"/>
    <cellStyle name="20% — акцент1 2 12 14" xfId="44150"/>
    <cellStyle name="20% - Акцент1 2 12 15" xfId="42654"/>
    <cellStyle name="20% — акцент1 2 12 15" xfId="43072"/>
    <cellStyle name="20% - Акцент1 2 12 16" xfId="48053"/>
    <cellStyle name="20% — акцент1 2 12 16" xfId="48054"/>
    <cellStyle name="20% - Акцент1 2 12 2" xfId="5109"/>
    <cellStyle name="20% — акцент1 2 12 2" xfId="5108"/>
    <cellStyle name="20% - Акцент1 2 12 3" xfId="13900"/>
    <cellStyle name="20% — акцент1 2 12 3" xfId="13901"/>
    <cellStyle name="20% - Акцент1 2 12 4" xfId="16710"/>
    <cellStyle name="20% — акцент1 2 12 4" xfId="20791"/>
    <cellStyle name="20% - Акцент1 2 12 5" xfId="17303"/>
    <cellStyle name="20% — акцент1 2 12 5" xfId="14601"/>
    <cellStyle name="20% - Акцент1 2 12 6" xfId="23019"/>
    <cellStyle name="20% — акцент1 2 12 6" xfId="19206"/>
    <cellStyle name="20% - Акцент1 2 12 7" xfId="25099"/>
    <cellStyle name="20% — акцент1 2 12 7" xfId="27309"/>
    <cellStyle name="20% - Акцент1 2 12 8" xfId="23705"/>
    <cellStyle name="20% — акцент1 2 12 8" xfId="27244"/>
    <cellStyle name="20% - Акцент1 2 12 9" xfId="28111"/>
    <cellStyle name="20% — акцент1 2 12 9" xfId="27477"/>
    <cellStyle name="20% - Акцент1 2 13" xfId="562"/>
    <cellStyle name="20% — акцент1 2 13" xfId="563"/>
    <cellStyle name="20% - Акцент1 2 13 10" xfId="33505"/>
    <cellStyle name="20% — акцент1 2 13 10" xfId="28897"/>
    <cellStyle name="20% - Акцент1 2 13 11" xfId="28721"/>
    <cellStyle name="20% — акцент1 2 13 11" xfId="16121"/>
    <cellStyle name="20% - Акцент1 2 13 12" xfId="37430"/>
    <cellStyle name="20% — акцент1 2 13 12" xfId="37579"/>
    <cellStyle name="20% - Акцент1 2 13 13" xfId="38859"/>
    <cellStyle name="20% — акцент1 2 13 13" xfId="38860"/>
    <cellStyle name="20% - Акцент1 2 13 14" xfId="41715"/>
    <cellStyle name="20% — акцент1 2 13 14" xfId="44148"/>
    <cellStyle name="20% - Акцент1 2 13 15" xfId="41948"/>
    <cellStyle name="20% — акцент1 2 13 15" xfId="38712"/>
    <cellStyle name="20% - Акцент1 2 13 16" xfId="48055"/>
    <cellStyle name="20% — акцент1 2 13 16" xfId="48056"/>
    <cellStyle name="20% - Акцент1 2 13 2" xfId="5107"/>
    <cellStyle name="20% — акцент1 2 13 2" xfId="5106"/>
    <cellStyle name="20% - Акцент1 2 13 3" xfId="13902"/>
    <cellStyle name="20% — акцент1 2 13 3" xfId="13903"/>
    <cellStyle name="20% - Акцент1 2 13 4" xfId="20790"/>
    <cellStyle name="20% — акцент1 2 13 4" xfId="20789"/>
    <cellStyle name="20% - Акцент1 2 13 5" xfId="22081"/>
    <cellStyle name="20% — акцент1 2 13 5" xfId="18670"/>
    <cellStyle name="20% - Акцент1 2 13 6" xfId="21967"/>
    <cellStyle name="20% — акцент1 2 13 6" xfId="24583"/>
    <cellStyle name="20% - Акцент1 2 13 7" xfId="25852"/>
    <cellStyle name="20% — акцент1 2 13 7" xfId="14908"/>
    <cellStyle name="20% - Акцент1 2 13 8" xfId="18113"/>
    <cellStyle name="20% — акцент1 2 13 8" xfId="23458"/>
    <cellStyle name="20% - Акцент1 2 13 9" xfId="31399"/>
    <cellStyle name="20% — акцент1 2 13 9" xfId="28268"/>
    <cellStyle name="20% - Акцент1 2 14" xfId="564"/>
    <cellStyle name="20% — акцент1 2 14" xfId="565"/>
    <cellStyle name="20% - Акцент1 2 14 10" xfId="31889"/>
    <cellStyle name="20% — акцент1 2 14 10" xfId="15105"/>
    <cellStyle name="20% - Акцент1 2 14 11" xfId="36074"/>
    <cellStyle name="20% — акцент1 2 14 11" xfId="35422"/>
    <cellStyle name="20% - Акцент1 2 14 12" xfId="30679"/>
    <cellStyle name="20% — акцент1 2 14 12" xfId="33195"/>
    <cellStyle name="20% - Акцент1 2 14 13" xfId="38861"/>
    <cellStyle name="20% — акцент1 2 14 13" xfId="38862"/>
    <cellStyle name="20% - Акцент1 2 14 14" xfId="44149"/>
    <cellStyle name="20% — акцент1 2 14 14" xfId="41714"/>
    <cellStyle name="20% - Акцент1 2 14 15" xfId="42187"/>
    <cellStyle name="20% — акцент1 2 14 15" xfId="46629"/>
    <cellStyle name="20% - Акцент1 2 14 16" xfId="48057"/>
    <cellStyle name="20% — акцент1 2 14 16" xfId="48058"/>
    <cellStyle name="20% - Акцент1 2 14 2" xfId="5105"/>
    <cellStyle name="20% — акцент1 2 14 2" xfId="5104"/>
    <cellStyle name="20% - Акцент1 2 14 3" xfId="13904"/>
    <cellStyle name="20% — акцент1 2 14 3" xfId="13905"/>
    <cellStyle name="20% - Акцент1 2 14 4" xfId="20788"/>
    <cellStyle name="20% — акцент1 2 14 4" xfId="20787"/>
    <cellStyle name="20% - Акцент1 2 14 5" xfId="22381"/>
    <cellStyle name="20% — акцент1 2 14 5" xfId="18671"/>
    <cellStyle name="20% - Акцент1 2 14 6" xfId="16761"/>
    <cellStyle name="20% — акцент1 2 14 6" xfId="24383"/>
    <cellStyle name="20% - Акцент1 2 14 7" xfId="21905"/>
    <cellStyle name="20% — акцент1 2 14 7" xfId="27676"/>
    <cellStyle name="20% - Акцент1 2 14 8" xfId="18856"/>
    <cellStyle name="20% — акцент1 2 14 8" xfId="25548"/>
    <cellStyle name="20% - Акцент1 2 14 9" xfId="20500"/>
    <cellStyle name="20% — акцент1 2 14 9" xfId="28506"/>
    <cellStyle name="20% - Акцент1 2 15" xfId="566"/>
    <cellStyle name="20% — акцент1 2 15" xfId="567"/>
    <cellStyle name="20% - Акцент1 2 15 10" xfId="21846"/>
    <cellStyle name="20% — акцент1 2 15 10" xfId="22560"/>
    <cellStyle name="20% - Акцент1 2 15 11" xfId="36277"/>
    <cellStyle name="20% — акцент1 2 15 11" xfId="35804"/>
    <cellStyle name="20% - Акцент1 2 15 12" xfId="35276"/>
    <cellStyle name="20% — акцент1 2 15 12" xfId="34974"/>
    <cellStyle name="20% - Акцент1 2 15 13" xfId="38863"/>
    <cellStyle name="20% — акцент1 2 15 13" xfId="38864"/>
    <cellStyle name="20% - Акцент1 2 15 14" xfId="41713"/>
    <cellStyle name="20% — акцент1 2 15 14" xfId="38694"/>
    <cellStyle name="20% - Акцент1 2 15 15" xfId="42656"/>
    <cellStyle name="20% — акцент1 2 15 15" xfId="43071"/>
    <cellStyle name="20% - Акцент1 2 15 16" xfId="48059"/>
    <cellStyle name="20% — акцент1 2 15 16" xfId="48060"/>
    <cellStyle name="20% - Акцент1 2 15 2" xfId="5103"/>
    <cellStyle name="20% — акцент1 2 15 2" xfId="5102"/>
    <cellStyle name="20% - Акцент1 2 15 3" xfId="13906"/>
    <cellStyle name="20% — акцент1 2 15 3" xfId="13907"/>
    <cellStyle name="20% - Акцент1 2 15 4" xfId="20786"/>
    <cellStyle name="20% — акцент1 2 15 4" xfId="20785"/>
    <cellStyle name="20% - Акцент1 2 15 5" xfId="14602"/>
    <cellStyle name="20% — акцент1 2 15 5" xfId="22670"/>
    <cellStyle name="20% - Акцент1 2 15 6" xfId="26494"/>
    <cellStyle name="20% — акцент1 2 15 6" xfId="18014"/>
    <cellStyle name="20% - Акцент1 2 15 7" xfId="28950"/>
    <cellStyle name="20% — акцент1 2 15 7" xfId="17548"/>
    <cellStyle name="20% - Акцент1 2 15 8" xfId="25993"/>
    <cellStyle name="20% — акцент1 2 15 8" xfId="22662"/>
    <cellStyle name="20% - Акцент1 2 15 9" xfId="23757"/>
    <cellStyle name="20% — акцент1 2 15 9" xfId="31647"/>
    <cellStyle name="20% - Акцент1 2 16" xfId="568"/>
    <cellStyle name="20% — акцент1 2 16" xfId="569"/>
    <cellStyle name="20% - Акцент1 2 16 10" xfId="28730"/>
    <cellStyle name="20% — акцент1 2 16 10" xfId="18338"/>
    <cellStyle name="20% - Акцент1 2 16 11" xfId="35614"/>
    <cellStyle name="20% — акцент1 2 16 11" xfId="19287"/>
    <cellStyle name="20% - Акцент1 2 16 12" xfId="28689"/>
    <cellStyle name="20% — акцент1 2 16 12" xfId="31463"/>
    <cellStyle name="20% - Акцент1 2 16 13" xfId="38865"/>
    <cellStyle name="20% — акцент1 2 16 13" xfId="38866"/>
    <cellStyle name="20% - Акцент1 2 16 14" xfId="44142"/>
    <cellStyle name="20% — акцент1 2 16 14" xfId="42036"/>
    <cellStyle name="20% - Акцент1 2 16 15" xfId="42659"/>
    <cellStyle name="20% — акцент1 2 16 15" xfId="44564"/>
    <cellStyle name="20% - Акцент1 2 16 16" xfId="48061"/>
    <cellStyle name="20% — акцент1 2 16 16" xfId="48062"/>
    <cellStyle name="20% - Акцент1 2 16 2" xfId="5101"/>
    <cellStyle name="20% — акцент1 2 16 2" xfId="5100"/>
    <cellStyle name="20% - Акцент1 2 16 3" xfId="13908"/>
    <cellStyle name="20% — акцент1 2 16 3" xfId="13909"/>
    <cellStyle name="20% - Акцент1 2 16 4" xfId="20784"/>
    <cellStyle name="20% — акцент1 2 16 4" xfId="20783"/>
    <cellStyle name="20% - Акцент1 2 16 5" xfId="22959"/>
    <cellStyle name="20% — акцент1 2 16 5" xfId="13691"/>
    <cellStyle name="20% - Акцент1 2 16 6" xfId="18327"/>
    <cellStyle name="20% — акцент1 2 16 6" xfId="19204"/>
    <cellStyle name="20% - Акцент1 2 16 7" xfId="27816"/>
    <cellStyle name="20% — акцент1 2 16 7" xfId="18092"/>
    <cellStyle name="20% - Акцент1 2 16 8" xfId="17900"/>
    <cellStyle name="20% — акцент1 2 16 8" xfId="23353"/>
    <cellStyle name="20% - Акцент1 2 16 9" xfId="22320"/>
    <cellStyle name="20% — акцент1 2 16 9" xfId="19712"/>
    <cellStyle name="20% - Акцент1 2 17" xfId="570"/>
    <cellStyle name="20% — акцент1 2 17" xfId="5114"/>
    <cellStyle name="20% - Акцент1 2 17 10" xfId="31619"/>
    <cellStyle name="20% - Акцент1 2 17 11" xfId="33386"/>
    <cellStyle name="20% - Акцент1 2 17 12" xfId="15283"/>
    <cellStyle name="20% - Акцент1 2 17 13" xfId="38867"/>
    <cellStyle name="20% - Акцент1 2 17 14" xfId="44146"/>
    <cellStyle name="20% - Акцент1 2 17 15" xfId="42068"/>
    <cellStyle name="20% - Акцент1 2 17 16" xfId="48063"/>
    <cellStyle name="20% - Акцент1 2 17 2" xfId="5099"/>
    <cellStyle name="20% - Акцент1 2 17 3" xfId="13910"/>
    <cellStyle name="20% - Акцент1 2 17 4" xfId="20782"/>
    <cellStyle name="20% - Акцент1 2 17 5" xfId="17732"/>
    <cellStyle name="20% - Акцент1 2 17 6" xfId="18255"/>
    <cellStyle name="20% - Акцент1 2 17 7" xfId="28094"/>
    <cellStyle name="20% - Акцент1 2 17 8" xfId="28386"/>
    <cellStyle name="20% - Акцент1 2 17 9" xfId="28330"/>
    <cellStyle name="20% - Акцент1 2 18" xfId="571"/>
    <cellStyle name="20% — акцент1 2 18" xfId="13895"/>
    <cellStyle name="20% - Акцент1 2 18 10" xfId="27890"/>
    <cellStyle name="20% - Акцент1 2 18 11" xfId="23632"/>
    <cellStyle name="20% - Акцент1 2 18 12" xfId="38868"/>
    <cellStyle name="20% - Акцент1 2 18 13" xfId="41712"/>
    <cellStyle name="20% - Акцент1 2 18 14" xfId="41890"/>
    <cellStyle name="20% - Акцент1 2 18 15" xfId="48064"/>
    <cellStyle name="20% - Акцент1 2 18 2" xfId="5098"/>
    <cellStyle name="20% - Акцент1 2 18 3" xfId="20781"/>
    <cellStyle name="20% - Акцент1 2 18 4" xfId="17561"/>
    <cellStyle name="20% - Акцент1 2 18 5" xfId="23523"/>
    <cellStyle name="20% - Акцент1 2 18 6" xfId="17508"/>
    <cellStyle name="20% - Акцент1 2 18 7" xfId="18218"/>
    <cellStyle name="20% - Акцент1 2 18 8" xfId="24484"/>
    <cellStyle name="20% - Акцент1 2 18 9" xfId="28644"/>
    <cellStyle name="20% - Акцент1 2 19" xfId="572"/>
    <cellStyle name="20% — акцент1 2 19" xfId="20794"/>
    <cellStyle name="20% - Акцент1 2 19 10" xfId="34766"/>
    <cellStyle name="20% - Акцент1 2 19 11" xfId="38869"/>
    <cellStyle name="20% - Акцент1 2 19 12" xfId="44145"/>
    <cellStyle name="20% - Акцент1 2 19 13" xfId="44729"/>
    <cellStyle name="20% - Акцент1 2 19 14" xfId="48065"/>
    <cellStyle name="20% - Акцент1 2 19 2" xfId="5097"/>
    <cellStyle name="20% - Акцент1 2 19 3" xfId="18672"/>
    <cellStyle name="20% - Акцент1 2 19 4" xfId="20368"/>
    <cellStyle name="20% - Акцент1 2 19 5" xfId="28678"/>
    <cellStyle name="20% - Акцент1 2 19 6" xfId="24728"/>
    <cellStyle name="20% - Акцент1 2 19 7" xfId="31908"/>
    <cellStyle name="20% - Акцент1 2 19 8" xfId="29883"/>
    <cellStyle name="20% - Акцент1 2 19 9" xfId="30288"/>
    <cellStyle name="20% - Акцент1 2 2" xfId="12"/>
    <cellStyle name="20% — акцент1 2 2" xfId="573"/>
    <cellStyle name="20% - Акцент1 2 2 10" xfId="4963"/>
    <cellStyle name="20% — акцент1 2 2 10" xfId="33744"/>
    <cellStyle name="20% - Акцент1 2 2 11" xfId="5096"/>
    <cellStyle name="20% — акцент1 2 2 11" xfId="34884"/>
    <cellStyle name="20% - Акцент1 2 2 12" xfId="8591"/>
    <cellStyle name="20% — акцент1 2 2 12" xfId="32098"/>
    <cellStyle name="20% - Акцент1 2 2 13" xfId="8910"/>
    <cellStyle name="20% — акцент1 2 2 13" xfId="38870"/>
    <cellStyle name="20% - Акцент1 2 2 14" xfId="9380"/>
    <cellStyle name="20% — акцент1 2 2 14" xfId="41711"/>
    <cellStyle name="20% - Акцент1 2 2 15" xfId="9698"/>
    <cellStyle name="20% — акцент1 2 2 15" xfId="44894"/>
    <cellStyle name="20% - Акцент1 2 2 16" xfId="10016"/>
    <cellStyle name="20% — акцент1 2 2 16" xfId="48066"/>
    <cellStyle name="20% - Акцент1 2 2 17" xfId="10334"/>
    <cellStyle name="20% - Акцент1 2 2 18" xfId="10652"/>
    <cellStyle name="20% - Акцент1 2 2 19" xfId="10970"/>
    <cellStyle name="20% - Акцент1 2 2 2" xfId="574"/>
    <cellStyle name="20% — акцент1 2 2 2" xfId="5095"/>
    <cellStyle name="20% - Акцент1 2 2 2 10" xfId="19169"/>
    <cellStyle name="20% - Акцент1 2 2 2 11" xfId="36200"/>
    <cellStyle name="20% - Акцент1 2 2 2 12" xfId="18836"/>
    <cellStyle name="20% - Акцент1 2 2 2 13" xfId="38871"/>
    <cellStyle name="20% - Акцент1 2 2 2 14" xfId="44143"/>
    <cellStyle name="20% - Акцент1 2 2 2 15" xfId="38713"/>
    <cellStyle name="20% - Акцент1 2 2 2 16" xfId="48067"/>
    <cellStyle name="20% - Акцент1 2 2 2 2" xfId="5094"/>
    <cellStyle name="20% - Акцент1 2 2 2 3" xfId="13914"/>
    <cellStyle name="20% - Акцент1 2 2 2 4" xfId="20778"/>
    <cellStyle name="20% - Акцент1 2 2 2 5" xfId="16956"/>
    <cellStyle name="20% - Акцент1 2 2 2 6" xfId="22261"/>
    <cellStyle name="20% - Акцент1 2 2 2 7" xfId="15180"/>
    <cellStyle name="20% - Акцент1 2 2 2 8" xfId="21585"/>
    <cellStyle name="20% - Акцент1 2 2 2 9" xfId="20141"/>
    <cellStyle name="20% - Акцент1 2 2 20" xfId="11288"/>
    <cellStyle name="20% - Акцент1 2 2 21" xfId="11606"/>
    <cellStyle name="20% - Акцент1 2 2 22" xfId="11924"/>
    <cellStyle name="20% - Акцент1 2 2 23" xfId="12242"/>
    <cellStyle name="20% - Акцент1 2 2 24" xfId="12408"/>
    <cellStyle name="20% - Акцент1 2 2 25" xfId="12878"/>
    <cellStyle name="20% - Акцент1 2 2 26" xfId="13043"/>
    <cellStyle name="20% - Акцент1 2 2 27" xfId="13366"/>
    <cellStyle name="20% - Акцент1 2 2 28" xfId="13833"/>
    <cellStyle name="20% - Акцент1 2 2 29" xfId="18592"/>
    <cellStyle name="20% - Акцент1 2 2 3" xfId="575"/>
    <cellStyle name="20% — акцент1 2 2 3" xfId="13913"/>
    <cellStyle name="20% - Акцент1 2 2 3 10" xfId="21909"/>
    <cellStyle name="20% - Акцент1 2 2 3 11" xfId="17793"/>
    <cellStyle name="20% - Акцент1 2 2 3 12" xfId="38872"/>
    <cellStyle name="20% - Акцент1 2 2 3 13" xfId="44144"/>
    <cellStyle name="20% - Акцент1 2 2 3 14" xfId="44472"/>
    <cellStyle name="20% - Акцент1 2 2 3 15" xfId="48068"/>
    <cellStyle name="20% - Акцент1 2 2 3 2" xfId="5093"/>
    <cellStyle name="20% - Акцент1 2 2 3 3" xfId="20777"/>
    <cellStyle name="20% - Акцент1 2 2 3 4" xfId="23532"/>
    <cellStyle name="20% - Акцент1 2 2 3 5" xfId="20846"/>
    <cellStyle name="20% - Акцент1 2 2 3 6" xfId="21346"/>
    <cellStyle name="20% - Акцент1 2 2 3 7" xfId="26620"/>
    <cellStyle name="20% - Акцент1 2 2 3 8" xfId="20420"/>
    <cellStyle name="20% - Акцент1 2 2 3 9" xfId="21633"/>
    <cellStyle name="20% - Акцент1 2 2 30" xfId="23135"/>
    <cellStyle name="20% - Акцент1 2 2 31" xfId="29240"/>
    <cellStyle name="20% - Акцент1 2 2 32" xfId="30303"/>
    <cellStyle name="20% - Акцент1 2 2 33" xfId="19708"/>
    <cellStyle name="20% - Акцент1 2 2 34" xfId="18223"/>
    <cellStyle name="20% - Акцент1 2 2 35" xfId="35481"/>
    <cellStyle name="20% - Акцент1 2 2 36" xfId="23983"/>
    <cellStyle name="20% - Акцент1 2 2 37" xfId="38385"/>
    <cellStyle name="20% - Акцент1 2 2 38" xfId="44319"/>
    <cellStyle name="20% - Акцент1 2 2 39" xfId="41886"/>
    <cellStyle name="20% - Акцент1 2 2 4" xfId="576"/>
    <cellStyle name="20% — акцент1 2 2 4" xfId="20779"/>
    <cellStyle name="20% - Акцент1 2 2 4 10" xfId="32855"/>
    <cellStyle name="20% - Акцент1 2 2 4 11" xfId="38873"/>
    <cellStyle name="20% - Акцент1 2 2 4 12" xfId="41710"/>
    <cellStyle name="20% - Акцент1 2 2 4 13" xfId="46792"/>
    <cellStyle name="20% - Акцент1 2 2 4 14" xfId="48069"/>
    <cellStyle name="20% - Акцент1 2 2 4 2" xfId="5092"/>
    <cellStyle name="20% - Акцент1 2 2 4 3" xfId="17449"/>
    <cellStyle name="20% - Акцент1 2 2 4 4" xfId="17443"/>
    <cellStyle name="20% - Акцент1 2 2 4 5" xfId="27379"/>
    <cellStyle name="20% - Акцент1 2 2 4 6" xfId="27916"/>
    <cellStyle name="20% - Акцент1 2 2 4 7" xfId="25021"/>
    <cellStyle name="20% - Акцент1 2 2 4 8" xfId="28041"/>
    <cellStyle name="20% - Акцент1 2 2 4 9" xfId="24777"/>
    <cellStyle name="20% - Акцент1 2 2 40" xfId="47689"/>
    <cellStyle name="20% - Акцент1 2 2 5" xfId="577"/>
    <cellStyle name="20% — акцент1 2 2 5" xfId="23239"/>
    <cellStyle name="20% - Акцент1 2 2 5 10" xfId="38874"/>
    <cellStyle name="20% - Акцент1 2 2 5 11" xfId="41709"/>
    <cellStyle name="20% - Акцент1 2 2 5 12" xfId="42362"/>
    <cellStyle name="20% - Акцент1 2 2 5 13" xfId="48070"/>
    <cellStyle name="20% - Акцент1 2 2 5 2" xfId="5091"/>
    <cellStyle name="20% - Акцент1 2 2 5 3" xfId="26779"/>
    <cellStyle name="20% - Акцент1 2 2 5 4" xfId="15014"/>
    <cellStyle name="20% - Акцент1 2 2 5 5" xfId="16880"/>
    <cellStyle name="20% - Акцент1 2 2 5 6" xfId="18455"/>
    <cellStyle name="20% - Акцент1 2 2 5 7" xfId="25798"/>
    <cellStyle name="20% - Акцент1 2 2 5 8" xfId="33626"/>
    <cellStyle name="20% - Акцент1 2 2 5 9" xfId="22655"/>
    <cellStyle name="20% - Акцент1 2 2 6" xfId="3744"/>
    <cellStyle name="20% — акцент1 2 2 6" xfId="17948"/>
    <cellStyle name="20% - Акцент1 2 2 7" xfId="4081"/>
    <cellStyle name="20% — акцент1 2 2 7" xfId="28377"/>
    <cellStyle name="20% - Акцент1 2 2 8" xfId="4289"/>
    <cellStyle name="20% — акцент1 2 2 8" xfId="23447"/>
    <cellStyle name="20% - Акцент1 2 2 9" xfId="4759"/>
    <cellStyle name="20% — акцент1 2 2 9" xfId="32164"/>
    <cellStyle name="20% - Акцент1 2 20" xfId="578"/>
    <cellStyle name="20% — акцент1 2 20" xfId="24853"/>
    <cellStyle name="20% - Акцент1 2 20 10" xfId="38875"/>
    <cellStyle name="20% - Акцент1 2 20 11" xfId="38693"/>
    <cellStyle name="20% - Акцент1 2 20 12" xfId="45058"/>
    <cellStyle name="20% - Акцент1 2 20 13" xfId="48071"/>
    <cellStyle name="20% - Акцент1 2 20 2" xfId="5090"/>
    <cellStyle name="20% - Акцент1 2 20 3" xfId="17567"/>
    <cellStyle name="20% - Акцент1 2 20 4" xfId="24171"/>
    <cellStyle name="20% - Акцент1 2 20 5" xfId="15083"/>
    <cellStyle name="20% - Акцент1 2 20 6" xfId="32419"/>
    <cellStyle name="20% - Акцент1 2 20 7" xfId="29624"/>
    <cellStyle name="20% - Акцент1 2 20 8" xfId="20309"/>
    <cellStyle name="20% - Акцент1 2 20 9" xfId="35870"/>
    <cellStyle name="20% - Акцент1 2 21" xfId="579"/>
    <cellStyle name="20% — акцент1 2 21" xfId="23645"/>
    <cellStyle name="20% - Акцент1 2 21 10" xfId="44137"/>
    <cellStyle name="20% - Акцент1 2 21 11" xfId="42452"/>
    <cellStyle name="20% - Акцент1 2 21 12" xfId="48072"/>
    <cellStyle name="20% - Акцент1 2 21 2" xfId="5089"/>
    <cellStyle name="20% - Акцент1 2 21 3" xfId="29246"/>
    <cellStyle name="20% - Акцент1 2 21 4" xfId="29186"/>
    <cellStyle name="20% - Акцент1 2 21 5" xfId="25800"/>
    <cellStyle name="20% - Акцент1 2 21 6" xfId="29034"/>
    <cellStyle name="20% - Акцент1 2 21 7" xfId="14079"/>
    <cellStyle name="20% - Акцент1 2 21 8" xfId="22600"/>
    <cellStyle name="20% - Акцент1 2 21 9" xfId="38876"/>
    <cellStyle name="20% - Акцент1 2 22" xfId="580"/>
    <cellStyle name="20% — акцент1 2 22" xfId="21344"/>
    <cellStyle name="20% - Акцент1 2 22 10" xfId="45222"/>
    <cellStyle name="20% - Акцент1 2 22 11" xfId="48073"/>
    <cellStyle name="20% - Акцент1 2 22 2" xfId="5088"/>
    <cellStyle name="20% - Акцент1 2 22 3" xfId="27937"/>
    <cellStyle name="20% - Акцент1 2 22 4" xfId="32663"/>
    <cellStyle name="20% - Акцент1 2 22 5" xfId="13354"/>
    <cellStyle name="20% - Акцент1 2 22 6" xfId="34561"/>
    <cellStyle name="20% - Акцент1 2 22 7" xfId="14094"/>
    <cellStyle name="20% - Акцент1 2 22 8" xfId="38877"/>
    <cellStyle name="20% - Акцент1 2 22 9" xfId="42035"/>
    <cellStyle name="20% - Акцент1 2 23" xfId="581"/>
    <cellStyle name="20% — акцент1 2 23" xfId="21998"/>
    <cellStyle name="20% - Акцент1 2 23 10" xfId="48074"/>
    <cellStyle name="20% - Акцент1 2 23 2" xfId="5087"/>
    <cellStyle name="20% - Акцент1 2 23 3" xfId="26433"/>
    <cellStyle name="20% - Акцент1 2 23 4" xfId="31508"/>
    <cellStyle name="20% - Акцент1 2 23 5" xfId="33210"/>
    <cellStyle name="20% - Акцент1 2 23 6" xfId="36229"/>
    <cellStyle name="20% - Акцент1 2 23 7" xfId="38878"/>
    <cellStyle name="20% - Акцент1 2 23 8" xfId="44141"/>
    <cellStyle name="20% - Акцент1 2 23 9" xfId="44334"/>
    <cellStyle name="20% - Акцент1 2 24" xfId="582"/>
    <cellStyle name="20% — акцент1 2 24" xfId="19868"/>
    <cellStyle name="20% - Акцент1 2 24 2" xfId="5086"/>
    <cellStyle name="20% - Акцент1 2 24 3" xfId="22700"/>
    <cellStyle name="20% - Акцент1 2 24 4" xfId="28311"/>
    <cellStyle name="20% - Акцент1 2 24 5" xfId="30214"/>
    <cellStyle name="20% - Акцент1 2 24 6" xfId="38879"/>
    <cellStyle name="20% - Акцент1 2 24 7" xfId="41708"/>
    <cellStyle name="20% - Акцент1 2 24 8" xfId="42657"/>
    <cellStyle name="20% - Акцент1 2 24 9" xfId="48075"/>
    <cellStyle name="20% - Акцент1 2 25" xfId="554"/>
    <cellStyle name="20% — акцент1 2 25" xfId="31275"/>
    <cellStyle name="20% - Акцент1 2 25 2" xfId="13894"/>
    <cellStyle name="20% - Акцент1 2 25 3" xfId="19357"/>
    <cellStyle name="20% - Акцент1 2 25 4" xfId="35177"/>
    <cellStyle name="20% - Акцент1 2 25 5" xfId="38851"/>
    <cellStyle name="20% - Акцент1 2 25 6" xfId="41718"/>
    <cellStyle name="20% - Акцент1 2 25 7" xfId="46468"/>
    <cellStyle name="20% - Акцент1 2 25 8" xfId="48047"/>
    <cellStyle name="20% - Акцент1 2 26" xfId="3743"/>
    <cellStyle name="20% — акцент1 2 26" xfId="35489"/>
    <cellStyle name="20% - Акцент1 2 27" xfId="4080"/>
    <cellStyle name="20% — акцент1 2 27" xfId="33321"/>
    <cellStyle name="20% - Акцент1 2 28" xfId="4288"/>
    <cellStyle name="20% — акцент1 2 28" xfId="38852"/>
    <cellStyle name="20% - Акцент1 2 29" xfId="4760"/>
    <cellStyle name="20% — акцент1 2 29" xfId="41717"/>
    <cellStyle name="20% - Акцент1 2 3" xfId="583"/>
    <cellStyle name="20% — акцент1 2 3" xfId="584"/>
    <cellStyle name="20% - Акцент1 2 3 10" xfId="22773"/>
    <cellStyle name="20% — акцент1 2 3 10" xfId="33970"/>
    <cellStyle name="20% - Акцент1 2 3 11" xfId="33603"/>
    <cellStyle name="20% — акцент1 2 3 11" xfId="15337"/>
    <cellStyle name="20% - Акцент1 2 3 12" xfId="35859"/>
    <cellStyle name="20% — акцент1 2 3 12" xfId="32303"/>
    <cellStyle name="20% - Акцент1 2 3 13" xfId="38880"/>
    <cellStyle name="20% — акцент1 2 3 13" xfId="38881"/>
    <cellStyle name="20% - Акцент1 2 3 14" xfId="44140"/>
    <cellStyle name="20% — акцент1 2 3 14" xfId="41707"/>
    <cellStyle name="20% - Акцент1 2 3 15" xfId="44563"/>
    <cellStyle name="20% — акцент1 2 3 15" xfId="44728"/>
    <cellStyle name="20% - Акцент1 2 3 16" xfId="48076"/>
    <cellStyle name="20% — акцент1 2 3 16" xfId="48077"/>
    <cellStyle name="20% - Акцент1 2 3 2" xfId="5085"/>
    <cellStyle name="20% — акцент1 2 3 2" xfId="5084"/>
    <cellStyle name="20% - Акцент1 2 3 3" xfId="13923"/>
    <cellStyle name="20% — акцент1 2 3 3" xfId="13924"/>
    <cellStyle name="20% - Акцент1 2 3 4" xfId="20771"/>
    <cellStyle name="20% — акцент1 2 3 4" xfId="20770"/>
    <cellStyle name="20% - Акцент1 2 3 5" xfId="14604"/>
    <cellStyle name="20% — акцент1 2 3 5" xfId="15705"/>
    <cellStyle name="20% - Акцент1 2 3 6" xfId="19422"/>
    <cellStyle name="20% — акцент1 2 3 6" xfId="18256"/>
    <cellStyle name="20% - Акцент1 2 3 7" xfId="24578"/>
    <cellStyle name="20% — акцент1 2 3 7" xfId="19482"/>
    <cellStyle name="20% - Акцент1 2 3 8" xfId="26327"/>
    <cellStyle name="20% — акцент1 2 3 8" xfId="18083"/>
    <cellStyle name="20% - Акцент1 2 3 9" xfId="32917"/>
    <cellStyle name="20% — акцент1 2 3 9" xfId="29146"/>
    <cellStyle name="20% - Акцент1 2 30" xfId="4964"/>
    <cellStyle name="20% — акцент1 2 30" xfId="42652"/>
    <cellStyle name="20% - Акцент1 2 31" xfId="5115"/>
    <cellStyle name="20% — акцент1 2 31" xfId="48048"/>
    <cellStyle name="20% - Акцент1 2 32" xfId="8272"/>
    <cellStyle name="20% - Акцент1 2 32 2" xfId="20969"/>
    <cellStyle name="20% - Акцент1 2 33" xfId="8573"/>
    <cellStyle name="20% - Акцент1 2 33 2" xfId="21270"/>
    <cellStyle name="20% - Акцент1 2 34" xfId="8590"/>
    <cellStyle name="20% - Акцент1 2 35" xfId="8909"/>
    <cellStyle name="20% - Акцент1 2 36" xfId="9381"/>
    <cellStyle name="20% - Акцент1 2 37" xfId="9699"/>
    <cellStyle name="20% - Акцент1 2 38" xfId="10017"/>
    <cellStyle name="20% - Акцент1 2 39" xfId="10335"/>
    <cellStyle name="20% - Акцент1 2 4" xfId="585"/>
    <cellStyle name="20% — акцент1 2 4" xfId="586"/>
    <cellStyle name="20% - Акцент1 2 4 10" xfId="30155"/>
    <cellStyle name="20% — акцент1 2 4 10" xfId="16215"/>
    <cellStyle name="20% - Акцент1 2 4 11" xfId="34633"/>
    <cellStyle name="20% — акцент1 2 4 11" xfId="26944"/>
    <cellStyle name="20% - Акцент1 2 4 12" xfId="35390"/>
    <cellStyle name="20% — акцент1 2 4 12" xfId="30466"/>
    <cellStyle name="20% - Акцент1 2 4 13" xfId="38882"/>
    <cellStyle name="20% — акцент1 2 4 13" xfId="38883"/>
    <cellStyle name="20% - Акцент1 2 4 14" xfId="44138"/>
    <cellStyle name="20% — акцент1 2 4 14" xfId="44139"/>
    <cellStyle name="20% - Акцент1 2 4 15" xfId="38714"/>
    <cellStyle name="20% — акцент1 2 4 15" xfId="45818"/>
    <cellStyle name="20% - Акцент1 2 4 16" xfId="48078"/>
    <cellStyle name="20% — акцент1 2 4 16" xfId="48079"/>
    <cellStyle name="20% - Акцент1 2 4 2" xfId="5083"/>
    <cellStyle name="20% — акцент1 2 4 2" xfId="5082"/>
    <cellStyle name="20% - Акцент1 2 4 3" xfId="13925"/>
    <cellStyle name="20% — акцент1 2 4 3" xfId="13926"/>
    <cellStyle name="20% - Акцент1 2 4 4" xfId="20769"/>
    <cellStyle name="20% — акцент1 2 4 4" xfId="20768"/>
    <cellStyle name="20% - Акцент1 2 4 5" xfId="18673"/>
    <cellStyle name="20% — акцент1 2 4 5" xfId="19777"/>
    <cellStyle name="20% - Акцент1 2 4 6" xfId="14088"/>
    <cellStyle name="20% — акцент1 2 4 6" xfId="22668"/>
    <cellStyle name="20% - Акцент1 2 4 7" xfId="26888"/>
    <cellStyle name="20% — акцент1 2 4 7" xfId="23773"/>
    <cellStyle name="20% - Акцент1 2 4 8" xfId="29518"/>
    <cellStyle name="20% — акцент1 2 4 8" xfId="18110"/>
    <cellStyle name="20% - Акцент1 2 4 9" xfId="29124"/>
    <cellStyle name="20% — акцент1 2 4 9" xfId="29330"/>
    <cellStyle name="20% - Акцент1 2 40" xfId="10653"/>
    <cellStyle name="20% - Акцент1 2 41" xfId="10971"/>
    <cellStyle name="20% - Акцент1 2 42" xfId="11289"/>
    <cellStyle name="20% - Акцент1 2 43" xfId="11607"/>
    <cellStyle name="20% - Акцент1 2 44" xfId="11925"/>
    <cellStyle name="20% - Акцент1 2 45" xfId="12243"/>
    <cellStyle name="20% - Акцент1 2 46" xfId="12407"/>
    <cellStyle name="20% - Акцент1 2 47" xfId="12879"/>
    <cellStyle name="20% - Акцент1 2 48" xfId="13042"/>
    <cellStyle name="20% - Акцент1 2 49" xfId="13365"/>
    <cellStyle name="20% - Акцент1 2 5" xfId="587"/>
    <cellStyle name="20% — акцент1 2 5" xfId="588"/>
    <cellStyle name="20% - Акцент1 2 5 10" xfId="25489"/>
    <cellStyle name="20% — акцент1 2 5 10" xfId="30278"/>
    <cellStyle name="20% - Акцент1 2 5 11" xfId="24595"/>
    <cellStyle name="20% — акцент1 2 5 11" xfId="30681"/>
    <cellStyle name="20% - Акцент1 2 5 12" xfId="35265"/>
    <cellStyle name="20% — акцент1 2 5 12" xfId="32471"/>
    <cellStyle name="20% - Акцент1 2 5 13" xfId="38884"/>
    <cellStyle name="20% — акцент1 2 5 13" xfId="38885"/>
    <cellStyle name="20% - Акцент1 2 5 14" xfId="41706"/>
    <cellStyle name="20% — акцент1 2 5 14" xfId="41705"/>
    <cellStyle name="20% - Акцент1 2 5 15" xfId="43015"/>
    <cellStyle name="20% — акцент1 2 5 15" xfId="42658"/>
    <cellStyle name="20% - Акцент1 2 5 16" xfId="48080"/>
    <cellStyle name="20% — акцент1 2 5 16" xfId="48081"/>
    <cellStyle name="20% - Акцент1 2 5 2" xfId="5081"/>
    <cellStyle name="20% — акцент1 2 5 2" xfId="5080"/>
    <cellStyle name="20% - Акцент1 2 5 3" xfId="13927"/>
    <cellStyle name="20% — акцент1 2 5 3" xfId="13928"/>
    <cellStyle name="20% - Акцент1 2 5 4" xfId="20767"/>
    <cellStyle name="20% — акцент1 2 5 4" xfId="20766"/>
    <cellStyle name="20% - Акцент1 2 5 5" xfId="18674"/>
    <cellStyle name="20% — акцент1 2 5 5" xfId="14605"/>
    <cellStyle name="20% - Акцент1 2 5 6" xfId="18150"/>
    <cellStyle name="20% — акцент1 2 5 6" xfId="27073"/>
    <cellStyle name="20% - Акцент1 2 5 7" xfId="17146"/>
    <cellStyle name="20% — акцент1 2 5 7" xfId="25837"/>
    <cellStyle name="20% - Акцент1 2 5 8" xfId="19700"/>
    <cellStyle name="20% — акцент1 2 5 8" xfId="25726"/>
    <cellStyle name="20% - Акцент1 2 5 9" xfId="28738"/>
    <cellStyle name="20% — акцент1 2 5 9" xfId="23322"/>
    <cellStyle name="20% - Акцент1 2 50" xfId="13834"/>
    <cellStyle name="20% - Акцент1 2 51" xfId="14524"/>
    <cellStyle name="20% - Акцент1 2 52" xfId="26368"/>
    <cellStyle name="20% - Акцент1 2 53" xfId="18946"/>
    <cellStyle name="20% - Акцент1 2 54" xfId="17932"/>
    <cellStyle name="20% - Акцент1 2 55" xfId="29881"/>
    <cellStyle name="20% - Акцент1 2 56" xfId="33662"/>
    <cellStyle name="20% - Акцент1 2 57" xfId="35233"/>
    <cellStyle name="20% - Акцент1 2 58" xfId="30803"/>
    <cellStyle name="20% - Акцент1 2 59" xfId="38384"/>
    <cellStyle name="20% - Акцент1 2 6" xfId="589"/>
    <cellStyle name="20% — акцент1 2 6" xfId="590"/>
    <cellStyle name="20% - Акцент1 2 6 10" xfId="14641"/>
    <cellStyle name="20% — акцент1 2 6 10" xfId="19467"/>
    <cellStyle name="20% - Акцент1 2 6 11" xfId="28727"/>
    <cellStyle name="20% — акцент1 2 6 11" xfId="34303"/>
    <cellStyle name="20% - Акцент1 2 6 12" xfId="35429"/>
    <cellStyle name="20% — акцент1 2 6 12" xfId="32103"/>
    <cellStyle name="20% - Акцент1 2 6 13" xfId="38886"/>
    <cellStyle name="20% — акцент1 2 6 13" xfId="38887"/>
    <cellStyle name="20% - Акцент1 2 6 14" xfId="38692"/>
    <cellStyle name="20% — акцент1 2 6 14" xfId="44136"/>
    <cellStyle name="20% - Акцент1 2 6 15" xfId="44893"/>
    <cellStyle name="20% — акцент1 2 6 15" xfId="45343"/>
    <cellStyle name="20% - Акцент1 2 6 16" xfId="48082"/>
    <cellStyle name="20% — акцент1 2 6 16" xfId="48083"/>
    <cellStyle name="20% - Акцент1 2 6 2" xfId="5079"/>
    <cellStyle name="20% — акцент1 2 6 2" xfId="5078"/>
    <cellStyle name="20% - Акцент1 2 6 3" xfId="13929"/>
    <cellStyle name="20% — акцент1 2 6 3" xfId="13930"/>
    <cellStyle name="20% - Акцент1 2 6 4" xfId="20765"/>
    <cellStyle name="20% — акцент1 2 6 4" xfId="20764"/>
    <cellStyle name="20% - Акцент1 2 6 5" xfId="24399"/>
    <cellStyle name="20% — акцент1 2 6 5" xfId="24688"/>
    <cellStyle name="20% - Акцент1 2 6 6" xfId="18539"/>
    <cellStyle name="20% — акцент1 2 6 6" xfId="24053"/>
    <cellStyle name="20% - Акцент1 2 6 7" xfId="20272"/>
    <cellStyle name="20% — акцент1 2 6 7" xfId="23415"/>
    <cellStyle name="20% - Акцент1 2 6 8" xfId="22835"/>
    <cellStyle name="20% — акцент1 2 6 8" xfId="29782"/>
    <cellStyle name="20% - Акцент1 2 6 9" xfId="25000"/>
    <cellStyle name="20% — акцент1 2 6 9" xfId="18520"/>
    <cellStyle name="20% - Акцент1 2 60" xfId="44318"/>
    <cellStyle name="20% - Акцент1 2 61" xfId="45212"/>
    <cellStyle name="20% - Акцент1 2 62" xfId="47688"/>
    <cellStyle name="20% - Акцент1 2 7" xfId="591"/>
    <cellStyle name="20% — акцент1 2 7" xfId="592"/>
    <cellStyle name="20% - Акцент1 2 7 10" xfId="33056"/>
    <cellStyle name="20% — акцент1 2 7 10" xfId="33281"/>
    <cellStyle name="20% - Акцент1 2 7 11" xfId="26951"/>
    <cellStyle name="20% — акцент1 2 7 11" xfId="32496"/>
    <cellStyle name="20% - Акцент1 2 7 12" xfId="35035"/>
    <cellStyle name="20% — акцент1 2 7 12" xfId="26036"/>
    <cellStyle name="20% - Акцент1 2 7 13" xfId="38888"/>
    <cellStyle name="20% — акцент1 2 7 13" xfId="38889"/>
    <cellStyle name="20% - Акцент1 2 7 14" xfId="44135"/>
    <cellStyle name="20% — акцент1 2 7 14" xfId="44134"/>
    <cellStyle name="20% - Акцент1 2 7 15" xfId="45057"/>
    <cellStyle name="20% — акцент1 2 7 15" xfId="45665"/>
    <cellStyle name="20% - Акцент1 2 7 16" xfId="48084"/>
    <cellStyle name="20% — акцент1 2 7 16" xfId="48085"/>
    <cellStyle name="20% - Акцент1 2 7 2" xfId="5077"/>
    <cellStyle name="20% — акцент1 2 7 2" xfId="5076"/>
    <cellStyle name="20% - Акцент1 2 7 3" xfId="13931"/>
    <cellStyle name="20% — акцент1 2 7 3" xfId="13932"/>
    <cellStyle name="20% - Акцент1 2 7 4" xfId="20763"/>
    <cellStyle name="20% — акцент1 2 7 4" xfId="20762"/>
    <cellStyle name="20% - Акцент1 2 7 5" xfId="13693"/>
    <cellStyle name="20% — акцент1 2 7 5" xfId="18677"/>
    <cellStyle name="20% - Акцент1 2 7 6" xfId="15138"/>
    <cellStyle name="20% — акцент1 2 7 6" xfId="13920"/>
    <cellStyle name="20% - Акцент1 2 7 7" xfId="24775"/>
    <cellStyle name="20% — акцент1 2 7 7" xfId="25521"/>
    <cellStyle name="20% - Акцент1 2 7 8" xfId="27599"/>
    <cellStyle name="20% — акцент1 2 7 8" xfId="30045"/>
    <cellStyle name="20% - Акцент1 2 7 9" xfId="29420"/>
    <cellStyle name="20% — акцент1 2 7 9" xfId="20601"/>
    <cellStyle name="20% - Акцент1 2 8" xfId="593"/>
    <cellStyle name="20% — акцент1 2 8" xfId="594"/>
    <cellStyle name="20% - Акцент1 2 8 10" xfId="17221"/>
    <cellStyle name="20% — акцент1 2 8 10" xfId="29687"/>
    <cellStyle name="20% - Акцент1 2 8 11" xfId="22636"/>
    <cellStyle name="20% — акцент1 2 8 11" xfId="33028"/>
    <cellStyle name="20% - Акцент1 2 8 12" xfId="14005"/>
    <cellStyle name="20% — акцент1 2 8 12" xfId="20645"/>
    <cellStyle name="20% - Акцент1 2 8 13" xfId="38890"/>
    <cellStyle name="20% — акцент1 2 8 13" xfId="38891"/>
    <cellStyle name="20% - Акцент1 2 8 14" xfId="44133"/>
    <cellStyle name="20% — акцент1 2 8 14" xfId="44132"/>
    <cellStyle name="20% - Акцент1 2 8 15" xfId="45504"/>
    <cellStyle name="20% — акцент1 2 8 15" xfId="45221"/>
    <cellStyle name="20% - Акцент1 2 8 16" xfId="48086"/>
    <cellStyle name="20% — акцент1 2 8 16" xfId="48087"/>
    <cellStyle name="20% - Акцент1 2 8 2" xfId="5075"/>
    <cellStyle name="20% — акцент1 2 8 2" xfId="5074"/>
    <cellStyle name="20% - Акцент1 2 8 3" xfId="13933"/>
    <cellStyle name="20% — акцент1 2 8 3" xfId="13934"/>
    <cellStyle name="20% - Акцент1 2 8 4" xfId="20759"/>
    <cellStyle name="20% — акцент1 2 8 4" xfId="16677"/>
    <cellStyle name="20% - Акцент1 2 8 5" xfId="19654"/>
    <cellStyle name="20% — акцент1 2 8 5" xfId="18675"/>
    <cellStyle name="20% - Акцент1 2 8 6" xfId="18035"/>
    <cellStyle name="20% — акцент1 2 8 6" xfId="17868"/>
    <cellStyle name="20% - Акцент1 2 8 7" xfId="27955"/>
    <cellStyle name="20% — акцент1 2 8 7" xfId="19727"/>
    <cellStyle name="20% - Акцент1 2 8 8" xfId="18311"/>
    <cellStyle name="20% — акцент1 2 8 8" xfId="17691"/>
    <cellStyle name="20% - Акцент1 2 8 9" xfId="25063"/>
    <cellStyle name="20% — акцент1 2 8 9" xfId="18077"/>
    <cellStyle name="20% - Акцент1 2 9" xfId="595"/>
    <cellStyle name="20% — акцент1 2 9" xfId="596"/>
    <cellStyle name="20% - Акцент1 2 9 10" xfId="34204"/>
    <cellStyle name="20% — акцент1 2 9 10" xfId="29492"/>
    <cellStyle name="20% - Акцент1 2 9 11" xfId="14758"/>
    <cellStyle name="20% — акцент1 2 9 11" xfId="17806"/>
    <cellStyle name="20% - Акцент1 2 9 12" xfId="32840"/>
    <cellStyle name="20% — акцент1 2 9 12" xfId="34871"/>
    <cellStyle name="20% - Акцент1 2 9 13" xfId="38892"/>
    <cellStyle name="20% — акцент1 2 9 13" xfId="38893"/>
    <cellStyle name="20% - Акцент1 2 9 14" xfId="44131"/>
    <cellStyle name="20% — акцент1 2 9 14" xfId="44130"/>
    <cellStyle name="20% - Акцент1 2 9 15" xfId="45379"/>
    <cellStyle name="20% — акцент1 2 9 15" xfId="38715"/>
    <cellStyle name="20% - Акцент1 2 9 16" xfId="48088"/>
    <cellStyle name="20% — акцент1 2 9 16" xfId="48089"/>
    <cellStyle name="20% - Акцент1 2 9 2" xfId="5073"/>
    <cellStyle name="20% — акцент1 2 9 2" xfId="5072"/>
    <cellStyle name="20% - Акцент1 2 9 3" xfId="13935"/>
    <cellStyle name="20% — акцент1 2 9 3" xfId="13936"/>
    <cellStyle name="20% - Акцент1 2 9 4" xfId="20758"/>
    <cellStyle name="20% — акцент1 2 9 4" xfId="16676"/>
    <cellStyle name="20% - Акцент1 2 9 5" xfId="24984"/>
    <cellStyle name="20% — акцент1 2 9 5" xfId="14607"/>
    <cellStyle name="20% - Акцент1 2 9 6" xfId="16874"/>
    <cellStyle name="20% — акцент1 2 9 6" xfId="25939"/>
    <cellStyle name="20% - Акцент1 2 9 7" xfId="15370"/>
    <cellStyle name="20% — акцент1 2 9 7" xfId="28238"/>
    <cellStyle name="20% - Акцент1 2 9 8" xfId="30321"/>
    <cellStyle name="20% — акцент1 2 9 8" xfId="30581"/>
    <cellStyle name="20% - Акцент1 2 9 9" xfId="15050"/>
    <cellStyle name="20% — акцент1 2 9 9" xfId="30994"/>
    <cellStyle name="20% — акцент1 20" xfId="597"/>
    <cellStyle name="20% — акцент1 20 2" xfId="5071"/>
    <cellStyle name="20% — акцент1 21" xfId="598"/>
    <cellStyle name="20% — акцент1 21 2" xfId="5070"/>
    <cellStyle name="20% — акцент1 22" xfId="599"/>
    <cellStyle name="20% — акцент1 22 2" xfId="5069"/>
    <cellStyle name="20% — акцент1 23" xfId="600"/>
    <cellStyle name="20% — акцент1 23 2" xfId="5068"/>
    <cellStyle name="20% — акцент1 24" xfId="601"/>
    <cellStyle name="20% — акцент1 24 2" xfId="5067"/>
    <cellStyle name="20% — акцент1 25" xfId="602"/>
    <cellStyle name="20% — акцент1 25 2" xfId="5066"/>
    <cellStyle name="20% — акцент1 26" xfId="603"/>
    <cellStyle name="20% — акцент1 26 2" xfId="5065"/>
    <cellStyle name="20% — акцент1 27" xfId="604"/>
    <cellStyle name="20% — акцент1 27 2" xfId="5064"/>
    <cellStyle name="20% — акцент1 28" xfId="605"/>
    <cellStyle name="20% — акцент1 28 2" xfId="5063"/>
    <cellStyle name="20% — акцент1 29" xfId="606"/>
    <cellStyle name="20% — акцент1 29 2" xfId="5062"/>
    <cellStyle name="20% - Акцент1 3" xfId="13"/>
    <cellStyle name="20% — акцент1 3" xfId="608"/>
    <cellStyle name="20% - Акцент1 3 10" xfId="609"/>
    <cellStyle name="20% — акцент1 3 10" xfId="610"/>
    <cellStyle name="20% - Акцент1 3 10 10" xfId="22292"/>
    <cellStyle name="20% — акцент1 3 10 10" xfId="34679"/>
    <cellStyle name="20% - Акцент1 3 10 11" xfId="34175"/>
    <cellStyle name="20% — акцент1 3 10 11" xfId="34062"/>
    <cellStyle name="20% - Акцент1 3 10 12" xfId="28753"/>
    <cellStyle name="20% — акцент1 3 10 12" xfId="35968"/>
    <cellStyle name="20% - Акцент1 3 10 13" xfId="38896"/>
    <cellStyle name="20% — акцент1 3 10 13" xfId="38897"/>
    <cellStyle name="20% - Акцент1 3 10 14" xfId="45781"/>
    <cellStyle name="20% — акцент1 3 10 14" xfId="45628"/>
    <cellStyle name="20% - Акцент1 3 10 15" xfId="43016"/>
    <cellStyle name="20% — акцент1 3 10 15" xfId="46743"/>
    <cellStyle name="20% - Акцент1 3 10 16" xfId="48092"/>
    <cellStyle name="20% — акцент1 3 10 16" xfId="48093"/>
    <cellStyle name="20% - Акцент1 3 10 2" xfId="5059"/>
    <cellStyle name="20% — акцент1 3 10 2" xfId="5058"/>
    <cellStyle name="20% - Акцент1 3 10 3" xfId="13945"/>
    <cellStyle name="20% — акцент1 3 10 3" xfId="13946"/>
    <cellStyle name="20% - Акцент1 3 10 4" xfId="20745"/>
    <cellStyle name="20% — акцент1 3 10 4" xfId="20744"/>
    <cellStyle name="20% - Акцент1 3 10 5" xfId="17733"/>
    <cellStyle name="20% — акцент1 3 10 5" xfId="17448"/>
    <cellStyle name="20% - Акцент1 3 10 6" xfId="23229"/>
    <cellStyle name="20% — акцент1 3 10 6" xfId="27659"/>
    <cellStyle name="20% - Акцент1 3 10 7" xfId="27091"/>
    <cellStyle name="20% — акцент1 3 10 7" xfId="27817"/>
    <cellStyle name="20% - Акцент1 3 10 8" xfId="19696"/>
    <cellStyle name="20% — акцент1 3 10 8" xfId="29277"/>
    <cellStyle name="20% - Акцент1 3 10 9" xfId="27108"/>
    <cellStyle name="20% — акцент1 3 10 9" xfId="22783"/>
    <cellStyle name="20% - Акцент1 3 11" xfId="611"/>
    <cellStyle name="20% — акцент1 3 11" xfId="612"/>
    <cellStyle name="20% - Акцент1 3 11 10" xfId="26015"/>
    <cellStyle name="20% — акцент1 3 11 10" xfId="17467"/>
    <cellStyle name="20% - Акцент1 3 11 11" xfId="20428"/>
    <cellStyle name="20% — акцент1 3 11 11" xfId="33664"/>
    <cellStyle name="20% - Акцент1 3 11 12" xfId="37228"/>
    <cellStyle name="20% — акцент1 3 11 12" xfId="24107"/>
    <cellStyle name="20% - Акцент1 3 11 13" xfId="38898"/>
    <cellStyle name="20% — акцент1 3 11 13" xfId="38899"/>
    <cellStyle name="20% - Акцент1 3 11 14" xfId="45465"/>
    <cellStyle name="20% — акцент1 3 11 14" xfId="45303"/>
    <cellStyle name="20% - Акцент1 3 11 15" xfId="43073"/>
    <cellStyle name="20% — акцент1 3 11 15" xfId="39391"/>
    <cellStyle name="20% - Акцент1 3 11 16" xfId="48094"/>
    <cellStyle name="20% — акцент1 3 11 16" xfId="48095"/>
    <cellStyle name="20% - Акцент1 3 11 2" xfId="5057"/>
    <cellStyle name="20% — акцент1 3 11 2" xfId="5056"/>
    <cellStyle name="20% - Акцент1 3 11 3" xfId="13947"/>
    <cellStyle name="20% — акцент1 3 11 3" xfId="13948"/>
    <cellStyle name="20% - Акцент1 3 11 4" xfId="20743"/>
    <cellStyle name="20% — акцент1 3 11 4" xfId="20742"/>
    <cellStyle name="20% - Акцент1 3 11 5" xfId="19779"/>
    <cellStyle name="20% — акцент1 3 11 5" xfId="15708"/>
    <cellStyle name="20% - Акцент1 3 11 6" xfId="27229"/>
    <cellStyle name="20% — акцент1 3 11 6" xfId="27092"/>
    <cellStyle name="20% - Акцент1 3 11 7" xfId="23230"/>
    <cellStyle name="20% — акцент1 3 11 7" xfId="19362"/>
    <cellStyle name="20% - Акцент1 3 11 8" xfId="30191"/>
    <cellStyle name="20% — акцент1 3 11 8" xfId="26918"/>
    <cellStyle name="20% - Акцент1 3 11 9" xfId="19637"/>
    <cellStyle name="20% — акцент1 3 11 9" xfId="29723"/>
    <cellStyle name="20% - Акцент1 3 12" xfId="613"/>
    <cellStyle name="20% — акцент1 3 12" xfId="614"/>
    <cellStyle name="20% - Акцент1 3 12 10" xfId="24637"/>
    <cellStyle name="20% — акцент1 3 12 10" xfId="25535"/>
    <cellStyle name="20% - Акцент1 3 12 11" xfId="34896"/>
    <cellStyle name="20% — акцент1 3 12 11" xfId="35099"/>
    <cellStyle name="20% - Акцент1 3 12 12" xfId="37385"/>
    <cellStyle name="20% — акцент1 3 12 12" xfId="35582"/>
    <cellStyle name="20% - Акцент1 3 12 13" xfId="38900"/>
    <cellStyle name="20% — акцент1 3 12 13" xfId="38901"/>
    <cellStyle name="20% - Акцент1 3 12 14" xfId="45142"/>
    <cellStyle name="20% — акцент1 3 12 14" xfId="44978"/>
    <cellStyle name="20% - Акцент1 3 12 15" xfId="46161"/>
    <cellStyle name="20% — акцент1 3 12 15" xfId="41891"/>
    <cellStyle name="20% - Акцент1 3 12 16" xfId="48096"/>
    <cellStyle name="20% — акцент1 3 12 16" xfId="48097"/>
    <cellStyle name="20% - Акцент1 3 12 2" xfId="5055"/>
    <cellStyle name="20% — акцент1 3 12 2" xfId="5054"/>
    <cellStyle name="20% - Акцент1 3 12 3" xfId="13949"/>
    <cellStyle name="20% — акцент1 3 12 3" xfId="13950"/>
    <cellStyle name="20% - Акцент1 3 12 4" xfId="20740"/>
    <cellStyle name="20% — акцент1 3 12 4" xfId="20739"/>
    <cellStyle name="20% - Акцент1 3 12 5" xfId="13694"/>
    <cellStyle name="20% — акцент1 3 12 5" xfId="21660"/>
    <cellStyle name="20% - Акцент1 3 12 6" xfId="27546"/>
    <cellStyle name="20% — акцент1 3 12 6" xfId="27380"/>
    <cellStyle name="20% - Акцент1 3 12 7" xfId="19609"/>
    <cellStyle name="20% — акцент1 3 12 7" xfId="24050"/>
    <cellStyle name="20% - Акцент1 3 12 8" xfId="30465"/>
    <cellStyle name="20% — акцент1 3 12 8" xfId="25727"/>
    <cellStyle name="20% - Акцент1 3 12 9" xfId="27432"/>
    <cellStyle name="20% — акцент1 3 12 9" xfId="27306"/>
    <cellStyle name="20% - Акцент1 3 13" xfId="615"/>
    <cellStyle name="20% — акцент1 3 13" xfId="616"/>
    <cellStyle name="20% - Акцент1 3 13 10" xfId="28281"/>
    <cellStyle name="20% — акцент1 3 13 10" xfId="33889"/>
    <cellStyle name="20% - Акцент1 3 13 11" xfId="27940"/>
    <cellStyle name="20% — акцент1 3 13 11" xfId="35226"/>
    <cellStyle name="20% - Акцент1 3 13 12" xfId="32654"/>
    <cellStyle name="20% — акцент1 3 13 12" xfId="37537"/>
    <cellStyle name="20% - Акцент1 3 13 13" xfId="38902"/>
    <cellStyle name="20% — акцент1 3 13 13" xfId="38903"/>
    <cellStyle name="20% - Акцент1 3 13 14" xfId="44813"/>
    <cellStyle name="20% — акцент1 3 13 14" xfId="44128"/>
    <cellStyle name="20% - Акцент1 3 13 15" xfId="42661"/>
    <cellStyle name="20% — акцент1 3 13 15" xfId="46316"/>
    <cellStyle name="20% - Акцент1 3 13 16" xfId="48098"/>
    <cellStyle name="20% — акцент1 3 13 16" xfId="48099"/>
    <cellStyle name="20% - Акцент1 3 13 2" xfId="5053"/>
    <cellStyle name="20% — акцент1 3 13 2" xfId="5052"/>
    <cellStyle name="20% - Акцент1 3 13 3" xfId="13951"/>
    <cellStyle name="20% — акцент1 3 13 3" xfId="13952"/>
    <cellStyle name="20% - Акцент1 3 13 4" xfId="20738"/>
    <cellStyle name="20% — акцент1 3 13 4" xfId="20737"/>
    <cellStyle name="20% - Акцент1 3 13 5" xfId="17583"/>
    <cellStyle name="20% — акцент1 3 13 5" xfId="18679"/>
    <cellStyle name="20% - Акцент1 3 13 6" xfId="19203"/>
    <cellStyle name="20% — акцент1 3 13 6" xfId="17828"/>
    <cellStyle name="20% - Акцент1 3 13 7" xfId="14880"/>
    <cellStyle name="20% — акцент1 3 13 7" xfId="17045"/>
    <cellStyle name="20% - Акцент1 3 13 8" xfId="30996"/>
    <cellStyle name="20% — акцент1 3 13 8" xfId="30725"/>
    <cellStyle name="20% - Акцент1 3 13 9" xfId="19416"/>
    <cellStyle name="20% — акцент1 3 13 9" xfId="18353"/>
    <cellStyle name="20% - Акцент1 3 14" xfId="617"/>
    <cellStyle name="20% — акцент1 3 14" xfId="618"/>
    <cellStyle name="20% - Акцент1 3 14 10" xfId="34664"/>
    <cellStyle name="20% — акцент1 3 14 10" xfId="21625"/>
    <cellStyle name="20% - Акцент1 3 14 11" xfId="35286"/>
    <cellStyle name="20% — акцент1 3 14 11" xfId="30137"/>
    <cellStyle name="20% - Акцент1 3 14 12" xfId="32903"/>
    <cellStyle name="20% — акцент1 3 14 12" xfId="36375"/>
    <cellStyle name="20% - Акцент1 3 14 13" xfId="38904"/>
    <cellStyle name="20% — акцент1 3 14 13" xfId="38905"/>
    <cellStyle name="20% - Акцент1 3 14 14" xfId="44129"/>
    <cellStyle name="20% — акцент1 3 14 14" xfId="41692"/>
    <cellStyle name="20% - Акцент1 3 14 15" xfId="46476"/>
    <cellStyle name="20% — акцент1 3 14 15" xfId="38717"/>
    <cellStyle name="20% - Акцент1 3 14 16" xfId="48100"/>
    <cellStyle name="20% — акцент1 3 14 16" xfId="48101"/>
    <cellStyle name="20% - Акцент1 3 14 2" xfId="5051"/>
    <cellStyle name="20% — акцент1 3 14 2" xfId="5050"/>
    <cellStyle name="20% - Акцент1 3 14 3" xfId="13953"/>
    <cellStyle name="20% — акцент1 3 14 3" xfId="13954"/>
    <cellStyle name="20% - Акцент1 3 14 4" xfId="20736"/>
    <cellStyle name="20% — акцент1 3 14 4" xfId="20735"/>
    <cellStyle name="20% - Акцент1 3 14 5" xfId="19780"/>
    <cellStyle name="20% — акцент1 3 14 5" xfId="17918"/>
    <cellStyle name="20% - Акцент1 3 14 6" xfId="27677"/>
    <cellStyle name="20% — акцент1 3 14 6" xfId="23849"/>
    <cellStyle name="20% - Акцент1 3 14 7" xfId="26886"/>
    <cellStyle name="20% — акцент1 3 14 7" xfId="22644"/>
    <cellStyle name="20% - Акцент1 3 14 8" xfId="26204"/>
    <cellStyle name="20% — акцент1 3 14 8" xfId="22628"/>
    <cellStyle name="20% - Акцент1 3 14 9" xfId="17906"/>
    <cellStyle name="20% — акцент1 3 14 9" xfId="23926"/>
    <cellStyle name="20% - Акцент1 3 15" xfId="619"/>
    <cellStyle name="20% — акцент1 3 15" xfId="620"/>
    <cellStyle name="20% - Акцент1 3 15 10" xfId="19043"/>
    <cellStyle name="20% — акцент1 3 15 10" xfId="33184"/>
    <cellStyle name="20% - Акцент1 3 15 11" xfId="35297"/>
    <cellStyle name="20% — акцент1 3 15 11" xfId="18004"/>
    <cellStyle name="20% - Акцент1 3 15 12" xfId="32458"/>
    <cellStyle name="20% — акцент1 3 15 12" xfId="27024"/>
    <cellStyle name="20% - Акцент1 3 15 13" xfId="38906"/>
    <cellStyle name="20% — акцент1 3 15 13" xfId="38907"/>
    <cellStyle name="20% - Акцент1 3 15 14" xfId="44127"/>
    <cellStyle name="20% — акцент1 3 15 14" xfId="44648"/>
    <cellStyle name="20% - Акцент1 3 15 15" xfId="45181"/>
    <cellStyle name="20% — акцент1 3 15 15" xfId="43017"/>
    <cellStyle name="20% - Акцент1 3 15 16" xfId="48102"/>
    <cellStyle name="20% — акцент1 3 15 16" xfId="48103"/>
    <cellStyle name="20% - Акцент1 3 15 2" xfId="5049"/>
    <cellStyle name="20% — акцент1 3 15 2" xfId="5048"/>
    <cellStyle name="20% - Акцент1 3 15 3" xfId="13955"/>
    <cellStyle name="20% — акцент1 3 15 3" xfId="13956"/>
    <cellStyle name="20% - Акцент1 3 15 4" xfId="20734"/>
    <cellStyle name="20% — акцент1 3 15 4" xfId="20733"/>
    <cellStyle name="20% - Акцент1 3 15 5" xfId="15709"/>
    <cellStyle name="20% — акцент1 3 15 5" xfId="21358"/>
    <cellStyle name="20% - Акцент1 3 15 6" xfId="25427"/>
    <cellStyle name="20% — акцент1 3 15 6" xfId="17400"/>
    <cellStyle name="20% - Акцент1 3 15 7" xfId="17560"/>
    <cellStyle name="20% — акцент1 3 15 7" xfId="26796"/>
    <cellStyle name="20% - Акцент1 3 15 8" xfId="27580"/>
    <cellStyle name="20% — акцент1 3 15 8" xfId="24436"/>
    <cellStyle name="20% - Акцент1 3 15 9" xfId="32559"/>
    <cellStyle name="20% — акцент1 3 15 9" xfId="26321"/>
    <cellStyle name="20% - Акцент1 3 16" xfId="621"/>
    <cellStyle name="20% — акцент1 3 16" xfId="622"/>
    <cellStyle name="20% - Акцент1 3 16 10" xfId="26511"/>
    <cellStyle name="20% — акцент1 3 16 10" xfId="33655"/>
    <cellStyle name="20% - Акцент1 3 16 11" xfId="33156"/>
    <cellStyle name="20% — акцент1 3 16 11" xfId="35021"/>
    <cellStyle name="20% - Акцент1 3 16 12" xfId="35837"/>
    <cellStyle name="20% — акцент1 3 16 12" xfId="31557"/>
    <cellStyle name="20% - Акцент1 3 16 13" xfId="38908"/>
    <cellStyle name="20% — акцент1 3 16 13" xfId="38909"/>
    <cellStyle name="20% - Акцент1 3 16 14" xfId="44081"/>
    <cellStyle name="20% — акцент1 3 16 14" xfId="42483"/>
    <cellStyle name="20% - Акцент1 3 16 15" xfId="44509"/>
    <cellStyle name="20% — акцент1 3 16 15" xfId="46636"/>
    <cellStyle name="20% - Акцент1 3 16 16" xfId="48104"/>
    <cellStyle name="20% — акцент1 3 16 16" xfId="48105"/>
    <cellStyle name="20% - Акцент1 3 16 2" xfId="5047"/>
    <cellStyle name="20% — акцент1 3 16 2" xfId="5046"/>
    <cellStyle name="20% - Акцент1 3 16 3" xfId="13957"/>
    <cellStyle name="20% — акцент1 3 16 3" xfId="13958"/>
    <cellStyle name="20% - Акцент1 3 16 4" xfId="20732"/>
    <cellStyle name="20% — акцент1 3 16 4" xfId="20731"/>
    <cellStyle name="20% - Акцент1 3 16 5" xfId="18650"/>
    <cellStyle name="20% — акцент1 3 16 5" xfId="19781"/>
    <cellStyle name="20% - Акцент1 3 16 6" xfId="20090"/>
    <cellStyle name="20% — акцент1 3 16 6" xfId="15137"/>
    <cellStyle name="20% - Акцент1 3 16 7" xfId="28951"/>
    <cellStyle name="20% — акцент1 3 16 7" xfId="21645"/>
    <cellStyle name="20% - Акцент1 3 16 8" xfId="24080"/>
    <cellStyle name="20% — акцент1 3 16 8" xfId="24636"/>
    <cellStyle name="20% - Акцент1 3 16 9" xfId="31538"/>
    <cellStyle name="20% — акцент1 3 16 9" xfId="29280"/>
    <cellStyle name="20% - Акцент1 3 17" xfId="623"/>
    <cellStyle name="20% — акцент1 3 17" xfId="5060"/>
    <cellStyle name="20% - Акцент1 3 17 10" xfId="33417"/>
    <cellStyle name="20% - Акцент1 3 17 11" xfId="34815"/>
    <cellStyle name="20% - Акцент1 3 17 12" xfId="36524"/>
    <cellStyle name="20% - Акцент1 3 17 13" xfId="38910"/>
    <cellStyle name="20% - Акцент1 3 17 14" xfId="42416"/>
    <cellStyle name="20% - Акцент1 3 17 15" xfId="44672"/>
    <cellStyle name="20% - Акцент1 3 17 16" xfId="48106"/>
    <cellStyle name="20% - Акцент1 3 17 2" xfId="5045"/>
    <cellStyle name="20% - Акцент1 3 17 3" xfId="13959"/>
    <cellStyle name="20% - Акцент1 3 17 4" xfId="25640"/>
    <cellStyle name="20% - Акцент1 3 17 5" xfId="15710"/>
    <cellStyle name="20% - Акцент1 3 17 6" xfId="24887"/>
    <cellStyle name="20% - Акцент1 3 17 7" xfId="23503"/>
    <cellStyle name="20% - Акцент1 3 17 8" xfId="18042"/>
    <cellStyle name="20% - Акцент1 3 17 9" xfId="31791"/>
    <cellStyle name="20% - Акцент1 3 18" xfId="624"/>
    <cellStyle name="20% — акцент1 3 18" xfId="13944"/>
    <cellStyle name="20% - Акцент1 3 18 10" xfId="35488"/>
    <cellStyle name="20% - Акцент1 3 18 11" xfId="31612"/>
    <cellStyle name="20% - Акцент1 3 18 12" xfId="38911"/>
    <cellStyle name="20% - Акцент1 3 18 13" xfId="42317"/>
    <cellStyle name="20% - Акцент1 3 18 14" xfId="46800"/>
    <cellStyle name="20% - Акцент1 3 18 15" xfId="48107"/>
    <cellStyle name="20% - Акцент1 3 18 2" xfId="5044"/>
    <cellStyle name="20% - Акцент1 3 18 3" xfId="25351"/>
    <cellStyle name="20% - Акцент1 3 18 4" xfId="13695"/>
    <cellStyle name="20% - Акцент1 3 18 5" xfId="18509"/>
    <cellStyle name="20% - Акцент1 3 18 6" xfId="27516"/>
    <cellStyle name="20% - Акцент1 3 18 7" xfId="22298"/>
    <cellStyle name="20% - Акцент1 3 18 8" xfId="26763"/>
    <cellStyle name="20% - Акцент1 3 18 9" xfId="24620"/>
    <cellStyle name="20% - Акцент1 3 19" xfId="625"/>
    <cellStyle name="20% — акцент1 3 19" xfId="20746"/>
    <cellStyle name="20% - Акцент1 3 19 10" xfId="36673"/>
    <cellStyle name="20% - Акцент1 3 19 11" xfId="38912"/>
    <cellStyle name="20% - Акцент1 3 19 12" xfId="42155"/>
    <cellStyle name="20% - Акцент1 3 19 13" xfId="45017"/>
    <cellStyle name="20% - Акцент1 3 19 14" xfId="48108"/>
    <cellStyle name="20% - Акцент1 3 19 2" xfId="5043"/>
    <cellStyle name="20% - Акцент1 3 19 3" xfId="21944"/>
    <cellStyle name="20% - Акцент1 3 19 4" xfId="20047"/>
    <cellStyle name="20% - Акцент1 3 19 5" xfId="28095"/>
    <cellStyle name="20% - Акцент1 3 19 6" xfId="18725"/>
    <cellStyle name="20% - Акцент1 3 19 7" xfId="32310"/>
    <cellStyle name="20% - Акцент1 3 19 8" xfId="26213"/>
    <cellStyle name="20% - Акцент1 3 19 9" xfId="35684"/>
    <cellStyle name="20% - Акцент1 3 2" xfId="14"/>
    <cellStyle name="20% — акцент1 3 2" xfId="626"/>
    <cellStyle name="20% - Акцент1 3 2 10" xfId="4961"/>
    <cellStyle name="20% — акцент1 3 2 10" xfId="29953"/>
    <cellStyle name="20% - Акцент1 3 2 11" xfId="5042"/>
    <cellStyle name="20% — акцент1 3 2 11" xfId="27280"/>
    <cellStyle name="20% - Акцент1 3 2 12" xfId="8593"/>
    <cellStyle name="20% — акцент1 3 2 12" xfId="36181"/>
    <cellStyle name="20% - Акцент1 3 2 13" xfId="8912"/>
    <cellStyle name="20% — акцент1 3 2 13" xfId="38913"/>
    <cellStyle name="20% - Акцент1 3 2 14" xfId="9378"/>
    <cellStyle name="20% — акцент1 3 2 14" xfId="42034"/>
    <cellStyle name="20% - Акцент1 3 2 15" xfId="9696"/>
    <cellStyle name="20% — акцент1 3 2 15" xfId="44850"/>
    <cellStyle name="20% - Акцент1 3 2 16" xfId="10014"/>
    <cellStyle name="20% — акцент1 3 2 16" xfId="48109"/>
    <cellStyle name="20% - Акцент1 3 2 17" xfId="10332"/>
    <cellStyle name="20% - Акцент1 3 2 18" xfId="10650"/>
    <cellStyle name="20% - Акцент1 3 2 19" xfId="10968"/>
    <cellStyle name="20% - Акцент1 3 2 2" xfId="627"/>
    <cellStyle name="20% — акцент1 3 2 2" xfId="5041"/>
    <cellStyle name="20% - Акцент1 3 2 2 10" xfId="30689"/>
    <cellStyle name="20% - Акцент1 3 2 2 11" xfId="36202"/>
    <cellStyle name="20% - Акцент1 3 2 2 12" xfId="32617"/>
    <cellStyle name="20% - Акцент1 3 2 2 13" xfId="38914"/>
    <cellStyle name="20% - Акцент1 3 2 2 14" xfId="44126"/>
    <cellStyle name="20% - Акцент1 3 2 2 15" xfId="43074"/>
    <cellStyle name="20% - Акцент1 3 2 2 16" xfId="48110"/>
    <cellStyle name="20% - Акцент1 3 2 2 2" xfId="5040"/>
    <cellStyle name="20% - Акцент1 3 2 2 3" xfId="13963"/>
    <cellStyle name="20% - Акцент1 3 2 2 4" xfId="20730"/>
    <cellStyle name="20% - Акцент1 3 2 2 5" xfId="22532"/>
    <cellStyle name="20% - Акцент1 3 2 2 6" xfId="17214"/>
    <cellStyle name="20% - Акцент1 3 2 2 7" xfId="28677"/>
    <cellStyle name="20% - Акцент1 3 2 2 8" xfId="21622"/>
    <cellStyle name="20% - Акцент1 3 2 2 9" xfId="19627"/>
    <cellStyle name="20% - Акцент1 3 2 20" xfId="11286"/>
    <cellStyle name="20% - Акцент1 3 2 21" xfId="11604"/>
    <cellStyle name="20% - Акцент1 3 2 22" xfId="11922"/>
    <cellStyle name="20% - Акцент1 3 2 23" xfId="12240"/>
    <cellStyle name="20% - Акцент1 3 2 24" xfId="12410"/>
    <cellStyle name="20% - Акцент1 3 2 25" xfId="12876"/>
    <cellStyle name="20% - Акцент1 3 2 26" xfId="13045"/>
    <cellStyle name="20% - Акцент1 3 2 27" xfId="13368"/>
    <cellStyle name="20% - Акцент1 3 2 28" xfId="20959"/>
    <cellStyle name="20% - Акцент1 3 2 29" xfId="22953"/>
    <cellStyle name="20% - Акцент1 3 2 3" xfId="628"/>
    <cellStyle name="20% — акцент1 3 2 3" xfId="13962"/>
    <cellStyle name="20% - Акцент1 3 2 3 10" xfId="35479"/>
    <cellStyle name="20% - Акцент1 3 2 3 11" xfId="36829"/>
    <cellStyle name="20% - Акцент1 3 2 3 12" xfId="38915"/>
    <cellStyle name="20% - Акцент1 3 2 3 13" xfId="41689"/>
    <cellStyle name="20% - Акцент1 3 2 3 14" xfId="43075"/>
    <cellStyle name="20% - Акцент1 3 2 3 15" xfId="48111"/>
    <cellStyle name="20% - Акцент1 3 2 3 2" xfId="5039"/>
    <cellStyle name="20% - Акцент1 3 2 3 3" xfId="20729"/>
    <cellStyle name="20% - Акцент1 3 2 3 4" xfId="22821"/>
    <cellStyle name="20% - Акцент1 3 2 3 5" xfId="24522"/>
    <cellStyle name="20% - Акцент1 3 2 3 6" xfId="28378"/>
    <cellStyle name="20% - Акцент1 3 2 3 7" xfId="23143"/>
    <cellStyle name="20% - Акцент1 3 2 3 8" xfId="31087"/>
    <cellStyle name="20% - Акцент1 3 2 3 9" xfId="31269"/>
    <cellStyle name="20% - Акцент1 3 2 30" xfId="17441"/>
    <cellStyle name="20% - Акцент1 3 2 31" xfId="28101"/>
    <cellStyle name="20% - Акцент1 3 2 32" xfId="27288"/>
    <cellStyle name="20% - Акцент1 3 2 33" xfId="28389"/>
    <cellStyle name="20% - Акцент1 3 2 34" xfId="33896"/>
    <cellStyle name="20% - Акцент1 3 2 35" xfId="31369"/>
    <cellStyle name="20% - Акцент1 3 2 36" xfId="30794"/>
    <cellStyle name="20% - Акцент1 3 2 37" xfId="38387"/>
    <cellStyle name="20% - Акцент1 3 2 38" xfId="41865"/>
    <cellStyle name="20% - Акцент1 3 2 39" xfId="42066"/>
    <cellStyle name="20% - Акцент1 3 2 4" xfId="629"/>
    <cellStyle name="20% — акцент1 3 2 4" xfId="24768"/>
    <cellStyle name="20% - Акцент1 3 2 4 10" xfId="36974"/>
    <cellStyle name="20% - Акцент1 3 2 4 11" xfId="38916"/>
    <cellStyle name="20% - Акцент1 3 2 4 12" xfId="44125"/>
    <cellStyle name="20% - Акцент1 3 2 4 13" xfId="38718"/>
    <cellStyle name="20% - Акцент1 3 2 4 14" xfId="48112"/>
    <cellStyle name="20% - Акцент1 3 2 4 2" xfId="5038"/>
    <cellStyle name="20% - Акцент1 3 2 4 3" xfId="18680"/>
    <cellStyle name="20% - Акцент1 3 2 4 4" xfId="20046"/>
    <cellStyle name="20% - Акцент1 3 2 4 5" xfId="25830"/>
    <cellStyle name="20% - Акцент1 3 2 4 6" xfId="23567"/>
    <cellStyle name="20% - Акцент1 3 2 4 7" xfId="29396"/>
    <cellStyle name="20% - Акцент1 3 2 4 8" xfId="34117"/>
    <cellStyle name="20% - Акцент1 3 2 4 9" xfId="35419"/>
    <cellStyle name="20% - Акцент1 3 2 40" xfId="47691"/>
    <cellStyle name="20% - Акцент1 3 2 5" xfId="630"/>
    <cellStyle name="20% — акцент1 3 2 5" xfId="22240"/>
    <cellStyle name="20% - Акцент1 3 2 5 10" xfId="38917"/>
    <cellStyle name="20% - Акцент1 3 2 5 11" xfId="41688"/>
    <cellStyle name="20% - Акцент1 3 2 5 12" xfId="45182"/>
    <cellStyle name="20% - Акцент1 3 2 5 13" xfId="48113"/>
    <cellStyle name="20% - Акцент1 3 2 5 2" xfId="5037"/>
    <cellStyle name="20% - Акцент1 3 2 5 3" xfId="18637"/>
    <cellStyle name="20% - Акцент1 3 2 5 4" xfId="22939"/>
    <cellStyle name="20% - Акцент1 3 2 5 5" xfId="18855"/>
    <cellStyle name="20% - Акцент1 3 2 5 6" xfId="28547"/>
    <cellStyle name="20% - Акцент1 3 2 5 7" xfId="31574"/>
    <cellStyle name="20% - Акцент1 3 2 5 8" xfId="35881"/>
    <cellStyle name="20% - Акцент1 3 2 5 9" xfId="31886"/>
    <cellStyle name="20% - Акцент1 3 2 6" xfId="3746"/>
    <cellStyle name="20% — акцент1 3 2 6" xfId="24004"/>
    <cellStyle name="20% - Акцент1 3 2 7" xfId="4083"/>
    <cellStyle name="20% — акцент1 3 2 7" xfId="24338"/>
    <cellStyle name="20% - Акцент1 3 2 8" xfId="4291"/>
    <cellStyle name="20% — акцент1 3 2 8" xfId="27494"/>
    <cellStyle name="20% - Акцент1 3 2 9" xfId="4757"/>
    <cellStyle name="20% — акцент1 3 2 9" xfId="32047"/>
    <cellStyle name="20% - Акцент1 3 20" xfId="631"/>
    <cellStyle name="20% — акцент1 3 20" xfId="15707"/>
    <cellStyle name="20% - Акцент1 3 20 10" xfId="38918"/>
    <cellStyle name="20% - Акцент1 3 20 11" xfId="44124"/>
    <cellStyle name="20% - Акцент1 3 20 12" xfId="43018"/>
    <cellStyle name="20% - Акцент1 3 20 13" xfId="48114"/>
    <cellStyle name="20% - Акцент1 3 20 2" xfId="5036"/>
    <cellStyle name="20% - Акцент1 3 20 3" xfId="17203"/>
    <cellStyle name="20% - Акцент1 3 20 4" xfId="26509"/>
    <cellStyle name="20% - Акцент1 3 20 5" xfId="23354"/>
    <cellStyle name="20% - Акцент1 3 20 6" xfId="18319"/>
    <cellStyle name="20% - Акцент1 3 20 7" xfId="34355"/>
    <cellStyle name="20% - Акцент1 3 20 8" xfId="35611"/>
    <cellStyle name="20% - Акцент1 3 20 9" xfId="36025"/>
    <cellStyle name="20% - Акцент1 3 21" xfId="632"/>
    <cellStyle name="20% — акцент1 3 21" xfId="22079"/>
    <cellStyle name="20% - Акцент1 3 21 10" xfId="41687"/>
    <cellStyle name="20% - Акцент1 3 21 11" xfId="44508"/>
    <cellStyle name="20% - Акцент1 3 21 12" xfId="48115"/>
    <cellStyle name="20% - Акцент1 3 21 2" xfId="5035"/>
    <cellStyle name="20% - Акцент1 3 21 3" xfId="29245"/>
    <cellStyle name="20% - Акцент1 3 21 4" xfId="26044"/>
    <cellStyle name="20% - Акцент1 3 21 5" xfId="32807"/>
    <cellStyle name="20% - Акцент1 3 21 6" xfId="14918"/>
    <cellStyle name="20% - Акцент1 3 21 7" xfId="36073"/>
    <cellStyle name="20% - Акцент1 3 21 8" xfId="17042"/>
    <cellStyle name="20% - Акцент1 3 21 9" xfId="38919"/>
    <cellStyle name="20% - Акцент1 3 22" xfId="633"/>
    <cellStyle name="20% — акцент1 3 22" xfId="18858"/>
    <cellStyle name="20% - Акцент1 3 22 10" xfId="43076"/>
    <cellStyle name="20% - Акцент1 3 22 11" xfId="48116"/>
    <cellStyle name="20% - Акцент1 3 22 2" xfId="5034"/>
    <cellStyle name="20% - Акцент1 3 22 3" xfId="23786"/>
    <cellStyle name="20% - Акцент1 3 22 4" xfId="23334"/>
    <cellStyle name="20% - Акцент1 3 22 5" xfId="17762"/>
    <cellStyle name="20% - Акцент1 3 22 6" xfId="35999"/>
    <cellStyle name="20% - Акцент1 3 22 7" xfId="17992"/>
    <cellStyle name="20% - Акцент1 3 22 8" xfId="38920"/>
    <cellStyle name="20% - Акцент1 3 22 9" xfId="44123"/>
    <cellStyle name="20% - Акцент1 3 23" xfId="634"/>
    <cellStyle name="20% — акцент1 3 23" xfId="17343"/>
    <cellStyle name="20% - Акцент1 3 23 10" xfId="48117"/>
    <cellStyle name="20% - Акцент1 3 23 2" xfId="5033"/>
    <cellStyle name="20% - Акцент1 3 23 3" xfId="15315"/>
    <cellStyle name="20% - Акцент1 3 23 4" xfId="34584"/>
    <cellStyle name="20% - Акцент1 3 23 5" xfId="35807"/>
    <cellStyle name="20% - Акцент1 3 23 6" xfId="33130"/>
    <cellStyle name="20% - Акцент1 3 23 7" xfId="38921"/>
    <cellStyle name="20% - Акцент1 3 23 8" xfId="44122"/>
    <cellStyle name="20% - Акцент1 3 23 9" xfId="44671"/>
    <cellStyle name="20% - Акцент1 3 24" xfId="635"/>
    <cellStyle name="20% — акцент1 3 24" xfId="31303"/>
    <cellStyle name="20% - Акцент1 3 24 2" xfId="5032"/>
    <cellStyle name="20% - Акцент1 3 24 3" xfId="31841"/>
    <cellStyle name="20% - Акцент1 3 24 4" xfId="36276"/>
    <cellStyle name="20% - Акцент1 3 24 5" xfId="19124"/>
    <cellStyle name="20% - Акцент1 3 24 6" xfId="38922"/>
    <cellStyle name="20% - Акцент1 3 24 7" xfId="44121"/>
    <cellStyle name="20% - Акцент1 3 24 8" xfId="43077"/>
    <cellStyle name="20% - Акцент1 3 24 9" xfId="48118"/>
    <cellStyle name="20% - Акцент1 3 25" xfId="607"/>
    <cellStyle name="20% — акцент1 3 25" xfId="34448"/>
    <cellStyle name="20% - Акцент1 3 25 2" xfId="13943"/>
    <cellStyle name="20% - Акцент1 3 25 3" xfId="34414"/>
    <cellStyle name="20% - Акцент1 3 25 4" xfId="29235"/>
    <cellStyle name="20% - Акцент1 3 25 5" xfId="38894"/>
    <cellStyle name="20% - Акцент1 3 25 6" xfId="46092"/>
    <cellStyle name="20% - Акцент1 3 25 7" xfId="38716"/>
    <cellStyle name="20% - Акцент1 3 25 8" xfId="48090"/>
    <cellStyle name="20% - Акцент1 3 26" xfId="3745"/>
    <cellStyle name="20% — акцент1 3 26" xfId="33009"/>
    <cellStyle name="20% - Акцент1 3 27" xfId="4082"/>
    <cellStyle name="20% — акцент1 3 27" xfId="25673"/>
    <cellStyle name="20% - Акцент1 3 28" xfId="4290"/>
    <cellStyle name="20% — акцент1 3 28" xfId="38895"/>
    <cellStyle name="20% - Акцент1 3 29" xfId="4758"/>
    <cellStyle name="20% — акцент1 3 29" xfId="45937"/>
    <cellStyle name="20% - Акцент1 3 3" xfId="636"/>
    <cellStyle name="20% — акцент1 3 3" xfId="637"/>
    <cellStyle name="20% - Акцент1 3 3 10" xfId="20237"/>
    <cellStyle name="20% — акцент1 3 3 10" xfId="30970"/>
    <cellStyle name="20% - Акцент1 3 3 11" xfId="26955"/>
    <cellStyle name="20% — акцент1 3 3 11" xfId="30787"/>
    <cellStyle name="20% - Акцент1 3 3 12" xfId="35776"/>
    <cellStyle name="20% — акцент1 3 3 12" xfId="29026"/>
    <cellStyle name="20% - Акцент1 3 3 13" xfId="38923"/>
    <cellStyle name="20% — акцент1 3 3 13" xfId="38924"/>
    <cellStyle name="20% - Акцент1 3 3 14" xfId="44120"/>
    <cellStyle name="20% — акцент1 3 3 14" xfId="44119"/>
    <cellStyle name="20% - Акцент1 3 3 15" xfId="45018"/>
    <cellStyle name="20% — акцент1 3 3 15" xfId="44851"/>
    <cellStyle name="20% - Акцент1 3 3 16" xfId="48119"/>
    <cellStyle name="20% — акцент1 3 3 16" xfId="48120"/>
    <cellStyle name="20% - Акцент1 3 3 2" xfId="5031"/>
    <cellStyle name="20% — акцент1 3 3 2" xfId="5030"/>
    <cellStyle name="20% - Акцент1 3 3 3" xfId="13970"/>
    <cellStyle name="20% — акцент1 3 3 3" xfId="13971"/>
    <cellStyle name="20% - Акцент1 3 3 4" xfId="22458"/>
    <cellStyle name="20% — акцент1 3 3 4" xfId="22158"/>
    <cellStyle name="20% - Акцент1 3 3 5" xfId="27453"/>
    <cellStyle name="20% — акцент1 3 3 5" xfId="27161"/>
    <cellStyle name="20% - Акцент1 3 3 6" xfId="23565"/>
    <cellStyle name="20% — акцент1 3 3 6" xfId="23712"/>
    <cellStyle name="20% - Акцент1 3 3 7" xfId="24997"/>
    <cellStyle name="20% — акцент1 3 3 7" xfId="17536"/>
    <cellStyle name="20% - Акцент1 3 3 8" xfId="25499"/>
    <cellStyle name="20% — акцент1 3 3 8" xfId="20626"/>
    <cellStyle name="20% - Акцент1 3 3 9" xfId="25732"/>
    <cellStyle name="20% — акцент1 3 3 9" xfId="27775"/>
    <cellStyle name="20% - Акцент1 3 30" xfId="4962"/>
    <cellStyle name="20% — акцент1 3 30" xfId="42660"/>
    <cellStyle name="20% - Акцент1 3 31" xfId="5061"/>
    <cellStyle name="20% — акцент1 3 31" xfId="48091"/>
    <cellStyle name="20% - Акцент1 3 32" xfId="8273"/>
    <cellStyle name="20% - Акцент1 3 32 2" xfId="20970"/>
    <cellStyle name="20% - Акцент1 3 33" xfId="8572"/>
    <cellStyle name="20% - Акцент1 3 33 2" xfId="21269"/>
    <cellStyle name="20% - Акцент1 3 34" xfId="8592"/>
    <cellStyle name="20% - Акцент1 3 35" xfId="8911"/>
    <cellStyle name="20% - Акцент1 3 36" xfId="9379"/>
    <cellStyle name="20% - Акцент1 3 37" xfId="9697"/>
    <cellStyle name="20% - Акцент1 3 38" xfId="10015"/>
    <cellStyle name="20% - Акцент1 3 39" xfId="10333"/>
    <cellStyle name="20% - Акцент1 3 4" xfId="638"/>
    <cellStyle name="20% — акцент1 3 4" xfId="639"/>
    <cellStyle name="20% - Акцент1 3 4 10" xfId="30627"/>
    <cellStyle name="20% — акцент1 3 4 10" xfId="29936"/>
    <cellStyle name="20% - Акцент1 3 4 11" xfId="24935"/>
    <cellStyle name="20% — акцент1 3 4 11" xfId="33136"/>
    <cellStyle name="20% - Акцент1 3 4 12" xfId="34855"/>
    <cellStyle name="20% — акцент1 3 4 12" xfId="35067"/>
    <cellStyle name="20% - Акцент1 3 4 13" xfId="38925"/>
    <cellStyle name="20% — акцент1 3 4 13" xfId="38926"/>
    <cellStyle name="20% - Акцент1 3 4 14" xfId="44118"/>
    <cellStyle name="20% — акцент1 3 4 14" xfId="44117"/>
    <cellStyle name="20% - Акцент1 3 4 15" xfId="43078"/>
    <cellStyle name="20% — акцент1 3 4 15" xfId="43079"/>
    <cellStyle name="20% - Акцент1 3 4 16" xfId="48121"/>
    <cellStyle name="20% — акцент1 3 4 16" xfId="48122"/>
    <cellStyle name="20% - Акцент1 3 4 2" xfId="5029"/>
    <cellStyle name="20% — акцент1 3 4 2" xfId="5028"/>
    <cellStyle name="20% - Акцент1 3 4 3" xfId="13972"/>
    <cellStyle name="20% — акцент1 3 4 3" xfId="13973"/>
    <cellStyle name="20% - Акцент1 3 4 4" xfId="21868"/>
    <cellStyle name="20% — акцент1 3 4 4" xfId="20727"/>
    <cellStyle name="20% - Акцент1 3 4 5" xfId="26871"/>
    <cellStyle name="20% — акцент1 3 4 5" xfId="24259"/>
    <cellStyle name="20% - Акцент1 3 4 6" xfId="17420"/>
    <cellStyle name="20% — акцент1 3 4 6" xfId="23936"/>
    <cellStyle name="20% - Акцент1 3 4 7" xfId="27740"/>
    <cellStyle name="20% — акцент1 3 4 7" xfId="17789"/>
    <cellStyle name="20% - Акцент1 3 4 8" xfId="17268"/>
    <cellStyle name="20% — акцент1 3 4 8" xfId="27625"/>
    <cellStyle name="20% - Акцент1 3 4 9" xfId="28608"/>
    <cellStyle name="20% — акцент1 3 4 9" xfId="20231"/>
    <cellStyle name="20% - Акцент1 3 40" xfId="10651"/>
    <cellStyle name="20% - Акцент1 3 41" xfId="10969"/>
    <cellStyle name="20% - Акцент1 3 42" xfId="11287"/>
    <cellStyle name="20% - Акцент1 3 43" xfId="11605"/>
    <cellStyle name="20% - Акцент1 3 44" xfId="11923"/>
    <cellStyle name="20% - Акцент1 3 45" xfId="12241"/>
    <cellStyle name="20% - Акцент1 3 46" xfId="12409"/>
    <cellStyle name="20% - Акцент1 3 47" xfId="12877"/>
    <cellStyle name="20% - Акцент1 3 48" xfId="13044"/>
    <cellStyle name="20% - Акцент1 3 49" xfId="13367"/>
    <cellStyle name="20% - Акцент1 3 5" xfId="640"/>
    <cellStyle name="20% — акцент1 3 5" xfId="641"/>
    <cellStyle name="20% - Акцент1 3 5 10" xfId="20226"/>
    <cellStyle name="20% — акцент1 3 5 10" xfId="30919"/>
    <cellStyle name="20% - Акцент1 3 5 11" xfId="18298"/>
    <cellStyle name="20% — акцент1 3 5 11" xfId="33364"/>
    <cellStyle name="20% - Акцент1 3 5 12" xfId="36483"/>
    <cellStyle name="20% — акцент1 3 5 12" xfId="38371"/>
    <cellStyle name="20% - Акцент1 3 5 13" xfId="38927"/>
    <cellStyle name="20% — акцент1 3 5 13" xfId="38928"/>
    <cellStyle name="20% - Акцент1 3 5 14" xfId="44116"/>
    <cellStyle name="20% — акцент1 3 5 14" xfId="44115"/>
    <cellStyle name="20% - Акцент1 3 5 15" xfId="38719"/>
    <cellStyle name="20% — акцент1 3 5 15" xfId="45344"/>
    <cellStyle name="20% - Акцент1 3 5 16" xfId="48123"/>
    <cellStyle name="20% — акцент1 3 5 16" xfId="48124"/>
    <cellStyle name="20% - Акцент1 3 5 2" xfId="5027"/>
    <cellStyle name="20% — акцент1 3 5 2" xfId="5026"/>
    <cellStyle name="20% - Акцент1 3 5 3" xfId="13974"/>
    <cellStyle name="20% — акцент1 3 5 3" xfId="13975"/>
    <cellStyle name="20% - Акцент1 3 5 4" xfId="20728"/>
    <cellStyle name="20% — акцент1 3 5 4" xfId="16647"/>
    <cellStyle name="20% - Акцент1 3 5 5" xfId="24555"/>
    <cellStyle name="20% — акцент1 3 5 5" xfId="26585"/>
    <cellStyle name="20% - Акцент1 3 5 6" xfId="23273"/>
    <cellStyle name="20% — акцент1 3 5 6" xfId="21788"/>
    <cellStyle name="20% - Акцент1 3 5 7" xfId="27444"/>
    <cellStyle name="20% — акцент1 3 5 7" xfId="15013"/>
    <cellStyle name="20% - Акцент1 3 5 8" xfId="18396"/>
    <cellStyle name="20% — акцент1 3 5 8" xfId="16189"/>
    <cellStyle name="20% - Акцент1 3 5 9" xfId="26184"/>
    <cellStyle name="20% — акцент1 3 5 9" xfId="28454"/>
    <cellStyle name="20% - Акцент1 3 50" xfId="13832"/>
    <cellStyle name="20% - Акцент1 3 51" xfId="19738"/>
    <cellStyle name="20% - Акцент1 3 52" xfId="18038"/>
    <cellStyle name="20% - Акцент1 3 53" xfId="26112"/>
    <cellStyle name="20% - Акцент1 3 54" xfId="21445"/>
    <cellStyle name="20% - Акцент1 3 55" xfId="26964"/>
    <cellStyle name="20% - Акцент1 3 56" xfId="34110"/>
    <cellStyle name="20% - Акцент1 3 57" xfId="35427"/>
    <cellStyle name="20% - Акцент1 3 58" xfId="35178"/>
    <cellStyle name="20% - Акцент1 3 59" xfId="38386"/>
    <cellStyle name="20% - Акцент1 3 6" xfId="642"/>
    <cellStyle name="20% — акцент1 3 6" xfId="643"/>
    <cellStyle name="20% - Акцент1 3 6 10" xfId="23697"/>
    <cellStyle name="20% — акцент1 3 6 10" xfId="31030"/>
    <cellStyle name="20% - Акцент1 3 6 11" xfId="23654"/>
    <cellStyle name="20% — акцент1 3 6 11" xfId="30719"/>
    <cellStyle name="20% - Акцент1 3 6 12" xfId="38291"/>
    <cellStyle name="20% — акцент1 3 6 12" xfId="38210"/>
    <cellStyle name="20% - Акцент1 3 6 13" xfId="38929"/>
    <cellStyle name="20% — акцент1 3 6 13" xfId="38930"/>
    <cellStyle name="20% - Акцент1 3 6 14" xfId="44114"/>
    <cellStyle name="20% — акцент1 3 6 14" xfId="44113"/>
    <cellStyle name="20% - Акцент1 3 6 15" xfId="45505"/>
    <cellStyle name="20% — акцент1 3 6 15" xfId="45666"/>
    <cellStyle name="20% - Акцент1 3 6 16" xfId="48125"/>
    <cellStyle name="20% — акцент1 3 6 16" xfId="48126"/>
    <cellStyle name="20% - Акцент1 3 6 2" xfId="5025"/>
    <cellStyle name="20% — акцент1 3 6 2" xfId="5024"/>
    <cellStyle name="20% - Акцент1 3 6 3" xfId="13976"/>
    <cellStyle name="20% — акцент1 3 6 3" xfId="13977"/>
    <cellStyle name="20% - Акцент1 3 6 4" xfId="20726"/>
    <cellStyle name="20% — акцент1 3 6 4" xfId="21574"/>
    <cellStyle name="20% - Акцент1 3 6 5" xfId="26297"/>
    <cellStyle name="20% — акцент1 3 6 5" xfId="26011"/>
    <cellStyle name="20% - Акцент1 3 6 6" xfId="14114"/>
    <cellStyle name="20% — акцент1 3 6 6" xfId="14054"/>
    <cellStyle name="20% - Акцент1 3 6 7" xfId="31191"/>
    <cellStyle name="20% — акцент1 3 6 7" xfId="30918"/>
    <cellStyle name="20% - Акцент1 3 6 8" xfId="25243"/>
    <cellStyle name="20% — акцент1 3 6 8" xfId="27854"/>
    <cellStyle name="20% - Акцент1 3 6 9" xfId="26025"/>
    <cellStyle name="20% — акцент1 3 6 9" xfId="28275"/>
    <cellStyle name="20% - Акцент1 3 60" xfId="41866"/>
    <cellStyle name="20% - Акцент1 3 61" xfId="43040"/>
    <cellStyle name="20% - Акцент1 3 62" xfId="47690"/>
    <cellStyle name="20% - Акцент1 3 7" xfId="644"/>
    <cellStyle name="20% — акцент1 3 7" xfId="645"/>
    <cellStyle name="20% - Акцент1 3 7 10" xfId="30890"/>
    <cellStyle name="20% — акцент1 3 7 10" xfId="25534"/>
    <cellStyle name="20% - Акцент1 3 7 11" xfId="27345"/>
    <cellStyle name="20% — акцент1 3 7 11" xfId="22009"/>
    <cellStyle name="20% - Акцент1 3 7 12" xfId="38135"/>
    <cellStyle name="20% — акцент1 3 7 12" xfId="36628"/>
    <cellStyle name="20% - Акцент1 3 7 13" xfId="38931"/>
    <cellStyle name="20% — акцент1 3 7 13" xfId="38932"/>
    <cellStyle name="20% - Акцент1 3 7 14" xfId="44112"/>
    <cellStyle name="20% — акцент1 3 7 14" xfId="44111"/>
    <cellStyle name="20% - Акцент1 3 7 15" xfId="45819"/>
    <cellStyle name="20% — акцент1 3 7 15" xfId="45976"/>
    <cellStyle name="20% - Акцент1 3 7 16" xfId="48127"/>
    <cellStyle name="20% — акцент1 3 7 16" xfId="48128"/>
    <cellStyle name="20% - Акцент1 3 7 2" xfId="5023"/>
    <cellStyle name="20% — акцент1 3 7 2" xfId="5022"/>
    <cellStyle name="20% - Акцент1 3 7 3" xfId="13978"/>
    <cellStyle name="20% — акцент1 3 7 3" xfId="13979"/>
    <cellStyle name="20% - Акцент1 3 7 4" xfId="20677"/>
    <cellStyle name="20% — акцент1 3 7 4" xfId="18027"/>
    <cellStyle name="20% - Акцент1 3 7 5" xfId="25717"/>
    <cellStyle name="20% — акцент1 3 7 5" xfId="24780"/>
    <cellStyle name="20% - Акцент1 3 7 6" xfId="13990"/>
    <cellStyle name="20% — акцент1 3 7 6" xfId="13871"/>
    <cellStyle name="20% - Акцент1 3 7 7" xfId="30654"/>
    <cellStyle name="20% — акцент1 3 7 7" xfId="30393"/>
    <cellStyle name="20% - Акцент1 3 7 8" xfId="25627"/>
    <cellStyle name="20% — акцент1 3 7 8" xfId="18978"/>
    <cellStyle name="20% - Акцент1 3 7 9" xfId="28047"/>
    <cellStyle name="20% — акцент1 3 7 9" xfId="24945"/>
    <cellStyle name="20% - Акцент1 3 8" xfId="646"/>
    <cellStyle name="20% — акцент1 3 8" xfId="647"/>
    <cellStyle name="20% - Акцент1 3 8 10" xfId="18496"/>
    <cellStyle name="20% — акцент1 3 8 10" xfId="31165"/>
    <cellStyle name="20% - Акцент1 3 8 11" xfId="26612"/>
    <cellStyle name="20% — акцент1 3 8 11" xfId="30310"/>
    <cellStyle name="20% - Акцент1 3 8 12" xfId="36780"/>
    <cellStyle name="20% — акцент1 3 8 12" xfId="38057"/>
    <cellStyle name="20% - Акцент1 3 8 13" xfId="38933"/>
    <cellStyle name="20% — акцент1 3 8 13" xfId="38934"/>
    <cellStyle name="20% - Акцент1 3 8 14" xfId="44110"/>
    <cellStyle name="20% — акцент1 3 8 14" xfId="44109"/>
    <cellStyle name="20% - Акцент1 3 8 15" xfId="42662"/>
    <cellStyle name="20% — акцент1 3 8 15" xfId="46130"/>
    <cellStyle name="20% - Акцент1 3 8 16" xfId="48129"/>
    <cellStyle name="20% — акцент1 3 8 16" xfId="48130"/>
    <cellStyle name="20% - Акцент1 3 8 2" xfId="5021"/>
    <cellStyle name="20% — акцент1 3 8 2" xfId="5020"/>
    <cellStyle name="20% - Акцент1 3 8 3" xfId="13980"/>
    <cellStyle name="20% — акцент1 3 8 3" xfId="13981"/>
    <cellStyle name="20% - Акцент1 3 8 4" xfId="17841"/>
    <cellStyle name="20% — акцент1 3 8 4" xfId="17654"/>
    <cellStyle name="20% - Акцент1 3 8 5" xfId="18182"/>
    <cellStyle name="20% — акцент1 3 8 5" xfId="14067"/>
    <cellStyle name="20% - Акцент1 3 8 6" xfId="25784"/>
    <cellStyle name="20% — акцент1 3 8 6" xfId="26077"/>
    <cellStyle name="20% - Акцент1 3 8 7" xfId="27151"/>
    <cellStyle name="20% — акцент1 3 8 7" xfId="17624"/>
    <cellStyle name="20% - Акцент1 3 8 8" xfId="25912"/>
    <cellStyle name="20% — акцент1 3 8 8" xfId="21764"/>
    <cellStyle name="20% - Акцент1 3 8 9" xfId="18522"/>
    <cellStyle name="20% — акцент1 3 8 9" xfId="20804"/>
    <cellStyle name="20% - Акцент1 3 9" xfId="648"/>
    <cellStyle name="20% — акцент1 3 9" xfId="649"/>
    <cellStyle name="20% - Акцент1 3 9 10" xfId="36351"/>
    <cellStyle name="20% — акцент1 3 9 10" xfId="36150"/>
    <cellStyle name="20% - Акцент1 3 9 11" xfId="37656"/>
    <cellStyle name="20% — акцент1 3 9 11" xfId="37511"/>
    <cellStyle name="20% - Акцент1 3 9 12" xfId="37977"/>
    <cellStyle name="20% — акцент1 3 9 12" xfId="37893"/>
    <cellStyle name="20% - Акцент1 3 9 13" xfId="38935"/>
    <cellStyle name="20% — акцент1 3 9 13" xfId="38936"/>
    <cellStyle name="20% - Акцент1 3 9 14" xfId="44108"/>
    <cellStyle name="20% — акцент1 3 9 14" xfId="44100"/>
    <cellStyle name="20% - Акцент1 3 9 15" xfId="46282"/>
    <cellStyle name="20% — акцент1 3 9 15" xfId="46421"/>
    <cellStyle name="20% - Акцент1 3 9 16" xfId="48131"/>
    <cellStyle name="20% — акцент1 3 9 16" xfId="48132"/>
    <cellStyle name="20% - Акцент1 3 9 2" xfId="5019"/>
    <cellStyle name="20% — акцент1 3 9 2" xfId="5018"/>
    <cellStyle name="20% - Акцент1 3 9 3" xfId="13982"/>
    <cellStyle name="20% — акцент1 3 9 3" xfId="13983"/>
    <cellStyle name="20% - Акцент1 3 9 4" xfId="17364"/>
    <cellStyle name="20% — акцент1 3 9 4" xfId="17157"/>
    <cellStyle name="20% - Акцент1 3 9 5" xfId="23727"/>
    <cellStyle name="20% — акцент1 3 9 5" xfId="16915"/>
    <cellStyle name="20% - Акцент1 3 9 6" xfId="15136"/>
    <cellStyle name="20% — акцент1 3 9 6" xfId="26364"/>
    <cellStyle name="20% - Акцент1 3 9 7" xfId="30120"/>
    <cellStyle name="20% — акцент1 3 9 7" xfId="29853"/>
    <cellStyle name="20% - Акцент1 3 9 8" xfId="26756"/>
    <cellStyle name="20% — акцент1 3 9 8" xfId="29660"/>
    <cellStyle name="20% - Акцент1 3 9 9" xfId="29257"/>
    <cellStyle name="20% — акцент1 3 9 9" xfId="29059"/>
    <cellStyle name="20% — акцент1 30" xfId="650"/>
    <cellStyle name="20% — акцент1 30 2" xfId="5017"/>
    <cellStyle name="20% — акцент1 31" xfId="651"/>
    <cellStyle name="20% — акцент1 31 2" xfId="5016"/>
    <cellStyle name="20% — акцент1 32" xfId="652"/>
    <cellStyle name="20% — акцент1 32 2" xfId="5015"/>
    <cellStyle name="20% — акцент1 33" xfId="653"/>
    <cellStyle name="20% — акцент1 33 2" xfId="5014"/>
    <cellStyle name="20% — акцент1 34" xfId="654"/>
    <cellStyle name="20% — акцент1 34 2" xfId="5013"/>
    <cellStyle name="20% — акцент1 35" xfId="655"/>
    <cellStyle name="20% — акцент1 35 2" xfId="5012"/>
    <cellStyle name="20% — акцент1 36" xfId="656"/>
    <cellStyle name="20% — акцент1 36 2" xfId="5011"/>
    <cellStyle name="20% — акцент1 37" xfId="657"/>
    <cellStyle name="20% — акцент1 37 2" xfId="5010"/>
    <cellStyle name="20% — акцент1 38" xfId="496"/>
    <cellStyle name="20% — акцент1 38 2" xfId="13842"/>
    <cellStyle name="20% — акцент1 39" xfId="3733"/>
    <cellStyle name="20% - Акцент1 4" xfId="15"/>
    <cellStyle name="20% — акцент1 4" xfId="659"/>
    <cellStyle name="20% - Акцент1 4 10" xfId="660"/>
    <cellStyle name="20% — акцент1 4 10" xfId="33355"/>
    <cellStyle name="20% - Акцент1 4 10 2" xfId="5007"/>
    <cellStyle name="20% - Акцент1 4 10 3" xfId="27538"/>
    <cellStyle name="20% - Акцент1 4 10 4" xfId="19281"/>
    <cellStyle name="20% - Акцент1 4 10 5" xfId="37083"/>
    <cellStyle name="20% - Акцент1 4 10 6" xfId="38940"/>
    <cellStyle name="20% - Акцент1 4 10 7" xfId="44105"/>
    <cellStyle name="20% - Акцент1 4 10 8" xfId="47122"/>
    <cellStyle name="20% - Акцент1 4 10 9" xfId="48135"/>
    <cellStyle name="20% - Акцент1 4 11" xfId="658"/>
    <cellStyle name="20% — акцент1 4 11" xfId="30419"/>
    <cellStyle name="20% - Акцент1 4 11 2" xfId="13992"/>
    <cellStyle name="20% - Акцент1 4 11 3" xfId="36451"/>
    <cellStyle name="20% - Акцент1 4 11 4" xfId="22162"/>
    <cellStyle name="20% - Акцент1 4 11 5" xfId="38938"/>
    <cellStyle name="20% - Акцент1 4 11 6" xfId="44107"/>
    <cellStyle name="20% - Акцент1 4 11 7" xfId="47283"/>
    <cellStyle name="20% - Акцент1 4 11 8" xfId="48133"/>
    <cellStyle name="20% - Акцент1 4 12" xfId="3747"/>
    <cellStyle name="20% — акцент1 4 12" xfId="31497"/>
    <cellStyle name="20% - Акцент1 4 13" xfId="4084"/>
    <cellStyle name="20% — акцент1 4 13" xfId="35649"/>
    <cellStyle name="20% - Акцент1 4 14" xfId="4292"/>
    <cellStyle name="20% — акцент1 4 14" xfId="38939"/>
    <cellStyle name="20% - Акцент1 4 15" xfId="4756"/>
    <cellStyle name="20% — акцент1 4 15" xfId="44106"/>
    <cellStyle name="20% - Акцент1 4 16" xfId="4960"/>
    <cellStyle name="20% — акцент1 4 16" xfId="47203"/>
    <cellStyle name="20% - Акцент1 4 17" xfId="5009"/>
    <cellStyle name="20% — акцент1 4 17" xfId="48134"/>
    <cellStyle name="20% - Акцент1 4 18" xfId="8274"/>
    <cellStyle name="20% - Акцент1 4 18 2" xfId="20971"/>
    <cellStyle name="20% - Акцент1 4 19" xfId="8571"/>
    <cellStyle name="20% - Акцент1 4 19 2" xfId="21268"/>
    <cellStyle name="20% - Акцент1 4 2" xfId="16"/>
    <cellStyle name="20% — акцент1 4 2" xfId="661"/>
    <cellStyle name="20% - Акцент1 4 2 10" xfId="4959"/>
    <cellStyle name="20% — акцент1 4 2 10" xfId="28643"/>
    <cellStyle name="20% - Акцент1 4 2 11" xfId="5006"/>
    <cellStyle name="20% — акцент1 4 2 11" xfId="20315"/>
    <cellStyle name="20% - Акцент1 4 2 12" xfId="8595"/>
    <cellStyle name="20% — акцент1 4 2 12" xfId="36791"/>
    <cellStyle name="20% - Акцент1 4 2 13" xfId="8914"/>
    <cellStyle name="20% — акцент1 4 2 13" xfId="38941"/>
    <cellStyle name="20% - Акцент1 4 2 14" xfId="9376"/>
    <cellStyle name="20% — акцент1 4 2 14" xfId="44104"/>
    <cellStyle name="20% - Акцент1 4 2 15" xfId="9694"/>
    <cellStyle name="20% — акцент1 4 2 15" xfId="47045"/>
    <cellStyle name="20% - Акцент1 4 2 16" xfId="10012"/>
    <cellStyle name="20% — акцент1 4 2 16" xfId="48136"/>
    <cellStyle name="20% - Акцент1 4 2 17" xfId="10330"/>
    <cellStyle name="20% - Акцент1 4 2 18" xfId="10648"/>
    <cellStyle name="20% - Акцент1 4 2 19" xfId="10966"/>
    <cellStyle name="20% - Акцент1 4 2 2" xfId="662"/>
    <cellStyle name="20% — акцент1 4 2 2" xfId="5005"/>
    <cellStyle name="20% - Акцент1 4 2 2 10" xfId="21465"/>
    <cellStyle name="20% - Акцент1 4 2 2 11" xfId="29925"/>
    <cellStyle name="20% - Акцент1 4 2 2 12" xfId="37229"/>
    <cellStyle name="20% - Акцент1 4 2 2 13" xfId="38942"/>
    <cellStyle name="20% - Акцент1 4 2 2 14" xfId="44103"/>
    <cellStyle name="20% - Акцент1 4 2 2 15" xfId="46965"/>
    <cellStyle name="20% - Акцент1 4 2 2 16" xfId="48137"/>
    <cellStyle name="20% - Акцент1 4 2 2 2" xfId="5004"/>
    <cellStyle name="20% - Акцент1 4 2 2 3" xfId="13996"/>
    <cellStyle name="20% - Акцент1 4 2 2 4" xfId="20717"/>
    <cellStyle name="20% - Акцент1 4 2 2 5" xfId="18682"/>
    <cellStyle name="20% - Акцент1 4 2 2 6" xfId="27468"/>
    <cellStyle name="20% - Акцент1 4 2 2 7" xfId="28402"/>
    <cellStyle name="20% - Акцент1 4 2 2 8" xfId="26990"/>
    <cellStyle name="20% - Акцент1 4 2 2 9" xfId="27017"/>
    <cellStyle name="20% - Акцент1 4 2 20" xfId="11284"/>
    <cellStyle name="20% - Акцент1 4 2 21" xfId="11602"/>
    <cellStyle name="20% - Акцент1 4 2 22" xfId="11920"/>
    <cellStyle name="20% - Акцент1 4 2 23" xfId="12238"/>
    <cellStyle name="20% - Акцент1 4 2 24" xfId="12412"/>
    <cellStyle name="20% - Акцент1 4 2 25" xfId="12874"/>
    <cellStyle name="20% - Акцент1 4 2 26" xfId="13047"/>
    <cellStyle name="20% - Акцент1 4 2 27" xfId="13370"/>
    <cellStyle name="20% - Акцент1 4 2 28" xfId="16868"/>
    <cellStyle name="20% - Акцент1 4 2 29" xfId="18597"/>
    <cellStyle name="20% - Акцент1 4 2 3" xfId="663"/>
    <cellStyle name="20% — акцент1 4 2 3" xfId="13995"/>
    <cellStyle name="20% - Акцент1 4 2 3 10" xfId="32495"/>
    <cellStyle name="20% - Акцент1 4 2 3 11" xfId="33683"/>
    <cellStyle name="20% - Акцент1 4 2 3 12" xfId="38943"/>
    <cellStyle name="20% - Акцент1 4 2 3 13" xfId="44102"/>
    <cellStyle name="20% - Акцент1 4 2 3 14" xfId="44649"/>
    <cellStyle name="20% - Акцент1 4 2 3 15" xfId="48138"/>
    <cellStyle name="20% - Акцент1 4 2 3 2" xfId="4997"/>
    <cellStyle name="20% - Акцент1 4 2 3 3" xfId="20716"/>
    <cellStyle name="20% - Акцент1 4 2 3 4" xfId="23818"/>
    <cellStyle name="20% - Акцент1 4 2 3 5" xfId="22004"/>
    <cellStyle name="20% - Акцент1 4 2 3 6" xfId="23089"/>
    <cellStyle name="20% - Акцент1 4 2 3 7" xfId="26935"/>
    <cellStyle name="20% - Акцент1 4 2 3 8" xfId="31842"/>
    <cellStyle name="20% - Акцент1 4 2 3 9" xfId="34091"/>
    <cellStyle name="20% - Акцент1 4 2 30" xfId="14874"/>
    <cellStyle name="20% - Акцент1 4 2 31" xfId="28384"/>
    <cellStyle name="20% - Акцент1 4 2 32" xfId="30036"/>
    <cellStyle name="20% - Акцент1 4 2 33" xfId="31544"/>
    <cellStyle name="20% - Акцент1 4 2 34" xfId="22658"/>
    <cellStyle name="20% - Акцент1 4 2 35" xfId="35874"/>
    <cellStyle name="20% - Акцент1 4 2 36" xfId="29479"/>
    <cellStyle name="20% - Акцент1 4 2 37" xfId="38389"/>
    <cellStyle name="20% - Акцент1 4 2 38" xfId="44312"/>
    <cellStyle name="20% - Акцент1 4 2 39" xfId="42366"/>
    <cellStyle name="20% - Акцент1 4 2 4" xfId="664"/>
    <cellStyle name="20% — акцент1 4 2 4" xfId="20718"/>
    <cellStyle name="20% - Акцент1 4 2 4 10" xfId="14933"/>
    <cellStyle name="20% - Акцент1 4 2 4 11" xfId="38944"/>
    <cellStyle name="20% - Акцент1 4 2 4 12" xfId="44101"/>
    <cellStyle name="20% - Акцент1 4 2 4 13" xfId="42520"/>
    <cellStyle name="20% - Акцент1 4 2 4 14" xfId="48139"/>
    <cellStyle name="20% - Акцент1 4 2 4 2" xfId="4995"/>
    <cellStyle name="20% - Акцент1 4 2 4 3" xfId="18683"/>
    <cellStyle name="20% - Акцент1 4 2 4 4" xfId="25843"/>
    <cellStyle name="20% - Акцент1 4 2 4 5" xfId="25097"/>
    <cellStyle name="20% - Акцент1 4 2 4 6" xfId="15270"/>
    <cellStyle name="20% - Акцент1 4 2 4 7" xfId="25206"/>
    <cellStyle name="20% - Акцент1 4 2 4 8" xfId="26607"/>
    <cellStyle name="20% - Акцент1 4 2 4 9" xfId="30997"/>
    <cellStyle name="20% - Акцент1 4 2 40" xfId="47693"/>
    <cellStyle name="20% - Акцент1 4 2 5" xfId="665"/>
    <cellStyle name="20% — акцент1 4 2 5" xfId="19626"/>
    <cellStyle name="20% - Акцент1 4 2 5 10" xfId="38945"/>
    <cellStyle name="20% - Акцент1 4 2 5 11" xfId="44099"/>
    <cellStyle name="20% - Акцент1 4 2 5 12" xfId="42175"/>
    <cellStyle name="20% - Акцент1 4 2 5 13" xfId="48140"/>
    <cellStyle name="20% - Акцент1 4 2 5 2" xfId="4993"/>
    <cellStyle name="20% - Акцент1 4 2 5 3" xfId="24055"/>
    <cellStyle name="20% - Акцент1 4 2 5 4" xfId="20523"/>
    <cellStyle name="20% - Акцент1 4 2 5 5" xfId="26371"/>
    <cellStyle name="20% - Акцент1 4 2 5 6" xfId="31827"/>
    <cellStyle name="20% - Акцент1 4 2 5 7" xfId="19858"/>
    <cellStyle name="20% - Акцент1 4 2 5 8" xfId="18041"/>
    <cellStyle name="20% - Акцент1 4 2 5 9" xfId="22218"/>
    <cellStyle name="20% - Акцент1 4 2 6" xfId="3748"/>
    <cellStyle name="20% — акцент1 4 2 6" xfId="17046"/>
    <cellStyle name="20% - Акцент1 4 2 7" xfId="4085"/>
    <cellStyle name="20% — акцент1 4 2 7" xfId="26861"/>
    <cellStyle name="20% - Акцент1 4 2 8" xfId="4293"/>
    <cellStyle name="20% — акцент1 4 2 8" xfId="31240"/>
    <cellStyle name="20% - Акцент1 4 2 9" xfId="4755"/>
    <cellStyle name="20% — акцент1 4 2 9" xfId="28408"/>
    <cellStyle name="20% - Акцент1 4 20" xfId="8594"/>
    <cellStyle name="20% - Акцент1 4 21" xfId="8913"/>
    <cellStyle name="20% - Акцент1 4 22" xfId="9377"/>
    <cellStyle name="20% - Акцент1 4 23" xfId="9695"/>
    <cellStyle name="20% - Акцент1 4 24" xfId="10013"/>
    <cellStyle name="20% - Акцент1 4 25" xfId="10331"/>
    <cellStyle name="20% - Акцент1 4 26" xfId="10649"/>
    <cellStyle name="20% - Акцент1 4 27" xfId="10967"/>
    <cellStyle name="20% - Акцент1 4 28" xfId="11285"/>
    <cellStyle name="20% - Акцент1 4 29" xfId="11603"/>
    <cellStyle name="20% - Акцент1 4 3" xfId="666"/>
    <cellStyle name="20% — акцент1 4 3" xfId="5008"/>
    <cellStyle name="20% - Акцент1 4 3 10" xfId="34218"/>
    <cellStyle name="20% - Акцент1 4 3 11" xfId="28765"/>
    <cellStyle name="20% - Акцент1 4 3 12" xfId="36963"/>
    <cellStyle name="20% - Акцент1 4 3 13" xfId="38946"/>
    <cellStyle name="20% - Акцент1 4 3 14" xfId="41654"/>
    <cellStyle name="20% - Акцент1 4 3 15" xfId="46610"/>
    <cellStyle name="20% - Акцент1 4 3 16" xfId="48141"/>
    <cellStyle name="20% - Акцент1 4 3 2" xfId="4991"/>
    <cellStyle name="20% - Акцент1 4 3 3" xfId="14000"/>
    <cellStyle name="20% - Акцент1 4 3 4" xfId="20713"/>
    <cellStyle name="20% - Акцент1 4 3 5" xfId="18684"/>
    <cellStyle name="20% - Акцент1 4 3 6" xfId="20495"/>
    <cellStyle name="20% - Акцент1 4 3 7" xfId="26771"/>
    <cellStyle name="20% - Акцент1 4 3 8" xfId="30228"/>
    <cellStyle name="20% - Акцент1 4 3 9" xfId="29471"/>
    <cellStyle name="20% - Акцент1 4 30" xfId="11921"/>
    <cellStyle name="20% - Акцент1 4 31" xfId="12239"/>
    <cellStyle name="20% - Акцент1 4 32" xfId="12411"/>
    <cellStyle name="20% - Акцент1 4 33" xfId="12875"/>
    <cellStyle name="20% - Акцент1 4 34" xfId="13046"/>
    <cellStyle name="20% - Акцент1 4 35" xfId="13369"/>
    <cellStyle name="20% - Акцент1 4 36" xfId="20960"/>
    <cellStyle name="20% - Акцент1 4 37" xfId="20817"/>
    <cellStyle name="20% - Акцент1 4 38" xfId="18153"/>
    <cellStyle name="20% - Акцент1 4 39" xfId="28796"/>
    <cellStyle name="20% - Акцент1 4 4" xfId="667"/>
    <cellStyle name="20% — акцент1 4 4" xfId="13993"/>
    <cellStyle name="20% - Акцент1 4 4 10" xfId="26839"/>
    <cellStyle name="20% - Акцент1 4 4 11" xfId="35579"/>
    <cellStyle name="20% - Акцент1 4 4 12" xfId="38947"/>
    <cellStyle name="20% - Акцент1 4 4 13" xfId="44098"/>
    <cellStyle name="20% - Акцент1 4 4 14" xfId="42664"/>
    <cellStyle name="20% - Акцент1 4 4 15" xfId="48142"/>
    <cellStyle name="20% - Акцент1 4 4 2" xfId="4989"/>
    <cellStyle name="20% - Акцент1 4 4 3" xfId="20712"/>
    <cellStyle name="20% - Акцент1 4 4 4" xfId="24401"/>
    <cellStyle name="20% - Акцент1 4 4 5" xfId="22314"/>
    <cellStyle name="20% - Акцент1 4 4 6" xfId="13912"/>
    <cellStyle name="20% - Акцент1 4 4 7" xfId="15129"/>
    <cellStyle name="20% - Акцент1 4 4 8" xfId="29497"/>
    <cellStyle name="20% - Акцент1 4 4 9" xfId="24251"/>
    <cellStyle name="20% - Акцент1 4 40" xfId="23360"/>
    <cellStyle name="20% - Акцент1 4 41" xfId="29465"/>
    <cellStyle name="20% - Акцент1 4 42" xfId="28690"/>
    <cellStyle name="20% - Акцент1 4 43" xfId="35677"/>
    <cellStyle name="20% - Акцент1 4 44" xfId="34975"/>
    <cellStyle name="20% - Акцент1 4 45" xfId="38388"/>
    <cellStyle name="20% - Акцент1 4 46" xfId="38796"/>
    <cellStyle name="20% - Акцент1 4 47" xfId="43041"/>
    <cellStyle name="20% - Акцент1 4 48" xfId="47692"/>
    <cellStyle name="20% - Акцент1 4 5" xfId="668"/>
    <cellStyle name="20% — акцент1 4 5" xfId="20720"/>
    <cellStyle name="20% - Акцент1 4 5 10" xfId="37227"/>
    <cellStyle name="20% - Акцент1 4 5 11" xfId="38948"/>
    <cellStyle name="20% - Акцент1 4 5 12" xfId="41653"/>
    <cellStyle name="20% - Акцент1 4 5 13" xfId="42663"/>
    <cellStyle name="20% - Акцент1 4 5 14" xfId="48143"/>
    <cellStyle name="20% - Акцент1 4 5 2" xfId="4987"/>
    <cellStyle name="20% - Акцент1 4 5 3" xfId="18685"/>
    <cellStyle name="20% - Акцент1 4 5 4" xfId="19202"/>
    <cellStyle name="20% - Акцент1 4 5 5" xfId="14266"/>
    <cellStyle name="20% - Акцент1 4 5 6" xfId="30995"/>
    <cellStyle name="20% - Акцент1 4 5 7" xfId="18466"/>
    <cellStyle name="20% - Акцент1 4 5 8" xfId="29238"/>
    <cellStyle name="20% - Акцент1 4 5 9" xfId="33730"/>
    <cellStyle name="20% - Акцент1 4 6" xfId="669"/>
    <cellStyle name="20% — акцент1 4 6" xfId="24952"/>
    <cellStyle name="20% - Акцент1 4 6 10" xfId="38949"/>
    <cellStyle name="20% - Акцент1 4 6 11" xfId="44097"/>
    <cellStyle name="20% - Акцент1 4 6 12" xfId="45698"/>
    <cellStyle name="20% - Акцент1 4 6 13" xfId="48144"/>
    <cellStyle name="20% - Акцент1 4 6 2" xfId="4980"/>
    <cellStyle name="20% - Акцент1 4 6 3" xfId="17355"/>
    <cellStyle name="20% - Акцент1 4 6 4" xfId="21392"/>
    <cellStyle name="20% - Акцент1 4 6 5" xfId="30726"/>
    <cellStyle name="20% - Акцент1 4 6 6" xfId="18757"/>
    <cellStyle name="20% - Акцент1 4 6 7" xfId="29310"/>
    <cellStyle name="20% - Акцент1 4 6 8" xfId="27474"/>
    <cellStyle name="20% - Акцент1 4 6 9" xfId="18219"/>
    <cellStyle name="20% - Акцент1 4 7" xfId="670"/>
    <cellStyle name="20% — акцент1 4 7" xfId="28025"/>
    <cellStyle name="20% - Акцент1 4 7 10" xfId="44096"/>
    <cellStyle name="20% - Акцент1 4 7 11" xfId="42665"/>
    <cellStyle name="20% - Акцент1 4 7 12" xfId="48145"/>
    <cellStyle name="20% - Акцент1 4 7 2" xfId="4978"/>
    <cellStyle name="20% - Акцент1 4 7 3" xfId="29364"/>
    <cellStyle name="20% - Акцент1 4 7 4" xfId="28345"/>
    <cellStyle name="20% - Акцент1 4 7 5" xfId="18497"/>
    <cellStyle name="20% - Акцент1 4 7 6" xfId="28719"/>
    <cellStyle name="20% - Акцент1 4 7 7" xfId="30289"/>
    <cellStyle name="20% - Акцент1 4 7 8" xfId="37386"/>
    <cellStyle name="20% - Акцент1 4 7 9" xfId="38950"/>
    <cellStyle name="20% - Акцент1 4 8" xfId="671"/>
    <cellStyle name="20% — акцент1 4 8" xfId="26288"/>
    <cellStyle name="20% - Акцент1 4 8 10" xfId="46409"/>
    <cellStyle name="20% - Акцент1 4 8 11" xfId="48146"/>
    <cellStyle name="20% - Акцент1 4 8 2" xfId="4976"/>
    <cellStyle name="20% - Акцент1 4 8 3" xfId="21961"/>
    <cellStyle name="20% - Акцент1 4 8 4" xfId="29854"/>
    <cellStyle name="20% - Акцент1 4 8 5" xfId="19329"/>
    <cellStyle name="20% - Акцент1 4 8 6" xfId="32010"/>
    <cellStyle name="20% - Акцент1 4 8 7" xfId="35054"/>
    <cellStyle name="20% - Акцент1 4 8 8" xfId="38951"/>
    <cellStyle name="20% - Акцент1 4 8 9" xfId="44095"/>
    <cellStyle name="20% - Акцент1 4 9" xfId="672"/>
    <cellStyle name="20% — акцент1 4 9" xfId="31722"/>
    <cellStyle name="20% - Акцент1 4 9 10" xfId="48147"/>
    <cellStyle name="20% - Акцент1 4 9 2" xfId="4766"/>
    <cellStyle name="20% - Акцент1 4 9 3" xfId="29923"/>
    <cellStyle name="20% - Акцент1 4 9 4" xfId="29993"/>
    <cellStyle name="20% - Акцент1 4 9 5" xfId="31852"/>
    <cellStyle name="20% - Акцент1 4 9 6" xfId="37536"/>
    <cellStyle name="20% - Акцент1 4 9 7" xfId="38952"/>
    <cellStyle name="20% - Акцент1 4 9 8" xfId="44094"/>
    <cellStyle name="20% - Акцент1 4 9 9" xfId="42681"/>
    <cellStyle name="20% — акцент1 40" xfId="4074"/>
    <cellStyle name="20% — акцент1 41" xfId="4278"/>
    <cellStyle name="20% — акцент1 42" xfId="4770"/>
    <cellStyle name="20% — акцент1 43" xfId="4974"/>
    <cellStyle name="20% — акцент1 44" xfId="5178"/>
    <cellStyle name="20% — акцент1 45" xfId="8267"/>
    <cellStyle name="20% — акцент1 45 2" xfId="20964"/>
    <cellStyle name="20% — акцент1 46" xfId="8578"/>
    <cellStyle name="20% — акцент1 46 2" xfId="21275"/>
    <cellStyle name="20% — акцент1 47" xfId="8580"/>
    <cellStyle name="20% — акцент1 48" xfId="8899"/>
    <cellStyle name="20% — акцент1 49" xfId="9391"/>
    <cellStyle name="20% - Акцент1 5" xfId="17"/>
    <cellStyle name="20% — акцент1 5" xfId="674"/>
    <cellStyle name="20% - Акцент1 5 10" xfId="675"/>
    <cellStyle name="20% — акцент1 5 10" xfId="32886"/>
    <cellStyle name="20% - Акцент1 5 10 2" xfId="4736"/>
    <cellStyle name="20% - Акцент1 5 10 3" xfId="19965"/>
    <cellStyle name="20% - Акцент1 5 10 4" xfId="35675"/>
    <cellStyle name="20% - Акцент1 5 10 5" xfId="31837"/>
    <cellStyle name="20% - Акцент1 5 10 6" xfId="38955"/>
    <cellStyle name="20% - Акцент1 5 10 7" xfId="44091"/>
    <cellStyle name="20% - Акцент1 5 10 8" xfId="45367"/>
    <cellStyle name="20% - Акцент1 5 10 9" xfId="48150"/>
    <cellStyle name="20% - Акцент1 5 11" xfId="673"/>
    <cellStyle name="20% — акцент1 5 11" xfId="29322"/>
    <cellStyle name="20% - Акцент1 5 11 2" xfId="14007"/>
    <cellStyle name="20% - Акцент1 5 11 3" xfId="34569"/>
    <cellStyle name="20% - Акцент1 5 11 4" xfId="35767"/>
    <cellStyle name="20% - Акцент1 5 11 5" xfId="38953"/>
    <cellStyle name="20% - Акцент1 5 11 6" xfId="44093"/>
    <cellStyle name="20% - Акцент1 5 11 7" xfId="42948"/>
    <cellStyle name="20% - Акцент1 5 11 8" xfId="48148"/>
    <cellStyle name="20% - Акцент1 5 12" xfId="3749"/>
    <cellStyle name="20% — акцент1 5 12" xfId="24389"/>
    <cellStyle name="20% - Акцент1 5 13" xfId="4086"/>
    <cellStyle name="20% — акцент1 5 13" xfId="26927"/>
    <cellStyle name="20% - Акцент1 5 14" xfId="4294"/>
    <cellStyle name="20% — акцент1 5 14" xfId="38954"/>
    <cellStyle name="20% - Акцент1 5 15" xfId="4754"/>
    <cellStyle name="20% — акцент1 5 15" xfId="44092"/>
    <cellStyle name="20% - Акцент1 5 16" xfId="4958"/>
    <cellStyle name="20% — акцент1 5 16" xfId="42952"/>
    <cellStyle name="20% - Акцент1 5 17" xfId="4745"/>
    <cellStyle name="20% — акцент1 5 17" xfId="48149"/>
    <cellStyle name="20% - Акцент1 5 18" xfId="8275"/>
    <cellStyle name="20% - Акцент1 5 18 2" xfId="20972"/>
    <cellStyle name="20% - Акцент1 5 19" xfId="8570"/>
    <cellStyle name="20% - Акцент1 5 19 2" xfId="21267"/>
    <cellStyle name="20% - Акцент1 5 2" xfId="18"/>
    <cellStyle name="20% — акцент1 5 2" xfId="676"/>
    <cellStyle name="20% - Акцент1 5 2 10" xfId="4957"/>
    <cellStyle name="20% — акцент1 5 2 10" xfId="29961"/>
    <cellStyle name="20% - Акцент1 5 2 11" xfId="4727"/>
    <cellStyle name="20% — акцент1 5 2 11" xfId="26178"/>
    <cellStyle name="20% - Акцент1 5 2 12" xfId="8597"/>
    <cellStyle name="20% — акцент1 5 2 12" xfId="24319"/>
    <cellStyle name="20% - Акцент1 5 2 13" xfId="8916"/>
    <cellStyle name="20% — акцент1 5 2 13" xfId="38956"/>
    <cellStyle name="20% - Акцент1 5 2 14" xfId="9374"/>
    <cellStyle name="20% — акцент1 5 2 14" xfId="44090"/>
    <cellStyle name="20% - Акцент1 5 2 15" xfId="9692"/>
    <cellStyle name="20% — акцент1 5 2 15" xfId="45209"/>
    <cellStyle name="20% - Акцент1 5 2 16" xfId="10010"/>
    <cellStyle name="20% — акцент1 5 2 16" xfId="48151"/>
    <cellStyle name="20% - Акцент1 5 2 17" xfId="10328"/>
    <cellStyle name="20% - Акцент1 5 2 18" xfId="10646"/>
    <cellStyle name="20% - Акцент1 5 2 19" xfId="10964"/>
    <cellStyle name="20% - Акцент1 5 2 2" xfId="677"/>
    <cellStyle name="20% — акцент1 5 2 2" xfId="4723"/>
    <cellStyle name="20% - Акцент1 5 2 2 10" xfId="26770"/>
    <cellStyle name="20% - Акцент1 5 2 2 11" xfId="23728"/>
    <cellStyle name="20% - Акцент1 5 2 2 12" xfId="31086"/>
    <cellStyle name="20% - Акцент1 5 2 2 13" xfId="38957"/>
    <cellStyle name="20% - Акцент1 5 2 2 14" xfId="44089"/>
    <cellStyle name="20% - Акцент1 5 2 2 15" xfId="43019"/>
    <cellStyle name="20% - Акцент1 5 2 2 16" xfId="48152"/>
    <cellStyle name="20% - Акцент1 5 2 2 2" xfId="4719"/>
    <cellStyle name="20% - Акцент1 5 2 2 3" xfId="14011"/>
    <cellStyle name="20% - Акцент1 5 2 2 4" xfId="20704"/>
    <cellStyle name="20% - Акцент1 5 2 2 5" xfId="21955"/>
    <cellStyle name="20% - Акцент1 5 2 2 6" xfId="27360"/>
    <cellStyle name="20% - Акцент1 5 2 2 7" xfId="18140"/>
    <cellStyle name="20% - Акцент1 5 2 2 8" xfId="27512"/>
    <cellStyle name="20% - Акцент1 5 2 2 9" xfId="26710"/>
    <cellStyle name="20% - Акцент1 5 2 20" xfId="11282"/>
    <cellStyle name="20% - Акцент1 5 2 21" xfId="11600"/>
    <cellStyle name="20% - Акцент1 5 2 22" xfId="11918"/>
    <cellStyle name="20% - Акцент1 5 2 23" xfId="12236"/>
    <cellStyle name="20% - Акцент1 5 2 24" xfId="12414"/>
    <cellStyle name="20% - Акцент1 5 2 25" xfId="12872"/>
    <cellStyle name="20% - Акцент1 5 2 26" xfId="13049"/>
    <cellStyle name="20% - Акцент1 5 2 27" xfId="13372"/>
    <cellStyle name="20% - Акцент1 5 2 28" xfId="13830"/>
    <cellStyle name="20% - Акцент1 5 2 29" xfId="25268"/>
    <cellStyle name="20% - Акцент1 5 2 3" xfId="678"/>
    <cellStyle name="20% — акцент1 5 2 3" xfId="14010"/>
    <cellStyle name="20% - Акцент1 5 2 3 10" xfId="34816"/>
    <cellStyle name="20% - Акцент1 5 2 3 11" xfId="25471"/>
    <cellStyle name="20% - Акцент1 5 2 3 12" xfId="38958"/>
    <cellStyle name="20% - Акцент1 5 2 3 13" xfId="44088"/>
    <cellStyle name="20% - Акцент1 5 2 3 14" xfId="42666"/>
    <cellStyle name="20% - Акцент1 5 2 3 15" xfId="48153"/>
    <cellStyle name="20% - Акцент1 5 2 3 2" xfId="4699"/>
    <cellStyle name="20% - Акцент1 5 2 3 3" xfId="20703"/>
    <cellStyle name="20% - Акцент1 5 2 3 4" xfId="22250"/>
    <cellStyle name="20% - Акцент1 5 2 3 5" xfId="22991"/>
    <cellStyle name="20% - Акцент1 5 2 3 6" xfId="18039"/>
    <cellStyle name="20% - Акцент1 5 2 3 7" xfId="18986"/>
    <cellStyle name="20% - Акцент1 5 2 3 8" xfId="31085"/>
    <cellStyle name="20% - Акцент1 5 2 3 9" xfId="14421"/>
    <cellStyle name="20% - Акцент1 5 2 30" xfId="25789"/>
    <cellStyle name="20% - Акцент1 5 2 31" xfId="28956"/>
    <cellStyle name="20% - Акцент1 5 2 32" xfId="28786"/>
    <cellStyle name="20% - Акцент1 5 2 33" xfId="31393"/>
    <cellStyle name="20% - Акцент1 5 2 34" xfId="28112"/>
    <cellStyle name="20% - Акцент1 5 2 35" xfId="32006"/>
    <cellStyle name="20% - Акцент1 5 2 36" xfId="34767"/>
    <cellStyle name="20% - Акцент1 5 2 37" xfId="38391"/>
    <cellStyle name="20% - Акцент1 5 2 38" xfId="44316"/>
    <cellStyle name="20% - Акцент1 5 2 39" xfId="44406"/>
    <cellStyle name="20% - Акцент1 5 2 4" xfId="679"/>
    <cellStyle name="20% — акцент1 5 2 4" xfId="20705"/>
    <cellStyle name="20% - Акцент1 5 2 4 10" xfId="32519"/>
    <cellStyle name="20% - Акцент1 5 2 4 11" xfId="38959"/>
    <cellStyle name="20% - Акцент1 5 2 4 12" xfId="44087"/>
    <cellStyle name="20% - Акцент1 5 2 4 13" xfId="46164"/>
    <cellStyle name="20% - Акцент1 5 2 4 14" xfId="48154"/>
    <cellStyle name="20% - Акцент1 5 2 4 2" xfId="4695"/>
    <cellStyle name="20% - Акцент1 5 2 4 3" xfId="22543"/>
    <cellStyle name="20% - Акцент1 5 2 4 4" xfId="15135"/>
    <cellStyle name="20% - Акцент1 5 2 4 5" xfId="23039"/>
    <cellStyle name="20% - Акцент1 5 2 4 6" xfId="17032"/>
    <cellStyle name="20% - Акцент1 5 2 4 7" xfId="29942"/>
    <cellStyle name="20% - Акцент1 5 2 4 8" xfId="15104"/>
    <cellStyle name="20% - Акцент1 5 2 4 9" xfId="17935"/>
    <cellStyle name="20% - Акцент1 5 2 40" xfId="47695"/>
    <cellStyle name="20% - Акцент1 5 2 5" xfId="680"/>
    <cellStyle name="20% — акцент1 5 2 5" xfId="21648"/>
    <cellStyle name="20% - Акцент1 5 2 5 10" xfId="38960"/>
    <cellStyle name="20% - Акцент1 5 2 5 11" xfId="44086"/>
    <cellStyle name="20% - Акцент1 5 2 5 12" xfId="42667"/>
    <cellStyle name="20% - Акцент1 5 2 5 13" xfId="48155"/>
    <cellStyle name="20% - Акцент1 5 2 5 2" xfId="4690"/>
    <cellStyle name="20% - Акцент1 5 2 5 3" xfId="25940"/>
    <cellStyle name="20% - Акцент1 5 2 5 4" xfId="24785"/>
    <cellStyle name="20% - Акцент1 5 2 5 5" xfId="27209"/>
    <cellStyle name="20% - Акцент1 5 2 5 6" xfId="17379"/>
    <cellStyle name="20% - Акцент1 5 2 5 7" xfId="17377"/>
    <cellStyle name="20% - Акцент1 5 2 5 8" xfId="35022"/>
    <cellStyle name="20% - Акцент1 5 2 5 9" xfId="30279"/>
    <cellStyle name="20% - Акцент1 5 2 6" xfId="3750"/>
    <cellStyle name="20% — акцент1 5 2 6" xfId="17875"/>
    <cellStyle name="20% - Акцент1 5 2 7" xfId="4087"/>
    <cellStyle name="20% — акцент1 5 2 7" xfId="17060"/>
    <cellStyle name="20% - Акцент1 5 2 8" xfId="4295"/>
    <cellStyle name="20% — акцент1 5 2 8" xfId="25958"/>
    <cellStyle name="20% - Акцент1 5 2 9" xfId="4753"/>
    <cellStyle name="20% — акцент1 5 2 9" xfId="29880"/>
    <cellStyle name="20% - Акцент1 5 20" xfId="8596"/>
    <cellStyle name="20% - Акцент1 5 21" xfId="8915"/>
    <cellStyle name="20% - Акцент1 5 22" xfId="9375"/>
    <cellStyle name="20% - Акцент1 5 23" xfId="9693"/>
    <cellStyle name="20% - Акцент1 5 24" xfId="10011"/>
    <cellStyle name="20% - Акцент1 5 25" xfId="10329"/>
    <cellStyle name="20% - Акцент1 5 26" xfId="10647"/>
    <cellStyle name="20% - Акцент1 5 27" xfId="10965"/>
    <cellStyle name="20% - Акцент1 5 28" xfId="11283"/>
    <cellStyle name="20% - Акцент1 5 29" xfId="11601"/>
    <cellStyle name="20% - Акцент1 5 3" xfId="681"/>
    <cellStyle name="20% — акцент1 5 3" xfId="4740"/>
    <cellStyle name="20% - Акцент1 5 3 10" xfId="27651"/>
    <cellStyle name="20% - Акцент1 5 3 11" xfId="22865"/>
    <cellStyle name="20% - Акцент1 5 3 12" xfId="32511"/>
    <cellStyle name="20% - Акцент1 5 3 13" xfId="38961"/>
    <cellStyle name="20% - Акцент1 5 3 14" xfId="44085"/>
    <cellStyle name="20% - Акцент1 5 3 15" xfId="46319"/>
    <cellStyle name="20% - Акцент1 5 3 16" xfId="48156"/>
    <cellStyle name="20% - Акцент1 5 3 2" xfId="4686"/>
    <cellStyle name="20% - Акцент1 5 3 3" xfId="14015"/>
    <cellStyle name="20% - Акцент1 5 3 4" xfId="20700"/>
    <cellStyle name="20% - Акцент1 5 3 5" xfId="23118"/>
    <cellStyle name="20% - Акцент1 5 3 6" xfId="20369"/>
    <cellStyle name="20% - Акцент1 5 3 7" xfId="15294"/>
    <cellStyle name="20% - Акцент1 5 3 8" xfId="18915"/>
    <cellStyle name="20% - Акцент1 5 3 9" xfId="26705"/>
    <cellStyle name="20% - Акцент1 5 30" xfId="11919"/>
    <cellStyle name="20% - Акцент1 5 31" xfId="12237"/>
    <cellStyle name="20% - Акцент1 5 32" xfId="12413"/>
    <cellStyle name="20% - Акцент1 5 33" xfId="12873"/>
    <cellStyle name="20% - Акцент1 5 34" xfId="13048"/>
    <cellStyle name="20% - Акцент1 5 35" xfId="13371"/>
    <cellStyle name="20% - Акцент1 5 36" xfId="13831"/>
    <cellStyle name="20% - Акцент1 5 37" xfId="17304"/>
    <cellStyle name="20% - Акцент1 5 38" xfId="26082"/>
    <cellStyle name="20% - Акцент1 5 39" xfId="29084"/>
    <cellStyle name="20% - Акцент1 5 4" xfId="682"/>
    <cellStyle name="20% — акцент1 5 4" xfId="14008"/>
    <cellStyle name="20% - Акцент1 5 4 10" xfId="35227"/>
    <cellStyle name="20% - Акцент1 5 4 11" xfId="31730"/>
    <cellStyle name="20% - Акцент1 5 4 12" xfId="38962"/>
    <cellStyle name="20% - Акцент1 5 4 13" xfId="44084"/>
    <cellStyle name="20% - Акцент1 5 4 14" xfId="42670"/>
    <cellStyle name="20% - Акцент1 5 4 15" xfId="48157"/>
    <cellStyle name="20% - Акцент1 5 4 2" xfId="4675"/>
    <cellStyle name="20% - Акцент1 5 4 3" xfId="20699"/>
    <cellStyle name="20% - Акцент1 5 4 4" xfId="23410"/>
    <cellStyle name="20% - Акцент1 5 4 5" xfId="26224"/>
    <cellStyle name="20% - Акцент1 5 4 6" xfId="26431"/>
    <cellStyle name="20% - Акцент1 5 4 7" xfId="26024"/>
    <cellStyle name="20% - Акцент1 5 4 8" xfId="19145"/>
    <cellStyle name="20% - Акцент1 5 4 9" xfId="23596"/>
    <cellStyle name="20% - Акцент1 5 40" xfId="22981"/>
    <cellStyle name="20% - Акцент1 5 41" xfId="31308"/>
    <cellStyle name="20% - Акцент1 5 42" xfId="32307"/>
    <cellStyle name="20% - Акцент1 5 43" xfId="15650"/>
    <cellStyle name="20% - Акцент1 5 44" xfId="31366"/>
    <cellStyle name="20% - Акцент1 5 45" xfId="38390"/>
    <cellStyle name="20% - Акцент1 5 46" xfId="42053"/>
    <cellStyle name="20% - Акцент1 5 47" xfId="42184"/>
    <cellStyle name="20% - Акцент1 5 48" xfId="47694"/>
    <cellStyle name="20% - Акцент1 5 5" xfId="683"/>
    <cellStyle name="20% — акцент1 5 5" xfId="20707"/>
    <cellStyle name="20% - Акцент1 5 5 10" xfId="33493"/>
    <cellStyle name="20% - Акцент1 5 5 11" xfId="38963"/>
    <cellStyle name="20% - Акцент1 5 5 12" xfId="44083"/>
    <cellStyle name="20% - Акцент1 5 5 13" xfId="46479"/>
    <cellStyle name="20% - Акцент1 5 5 14" xfId="48158"/>
    <cellStyle name="20% - Акцент1 5 5 2" xfId="4671"/>
    <cellStyle name="20% - Акцент1 5 5 3" xfId="14624"/>
    <cellStyle name="20% - Акцент1 5 5 4" xfId="25495"/>
    <cellStyle name="20% - Акцент1 5 5 5" xfId="15333"/>
    <cellStyle name="20% - Акцент1 5 5 6" xfId="26946"/>
    <cellStyle name="20% - Акцент1 5 5 7" xfId="14292"/>
    <cellStyle name="20% - Акцент1 5 5 8" xfId="30680"/>
    <cellStyle name="20% - Акцент1 5 5 9" xfId="31358"/>
    <cellStyle name="20% - Акцент1 5 6" xfId="684"/>
    <cellStyle name="20% — акцент1 5 6" xfId="18690"/>
    <cellStyle name="20% - Акцент1 5 6 10" xfId="38964"/>
    <cellStyle name="20% - Акцент1 5 6 11" xfId="44082"/>
    <cellStyle name="20% - Акцент1 5 6 12" xfId="41892"/>
    <cellStyle name="20% - Акцент1 5 6 13" xfId="48159"/>
    <cellStyle name="20% - Акцент1 5 6 2" xfId="4667"/>
    <cellStyle name="20% - Акцент1 5 6 3" xfId="26512"/>
    <cellStyle name="20% - Акцент1 5 6 4" xfId="16919"/>
    <cellStyle name="20% - Акцент1 5 6 5" xfId="17858"/>
    <cellStyle name="20% - Акцент1 5 6 6" xfId="17402"/>
    <cellStyle name="20% - Акцент1 5 6 7" xfId="13991"/>
    <cellStyle name="20% - Акцент1 5 6 8" xfId="35420"/>
    <cellStyle name="20% - Акцент1 5 6 9" xfId="35673"/>
    <cellStyle name="20% - Акцент1 5 7" xfId="685"/>
    <cellStyle name="20% — акцент1 5 7" xfId="16070"/>
    <cellStyle name="20% - Акцент1 5 7 10" xfId="44080"/>
    <cellStyle name="20% - Акцент1 5 7 11" xfId="42069"/>
    <cellStyle name="20% - Акцент1 5 7 12" xfId="48160"/>
    <cellStyle name="20% - Акцент1 5 7 2" xfId="4662"/>
    <cellStyle name="20% - Акцент1 5 7 3" xfId="27814"/>
    <cellStyle name="20% - Акцент1 5 7 4" xfId="26640"/>
    <cellStyle name="20% - Акцент1 5 7 5" xfId="17971"/>
    <cellStyle name="20% - Акцент1 5 7 6" xfId="32062"/>
    <cellStyle name="20% - Акцент1 5 7 7" xfId="35612"/>
    <cellStyle name="20% - Акцент1 5 7 8" xfId="30225"/>
    <cellStyle name="20% - Акцент1 5 7 9" xfId="38965"/>
    <cellStyle name="20% - Акцент1 5 8" xfId="686"/>
    <cellStyle name="20% — акцент1 5 8" xfId="18860"/>
    <cellStyle name="20% - Акцент1 5 8 10" xfId="42188"/>
    <cellStyle name="20% - Акцент1 5 8 11" xfId="48161"/>
    <cellStyle name="20% - Акцент1 5 8 2" xfId="4658"/>
    <cellStyle name="20% - Акцент1 5 8 3" xfId="22949"/>
    <cellStyle name="20% - Акцент1 5 8 4" xfId="30459"/>
    <cellStyle name="20% - Акцент1 5 8 5" xfId="32790"/>
    <cellStyle name="20% - Акцент1 5 8 6" xfId="35806"/>
    <cellStyle name="20% - Акцент1 5 8 7" xfId="36256"/>
    <cellStyle name="20% - Акцент1 5 8 8" xfId="38966"/>
    <cellStyle name="20% - Акцент1 5 8 9" xfId="44079"/>
    <cellStyle name="20% - Акцент1 5 9" xfId="687"/>
    <cellStyle name="20% — акцент1 5 9" xfId="18273"/>
    <cellStyle name="20% - Акцент1 5 9 10" xfId="48162"/>
    <cellStyle name="20% - Акцент1 5 9 2" xfId="4649"/>
    <cellStyle name="20% - Акцент1 5 9 3" xfId="22427"/>
    <cellStyle name="20% - Акцент1 5 9 4" xfId="20153"/>
    <cellStyle name="20% - Акцент1 5 9 5" xfId="36000"/>
    <cellStyle name="20% - Акцент1 5 9 6" xfId="33378"/>
    <cellStyle name="20% - Акцент1 5 9 7" xfId="38967"/>
    <cellStyle name="20% - Акцент1 5 9 8" xfId="44078"/>
    <cellStyle name="20% - Акцент1 5 9 9" xfId="42361"/>
    <cellStyle name="20% — акцент1 50" xfId="9709"/>
    <cellStyle name="20% — акцент1 51" xfId="10027"/>
    <cellStyle name="20% — акцент1 52" xfId="10345"/>
    <cellStyle name="20% — акцент1 53" xfId="10663"/>
    <cellStyle name="20% — акцент1 54" xfId="10981"/>
    <cellStyle name="20% — акцент1 55" xfId="11299"/>
    <cellStyle name="20% — акцент1 56" xfId="11617"/>
    <cellStyle name="20% — акцент1 57" xfId="11935"/>
    <cellStyle name="20% — акцент1 58" xfId="12253"/>
    <cellStyle name="20% — акцент1 59" xfId="12397"/>
    <cellStyle name="20% - Акцент1 6" xfId="19"/>
    <cellStyle name="20% — акцент1 6" xfId="689"/>
    <cellStyle name="20% - Акцент1 6 10" xfId="690"/>
    <cellStyle name="20% — акцент1 6 10" xfId="23996"/>
    <cellStyle name="20% - Акцент1 6 10 2" xfId="4621"/>
    <cellStyle name="20% - Акцент1 6 10 3" xfId="20761"/>
    <cellStyle name="20% - Акцент1 6 10 4" xfId="25920"/>
    <cellStyle name="20% - Акцент1 6 10 5" xfId="32596"/>
    <cellStyle name="20% - Акцент1 6 10 6" xfId="38970"/>
    <cellStyle name="20% - Акцент1 6 10 7" xfId="44075"/>
    <cellStyle name="20% - Акцент1 6 10 8" xfId="44335"/>
    <cellStyle name="20% - Акцент1 6 10 9" xfId="48165"/>
    <cellStyle name="20% - Акцент1 6 11" xfId="688"/>
    <cellStyle name="20% — акцент1 6 11" xfId="29038"/>
    <cellStyle name="20% - Акцент1 6 11 2" xfId="14022"/>
    <cellStyle name="20% - Акцент1 6 11 3" xfId="36201"/>
    <cellStyle name="20% - Акцент1 6 11 4" xfId="23899"/>
    <cellStyle name="20% - Акцент1 6 11 5" xfId="38968"/>
    <cellStyle name="20% - Акцент1 6 11 6" xfId="44077"/>
    <cellStyle name="20% - Акцент1 6 11 7" xfId="42451"/>
    <cellStyle name="20% - Акцент1 6 11 8" xfId="48163"/>
    <cellStyle name="20% - Акцент1 6 12" xfId="3751"/>
    <cellStyle name="20% — акцент1 6 12" xfId="31851"/>
    <cellStyle name="20% - Акцент1 6 13" xfId="4088"/>
    <cellStyle name="20% — акцент1 6 13" xfId="33134"/>
    <cellStyle name="20% - Акцент1 6 14" xfId="4296"/>
    <cellStyle name="20% — акцент1 6 14" xfId="38969"/>
    <cellStyle name="20% - Акцент1 6 15" xfId="4752"/>
    <cellStyle name="20% — акцент1 6 15" xfId="44076"/>
    <cellStyle name="20% - Акцент1 6 16" xfId="4956"/>
    <cellStyle name="20% — акцент1 6 16" xfId="42668"/>
    <cellStyle name="20% - Акцент1 6 17" xfId="4634"/>
    <cellStyle name="20% — акцент1 6 17" xfId="48164"/>
    <cellStyle name="20% - Акцент1 6 18" xfId="8276"/>
    <cellStyle name="20% - Акцент1 6 18 2" xfId="20973"/>
    <cellStyle name="20% - Акцент1 6 19" xfId="8569"/>
    <cellStyle name="20% - Акцент1 6 19 2" xfId="21266"/>
    <cellStyle name="20% - Акцент1 6 2" xfId="20"/>
    <cellStyle name="20% — акцент1 6 2" xfId="691"/>
    <cellStyle name="20% - Акцент1 6 2 10" xfId="4955"/>
    <cellStyle name="20% — акцент1 6 2 10" xfId="19631"/>
    <cellStyle name="20% - Акцент1 6 2 11" xfId="4617"/>
    <cellStyle name="20% — акцент1 6 2 11" xfId="25389"/>
    <cellStyle name="20% - Акцент1 6 2 12" xfId="8599"/>
    <cellStyle name="20% — акцент1 6 2 12" xfId="32512"/>
    <cellStyle name="20% - Акцент1 6 2 13" xfId="8918"/>
    <cellStyle name="20% — акцент1 6 2 13" xfId="38971"/>
    <cellStyle name="20% - Акцент1 6 2 14" xfId="9372"/>
    <cellStyle name="20% — акцент1 6 2 14" xfId="44074"/>
    <cellStyle name="20% - Акцент1 6 2 15" xfId="9690"/>
    <cellStyle name="20% — акцент1 6 2 15" xfId="44471"/>
    <cellStyle name="20% - Акцент1 6 2 16" xfId="10008"/>
    <cellStyle name="20% — акцент1 6 2 16" xfId="48166"/>
    <cellStyle name="20% - Акцент1 6 2 17" xfId="10326"/>
    <cellStyle name="20% - Акцент1 6 2 18" xfId="10644"/>
    <cellStyle name="20% - Акцент1 6 2 19" xfId="10962"/>
    <cellStyle name="20% - Акцент1 6 2 2" xfId="692"/>
    <cellStyle name="20% — акцент1 6 2 2" xfId="4610"/>
    <cellStyle name="20% - Акцент1 6 2 2 10" xfId="24627"/>
    <cellStyle name="20% - Акцент1 6 2 2 11" xfId="24069"/>
    <cellStyle name="20% - Акцент1 6 2 2 12" xfId="35238"/>
    <cellStyle name="20% - Акцент1 6 2 2 13" xfId="38972"/>
    <cellStyle name="20% - Акцент1 6 2 2 14" xfId="44073"/>
    <cellStyle name="20% - Акцент1 6 2 2 15" xfId="42669"/>
    <cellStyle name="20% - Акцент1 6 2 2 16" xfId="48167"/>
    <cellStyle name="20% - Акцент1 6 2 2 2" xfId="4606"/>
    <cellStyle name="20% - Акцент1 6 2 2 3" xfId="14026"/>
    <cellStyle name="20% - Акцент1 6 2 2 4" xfId="20691"/>
    <cellStyle name="20% - Акцент1 6 2 2 5" xfId="18691"/>
    <cellStyle name="20% - Акцент1 6 2 2 6" xfId="15134"/>
    <cellStyle name="20% - Акцент1 6 2 2 7" xfId="26143"/>
    <cellStyle name="20% - Акцент1 6 2 2 8" xfId="29671"/>
    <cellStyle name="20% - Акцент1 6 2 2 9" xfId="17532"/>
    <cellStyle name="20% - Акцент1 6 2 20" xfId="11280"/>
    <cellStyle name="20% - Акцент1 6 2 21" xfId="11598"/>
    <cellStyle name="20% - Акцент1 6 2 22" xfId="11916"/>
    <cellStyle name="20% - Акцент1 6 2 23" xfId="12234"/>
    <cellStyle name="20% - Акцент1 6 2 24" xfId="12416"/>
    <cellStyle name="20% - Акцент1 6 2 25" xfId="12870"/>
    <cellStyle name="20% - Акцент1 6 2 26" xfId="13051"/>
    <cellStyle name="20% - Акцент1 6 2 27" xfId="13374"/>
    <cellStyle name="20% - Акцент1 6 2 28" xfId="13828"/>
    <cellStyle name="20% - Акцент1 6 2 29" xfId="23233"/>
    <cellStyle name="20% - Акцент1 6 2 3" xfId="693"/>
    <cellStyle name="20% — акцент1 6 2 3" xfId="14025"/>
    <cellStyle name="20% - Акцент1 6 2 3 10" xfId="29735"/>
    <cellStyle name="20% - Акцент1 6 2 3 11" xfId="27190"/>
    <cellStyle name="20% - Акцент1 6 2 3 12" xfId="38973"/>
    <cellStyle name="20% - Акцент1 6 2 3 13" xfId="44072"/>
    <cellStyle name="20% - Акцент1 6 2 3 14" xfId="45341"/>
    <cellStyle name="20% - Акцент1 6 2 3 15" xfId="48168"/>
    <cellStyle name="20% - Акцент1 6 2 3 2" xfId="4597"/>
    <cellStyle name="20% - Акцент1 6 2 3 3" xfId="20690"/>
    <cellStyle name="20% - Акцент1 6 2 3 4" xfId="18692"/>
    <cellStyle name="20% - Акцент1 6 2 3 5" xfId="25034"/>
    <cellStyle name="20% - Акцент1 6 2 3 6" xfId="26001"/>
    <cellStyle name="20% - Акцент1 6 2 3 7" xfId="29930"/>
    <cellStyle name="20% - Акцент1 6 2 3 8" xfId="25211"/>
    <cellStyle name="20% - Акцент1 6 2 3 9" xfId="18332"/>
    <cellStyle name="20% - Акцент1 6 2 30" xfId="18100"/>
    <cellStyle name="20% - Акцент1 6 2 31" xfId="29355"/>
    <cellStyle name="20% - Акцент1 6 2 32" xfId="30572"/>
    <cellStyle name="20% - Акцент1 6 2 33" xfId="23399"/>
    <cellStyle name="20% - Акцент1 6 2 34" xfId="34576"/>
    <cellStyle name="20% - Акцент1 6 2 35" xfId="35798"/>
    <cellStyle name="20% - Акцент1 6 2 36" xfId="36517"/>
    <cellStyle name="20% - Акцент1 6 2 37" xfId="38393"/>
    <cellStyle name="20% - Акцент1 6 2 38" xfId="44315"/>
    <cellStyle name="20% - Акцент1 6 2 39" xfId="44179"/>
    <cellStyle name="20% - Акцент1 6 2 4" xfId="694"/>
    <cellStyle name="20% — акцент1 6 2 4" xfId="16609"/>
    <cellStyle name="20% - Акцент1 6 2 4 10" xfId="35062"/>
    <cellStyle name="20% - Акцент1 6 2 4 11" xfId="38974"/>
    <cellStyle name="20% - Акцент1 6 2 4 12" xfId="44071"/>
    <cellStyle name="20% - Акцент1 6 2 4 13" xfId="45502"/>
    <cellStyle name="20% - Акцент1 6 2 4 14" xfId="48169"/>
    <cellStyle name="20% - Акцент1 6 2 4 2" xfId="4585"/>
    <cellStyle name="20% - Акцент1 6 2 4 3" xfId="22818"/>
    <cellStyle name="20% - Акцент1 6 2 4 4" xfId="22950"/>
    <cellStyle name="20% - Акцент1 6 2 4 5" xfId="16914"/>
    <cellStyle name="20% - Акцент1 6 2 4 6" xfId="30205"/>
    <cellStyle name="20% - Акцент1 6 2 4 7" xfId="27695"/>
    <cellStyle name="20% - Акцент1 6 2 4 8" xfId="24364"/>
    <cellStyle name="20% - Акцент1 6 2 4 9" xfId="31290"/>
    <cellStyle name="20% - Акцент1 6 2 40" xfId="47697"/>
    <cellStyle name="20% - Акцент1 6 2 5" xfId="695"/>
    <cellStyle name="20% — акцент1 6 2 5" xfId="17916"/>
    <cellStyle name="20% - Акцент1 6 2 5 10" xfId="38975"/>
    <cellStyle name="20% - Акцент1 6 2 5 11" xfId="46885"/>
    <cellStyle name="20% - Акцент1 6 2 5 12" xfId="45663"/>
    <cellStyle name="20% - Акцент1 6 2 5 13" xfId="48170"/>
    <cellStyle name="20% - Акцент1 6 2 5 2" xfId="4572"/>
    <cellStyle name="20% - Акцент1 6 2 5 3" xfId="24092"/>
    <cellStyle name="20% - Акцент1 6 2 5 4" xfId="17306"/>
    <cellStyle name="20% - Акцент1 6 2 5 5" xfId="30452"/>
    <cellStyle name="20% - Акцент1 6 2 5 6" xfId="28903"/>
    <cellStyle name="20% - Акцент1 6 2 5 7" xfId="28236"/>
    <cellStyle name="20% - Акцент1 6 2 5 8" xfId="19323"/>
    <cellStyle name="20% - Акцент1 6 2 5 9" xfId="35656"/>
    <cellStyle name="20% - Акцент1 6 2 6" xfId="3752"/>
    <cellStyle name="20% — акцент1 6 2 6" xfId="24447"/>
    <cellStyle name="20% - Акцент1 6 2 7" xfId="4089"/>
    <cellStyle name="20% — акцент1 6 2 7" xfId="19361"/>
    <cellStyle name="20% - Акцент1 6 2 8" xfId="4297"/>
    <cellStyle name="20% — акцент1 6 2 8" xfId="19038"/>
    <cellStyle name="20% - Акцент1 6 2 9" xfId="4751"/>
    <cellStyle name="20% — акцент1 6 2 9" xfId="19534"/>
    <cellStyle name="20% - Акцент1 6 20" xfId="8598"/>
    <cellStyle name="20% - Акцент1 6 21" xfId="8917"/>
    <cellStyle name="20% - Акцент1 6 22" xfId="9373"/>
    <cellStyle name="20% - Акцент1 6 23" xfId="9691"/>
    <cellStyle name="20% - Акцент1 6 24" xfId="10009"/>
    <cellStyle name="20% - Акцент1 6 25" xfId="10327"/>
    <cellStyle name="20% - Акцент1 6 26" xfId="10645"/>
    <cellStyle name="20% - Акцент1 6 27" xfId="10963"/>
    <cellStyle name="20% - Акцент1 6 28" xfId="11281"/>
    <cellStyle name="20% - Акцент1 6 29" xfId="11599"/>
    <cellStyle name="20% - Акцент1 6 3" xfId="696"/>
    <cellStyle name="20% — акцент1 6 3" xfId="4625"/>
    <cellStyle name="20% - Акцент1 6 3 10" xfId="33185"/>
    <cellStyle name="20% - Акцент1 6 3 11" xfId="28728"/>
    <cellStyle name="20% - Акцент1 6 3 12" xfId="36481"/>
    <cellStyle name="20% - Акцент1 6 3 13" xfId="38976"/>
    <cellStyle name="20% - Акцент1 6 3 14" xfId="46721"/>
    <cellStyle name="20% - Акцент1 6 3 15" xfId="45816"/>
    <cellStyle name="20% - Акцент1 6 3 16" xfId="48171"/>
    <cellStyle name="20% - Акцент1 6 3 2" xfId="4561"/>
    <cellStyle name="20% - Акцент1 6 3 3" xfId="14029"/>
    <cellStyle name="20% - Акцент1 6 3 4" xfId="20688"/>
    <cellStyle name="20% - Акцент1 6 3 5" xfId="23397"/>
    <cellStyle name="20% - Акцент1 6 3 6" xfId="17298"/>
    <cellStyle name="20% - Акцент1 6 3 7" xfId="18222"/>
    <cellStyle name="20% - Акцент1 6 3 8" xfId="30739"/>
    <cellStyle name="20% - Акцент1 6 3 9" xfId="25422"/>
    <cellStyle name="20% - Акцент1 6 30" xfId="11917"/>
    <cellStyle name="20% - Акцент1 6 31" xfId="12235"/>
    <cellStyle name="20% - Акцент1 6 32" xfId="12415"/>
    <cellStyle name="20% - Акцент1 6 33" xfId="12871"/>
    <cellStyle name="20% - Акцент1 6 34" xfId="13050"/>
    <cellStyle name="20% - Акцент1 6 35" xfId="13373"/>
    <cellStyle name="20% - Акцент1 6 36" xfId="13829"/>
    <cellStyle name="20% - Акцент1 6 37" xfId="16952"/>
    <cellStyle name="20% - Акцент1 6 38" xfId="17680"/>
    <cellStyle name="20% - Акцент1 6 39" xfId="28671"/>
    <cellStyle name="20% - Акцент1 6 4" xfId="697"/>
    <cellStyle name="20% — акцент1 6 4" xfId="14023"/>
    <cellStyle name="20% - Акцент1 6 4 10" xfId="32583"/>
    <cellStyle name="20% - Акцент1 6 4 11" xfId="36626"/>
    <cellStyle name="20% - Акцент1 6 4 12" xfId="38977"/>
    <cellStyle name="20% - Акцент1 6 4 13" xfId="46561"/>
    <cellStyle name="20% - Акцент1 6 4 14" xfId="45974"/>
    <cellStyle name="20% - Акцент1 6 4 15" xfId="48172"/>
    <cellStyle name="20% - Акцент1 6 4 2" xfId="4511"/>
    <cellStyle name="20% - Акцент1 6 4 3" xfId="20687"/>
    <cellStyle name="20% - Акцент1 6 4 4" xfId="23677"/>
    <cellStyle name="20% - Акцент1 6 4 5" xfId="15449"/>
    <cellStyle name="20% - Акцент1 6 4 6" xfId="14224"/>
    <cellStyle name="20% - Акцент1 6 4 7" xfId="30983"/>
    <cellStyle name="20% - Акцент1 6 4 8" xfId="29459"/>
    <cellStyle name="20% - Акцент1 6 4 9" xfId="31990"/>
    <cellStyle name="20% - Акцент1 6 40" xfId="30312"/>
    <cellStyle name="20% - Акцент1 6 41" xfId="31641"/>
    <cellStyle name="20% - Акцент1 6 42" xfId="20419"/>
    <cellStyle name="20% - Акцент1 6 43" xfId="28189"/>
    <cellStyle name="20% - Акцент1 6 44" xfId="36368"/>
    <cellStyle name="20% - Акцент1 6 45" xfId="38392"/>
    <cellStyle name="20% - Акцент1 6 46" xfId="41864"/>
    <cellStyle name="20% - Акцент1 6 47" xfId="44402"/>
    <cellStyle name="20% - Акцент1 6 48" xfId="47696"/>
    <cellStyle name="20% - Акцент1 6 5" xfId="698"/>
    <cellStyle name="20% — акцент1 6 5" xfId="16610"/>
    <cellStyle name="20% - Акцент1 6 5 10" xfId="36778"/>
    <cellStyle name="20% - Акцент1 6 5 11" xfId="38978"/>
    <cellStyle name="20% - Акцент1 6 5 12" xfId="46401"/>
    <cellStyle name="20% - Акцент1 6 5 13" xfId="46128"/>
    <cellStyle name="20% - Акцент1 6 5 14" xfId="48173"/>
    <cellStyle name="20% - Акцент1 6 5 2" xfId="4501"/>
    <cellStyle name="20% - Акцент1 6 5 3" xfId="23967"/>
    <cellStyle name="20% - Акцент1 6 5 4" xfId="21749"/>
    <cellStyle name="20% - Акцент1 6 5 5" xfId="22936"/>
    <cellStyle name="20% - Акцент1 6 5 6" xfId="25590"/>
    <cellStyle name="20% - Акцент1 6 5 7" xfId="31304"/>
    <cellStyle name="20% - Акцент1 6 5 8" xfId="31729"/>
    <cellStyle name="20% - Акцент1 6 5 9" xfId="35808"/>
    <cellStyle name="20% - Акцент1 6 6" xfId="699"/>
    <cellStyle name="20% — акцент1 6 6" xfId="17450"/>
    <cellStyle name="20% - Акцент1 6 6 10" xfId="38979"/>
    <cellStyle name="20% - Акцент1 6 6 11" xfId="44070"/>
    <cellStyle name="20% - Акцент1 6 6 12" xfId="46280"/>
    <cellStyle name="20% - Акцент1 6 6 13" xfId="48174"/>
    <cellStyle name="20% - Акцент1 6 6 2" xfId="4488"/>
    <cellStyle name="20% - Акцент1 6 6 3" xfId="24195"/>
    <cellStyle name="20% - Акцент1 6 6 4" xfId="19312"/>
    <cellStyle name="20% - Акцент1 6 6 5" xfId="18414"/>
    <cellStyle name="20% - Акцент1 6 6 6" xfId="31539"/>
    <cellStyle name="20% - Акцент1 6 6 7" xfId="33418"/>
    <cellStyle name="20% - Акцент1 6 6 8" xfId="35998"/>
    <cellStyle name="20% - Акцент1 6 6 9" xfId="36927"/>
    <cellStyle name="20% - Акцент1 6 7" xfId="700"/>
    <cellStyle name="20% — акцент1 6 7" xfId="25322"/>
    <cellStyle name="20% - Акцент1 6 7 10" xfId="44069"/>
    <cellStyle name="20% - Акцент1 6 7 11" xfId="44849"/>
    <cellStyle name="20% - Акцент1 6 7 12" xfId="48175"/>
    <cellStyle name="20% - Акцент1 6 7 2" xfId="4464"/>
    <cellStyle name="20% - Акцент1 6 7 3" xfId="19578"/>
    <cellStyle name="20% - Акцент1 6 7 4" xfId="18914"/>
    <cellStyle name="20% - Акцент1 6 7 5" xfId="22514"/>
    <cellStyle name="20% - Акцент1 6 7 6" xfId="33656"/>
    <cellStyle name="20% - Акцент1 6 7 7" xfId="31810"/>
    <cellStyle name="20% - Акцент1 6 7 8" xfId="37081"/>
    <cellStyle name="20% - Акцент1 6 7 9" xfId="38980"/>
    <cellStyle name="20% - Акцент1 6 8" xfId="701"/>
    <cellStyle name="20% — акцент1 6 8" xfId="28949"/>
    <cellStyle name="20% - Акцент1 6 8 10" xfId="45016"/>
    <cellStyle name="20% - Акцент1 6 8 11" xfId="48176"/>
    <cellStyle name="20% - Акцент1 6 8 2" xfId="4451"/>
    <cellStyle name="20% - Акцент1 6 8 3" xfId="29917"/>
    <cellStyle name="20% - Акцент1 6 8 4" xfId="26773"/>
    <cellStyle name="20% - Акцент1 6 8 5" xfId="33890"/>
    <cellStyle name="20% - Акцент1 6 8 6" xfId="23054"/>
    <cellStyle name="20% - Акцент1 6 8 7" xfId="37230"/>
    <cellStyle name="20% - Акцент1 6 8 8" xfId="38981"/>
    <cellStyle name="20% - Акцент1 6 8 9" xfId="46244"/>
    <cellStyle name="20% - Акцент1 6 9" xfId="702"/>
    <cellStyle name="20% — акцент1 6 9" xfId="26976"/>
    <cellStyle name="20% - Акцент1 6 9 10" xfId="48177"/>
    <cellStyle name="20% - Акцент1 6 9 2" xfId="4438"/>
    <cellStyle name="20% - Акцент1 6 9 3" xfId="31792"/>
    <cellStyle name="20% - Акцент1 6 9 4" xfId="34116"/>
    <cellStyle name="20% - Акцент1 6 9 5" xfId="27489"/>
    <cellStyle name="20% - Акцент1 6 9 6" xfId="37383"/>
    <cellStyle name="20% - Акцент1 6 9 7" xfId="38982"/>
    <cellStyle name="20% - Акцент1 6 9 8" xfId="46091"/>
    <cellStyle name="20% - Акцент1 6 9 9" xfId="46423"/>
    <cellStyle name="20% — акцент1 60" xfId="12889"/>
    <cellStyle name="20% — акцент1 61" xfId="13032"/>
    <cellStyle name="20% — акцент1 62" xfId="13355"/>
    <cellStyle name="20% — акцент1 63" xfId="20961"/>
    <cellStyle name="20% — акцент1 64" xfId="25142"/>
    <cellStyle name="20% — акцент1 65" xfId="14426"/>
    <cellStyle name="20% — акцент1 66" xfId="27822"/>
    <cellStyle name="20% — акцент1 67" xfId="30029"/>
    <cellStyle name="20% — акцент1 68" xfId="27897"/>
    <cellStyle name="20% — акцент1 69" xfId="24582"/>
    <cellStyle name="20% - Акцент1 7" xfId="21"/>
    <cellStyle name="20% — акцент1 7" xfId="704"/>
    <cellStyle name="20% - Акцент1 7 10" xfId="705"/>
    <cellStyle name="20% — акцент1 7 10" xfId="32309"/>
    <cellStyle name="20% - Акцент1 7 10 2" xfId="4390"/>
    <cellStyle name="20% - Акцент1 7 10 3" xfId="27287"/>
    <cellStyle name="20% - Акцент1 7 10 4" xfId="30517"/>
    <cellStyle name="20% - Акцент1 7 10 5" xfId="32357"/>
    <cellStyle name="20% - Акцент1 7 10 6" xfId="38985"/>
    <cellStyle name="20% - Акцент1 7 10 7" xfId="45627"/>
    <cellStyle name="20% - Акцент1 7 10 8" xfId="39402"/>
    <cellStyle name="20% - Акцент1 7 10 9" xfId="48180"/>
    <cellStyle name="20% - Акцент1 7 11" xfId="703"/>
    <cellStyle name="20% — акцент1 7 11" xfId="34583"/>
    <cellStyle name="20% - Акцент1 7 11 2" xfId="14034"/>
    <cellStyle name="20% - Акцент1 7 11 3" xfId="19457"/>
    <cellStyle name="20% - Акцент1 7 11 4" xfId="37539"/>
    <cellStyle name="20% - Акцент1 7 11 5" xfId="38983"/>
    <cellStyle name="20% - Акцент1 7 11 6" xfId="45936"/>
    <cellStyle name="20% - Акцент1 7 11 7" xfId="46598"/>
    <cellStyle name="20% - Акцент1 7 11 8" xfId="48178"/>
    <cellStyle name="20% - Акцент1 7 12" xfId="3753"/>
    <cellStyle name="20% — акцент1 7 12" xfId="32904"/>
    <cellStyle name="20% - Акцент1 7 13" xfId="4090"/>
    <cellStyle name="20% — акцент1 7 13" xfId="26876"/>
    <cellStyle name="20% - Акцент1 7 14" xfId="4298"/>
    <cellStyle name="20% — акцент1 7 14" xfId="38984"/>
    <cellStyle name="20% - Акцент1 7 15" xfId="4750"/>
    <cellStyle name="20% — акцент1 7 15" xfId="45780"/>
    <cellStyle name="20% - Акцент1 7 16" xfId="4954"/>
    <cellStyle name="20% — акцент1 7 16" xfId="46745"/>
    <cellStyle name="20% - Акцент1 7 17" xfId="4427"/>
    <cellStyle name="20% — акцент1 7 17" xfId="48179"/>
    <cellStyle name="20% - Акцент1 7 18" xfId="8277"/>
    <cellStyle name="20% - Акцент1 7 18 2" xfId="20974"/>
    <cellStyle name="20% - Акцент1 7 19" xfId="8568"/>
    <cellStyle name="20% - Акцент1 7 19 2" xfId="21265"/>
    <cellStyle name="20% - Акцент1 7 2" xfId="22"/>
    <cellStyle name="20% — акцент1 7 2" xfId="706"/>
    <cellStyle name="20% - Акцент1 7 2 10" xfId="4953"/>
    <cellStyle name="20% — акцент1 7 2 10" xfId="23556"/>
    <cellStyle name="20% - Акцент1 7 2 11" xfId="4381"/>
    <cellStyle name="20% — акцент1 7 2 11" xfId="32294"/>
    <cellStyle name="20% - Акцент1 7 2 12" xfId="8601"/>
    <cellStyle name="20% — акцент1 7 2 12" xfId="33359"/>
    <cellStyle name="20% - Акцент1 7 2 13" xfId="8920"/>
    <cellStyle name="20% — акцент1 7 2 13" xfId="38986"/>
    <cellStyle name="20% - Акцент1 7 2 14" xfId="9370"/>
    <cellStyle name="20% — акцент1 7 2 14" xfId="45464"/>
    <cellStyle name="20% - Акцент1 7 2 15" xfId="9688"/>
    <cellStyle name="20% — акцент1 7 2 15" xfId="42672"/>
    <cellStyle name="20% - Акцент1 7 2 16" xfId="10006"/>
    <cellStyle name="20% — акцент1 7 2 16" xfId="48181"/>
    <cellStyle name="20% - Акцент1 7 2 17" xfId="10324"/>
    <cellStyle name="20% - Акцент1 7 2 18" xfId="10642"/>
    <cellStyle name="20% - Акцент1 7 2 19" xfId="10960"/>
    <cellStyle name="20% - Акцент1 7 2 2" xfId="707"/>
    <cellStyle name="20% — акцент1 7 2 2" xfId="4329"/>
    <cellStyle name="20% - Акцент1 7 2 2 10" xfId="25551"/>
    <cellStyle name="20% - Акцент1 7 2 2 11" xfId="34814"/>
    <cellStyle name="20% - Акцент1 7 2 2 12" xfId="36675"/>
    <cellStyle name="20% - Акцент1 7 2 2 13" xfId="38987"/>
    <cellStyle name="20% - Акцент1 7 2 2 14" xfId="45302"/>
    <cellStyle name="20% - Акцент1 7 2 2 15" xfId="41893"/>
    <cellStyle name="20% - Акцент1 7 2 2 16" xfId="48182"/>
    <cellStyle name="20% - Акцент1 7 2 2 2" xfId="4321"/>
    <cellStyle name="20% - Акцент1 7 2 2 3" xfId="14038"/>
    <cellStyle name="20% - Акцент1 7 2 2 4" xfId="20678"/>
    <cellStyle name="20% - Акцент1 7 2 2 5" xfId="18694"/>
    <cellStyle name="20% - Акцент1 7 2 2 6" xfId="18147"/>
    <cellStyle name="20% - Акцент1 7 2 2 7" xfId="27466"/>
    <cellStyle name="20% - Акцент1 7 2 2 8" xfId="28481"/>
    <cellStyle name="20% - Акцент1 7 2 2 9" xfId="18154"/>
    <cellStyle name="20% - Акцент1 7 2 20" xfId="11278"/>
    <cellStyle name="20% - Акцент1 7 2 21" xfId="11596"/>
    <cellStyle name="20% - Акцент1 7 2 22" xfId="11914"/>
    <cellStyle name="20% - Акцент1 7 2 23" xfId="12232"/>
    <cellStyle name="20% - Акцент1 7 2 24" xfId="12418"/>
    <cellStyle name="20% - Акцент1 7 2 25" xfId="12868"/>
    <cellStyle name="20% - Акцент1 7 2 26" xfId="13053"/>
    <cellStyle name="20% - Акцент1 7 2 27" xfId="13376"/>
    <cellStyle name="20% - Акцент1 7 2 28" xfId="13826"/>
    <cellStyle name="20% - Акцент1 7 2 29" xfId="23527"/>
    <cellStyle name="20% - Акцент1 7 2 3" xfId="708"/>
    <cellStyle name="20% — акцент1 7 2 3" xfId="14037"/>
    <cellStyle name="20% - Акцент1 7 2 3 10" xfId="24029"/>
    <cellStyle name="20% - Акцент1 7 2 3 11" xfId="35786"/>
    <cellStyle name="20% - Акцент1 7 2 3 12" xfId="38988"/>
    <cellStyle name="20% - Акцент1 7 2 3 13" xfId="45141"/>
    <cellStyle name="20% - Акцент1 7 2 3 14" xfId="42671"/>
    <cellStyle name="20% - Акцент1 7 2 3 15" xfId="48183"/>
    <cellStyle name="20% - Акцент1 7 2 3 2" xfId="4308"/>
    <cellStyle name="20% - Акцент1 7 2 3 3" xfId="20676"/>
    <cellStyle name="20% - Акцент1 7 2 3 4" xfId="21360"/>
    <cellStyle name="20% - Акцент1 7 2 3 5" xfId="25781"/>
    <cellStyle name="20% - Акцент1 7 2 3 6" xfId="15995"/>
    <cellStyle name="20% - Акцент1 7 2 3 7" xfId="26187"/>
    <cellStyle name="20% - Акцент1 7 2 3 8" xfId="29287"/>
    <cellStyle name="20% - Акцент1 7 2 3 9" xfId="26092"/>
    <cellStyle name="20% - Акцент1 7 2 30" xfId="16274"/>
    <cellStyle name="20% - Акцент1 7 2 31" xfId="21879"/>
    <cellStyle name="20% - Акцент1 7 2 32" xfId="24345"/>
    <cellStyle name="20% - Акцент1 7 2 33" xfId="29620"/>
    <cellStyle name="20% - Акцент1 7 2 34" xfId="30501"/>
    <cellStyle name="20% - Акцент1 7 2 35" xfId="36008"/>
    <cellStyle name="20% - Акцент1 7 2 36" xfId="31737"/>
    <cellStyle name="20% - Акцент1 7 2 37" xfId="38395"/>
    <cellStyle name="20% - Акцент1 7 2 38" xfId="44313"/>
    <cellStyle name="20% - Акцент1 7 2 39" xfId="44554"/>
    <cellStyle name="20% - Акцент1 7 2 4" xfId="709"/>
    <cellStyle name="20% — акцент1 7 2 4" xfId="20679"/>
    <cellStyle name="20% - Акцент1 7 2 4 10" xfId="36831"/>
    <cellStyle name="20% - Акцент1 7 2 4 11" xfId="38989"/>
    <cellStyle name="20% - Акцент1 7 2 4 12" xfId="44977"/>
    <cellStyle name="20% - Акцент1 7 2 4 13" xfId="44511"/>
    <cellStyle name="20% - Акцент1 7 2 4 14" xfId="48184"/>
    <cellStyle name="20% - Акцент1 7 2 4 2" xfId="4282"/>
    <cellStyle name="20% - Акцент1 7 2 4 3" xfId="21663"/>
    <cellStyle name="20% - Акцент1 7 2 4 4" xfId="26075"/>
    <cellStyle name="20% - Акцент1 7 2 4 5" xfId="17217"/>
    <cellStyle name="20% - Акцент1 7 2 4 6" xfId="20198"/>
    <cellStyle name="20% - Акцент1 7 2 4 7" xfId="26979"/>
    <cellStyle name="20% - Акцент1 7 2 4 8" xfId="26387"/>
    <cellStyle name="20% - Акцент1 7 2 4 9" xfId="32776"/>
    <cellStyle name="20% - Акцент1 7 2 40" xfId="47699"/>
    <cellStyle name="20% - Акцент1 7 2 5" xfId="710"/>
    <cellStyle name="20% — акцент1 7 2 5" xfId="16957"/>
    <cellStyle name="20% - Акцент1 7 2 5 10" xfId="38990"/>
    <cellStyle name="20% - Акцент1 7 2 5 11" xfId="44812"/>
    <cellStyle name="20% - Акцент1 7 2 5 12" xfId="44674"/>
    <cellStyle name="20% - Акцент1 7 2 5 13" xfId="48185"/>
    <cellStyle name="20% - Акцент1 7 2 5 2" xfId="4776"/>
    <cellStyle name="20% - Акцент1 7 2 5 3" xfId="26362"/>
    <cellStyle name="20% - Акцент1 7 2 5 4" xfId="27655"/>
    <cellStyle name="20% - Акцент1 7 2 5 5" xfId="19224"/>
    <cellStyle name="20% - Акцент1 7 2 5 6" xfId="13880"/>
    <cellStyle name="20% - Акцент1 7 2 5 7" xfId="32866"/>
    <cellStyle name="20% - Акцент1 7 2 5 8" xfId="35020"/>
    <cellStyle name="20% - Акцент1 7 2 5 9" xfId="24972"/>
    <cellStyle name="20% - Акцент1 7 2 6" xfId="3754"/>
    <cellStyle name="20% — акцент1 7 2 6" xfId="18034"/>
    <cellStyle name="20% - Акцент1 7 2 7" xfId="4091"/>
    <cellStyle name="20% — акцент1 7 2 7" xfId="26128"/>
    <cellStyle name="20% - Акцент1 7 2 8" xfId="4299"/>
    <cellStyle name="20% — акцент1 7 2 8" xfId="24160"/>
    <cellStyle name="20% - Акцент1 7 2 9" xfId="4749"/>
    <cellStyle name="20% — акцент1 7 2 9" xfId="32806"/>
    <cellStyle name="20% - Акцент1 7 20" xfId="8600"/>
    <cellStyle name="20% - Акцент1 7 21" xfId="8919"/>
    <cellStyle name="20% - Акцент1 7 22" xfId="9371"/>
    <cellStyle name="20% - Акцент1 7 23" xfId="9689"/>
    <cellStyle name="20% - Акцент1 7 24" xfId="10007"/>
    <cellStyle name="20% - Акцент1 7 25" xfId="10325"/>
    <cellStyle name="20% - Акцент1 7 26" xfId="10643"/>
    <cellStyle name="20% - Акцент1 7 27" xfId="10961"/>
    <cellStyle name="20% - Акцент1 7 28" xfId="11279"/>
    <cellStyle name="20% - Акцент1 7 29" xfId="11597"/>
    <cellStyle name="20% - Акцент1 7 3" xfId="711"/>
    <cellStyle name="20% — акцент1 7 3" xfId="4414"/>
    <cellStyle name="20% - Акцент1 7 3 10" xfId="32502"/>
    <cellStyle name="20% - Акцент1 7 3 11" xfId="35225"/>
    <cellStyle name="20% - Акцент1 7 3 12" xfId="28190"/>
    <cellStyle name="20% - Акцент1 7 3 13" xfId="38991"/>
    <cellStyle name="20% - Акцент1 7 3 14" xfId="44067"/>
    <cellStyle name="20% - Акцент1 7 3 15" xfId="44848"/>
    <cellStyle name="20% - Акцент1 7 3 16" xfId="48186"/>
    <cellStyle name="20% - Акцент1 7 3 2" xfId="4785"/>
    <cellStyle name="20% - Акцент1 7 3 3" xfId="14041"/>
    <cellStyle name="20% - Акцент1 7 3 4" xfId="20673"/>
    <cellStyle name="20% - Акцент1 7 3 5" xfId="22238"/>
    <cellStyle name="20% - Акцент1 7 3 6" xfId="26650"/>
    <cellStyle name="20% - Акцент1 7 3 7" xfId="27815"/>
    <cellStyle name="20% - Акцент1 7 3 8" xfId="18503"/>
    <cellStyle name="20% - Акцент1 7 3 9" xfId="20655"/>
    <cellStyle name="20% - Акцент1 7 30" xfId="11915"/>
    <cellStyle name="20% - Акцент1 7 31" xfId="12233"/>
    <cellStyle name="20% - Акцент1 7 32" xfId="12417"/>
    <cellStyle name="20% - Акцент1 7 33" xfId="12869"/>
    <cellStyle name="20% - Акцент1 7 34" xfId="13052"/>
    <cellStyle name="20% - Акцент1 7 35" xfId="13375"/>
    <cellStyle name="20% - Акцент1 7 36" xfId="13827"/>
    <cellStyle name="20% - Акцент1 7 37" xfId="17228"/>
    <cellStyle name="20% - Акцент1 7 38" xfId="18664"/>
    <cellStyle name="20% - Акцент1 7 39" xfId="20271"/>
    <cellStyle name="20% - Акцент1 7 4" xfId="712"/>
    <cellStyle name="20% — акцент1 7 4" xfId="14035"/>
    <cellStyle name="20% - Акцент1 7 4 10" xfId="35418"/>
    <cellStyle name="20% - Акцент1 7 4 11" xfId="30442"/>
    <cellStyle name="20% - Акцент1 7 4 12" xfId="38992"/>
    <cellStyle name="20% - Акцент1 7 4 13" xfId="44068"/>
    <cellStyle name="20% - Акцент1 7 4 14" xfId="45015"/>
    <cellStyle name="20% - Акцент1 7 4 15" xfId="48187"/>
    <cellStyle name="20% - Акцент1 7 4 2" xfId="4789"/>
    <cellStyle name="20% - Акцент1 7 4 3" xfId="20672"/>
    <cellStyle name="20% - Акцент1 7 4 4" xfId="22529"/>
    <cellStyle name="20% - Акцент1 7 4 5" xfId="26966"/>
    <cellStyle name="20% - Акцент1 7 4 6" xfId="23433"/>
    <cellStyle name="20% - Акцент1 7 4 7" xfId="21901"/>
    <cellStyle name="20% - Акцент1 7 4 8" xfId="21924"/>
    <cellStyle name="20% - Акцент1 7 4 9" xfId="32368"/>
    <cellStyle name="20% - Акцент1 7 40" xfId="27819"/>
    <cellStyle name="20% - Акцент1 7 41" xfId="32802"/>
    <cellStyle name="20% - Акцент1 7 42" xfId="17358"/>
    <cellStyle name="20% - Акцент1 7 43" xfId="36066"/>
    <cellStyle name="20% - Акцент1 7 44" xfId="31811"/>
    <cellStyle name="20% - Акцент1 7 45" xfId="38394"/>
    <cellStyle name="20% - Акцент1 7 46" xfId="41863"/>
    <cellStyle name="20% - Акцент1 7 47" xfId="41885"/>
    <cellStyle name="20% - Акцент1 7 48" xfId="47698"/>
    <cellStyle name="20% - Акцент1 7 5" xfId="713"/>
    <cellStyle name="20% — акцент1 7 5" xfId="20681"/>
    <cellStyle name="20% - Акцент1 7 5 10" xfId="33132"/>
    <cellStyle name="20% - Акцент1 7 5 11" xfId="38993"/>
    <cellStyle name="20% - Акцент1 7 5 12" xfId="41624"/>
    <cellStyle name="20% - Акцент1 7 5 13" xfId="45179"/>
    <cellStyle name="20% - Акцент1 7 5 14" xfId="48188"/>
    <cellStyle name="20% - Акцент1 7 5 2" xfId="4793"/>
    <cellStyle name="20% - Акцент1 7 5 3" xfId="21359"/>
    <cellStyle name="20% - Акцент1 7 5 4" xfId="27227"/>
    <cellStyle name="20% - Акцент1 7 5 5" xfId="28093"/>
    <cellStyle name="20% - Акцент1 7 5 6" xfId="15718"/>
    <cellStyle name="20% - Акцент1 7 5 7" xfId="25210"/>
    <cellStyle name="20% - Акцент1 7 5 8" xfId="25735"/>
    <cellStyle name="20% - Акцент1 7 5 9" xfId="35610"/>
    <cellStyle name="20% - Акцент1 7 6" xfId="714"/>
    <cellStyle name="20% — акцент1 7 6" xfId="14625"/>
    <cellStyle name="20% - Акцент1 7 6 10" xfId="38994"/>
    <cellStyle name="20% - Акцент1 7 6 11" xfId="44066"/>
    <cellStyle name="20% - Акцент1 7 6 12" xfId="44510"/>
    <cellStyle name="20% - Акцент1 7 6 13" xfId="48189"/>
    <cellStyle name="20% - Акцент1 7 6 2" xfId="4801"/>
    <cellStyle name="20% - Акцент1 7 6 3" xfId="27548"/>
    <cellStyle name="20% - Акцент1 7 6 4" xfId="28376"/>
    <cellStyle name="20% - Акцент1 7 6 5" xfId="24656"/>
    <cellStyle name="20% - Акцент1 7 6 6" xfId="22220"/>
    <cellStyle name="20% - Акцент1 7 6 7" xfId="32580"/>
    <cellStyle name="20% - Акцент1 7 6 8" xfId="36203"/>
    <cellStyle name="20% - Акцент1 7 6 9" xfId="36016"/>
    <cellStyle name="20% - Акцент1 7 7" xfId="715"/>
    <cellStyle name="20% — акцент1 7 7" xfId="19201"/>
    <cellStyle name="20% - Акцент1 7 7 10" xfId="44647"/>
    <cellStyle name="20% - Акцент1 7 7 11" xfId="44673"/>
    <cellStyle name="20% - Акцент1 7 7 12" xfId="48190"/>
    <cellStyle name="20% - Акцент1 7 7 2" xfId="4803"/>
    <cellStyle name="20% - Акцент1 7 7 3" xfId="28679"/>
    <cellStyle name="20% - Акцент1 7 7 4" xfId="26375"/>
    <cellStyle name="20% - Акцент1 7 7 5" xfId="17901"/>
    <cellStyle name="20% - Акцент1 7 7 6" xfId="31480"/>
    <cellStyle name="20% - Акцент1 7 7 7" xfId="35883"/>
    <cellStyle name="20% - Акцент1 7 7 8" xfId="19066"/>
    <cellStyle name="20% - Акцент1 7 7 9" xfId="38995"/>
    <cellStyle name="20% - Акцент1 7 8" xfId="716"/>
    <cellStyle name="20% — акцент1 7 8" xfId="15273"/>
    <cellStyle name="20% - Акцент1 7 8 10" xfId="45180"/>
    <cellStyle name="20% - Акцент1 7 8 11" xfId="48191"/>
    <cellStyle name="20% - Акцент1 7 8 2" xfId="4810"/>
    <cellStyle name="20% - Акцент1 7 8 3" xfId="29657"/>
    <cellStyle name="20% - Акцент1 7 8 4" xfId="19555"/>
    <cellStyle name="20% - Акцент1 7 8 5" xfId="26479"/>
    <cellStyle name="20% - Акцент1 7 8 6" xfId="23631"/>
    <cellStyle name="20% - Акцент1 7 8 7" xfId="36170"/>
    <cellStyle name="20% - Акцент1 7 8 8" xfId="38996"/>
    <cellStyle name="20% - Акцент1 7 8 9" xfId="44017"/>
    <cellStyle name="20% - Акцент1 7 9" xfId="717"/>
    <cellStyle name="20% — акцент1 7 9" xfId="24025"/>
    <cellStyle name="20% - Акцент1 7 9 10" xfId="48192"/>
    <cellStyle name="20% - Акцент1 7 9 2" xfId="4812"/>
    <cellStyle name="20% - Акцент1 7 9 3" xfId="29130"/>
    <cellStyle name="20% - Акцент1 7 9 4" xfId="21732"/>
    <cellStyle name="20% - Акцент1 7 9 5" xfId="36075"/>
    <cellStyle name="20% - Акцент1 7 9 6" xfId="17174"/>
    <cellStyle name="20% - Акцент1 7 9 7" xfId="38997"/>
    <cellStyle name="20% - Акцент1 7 9 8" xfId="42482"/>
    <cellStyle name="20% - Акцент1 7 9 9" xfId="43091"/>
    <cellStyle name="20% — акцент1 70" xfId="34887"/>
    <cellStyle name="20% — акцент1 71" xfId="36514"/>
    <cellStyle name="20% — акцент1 72" xfId="38374"/>
    <cellStyle name="20% — акцент1 73" xfId="44322"/>
    <cellStyle name="20% — акцент1 74" xfId="46603"/>
    <cellStyle name="20% — акцент1 75" xfId="47678"/>
    <cellStyle name="20% - Акцент1 8" xfId="23"/>
    <cellStyle name="20% — акцент1 8" xfId="719"/>
    <cellStyle name="20% - Акцент1 8 10" xfId="720"/>
    <cellStyle name="20% — акцент1 8 10" xfId="18697"/>
    <cellStyle name="20% - Акцент1 8 10 2" xfId="4819"/>
    <cellStyle name="20% - Акцент1 8 10 3" xfId="24848"/>
    <cellStyle name="20% - Акцент1 8 10 4" xfId="26492"/>
    <cellStyle name="20% - Акцент1 8 10 5" xfId="36482"/>
    <cellStyle name="20% - Акцент1 8 10 6" xfId="39000"/>
    <cellStyle name="20% - Акцент1 8 10 7" xfId="42154"/>
    <cellStyle name="20% - Акцент1 8 10 8" xfId="45503"/>
    <cellStyle name="20% - Акцент1 8 10 9" xfId="48195"/>
    <cellStyle name="20% - Акцент1 8 11" xfId="718"/>
    <cellStyle name="20% — акцент1 8 11" xfId="28888"/>
    <cellStyle name="20% - Акцент1 8 11 2" xfId="14048"/>
    <cellStyle name="20% - Акцент1 8 11 3" xfId="31799"/>
    <cellStyle name="20% - Акцент1 8 11 4" xfId="23510"/>
    <cellStyle name="20% - Акцент1 8 11 5" xfId="38998"/>
    <cellStyle name="20% - Акцент1 8 11 6" xfId="42415"/>
    <cellStyle name="20% - Акцент1 8 11 7" xfId="45342"/>
    <cellStyle name="20% - Акцент1 8 11 8" xfId="48193"/>
    <cellStyle name="20% - Акцент1 8 12" xfId="3755"/>
    <cellStyle name="20% — акцент1 8 12" xfId="31495"/>
    <cellStyle name="20% - Акцент1 8 13" xfId="4092"/>
    <cellStyle name="20% — акцент1 8 13" xfId="35462"/>
    <cellStyle name="20% - Акцент1 8 14" xfId="4300"/>
    <cellStyle name="20% — акцент1 8 14" xfId="38999"/>
    <cellStyle name="20% - Акцент1 8 15" xfId="4748"/>
    <cellStyle name="20% — акцент1 8 15" xfId="42316"/>
    <cellStyle name="20% - Акцент1 8 16" xfId="4952"/>
    <cellStyle name="20% — акцент1 8 16" xfId="43094"/>
    <cellStyle name="20% - Акцент1 8 17" xfId="4814"/>
    <cellStyle name="20% — акцент1 8 17" xfId="48194"/>
    <cellStyle name="20% - Акцент1 8 18" xfId="8278"/>
    <cellStyle name="20% - Акцент1 8 18 2" xfId="20975"/>
    <cellStyle name="20% - Акцент1 8 19" xfId="8567"/>
    <cellStyle name="20% - Акцент1 8 19 2" xfId="21264"/>
    <cellStyle name="20% - Акцент1 8 2" xfId="24"/>
    <cellStyle name="20% — акцент1 8 2" xfId="721"/>
    <cellStyle name="20% - Акцент1 8 2 10" xfId="4951"/>
    <cellStyle name="20% — акцент1 8 2 10" xfId="29152"/>
    <cellStyle name="20% - Акцент1 8 2 11" xfId="4821"/>
    <cellStyle name="20% — акцент1 8 2 11" xfId="32442"/>
    <cellStyle name="20% - Акцент1 8 2 12" xfId="8603"/>
    <cellStyle name="20% — акцент1 8 2 12" xfId="36627"/>
    <cellStyle name="20% - Акцент1 8 2 13" xfId="8922"/>
    <cellStyle name="20% — акцент1 8 2 13" xfId="39001"/>
    <cellStyle name="20% - Акцент1 8 2 14" xfId="9368"/>
    <cellStyle name="20% — акцент1 8 2 14" xfId="42033"/>
    <cellStyle name="20% - Акцент1 8 2 15" xfId="9686"/>
    <cellStyle name="20% — акцент1 8 2 15" xfId="45664"/>
    <cellStyle name="20% - Акцент1 8 2 16" xfId="10004"/>
    <cellStyle name="20% — акцент1 8 2 16" xfId="48196"/>
    <cellStyle name="20% - Акцент1 8 2 17" xfId="10322"/>
    <cellStyle name="20% - Акцент1 8 2 18" xfId="10640"/>
    <cellStyle name="20% - Акцент1 8 2 19" xfId="10958"/>
    <cellStyle name="20% - Акцент1 8 2 2" xfId="722"/>
    <cellStyle name="20% — акцент1 8 2 2" xfId="4823"/>
    <cellStyle name="20% - Акцент1 8 2 2 10" xfId="31898"/>
    <cellStyle name="20% - Акцент1 8 2 2 11" xfId="34657"/>
    <cellStyle name="20% - Акцент1 8 2 2 12" xfId="36779"/>
    <cellStyle name="20% - Акцент1 8 2 2 13" xfId="39002"/>
    <cellStyle name="20% - Акцент1 8 2 2 14" xfId="44065"/>
    <cellStyle name="20% - Акцент1 8 2 2 15" xfId="45817"/>
    <cellStyle name="20% - Акцент1 8 2 2 16" xfId="48197"/>
    <cellStyle name="20% - Акцент1 8 2 2 2" xfId="4825"/>
    <cellStyle name="20% - Акцент1 8 2 2 3" xfId="14052"/>
    <cellStyle name="20% - Акцент1 8 2 2 4" xfId="20666"/>
    <cellStyle name="20% - Акцент1 8 2 2 5" xfId="14626"/>
    <cellStyle name="20% - Акцент1 8 2 2 6" xfId="17961"/>
    <cellStyle name="20% - Акцент1 8 2 2 7" xfId="23979"/>
    <cellStyle name="20% - Акцент1 8 2 2 8" xfId="27559"/>
    <cellStyle name="20% - Акцент1 8 2 2 9" xfId="21540"/>
    <cellStyle name="20% - Акцент1 8 2 20" xfId="11276"/>
    <cellStyle name="20% - Акцент1 8 2 21" xfId="11594"/>
    <cellStyle name="20% - Акцент1 8 2 22" xfId="11912"/>
    <cellStyle name="20% - Акцент1 8 2 23" xfId="12230"/>
    <cellStyle name="20% - Акцент1 8 2 24" xfId="12420"/>
    <cellStyle name="20% - Акцент1 8 2 25" xfId="12866"/>
    <cellStyle name="20% - Акцент1 8 2 26" xfId="13055"/>
    <cellStyle name="20% - Акцент1 8 2 27" xfId="13378"/>
    <cellStyle name="20% - Акцент1 8 2 28" xfId="13824"/>
    <cellStyle name="20% - Акцент1 8 2 29" xfId="23810"/>
    <cellStyle name="20% - Акцент1 8 2 3" xfId="723"/>
    <cellStyle name="20% — акцент1 8 2 3" xfId="14051"/>
    <cellStyle name="20% - Акцент1 8 2 3 10" xfId="33491"/>
    <cellStyle name="20% - Акцент1 8 2 3 11" xfId="31999"/>
    <cellStyle name="20% - Акцент1 8 2 3 12" xfId="39003"/>
    <cellStyle name="20% - Акцент1 8 2 3 13" xfId="41621"/>
    <cellStyle name="20% - Акцент1 8 2 3 14" xfId="45975"/>
    <cellStyle name="20% - Акцент1 8 2 3 15" xfId="48198"/>
    <cellStyle name="20% - Акцент1 8 2 3 2" xfId="4827"/>
    <cellStyle name="20% - Акцент1 8 2 3 3" xfId="20665"/>
    <cellStyle name="20% - Акцент1 8 2 3 4" xfId="18695"/>
    <cellStyle name="20% - Акцент1 8 2 3 5" xfId="18197"/>
    <cellStyle name="20% - Акцент1 8 2 3 6" xfId="18582"/>
    <cellStyle name="20% - Акцент1 8 2 3 7" xfId="21519"/>
    <cellStyle name="20% - Акцент1 8 2 3 8" xfId="15506"/>
    <cellStyle name="20% - Акцент1 8 2 3 9" xfId="29816"/>
    <cellStyle name="20% - Акцент1 8 2 30" xfId="26657"/>
    <cellStyle name="20% - Акцент1 8 2 31" xfId="20530"/>
    <cellStyle name="20% - Акцент1 8 2 32" xfId="16920"/>
    <cellStyle name="20% - Акцент1 8 2 33" xfId="31902"/>
    <cellStyle name="20% - Акцент1 8 2 34" xfId="20810"/>
    <cellStyle name="20% - Акцент1 8 2 35" xfId="31745"/>
    <cellStyle name="20% - Акцент1 8 2 36" xfId="31733"/>
    <cellStyle name="20% - Акцент1 8 2 37" xfId="38397"/>
    <cellStyle name="20% - Акцент1 8 2 38" xfId="41862"/>
    <cellStyle name="20% - Акцент1 8 2 39" xfId="44553"/>
    <cellStyle name="20% - Акцент1 8 2 4" xfId="724"/>
    <cellStyle name="20% — акцент1 8 2 4" xfId="24767"/>
    <cellStyle name="20% - Акцент1 8 2 4 10" xfId="36928"/>
    <cellStyle name="20% - Акцент1 8 2 4 11" xfId="39004"/>
    <cellStyle name="20% - Акцент1 8 2 4 12" xfId="44064"/>
    <cellStyle name="20% - Акцент1 8 2 4 13" xfId="42673"/>
    <cellStyle name="20% - Акцент1 8 2 4 14" xfId="48199"/>
    <cellStyle name="20% - Акцент1 8 2 4 2" xfId="4829"/>
    <cellStyle name="20% - Акцент1 8 2 4 3" xfId="24257"/>
    <cellStyle name="20% - Акцент1 8 2 4 4" xfId="14448"/>
    <cellStyle name="20% - Акцент1 8 2 4 5" xfId="18569"/>
    <cellStyle name="20% - Акцент1 8 2 4 6" xfId="18852"/>
    <cellStyle name="20% - Акцент1 8 2 4 7" xfId="30776"/>
    <cellStyle name="20% - Акцент1 8 2 4 8" xfId="14156"/>
    <cellStyle name="20% - Акцент1 8 2 4 9" xfId="28894"/>
    <cellStyle name="20% - Акцент1 8 2 40" xfId="47701"/>
    <cellStyle name="20% - Акцент1 8 2 5" xfId="725"/>
    <cellStyle name="20% — акцент1 8 2 5" xfId="23968"/>
    <cellStyle name="20% - Акцент1 8 2 5 10" xfId="39005"/>
    <cellStyle name="20% - Акцент1 8 2 5 11" xfId="41620"/>
    <cellStyle name="20% - Акцент1 8 2 5 12" xfId="46129"/>
    <cellStyle name="20% - Акцент1 8 2 5 13" xfId="48200"/>
    <cellStyle name="20% - Акцент1 8 2 5 2" xfId="4836"/>
    <cellStyle name="20% - Акцент1 8 2 5 3" xfId="16930"/>
    <cellStyle name="20% - Акцент1 8 2 5 4" xfId="21957"/>
    <cellStyle name="20% - Акцент1 8 2 5 5" xfId="26766"/>
    <cellStyle name="20% - Акцент1 8 2 5 6" xfId="27187"/>
    <cellStyle name="20% - Акцент1 8 2 5 7" xfId="30148"/>
    <cellStyle name="20% - Акцент1 8 2 5 8" xfId="30731"/>
    <cellStyle name="20% - Акцент1 8 2 5 9" xfId="37082"/>
    <cellStyle name="20% - Акцент1 8 2 6" xfId="3756"/>
    <cellStyle name="20% — акцент1 8 2 6" xfId="18358"/>
    <cellStyle name="20% - Акцент1 8 2 7" xfId="4093"/>
    <cellStyle name="20% — акцент1 8 2 7" xfId="22804"/>
    <cellStyle name="20% - Акцент1 8 2 8" xfId="4301"/>
    <cellStyle name="20% — акцент1 8 2 8" xfId="30998"/>
    <cellStyle name="20% - Акцент1 8 2 9" xfId="4747"/>
    <cellStyle name="20% — акцент1 8 2 9" xfId="28184"/>
    <cellStyle name="20% - Акцент1 8 20" xfId="8602"/>
    <cellStyle name="20% - Акцент1 8 21" xfId="8921"/>
    <cellStyle name="20% - Акцент1 8 22" xfId="9369"/>
    <cellStyle name="20% - Акцент1 8 23" xfId="9687"/>
    <cellStyle name="20% - Акцент1 8 24" xfId="10005"/>
    <cellStyle name="20% - Акцент1 8 25" xfId="10323"/>
    <cellStyle name="20% - Акцент1 8 26" xfId="10641"/>
    <cellStyle name="20% - Акцент1 8 27" xfId="10959"/>
    <cellStyle name="20% - Акцент1 8 28" xfId="11277"/>
    <cellStyle name="20% - Акцент1 8 29" xfId="11595"/>
    <cellStyle name="20% - Акцент1 8 3" xfId="726"/>
    <cellStyle name="20% — акцент1 8 3" xfId="4816"/>
    <cellStyle name="20% - Акцент1 8 3 10" xfId="18362"/>
    <cellStyle name="20% - Акцент1 8 3 11" xfId="28403"/>
    <cellStyle name="20% - Акцент1 8 3 12" xfId="37384"/>
    <cellStyle name="20% - Акцент1 8 3 13" xfId="39006"/>
    <cellStyle name="20% - Акцент1 8 3 14" xfId="44063"/>
    <cellStyle name="20% - Акцент1 8 3 15" xfId="46281"/>
    <cellStyle name="20% - Акцент1 8 3 16" xfId="48201"/>
    <cellStyle name="20% - Акцент1 8 3 2" xfId="4838"/>
    <cellStyle name="20% - Акцент1 8 3 3" xfId="14056"/>
    <cellStyle name="20% - Акцент1 8 3 4" xfId="23892"/>
    <cellStyle name="20% - Акцент1 8 3 5" xfId="24854"/>
    <cellStyle name="20% - Акцент1 8 3 6" xfId="14283"/>
    <cellStyle name="20% - Акцент1 8 3 7" xfId="19080"/>
    <cellStyle name="20% - Акцент1 8 3 8" xfId="23897"/>
    <cellStyle name="20% - Акцент1 8 3 9" xfId="20483"/>
    <cellStyle name="20% - Акцент1 8 30" xfId="11913"/>
    <cellStyle name="20% - Акцент1 8 31" xfId="12231"/>
    <cellStyle name="20% - Акцент1 8 32" xfId="12419"/>
    <cellStyle name="20% - Акцент1 8 33" xfId="12867"/>
    <cellStyle name="20% - Акцент1 8 34" xfId="13054"/>
    <cellStyle name="20% - Акцент1 8 35" xfId="13377"/>
    <cellStyle name="20% - Акцент1 8 36" xfId="13825"/>
    <cellStyle name="20% - Акцент1 8 37" xfId="17445"/>
    <cellStyle name="20% - Акцент1 8 38" xfId="18335"/>
    <cellStyle name="20% - Акцент1 8 39" xfId="18138"/>
    <cellStyle name="20% - Акцент1 8 4" xfId="727"/>
    <cellStyle name="20% — акцент1 8 4" xfId="14049"/>
    <cellStyle name="20% - Акцент1 8 4 10" xfId="26164"/>
    <cellStyle name="20% - Акцент1 8 4 11" xfId="37538"/>
    <cellStyle name="20% - Акцент1 8 4 12" xfId="39007"/>
    <cellStyle name="20% - Акцент1 8 4 13" xfId="41619"/>
    <cellStyle name="20% - Акцент1 8 4 14" xfId="46422"/>
    <cellStyle name="20% - Акцент1 8 4 15" xfId="48202"/>
    <cellStyle name="20% - Акцент1 8 4 2" xfId="4840"/>
    <cellStyle name="20% - Акцент1 8 4 3" xfId="23606"/>
    <cellStyle name="20% - Акцент1 8 4 4" xfId="25137"/>
    <cellStyle name="20% - Акцент1 8 4 5" xfId="17776"/>
    <cellStyle name="20% - Акцент1 8 4 6" xfId="15015"/>
    <cellStyle name="20% - Акцент1 8 4 7" xfId="27071"/>
    <cellStyle name="20% - Акцент1 8 4 8" xfId="18567"/>
    <cellStyle name="20% - Акцент1 8 4 9" xfId="32868"/>
    <cellStyle name="20% - Акцент1 8 40" xfId="30565"/>
    <cellStyle name="20% - Акцент1 8 41" xfId="31797"/>
    <cellStyle name="20% - Акцент1 8 42" xfId="23644"/>
    <cellStyle name="20% - Акцент1 8 43" xfId="36269"/>
    <cellStyle name="20% - Акцент1 8 44" xfId="17970"/>
    <cellStyle name="20% - Акцент1 8 45" xfId="38396"/>
    <cellStyle name="20% - Акцент1 8 46" xfId="44314"/>
    <cellStyle name="20% - Акцент1 8 47" xfId="42625"/>
    <cellStyle name="20% - Акцент1 8 48" xfId="47700"/>
    <cellStyle name="20% - Акцент1 8 5" xfId="728"/>
    <cellStyle name="20% — акцент1 8 5" xfId="25350"/>
    <cellStyle name="20% - Акцент1 8 5 10" xfId="30779"/>
    <cellStyle name="20% - Акцент1 8 5 11" xfId="39008"/>
    <cellStyle name="20% - Акцент1 8 5 12" xfId="44062"/>
    <cellStyle name="20% - Акцент1 8 5 13" xfId="46599"/>
    <cellStyle name="20% - Акцент1 8 5 14" xfId="48203"/>
    <cellStyle name="20% - Акцент1 8 5 2" xfId="4842"/>
    <cellStyle name="20% - Акцент1 8 5 3" xfId="25431"/>
    <cellStyle name="20% - Акцент1 8 5 4" xfId="14115"/>
    <cellStyle name="20% - Акцент1 8 5 5" xfId="22640"/>
    <cellStyle name="20% - Акцент1 8 5 6" xfId="27845"/>
    <cellStyle name="20% - Акцент1 8 5 7" xfId="17204"/>
    <cellStyle name="20% - Акцент1 8 5 8" xfId="17729"/>
    <cellStyle name="20% - Акцент1 8 5 9" xfId="28290"/>
    <cellStyle name="20% - Акцент1 8 6" xfId="729"/>
    <cellStyle name="20% — акцент1 8 6" xfId="23104"/>
    <cellStyle name="20% - Акцент1 8 6 10" xfId="39009"/>
    <cellStyle name="20% - Акцент1 8 6 11" xfId="44061"/>
    <cellStyle name="20% - Акцент1 8 6 12" xfId="46744"/>
    <cellStyle name="20% - Акцент1 8 6 13" xfId="48204"/>
    <cellStyle name="20% - Акцент1 8 6 2" xfId="4845"/>
    <cellStyle name="20% - Акцент1 8 6 3" xfId="14055"/>
    <cellStyle name="20% - Акцент1 8 6 4" xfId="17261"/>
    <cellStyle name="20% - Акцент1 8 6 5" xfId="28421"/>
    <cellStyle name="20% - Акцент1 8 6 6" xfId="19091"/>
    <cellStyle name="20% - Акцент1 8 6 7" xfId="30416"/>
    <cellStyle name="20% - Акцент1 8 6 8" xfId="23106"/>
    <cellStyle name="20% - Акцент1 8 6 9" xfId="31740"/>
    <cellStyle name="20% - Акцент1 8 7" xfId="730"/>
    <cellStyle name="20% — акцент1 8 7" xfId="18427"/>
    <cellStyle name="20% - Акцент1 8 7 10" xfId="44060"/>
    <cellStyle name="20% - Акцент1 8 7 11" xfId="42674"/>
    <cellStyle name="20% - Акцент1 8 7 12" xfId="48205"/>
    <cellStyle name="20% - Акцент1 8 7 2" xfId="4847"/>
    <cellStyle name="20% - Акцент1 8 7 3" xfId="25517"/>
    <cellStyle name="20% - Акцент1 8 7 4" xfId="19442"/>
    <cellStyle name="20% - Акцент1 8 7 5" xfId="19111"/>
    <cellStyle name="20% - Акцент1 8 7 6" xfId="21993"/>
    <cellStyle name="20% - Акцент1 8 7 7" xfId="21852"/>
    <cellStyle name="20% - Акцент1 8 7 8" xfId="21880"/>
    <cellStyle name="20% - Акцент1 8 7 9" xfId="39010"/>
    <cellStyle name="20% - Акцент1 8 8" xfId="731"/>
    <cellStyle name="20% — акцент1 8 8" xfId="17985"/>
    <cellStyle name="20% - Акцент1 8 8 10" xfId="42675"/>
    <cellStyle name="20% - Акцент1 8 8 11" xfId="48206"/>
    <cellStyle name="20% - Акцент1 8 8 2" xfId="4849"/>
    <cellStyle name="20% - Акцент1 8 8 3" xfId="26919"/>
    <cellStyle name="20% - Акцент1 8 8 4" xfId="19266"/>
    <cellStyle name="20% - Акцент1 8 8 5" xfId="25828"/>
    <cellStyle name="20% - Акцент1 8 8 6" xfId="30751"/>
    <cellStyle name="20% - Акцент1 8 8 7" xfId="31491"/>
    <cellStyle name="20% - Акцент1 8 8 8" xfId="39011"/>
    <cellStyle name="20% - Акцент1 8 8 9" xfId="44059"/>
    <cellStyle name="20% - Акцент1 8 9" xfId="732"/>
    <cellStyle name="20% — акцент1 8 9" xfId="30723"/>
    <cellStyle name="20% - Акцент1 8 9 10" xfId="48207"/>
    <cellStyle name="20% - Акцент1 8 9 2" xfId="4851"/>
    <cellStyle name="20% - Акцент1 8 9 3" xfId="31095"/>
    <cellStyle name="20% - Акцент1 8 9 4" xfId="25239"/>
    <cellStyle name="20% - Акцент1 8 9 5" xfId="23345"/>
    <cellStyle name="20% - Акцент1 8 9 6" xfId="29266"/>
    <cellStyle name="20% - Акцент1 8 9 7" xfId="39012"/>
    <cellStyle name="20% - Акцент1 8 9 8" xfId="44058"/>
    <cellStyle name="20% - Акцент1 8 9 9" xfId="42676"/>
    <cellStyle name="20% - Акцент1 9" xfId="25"/>
    <cellStyle name="20% — акцент1 9" xfId="734"/>
    <cellStyle name="20% - Акцент1 9 10" xfId="735"/>
    <cellStyle name="20% — акцент1 9 10" xfId="19185"/>
    <cellStyle name="20% - Акцент1 9 10 2" xfId="4862"/>
    <cellStyle name="20% - Акцент1 9 10 3" xfId="29722"/>
    <cellStyle name="20% - Акцент1 9 10 4" xfId="24417"/>
    <cellStyle name="20% - Акцент1 9 10 5" xfId="39015"/>
    <cellStyle name="20% - Акцент1 9 10 6" xfId="44055"/>
    <cellStyle name="20% - Акцент1 9 10 7" xfId="42679"/>
    <cellStyle name="20% - Акцент1 9 10 8" xfId="48210"/>
    <cellStyle name="20% - Акцент1 9 11" xfId="733"/>
    <cellStyle name="20% — акцент1 9 11" xfId="26965"/>
    <cellStyle name="20% - Акцент1 9 11 2" xfId="14063"/>
    <cellStyle name="20% - Акцент1 9 11 3" xfId="24890"/>
    <cellStyle name="20% - Акцент1 9 11 4" xfId="39013"/>
    <cellStyle name="20% - Акцент1 9 11 5" xfId="44057"/>
    <cellStyle name="20% - Акцент1 9 11 6" xfId="42677"/>
    <cellStyle name="20% - Акцент1 9 11 7" xfId="48208"/>
    <cellStyle name="20% - Акцент1 9 12" xfId="3757"/>
    <cellStyle name="20% — акцент1 9 12" xfId="31248"/>
    <cellStyle name="20% - Акцент1 9 13" xfId="4094"/>
    <cellStyle name="20% — акцент1 9 13" xfId="39014"/>
    <cellStyle name="20% - Акцент1 9 14" xfId="4302"/>
    <cellStyle name="20% — акцент1 9 14" xfId="44056"/>
    <cellStyle name="20% - Акцент1 9 15" xfId="4746"/>
    <cellStyle name="20% — акцент1 9 15" xfId="42678"/>
    <cellStyle name="20% - Акцент1 9 16" xfId="4950"/>
    <cellStyle name="20% — акцент1 9 16" xfId="48209"/>
    <cellStyle name="20% - Акцент1 9 17" xfId="4853"/>
    <cellStyle name="20% - Акцент1 9 18" xfId="8279"/>
    <cellStyle name="20% - Акцент1 9 18 2" xfId="20976"/>
    <cellStyle name="20% - Акцент1 9 19" xfId="8566"/>
    <cellStyle name="20% - Акцент1 9 19 2" xfId="21263"/>
    <cellStyle name="20% - Акцент1 9 2" xfId="26"/>
    <cellStyle name="20% — акцент1 9 2" xfId="4855"/>
    <cellStyle name="20% - Акцент1 9 2 10" xfId="10320"/>
    <cellStyle name="20% - Акцент1 9 2 11" xfId="10638"/>
    <cellStyle name="20% - Акцент1 9 2 12" xfId="10956"/>
    <cellStyle name="20% - Акцент1 9 2 13" xfId="11274"/>
    <cellStyle name="20% - Акцент1 9 2 14" xfId="11592"/>
    <cellStyle name="20% - Акцент1 9 2 15" xfId="11910"/>
    <cellStyle name="20% - Акцент1 9 2 16" xfId="12228"/>
    <cellStyle name="20% - Акцент1 9 2 17" xfId="12422"/>
    <cellStyle name="20% - Акцент1 9 2 18" xfId="12864"/>
    <cellStyle name="20% - Акцент1 9 2 19" xfId="13057"/>
    <cellStyle name="20% - Акцент1 9 2 2" xfId="736"/>
    <cellStyle name="20% - Акцент1 9 2 2 2" xfId="4866"/>
    <cellStyle name="20% - Акцент1 9 2 20" xfId="13380"/>
    <cellStyle name="20% - Акцент1 9 2 21" xfId="20958"/>
    <cellStyle name="20% - Акцент1 9 2 22" xfId="17736"/>
    <cellStyle name="20% - Акцент1 9 2 23" xfId="26959"/>
    <cellStyle name="20% - Акцент1 9 2 24" xfId="27167"/>
    <cellStyle name="20% - Акцент1 9 2 25" xfId="20697"/>
    <cellStyle name="20% - Акцент1 9 2 26" xfId="32159"/>
    <cellStyle name="20% - Акцент1 9 2 27" xfId="25793"/>
    <cellStyle name="20% - Акцент1 9 2 28" xfId="19222"/>
    <cellStyle name="20% - Акцент1 9 2 29" xfId="36666"/>
    <cellStyle name="20% - Акцент1 9 2 3" xfId="3758"/>
    <cellStyle name="20% - Акцент1 9 2 30" xfId="38399"/>
    <cellStyle name="20% - Акцент1 9 2 31" xfId="38795"/>
    <cellStyle name="20% - Акцент1 9 2 32" xfId="44718"/>
    <cellStyle name="20% - Акцент1 9 2 33" xfId="47703"/>
    <cellStyle name="20% - Акцент1 9 2 4" xfId="4864"/>
    <cellStyle name="20% - Акцент1 9 2 5" xfId="8605"/>
    <cellStyle name="20% - Акцент1 9 2 6" xfId="8924"/>
    <cellStyle name="20% - Акцент1 9 2 7" xfId="9366"/>
    <cellStyle name="20% - Акцент1 9 2 8" xfId="9684"/>
    <cellStyle name="20% - Акцент1 9 2 9" xfId="10002"/>
    <cellStyle name="20% - Акцент1 9 20" xfId="8604"/>
    <cellStyle name="20% - Акцент1 9 21" xfId="8923"/>
    <cellStyle name="20% - Акцент1 9 22" xfId="9367"/>
    <cellStyle name="20% - Акцент1 9 23" xfId="9685"/>
    <cellStyle name="20% - Акцент1 9 24" xfId="10003"/>
    <cellStyle name="20% - Акцент1 9 25" xfId="10321"/>
    <cellStyle name="20% - Акцент1 9 26" xfId="10639"/>
    <cellStyle name="20% - Акцент1 9 27" xfId="10957"/>
    <cellStyle name="20% - Акцент1 9 28" xfId="11275"/>
    <cellStyle name="20% - Акцент1 9 29" xfId="11593"/>
    <cellStyle name="20% - Акцент1 9 3" xfId="737"/>
    <cellStyle name="20% — акцент1 9 3" xfId="14064"/>
    <cellStyle name="20% - Акцент1 9 3 10" xfId="22642"/>
    <cellStyle name="20% - Акцент1 9 3 11" xfId="38290"/>
    <cellStyle name="20% - Акцент1 9 3 12" xfId="39016"/>
    <cellStyle name="20% - Акцент1 9 3 13" xfId="44054"/>
    <cellStyle name="20% - Акцент1 9 3 14" xfId="42070"/>
    <cellStyle name="20% - Акцент1 9 3 15" xfId="48211"/>
    <cellStyle name="20% - Акцент1 9 3 2" xfId="4868"/>
    <cellStyle name="20% - Акцент1 9 3 3" xfId="20663"/>
    <cellStyle name="20% - Акцент1 9 3 4" xfId="26296"/>
    <cellStyle name="20% - Акцент1 9 3 5" xfId="27228"/>
    <cellStyle name="20% - Акцент1 9 3 6" xfId="31190"/>
    <cellStyle name="20% - Акцент1 9 3 7" xfId="24081"/>
    <cellStyle name="20% - Акцент1 9 3 8" xfId="15422"/>
    <cellStyle name="20% - Акцент1 9 3 9" xfId="24382"/>
    <cellStyle name="20% - Акцент1 9 30" xfId="11911"/>
    <cellStyle name="20% - Акцент1 9 31" xfId="12229"/>
    <cellStyle name="20% - Акцент1 9 32" xfId="12421"/>
    <cellStyle name="20% - Акцент1 9 33" xfId="12865"/>
    <cellStyle name="20% - Акцент1 9 34" xfId="13056"/>
    <cellStyle name="20% - Акцент1 9 35" xfId="13379"/>
    <cellStyle name="20% - Акцент1 9 36" xfId="13823"/>
    <cellStyle name="20% - Акцент1 9 37" xfId="18594"/>
    <cellStyle name="20% - Акцент1 9 38" xfId="18181"/>
    <cellStyle name="20% - Акцент1 9 39" xfId="16188"/>
    <cellStyle name="20% - Акцент1 9 4" xfId="738"/>
    <cellStyle name="20% — акцент1 9 4" xfId="20664"/>
    <cellStyle name="20% - Акцент1 9 4 10" xfId="38209"/>
    <cellStyle name="20% - Акцент1 9 4 11" xfId="39017"/>
    <cellStyle name="20% - Акцент1 9 4 12" xfId="44053"/>
    <cellStyle name="20% - Акцент1 9 4 13" xfId="42190"/>
    <cellStyle name="20% - Акцент1 9 4 14" xfId="48212"/>
    <cellStyle name="20% - Акцент1 9 4 2" xfId="4871"/>
    <cellStyle name="20% - Акцент1 9 4 3" xfId="26010"/>
    <cellStyle name="20% - Акцент1 9 4 4" xfId="27547"/>
    <cellStyle name="20% - Акцент1 9 4 5" xfId="30917"/>
    <cellStyle name="20% - Акцент1 9 4 6" xfId="25258"/>
    <cellStyle name="20% - Акцент1 9 4 7" xfId="19496"/>
    <cellStyle name="20% - Акцент1 9 4 8" xfId="26737"/>
    <cellStyle name="20% - Акцент1 9 4 9" xfId="32895"/>
    <cellStyle name="20% - Акцент1 9 40" xfId="30836"/>
    <cellStyle name="20% - Акцент1 9 41" xfId="32052"/>
    <cellStyle name="20% - Акцент1 9 42" xfId="29745"/>
    <cellStyle name="20% - Акцент1 9 43" xfId="36193"/>
    <cellStyle name="20% - Акцент1 9 44" xfId="26723"/>
    <cellStyle name="20% - Акцент1 9 45" xfId="38398"/>
    <cellStyle name="20% - Акцент1 9 46" xfId="41861"/>
    <cellStyle name="20% - Акцент1 9 47" xfId="42626"/>
    <cellStyle name="20% - Акцент1 9 48" xfId="47702"/>
    <cellStyle name="20% - Акцент1 9 5" xfId="739"/>
    <cellStyle name="20% — акцент1 9 5" xfId="18696"/>
    <cellStyle name="20% - Акцент1 9 5 10" xfId="39018"/>
    <cellStyle name="20% - Акцент1 9 5 11" xfId="44052"/>
    <cellStyle name="20% - Акцент1 9 5 12" xfId="42359"/>
    <cellStyle name="20% - Акцент1 9 5 13" xfId="48213"/>
    <cellStyle name="20% - Акцент1 9 5 2" xfId="4873"/>
    <cellStyle name="20% - Акцент1 9 5 3" xfId="20366"/>
    <cellStyle name="20% - Акцент1 9 5 4" xfId="30653"/>
    <cellStyle name="20% - Акцент1 9 5 5" xfId="29658"/>
    <cellStyle name="20% - Акцент1 9 5 6" xfId="29453"/>
    <cellStyle name="20% - Акцент1 9 5 7" xfId="17883"/>
    <cellStyle name="20% - Акцент1 9 5 8" xfId="19031"/>
    <cellStyle name="20% - Акцент1 9 5 9" xfId="38134"/>
    <cellStyle name="20% - Акцент1 9 6" xfId="740"/>
    <cellStyle name="20% — акцент1 9 6" xfId="23331"/>
    <cellStyle name="20% - Акцент1 9 6 10" xfId="44051"/>
    <cellStyle name="20% - Акцент1 9 6 11" xfId="42450"/>
    <cellStyle name="20% - Акцент1 9 6 12" xfId="48214"/>
    <cellStyle name="20% - Акцент1 9 6 2" xfId="4875"/>
    <cellStyle name="20% - Акцент1 9 6 3" xfId="30392"/>
    <cellStyle name="20% - Акцент1 9 6 4" xfId="14427"/>
    <cellStyle name="20% - Акцент1 9 6 5" xfId="30262"/>
    <cellStyle name="20% - Акцент1 9 6 6" xfId="29749"/>
    <cellStyle name="20% - Акцент1 9 6 7" xfId="22729"/>
    <cellStyle name="20% - Акцент1 9 6 8" xfId="29012"/>
    <cellStyle name="20% - Акцент1 9 6 9" xfId="39019"/>
    <cellStyle name="20% - Акцент1 9 7" xfId="741"/>
    <cellStyle name="20% — акцент1 9 7" xfId="14196"/>
    <cellStyle name="20% - Акцент1 9 7 10" xfId="42680"/>
    <cellStyle name="20% - Акцент1 9 7 11" xfId="48215"/>
    <cellStyle name="20% - Акцент1 9 7 2" xfId="4877"/>
    <cellStyle name="20% - Акцент1 9 7 3" xfId="29918"/>
    <cellStyle name="20% - Акцент1 9 7 4" xfId="31301"/>
    <cellStyle name="20% - Акцент1 9 7 5" xfId="27770"/>
    <cellStyle name="20% - Акцент1 9 7 6" xfId="31494"/>
    <cellStyle name="20% - Акцент1 9 7 7" xfId="20797"/>
    <cellStyle name="20% - Акцент1 9 7 8" xfId="39020"/>
    <cellStyle name="20% - Акцент1 9 7 9" xfId="44050"/>
    <cellStyle name="20% - Акцент1 9 8" xfId="742"/>
    <cellStyle name="20% — акцент1 9 8" xfId="28137"/>
    <cellStyle name="20% - Акцент1 9 8 10" xfId="48216"/>
    <cellStyle name="20% - Акцент1 9 8 2" xfId="4879"/>
    <cellStyle name="20% - Акцент1 9 8 3" xfId="31536"/>
    <cellStyle name="20% - Акцент1 9 8 4" xfId="19313"/>
    <cellStyle name="20% - Акцент1 9 8 5" xfId="31743"/>
    <cellStyle name="20% - Акцент1 9 8 6" xfId="38056"/>
    <cellStyle name="20% - Акцент1 9 8 7" xfId="39021"/>
    <cellStyle name="20% - Акцент1 9 8 8" xfId="44049"/>
    <cellStyle name="20% - Акцент1 9 8 9" xfId="44336"/>
    <cellStyle name="20% - Акцент1 9 9" xfId="743"/>
    <cellStyle name="20% — акцент1 9 9" xfId="24084"/>
    <cellStyle name="20% - Акцент1 9 9 2" xfId="4881"/>
    <cellStyle name="20% - Акцент1 9 9 3" xfId="36350"/>
    <cellStyle name="20% - Акцент1 9 9 4" xfId="32003"/>
    <cellStyle name="20% - Акцент1 9 9 5" xfId="37976"/>
    <cellStyle name="20% - Акцент1 9 9 6" xfId="39022"/>
    <cellStyle name="20% - Акцент1 9 9 7" xfId="44048"/>
    <cellStyle name="20% - Акцент1 9 9 8" xfId="44470"/>
    <cellStyle name="20% - Акцент1 9 9 9" xfId="48217"/>
    <cellStyle name="20% — акцент2" xfId="27"/>
    <cellStyle name="20% - Акцент2 10" xfId="28"/>
    <cellStyle name="20% — акцент2 10" xfId="746"/>
    <cellStyle name="20% - Акцент2 10 10" xfId="747"/>
    <cellStyle name="20% — акцент2 10 10" xfId="35756"/>
    <cellStyle name="20% - Акцент2 10 10 2" xfId="4894"/>
    <cellStyle name="20% - Акцент2 10 10 3" xfId="37200"/>
    <cellStyle name="20% - Акцент2 10 10 4" xfId="25117"/>
    <cellStyle name="20% - Акцент2 10 10 5" xfId="39025"/>
    <cellStyle name="20% - Акцент2 10 10 6" xfId="44046"/>
    <cellStyle name="20% - Акцент2 10 10 7" xfId="47595"/>
    <cellStyle name="20% - Акцент2 10 10 8" xfId="48220"/>
    <cellStyle name="20% - Акцент2 10 11" xfId="745"/>
    <cellStyle name="20% — акцент2 10 11" xfId="37354"/>
    <cellStyle name="20% - Акцент2 10 11 2" xfId="14075"/>
    <cellStyle name="20% - Акцент2 10 11 3" xfId="37812"/>
    <cellStyle name="20% - Акцент2 10 11 4" xfId="39023"/>
    <cellStyle name="20% - Акцент2 10 11 5" xfId="44035"/>
    <cellStyle name="20% - Акцент2 10 11 6" xfId="45339"/>
    <cellStyle name="20% - Акцент2 10 11 7" xfId="48218"/>
    <cellStyle name="20% - Акцент2 10 12" xfId="3760"/>
    <cellStyle name="20% — акцент2 10 12" xfId="37734"/>
    <cellStyle name="20% - Акцент2 10 13" xfId="4096"/>
    <cellStyle name="20% — акцент2 10 13" xfId="39024"/>
    <cellStyle name="20% - Акцент2 10 14" xfId="4305"/>
    <cellStyle name="20% — акцент2 10 14" xfId="44047"/>
    <cellStyle name="20% - Акцент2 10 15" xfId="4743"/>
    <cellStyle name="20% — акцент2 10 15" xfId="47675"/>
    <cellStyle name="20% - Акцент2 10 16" xfId="4947"/>
    <cellStyle name="20% — акцент2 10 16" xfId="48219"/>
    <cellStyle name="20% - Акцент2 10 17" xfId="4890"/>
    <cellStyle name="20% - Акцент2 10 18" xfId="8281"/>
    <cellStyle name="20% - Акцент2 10 18 2" xfId="20978"/>
    <cellStyle name="20% - Акцент2 10 19" xfId="8564"/>
    <cellStyle name="20% - Акцент2 10 19 2" xfId="21261"/>
    <cellStyle name="20% - Акцент2 10 2" xfId="29"/>
    <cellStyle name="20% — акцент2 10 2" xfId="4892"/>
    <cellStyle name="20% - Акцент2 10 2 10" xfId="10317"/>
    <cellStyle name="20% - Акцент2 10 2 11" xfId="10635"/>
    <cellStyle name="20% - Акцент2 10 2 12" xfId="10953"/>
    <cellStyle name="20% - Акцент2 10 2 13" xfId="11271"/>
    <cellStyle name="20% - Акцент2 10 2 14" xfId="11589"/>
    <cellStyle name="20% - Акцент2 10 2 15" xfId="11907"/>
    <cellStyle name="20% - Акцент2 10 2 16" xfId="12225"/>
    <cellStyle name="20% - Акцент2 10 2 17" xfId="12425"/>
    <cellStyle name="20% - Акцент2 10 2 18" xfId="12861"/>
    <cellStyle name="20% - Акцент2 10 2 19" xfId="13060"/>
    <cellStyle name="20% - Акцент2 10 2 2" xfId="748"/>
    <cellStyle name="20% - Акцент2 10 2 2 2" xfId="4899"/>
    <cellStyle name="20% - Акцент2 10 2 20" xfId="13383"/>
    <cellStyle name="20% - Акцент2 10 2 21" xfId="13821"/>
    <cellStyle name="20% - Акцент2 10 2 22" xfId="18596"/>
    <cellStyle name="20% - Акцент2 10 2 23" xfId="27235"/>
    <cellStyle name="20% - Акцент2 10 2 24" xfId="19149"/>
    <cellStyle name="20% - Акцент2 10 2 25" xfId="18186"/>
    <cellStyle name="20% - Акцент2 10 2 26" xfId="32414"/>
    <cellStyle name="20% - Акцент2 10 2 27" xfId="18832"/>
    <cellStyle name="20% - Акцент2 10 2 28" xfId="20536"/>
    <cellStyle name="20% - Акцент2 10 2 29" xfId="29752"/>
    <cellStyle name="20% - Акцент2 10 2 3" xfId="3761"/>
    <cellStyle name="20% - Акцент2 10 2 30" xfId="38402"/>
    <cellStyle name="20% - Акцент2 10 2 31" xfId="41853"/>
    <cellStyle name="20% - Акцент2 10 2 32" xfId="44884"/>
    <cellStyle name="20% - Акцент2 10 2 33" xfId="47706"/>
    <cellStyle name="20% - Акцент2 10 2 4" xfId="4897"/>
    <cellStyle name="20% - Акцент2 10 2 5" xfId="8608"/>
    <cellStyle name="20% - Акцент2 10 2 6" xfId="8927"/>
    <cellStyle name="20% - Акцент2 10 2 7" xfId="9363"/>
    <cellStyle name="20% - Акцент2 10 2 8" xfId="9681"/>
    <cellStyle name="20% - Акцент2 10 2 9" xfId="9999"/>
    <cellStyle name="20% - Акцент2 10 20" xfId="8607"/>
    <cellStyle name="20% - Акцент2 10 21" xfId="8926"/>
    <cellStyle name="20% - Акцент2 10 22" xfId="9364"/>
    <cellStyle name="20% - Акцент2 10 23" xfId="9682"/>
    <cellStyle name="20% - Акцент2 10 24" xfId="10000"/>
    <cellStyle name="20% - Акцент2 10 25" xfId="10318"/>
    <cellStyle name="20% - Акцент2 10 26" xfId="10636"/>
    <cellStyle name="20% - Акцент2 10 27" xfId="10954"/>
    <cellStyle name="20% - Акцент2 10 28" xfId="11272"/>
    <cellStyle name="20% - Акцент2 10 29" xfId="11590"/>
    <cellStyle name="20% - Акцент2 10 3" xfId="749"/>
    <cellStyle name="20% — акцент2 10 3" xfId="14076"/>
    <cellStyle name="20% - Акцент2 10 3 10" xfId="34302"/>
    <cellStyle name="20% - Акцент2 10 3 11" xfId="25146"/>
    <cellStyle name="20% - Акцент2 10 3 12" xfId="39026"/>
    <cellStyle name="20% - Акцент2 10 3 13" xfId="44045"/>
    <cellStyle name="20% - Акцент2 10 3 14" xfId="47436"/>
    <cellStyle name="20% - Акцент2 10 3 15" xfId="48221"/>
    <cellStyle name="20% - Акцент2 10 3 2" xfId="4901"/>
    <cellStyle name="20% - Акцент2 10 3 3" xfId="20661"/>
    <cellStyle name="20% - Акцент2 10 3 4" xfId="18698"/>
    <cellStyle name="20% - Акцент2 10 3 5" xfId="28878"/>
    <cellStyle name="20% - Акцент2 10 3 6" xfId="22595"/>
    <cellStyle name="20% - Акцент2 10 3 7" xfId="32492"/>
    <cellStyle name="20% - Акцент2 10 3 8" xfId="34058"/>
    <cellStyle name="20% - Акцент2 10 3 9" xfId="35560"/>
    <cellStyle name="20% - Акцент2 10 30" xfId="11908"/>
    <cellStyle name="20% - Акцент2 10 31" xfId="12226"/>
    <cellStyle name="20% - Акцент2 10 32" xfId="12424"/>
    <cellStyle name="20% - Акцент2 10 33" xfId="12862"/>
    <cellStyle name="20% - Акцент2 10 34" xfId="13059"/>
    <cellStyle name="20% - Акцент2 10 35" xfId="13382"/>
    <cellStyle name="20% - Акцент2 10 36" xfId="25645"/>
    <cellStyle name="20% - Акцент2 10 37" xfId="24394"/>
    <cellStyle name="20% - Акцент2 10 38" xfId="27540"/>
    <cellStyle name="20% - Акцент2 10 39" xfId="27025"/>
    <cellStyle name="20% - Акцент2 10 4" xfId="750"/>
    <cellStyle name="20% — акцент2 10 4" xfId="16577"/>
    <cellStyle name="20% - Акцент2 10 4 10" xfId="37208"/>
    <cellStyle name="20% - Акцент2 10 4 11" xfId="39027"/>
    <cellStyle name="20% - Акцент2 10 4 12" xfId="44044"/>
    <cellStyle name="20% - Акцент2 10 4 13" xfId="45500"/>
    <cellStyle name="20% - Акцент2 10 4 14" xfId="48222"/>
    <cellStyle name="20% - Акцент2 10 4 2" xfId="4903"/>
    <cellStyle name="20% - Акцент2 10 4 3" xfId="18469"/>
    <cellStyle name="20% - Акцент2 10 4 4" xfId="28588"/>
    <cellStyle name="20% - Акцент2 10 4 5" xfId="29001"/>
    <cellStyle name="20% - Акцент2 10 4 6" xfId="32239"/>
    <cellStyle name="20% - Акцент2 10 4 7" xfId="32557"/>
    <cellStyle name="20% - Акцент2 10 4 8" xfId="35370"/>
    <cellStyle name="20% - Акцент2 10 4 9" xfId="37051"/>
    <cellStyle name="20% - Акцент2 10 40" xfId="26141"/>
    <cellStyle name="20% - Акцент2 10 41" xfId="32305"/>
    <cellStyle name="20% - Акцент2 10 42" xfId="27912"/>
    <cellStyle name="20% - Акцент2 10 43" xfId="32085"/>
    <cellStyle name="20% - Акцент2 10 44" xfId="36822"/>
    <cellStyle name="20% - Акцент2 10 45" xfId="38401"/>
    <cellStyle name="20% - Акцент2 10 46" xfId="42052"/>
    <cellStyle name="20% - Акцент2 10 47" xfId="42627"/>
    <cellStyle name="20% - Акцент2 10 48" xfId="47705"/>
    <cellStyle name="20% - Акцент2 10 5" xfId="751"/>
    <cellStyle name="20% — акцент2 10 5" xfId="14629"/>
    <cellStyle name="20% - Акцент2 10 5 10" xfId="39028"/>
    <cellStyle name="20% - Акцент2 10 5 11" xfId="44043"/>
    <cellStyle name="20% - Акцент2 10 5 12" xfId="45661"/>
    <cellStyle name="20% - Акцент2 10 5 13" xfId="48223"/>
    <cellStyle name="20% - Акцент2 10 5 2" xfId="4905"/>
    <cellStyle name="20% - Акцент2 10 5 3" xfId="20364"/>
    <cellStyle name="20% - Акцент2 10 5 4" xfId="25606"/>
    <cellStyle name="20% - Акцент2 10 5 5" xfId="24951"/>
    <cellStyle name="20% - Акцент2 10 5 6" xfId="32809"/>
    <cellStyle name="20% - Акцент2 10 5 7" xfId="35175"/>
    <cellStyle name="20% - Акцент2 10 5 8" xfId="36897"/>
    <cellStyle name="20% - Акцент2 10 5 9" xfId="27316"/>
    <cellStyle name="20% - Акцент2 10 6" xfId="752"/>
    <cellStyle name="20% — акцент2 10 6" xfId="22171"/>
    <cellStyle name="20% - Акцент2 10 6 10" xfId="44042"/>
    <cellStyle name="20% - Акцент2 10 6 11" xfId="47358"/>
    <cellStyle name="20% - Акцент2 10 6 12" xfId="48224"/>
    <cellStyle name="20% - Акцент2 10 6 2" xfId="4907"/>
    <cellStyle name="20% - Акцент2 10 6 3" xfId="21910"/>
    <cellStyle name="20% - Акцент2 10 6 4" xfId="25080"/>
    <cellStyle name="20% - Акцент2 10 6 5" xfId="33834"/>
    <cellStyle name="20% - Акцент2 10 6 6" xfId="34972"/>
    <cellStyle name="20% - Акцент2 10 6 7" xfId="36748"/>
    <cellStyle name="20% - Акцент2 10 6 8" xfId="19391"/>
    <cellStyle name="20% - Акцент2 10 6 9" xfId="39029"/>
    <cellStyle name="20% - Акцент2 10 7" xfId="753"/>
    <cellStyle name="20% — акцент2 10 7" xfId="15257"/>
    <cellStyle name="20% - Акцент2 10 7 10" xfId="47282"/>
    <cellStyle name="20% - Акцент2 10 7 11" xfId="48225"/>
    <cellStyle name="20% - Акцент2 10 7 2" xfId="4914"/>
    <cellStyle name="20% - Акцент2 10 7 3" xfId="31983"/>
    <cellStyle name="20% - Акцент2 10 7 4" xfId="33596"/>
    <cellStyle name="20% - Акцент2 10 7 5" xfId="34764"/>
    <cellStyle name="20% - Акцент2 10 7 6" xfId="36597"/>
    <cellStyle name="20% - Акцент2 10 7 7" xfId="35477"/>
    <cellStyle name="20% - Акцент2 10 7 8" xfId="39030"/>
    <cellStyle name="20% - Акцент2 10 7 9" xfId="44041"/>
    <cellStyle name="20% - Акцент2 10 8" xfId="754"/>
    <cellStyle name="20% — акцент2 10 8" xfId="24341"/>
    <cellStyle name="20% - Акцент2 10 8 10" xfId="48226"/>
    <cellStyle name="20% - Акцент2 10 8 2" xfId="4916"/>
    <cellStyle name="20% - Акцент2 10 8 3" xfId="33354"/>
    <cellStyle name="20% - Акцент2 10 8 4" xfId="32132"/>
    <cellStyle name="20% - Акцент2 10 8 5" xfId="36450"/>
    <cellStyle name="20% - Акцент2 10 8 6" xfId="37434"/>
    <cellStyle name="20% - Акцент2 10 8 7" xfId="39031"/>
    <cellStyle name="20% - Акцент2 10 8 8" xfId="44040"/>
    <cellStyle name="20% - Акцент2 10 8 9" xfId="47202"/>
    <cellStyle name="20% - Акцент2 10 9" xfId="755"/>
    <cellStyle name="20% — акцент2 10 9" xfId="34754"/>
    <cellStyle name="20% - Акцент2 10 9 2" xfId="4918"/>
    <cellStyle name="20% - Акцент2 10 9 3" xfId="23661"/>
    <cellStyle name="20% - Акцент2 10 9 4" xfId="18786"/>
    <cellStyle name="20% - Акцент2 10 9 5" xfId="32510"/>
    <cellStyle name="20% - Акцент2 10 9 6" xfId="39032"/>
    <cellStyle name="20% - Акцент2 10 9 7" xfId="44039"/>
    <cellStyle name="20% - Акцент2 10 9 8" xfId="47121"/>
    <cellStyle name="20% - Акцент2 10 9 9" xfId="48227"/>
    <cellStyle name="20% - Акцент2 11" xfId="30"/>
    <cellStyle name="20% — акцент2 11" xfId="757"/>
    <cellStyle name="20% - Акцент2 11 10" xfId="758"/>
    <cellStyle name="20% — акцент2 11 10" xfId="24263"/>
    <cellStyle name="20% - Акцент2 11 10 2" xfId="4925"/>
    <cellStyle name="20% - Акцент2 11 10 3" xfId="32051"/>
    <cellStyle name="20% - Акцент2 11 10 4" xfId="29328"/>
    <cellStyle name="20% - Акцент2 11 10 5" xfId="39035"/>
    <cellStyle name="20% - Акцент2 11 10 6" xfId="44036"/>
    <cellStyle name="20% - Акцент2 11 10 7" xfId="44875"/>
    <cellStyle name="20% - Акцент2 11 10 8" xfId="48230"/>
    <cellStyle name="20% - Акцент2 11 11" xfId="756"/>
    <cellStyle name="20% — акцент2 11 11" xfId="23347"/>
    <cellStyle name="20% - Акцент2 11 11 2" xfId="14086"/>
    <cellStyle name="20% - Акцент2 11 11 3" xfId="36941"/>
    <cellStyle name="20% - Акцент2 11 11 4" xfId="39033"/>
    <cellStyle name="20% - Акцент2 11 11 5" xfId="44038"/>
    <cellStyle name="20% - Акцент2 11 11 6" xfId="47044"/>
    <cellStyle name="20% - Акцент2 11 11 7" xfId="48228"/>
    <cellStyle name="20% - Акцент2 11 12" xfId="3762"/>
    <cellStyle name="20% — акцент2 11 12" xfId="35651"/>
    <cellStyle name="20% - Акцент2 11 13" xfId="4097"/>
    <cellStyle name="20% — акцент2 11 13" xfId="39034"/>
    <cellStyle name="20% - Акцент2 11 14" xfId="4307"/>
    <cellStyle name="20% — акцент2 11 14" xfId="44037"/>
    <cellStyle name="20% - Акцент2 11 15" xfId="4741"/>
    <cellStyle name="20% — акцент2 11 15" xfId="46964"/>
    <cellStyle name="20% - Акцент2 11 16" xfId="4945"/>
    <cellStyle name="20% — акцент2 11 16" xfId="48229"/>
    <cellStyle name="20% - Акцент2 11 17" xfId="4920"/>
    <cellStyle name="20% - Акцент2 11 18" xfId="8282"/>
    <cellStyle name="20% - Акцент2 11 18 2" xfId="20979"/>
    <cellStyle name="20% - Акцент2 11 19" xfId="8563"/>
    <cellStyle name="20% - Акцент2 11 19 2" xfId="21260"/>
    <cellStyle name="20% - Акцент2 11 2" xfId="31"/>
    <cellStyle name="20% — акцент2 11 2" xfId="4923"/>
    <cellStyle name="20% - Акцент2 11 2 10" xfId="10315"/>
    <cellStyle name="20% - Акцент2 11 2 11" xfId="10633"/>
    <cellStyle name="20% - Акцент2 11 2 12" xfId="10951"/>
    <cellStyle name="20% - Акцент2 11 2 13" xfId="11269"/>
    <cellStyle name="20% - Акцент2 11 2 14" xfId="11587"/>
    <cellStyle name="20% - Акцент2 11 2 15" xfId="11905"/>
    <cellStyle name="20% - Акцент2 11 2 16" xfId="12223"/>
    <cellStyle name="20% - Акцент2 11 2 17" xfId="12427"/>
    <cellStyle name="20% - Акцент2 11 2 18" xfId="12859"/>
    <cellStyle name="20% - Акцент2 11 2 19" xfId="13062"/>
    <cellStyle name="20% - Акцент2 11 2 2" xfId="759"/>
    <cellStyle name="20% - Акцент2 11 2 2 2" xfId="4929"/>
    <cellStyle name="20% - Акцент2 11 2 20" xfId="13385"/>
    <cellStyle name="20% - Акцент2 11 2 21" xfId="13819"/>
    <cellStyle name="20% - Акцент2 11 2 22" xfId="24682"/>
    <cellStyle name="20% - Акцент2 11 2 23" xfId="26505"/>
    <cellStyle name="20% - Акцент2 11 2 24" xfId="23947"/>
    <cellStyle name="20% - Акцент2 11 2 25" xfId="25824"/>
    <cellStyle name="20% - Акцент2 11 2 26" xfId="13868"/>
    <cellStyle name="20% - Акцент2 11 2 27" xfId="34211"/>
    <cellStyle name="20% - Акцент2 11 2 28" xfId="32028"/>
    <cellStyle name="20% - Акцент2 11 2 29" xfId="35289"/>
    <cellStyle name="20% - Акцент2 11 2 3" xfId="3763"/>
    <cellStyle name="20% - Акцент2 11 2 30" xfId="38404"/>
    <cellStyle name="20% - Акцент2 11 2 31" xfId="41860"/>
    <cellStyle name="20% - Акцент2 11 2 32" xfId="42043"/>
    <cellStyle name="20% - Акцент2 11 2 33" xfId="47708"/>
    <cellStyle name="20% - Акцент2 11 2 4" xfId="4927"/>
    <cellStyle name="20% - Акцент2 11 2 5" xfId="8610"/>
    <cellStyle name="20% - Акцент2 11 2 6" xfId="8929"/>
    <cellStyle name="20% - Акцент2 11 2 7" xfId="9361"/>
    <cellStyle name="20% - Акцент2 11 2 8" xfId="9679"/>
    <cellStyle name="20% - Акцент2 11 2 9" xfId="9997"/>
    <cellStyle name="20% - Акцент2 11 20" xfId="8609"/>
    <cellStyle name="20% - Акцент2 11 21" xfId="8928"/>
    <cellStyle name="20% - Акцент2 11 22" xfId="9362"/>
    <cellStyle name="20% - Акцент2 11 23" xfId="9680"/>
    <cellStyle name="20% - Акцент2 11 24" xfId="9998"/>
    <cellStyle name="20% - Акцент2 11 25" xfId="10316"/>
    <cellStyle name="20% - Акцент2 11 26" xfId="10634"/>
    <cellStyle name="20% - Акцент2 11 27" xfId="10952"/>
    <cellStyle name="20% - Акцент2 11 28" xfId="11270"/>
    <cellStyle name="20% - Акцент2 11 29" xfId="11588"/>
    <cellStyle name="20% - Акцент2 11 3" xfId="760"/>
    <cellStyle name="20% — акцент2 11 3" xfId="14087"/>
    <cellStyle name="20% - Акцент2 11 3 10" xfId="28198"/>
    <cellStyle name="20% - Акцент2 11 3 11" xfId="31091"/>
    <cellStyle name="20% - Акцент2 11 3 12" xfId="39036"/>
    <cellStyle name="20% - Акцент2 11 3 13" xfId="44034"/>
    <cellStyle name="20% - Акцент2 11 3 14" xfId="45832"/>
    <cellStyle name="20% - Акцент2 11 3 15" xfId="48231"/>
    <cellStyle name="20% - Акцент2 11 3 2" xfId="4931"/>
    <cellStyle name="20% - Акцент2 11 3 3" xfId="20653"/>
    <cellStyle name="20% - Акцент2 11 3 4" xfId="21795"/>
    <cellStyle name="20% - Акцент2 11 3 5" xfId="20535"/>
    <cellStyle name="20% - Акцент2 11 3 6" xfId="17039"/>
    <cellStyle name="20% - Акцент2 11 3 7" xfId="25742"/>
    <cellStyle name="20% - Акцент2 11 3 8" xfId="32086"/>
    <cellStyle name="20% - Акцент2 11 3 9" xfId="26731"/>
    <cellStyle name="20% - Акцент2 11 30" xfId="11906"/>
    <cellStyle name="20% - Акцент2 11 31" xfId="12224"/>
    <cellStyle name="20% - Акцент2 11 32" xfId="12426"/>
    <cellStyle name="20% - Акцент2 11 33" xfId="12860"/>
    <cellStyle name="20% - Акцент2 11 34" xfId="13061"/>
    <cellStyle name="20% - Акцент2 11 35" xfId="13384"/>
    <cellStyle name="20% - Акцент2 11 36" xfId="13820"/>
    <cellStyle name="20% - Акцент2 11 37" xfId="18595"/>
    <cellStyle name="20% - Акцент2 11 38" xfId="26218"/>
    <cellStyle name="20% - Акцент2 11 39" xfId="26590"/>
    <cellStyle name="20% - Акцент2 11 4" xfId="761"/>
    <cellStyle name="20% — акцент2 11 4" xfId="20656"/>
    <cellStyle name="20% - Акцент2 11 4 10" xfId="37117"/>
    <cellStyle name="20% - Акцент2 11 4 11" xfId="39037"/>
    <cellStyle name="20% - Акцент2 11 4 12" xfId="41586"/>
    <cellStyle name="20% - Акцент2 11 4 13" xfId="46731"/>
    <cellStyle name="20% - Акцент2 11 4 14" xfId="48232"/>
    <cellStyle name="20% - Акцент2 11 4 2" xfId="4933"/>
    <cellStyle name="20% - Акцент2 11 4 3" xfId="14631"/>
    <cellStyle name="20% - Акцент2 11 4 4" xfId="21437"/>
    <cellStyle name="20% - Акцент2 11 4 5" xfId="24005"/>
    <cellStyle name="20% - Акцент2 11 4 6" xfId="30432"/>
    <cellStyle name="20% - Акцент2 11 4 7" xfId="21771"/>
    <cellStyle name="20% - Акцент2 11 4 8" xfId="31428"/>
    <cellStyle name="20% - Акцент2 11 4 9" xfId="34176"/>
    <cellStyle name="20% - Акцент2 11 40" xfId="26125"/>
    <cellStyle name="20% - Акцент2 11 41" xfId="32658"/>
    <cellStyle name="20% - Акцент2 11 42" xfId="25547"/>
    <cellStyle name="20% - Акцент2 11 43" xfId="22856"/>
    <cellStyle name="20% - Акцент2 11 44" xfId="36968"/>
    <cellStyle name="20% - Акцент2 11 45" xfId="38403"/>
    <cellStyle name="20% - Акцент2 11 46" xfId="44311"/>
    <cellStyle name="20% - Акцент2 11 47" xfId="45047"/>
    <cellStyle name="20% - Акцент2 11 48" xfId="47707"/>
    <cellStyle name="20% - Акцент2 11 5" xfId="762"/>
    <cellStyle name="20% — акцент2 11 5" xfId="14630"/>
    <cellStyle name="20% - Акцент2 11 5 10" xfId="39038"/>
    <cellStyle name="20% - Акцент2 11 5 11" xfId="44033"/>
    <cellStyle name="20% - Акцент2 11 5 12" xfId="45972"/>
    <cellStyle name="20% - Акцент2 11 5 13" xfId="48233"/>
    <cellStyle name="20% - Акцент2 11 5 2" xfId="4940"/>
    <cellStyle name="20% - Акцент2 11 5 3" xfId="13867"/>
    <cellStyle name="20% - Акцент2 11 5 4" xfId="20253"/>
    <cellStyle name="20% - Акцент2 11 5 5" xfId="25582"/>
    <cellStyle name="20% - Акцент2 11 5 6" xfId="23710"/>
    <cellStyle name="20% - Акцент2 11 5 7" xfId="32065"/>
    <cellStyle name="20% - Акцент2 11 5 8" xfId="36078"/>
    <cellStyle name="20% - Акцент2 11 5 9" xfId="35387"/>
    <cellStyle name="20% - Акцент2 11 6" xfId="763"/>
    <cellStyle name="20% — акцент2 11 6" xfId="23770"/>
    <cellStyle name="20% - Акцент2 11 6 10" xfId="41585"/>
    <cellStyle name="20% - Акцент2 11 6 11" xfId="45814"/>
    <cellStyle name="20% - Акцент2 11 6 12" xfId="48234"/>
    <cellStyle name="20% - Акцент2 11 6 2" xfId="4942"/>
    <cellStyle name="20% - Акцент2 11 6 3" xfId="27939"/>
    <cellStyle name="20% - Акцент2 11 6 4" xfId="29428"/>
    <cellStyle name="20% - Акцент2 11 6 5" xfId="21305"/>
    <cellStyle name="20% - Акцент2 11 6 6" xfId="21606"/>
    <cellStyle name="20% - Акцент2 11 6 7" xfId="33840"/>
    <cellStyle name="20% - Акцент2 11 6 8" xfId="35075"/>
    <cellStyle name="20% - Акцент2 11 6 9" xfId="39039"/>
    <cellStyle name="20% - Акцент2 11 7" xfId="764"/>
    <cellStyle name="20% — акцент2 11 7" xfId="28652"/>
    <cellStyle name="20% - Акцент2 11 7 10" xfId="44567"/>
    <cellStyle name="20% - Акцент2 11 7 11" xfId="48235"/>
    <cellStyle name="20% - Акцент2 11 7 2" xfId="4944"/>
    <cellStyle name="20% - Акцент2 11 7 3" xfId="21626"/>
    <cellStyle name="20% - Акцент2 11 7 4" xfId="28217"/>
    <cellStyle name="20% - Акцент2 11 7 5" xfId="33654"/>
    <cellStyle name="20% - Акцент2 11 7 6" xfId="36281"/>
    <cellStyle name="20% - Акцент2 11 7 7" xfId="33144"/>
    <cellStyle name="20% - Акцент2 11 7 8" xfId="39040"/>
    <cellStyle name="20% - Акцент2 11 7 9" xfId="44032"/>
    <cellStyle name="20% - Акцент2 11 8" xfId="765"/>
    <cellStyle name="20% — акцент2 11 8" xfId="26626"/>
    <cellStyle name="20% - Акцент2 11 8 10" xfId="48236"/>
    <cellStyle name="20% - Акцент2 11 8 2" xfId="4946"/>
    <cellStyle name="20% - Акцент2 11 8 3" xfId="27985"/>
    <cellStyle name="20% - Акцент2 11 8 4" xfId="17592"/>
    <cellStyle name="20% - Акцент2 11 8 5" xfId="31260"/>
    <cellStyle name="20% - Акцент2 11 8 6" xfId="19246"/>
    <cellStyle name="20% - Акцент2 11 8 7" xfId="39041"/>
    <cellStyle name="20% - Акцент2 11 8 8" xfId="44031"/>
    <cellStyle name="20% - Акцент2 11 8 9" xfId="46127"/>
    <cellStyle name="20% - Акцент2 11 9" xfId="766"/>
    <cellStyle name="20% — акцент2 11 9" xfId="29283"/>
    <cellStyle name="20% - Акцент2 11 9 2" xfId="4949"/>
    <cellStyle name="20% - Акцент2 11 9 3" xfId="17794"/>
    <cellStyle name="20% - Акцент2 11 9 4" xfId="27157"/>
    <cellStyle name="20% - Акцент2 11 9 5" xfId="33270"/>
    <cellStyle name="20% - Акцент2 11 9 6" xfId="39042"/>
    <cellStyle name="20% - Акцент2 11 9 7" xfId="44030"/>
    <cellStyle name="20% - Акцент2 11 9 8" xfId="46612"/>
    <cellStyle name="20% - Акцент2 11 9 9" xfId="48237"/>
    <cellStyle name="20% - Акцент2 12" xfId="32"/>
    <cellStyle name="20% — акцент2 12" xfId="768"/>
    <cellStyle name="20% - Акцент2 12 10" xfId="769"/>
    <cellStyle name="20% — акцент2 12 10" xfId="14764"/>
    <cellStyle name="20% - Акцент2 12 10 2" xfId="4970"/>
    <cellStyle name="20% - Акцент2 12 10 3" xfId="32073"/>
    <cellStyle name="20% - Акцент2 12 10 4" xfId="34634"/>
    <cellStyle name="20% - Акцент2 12 10 5" xfId="39045"/>
    <cellStyle name="20% - Акцент2 12 10 6" xfId="44027"/>
    <cellStyle name="20% - Акцент2 12 10 7" xfId="42953"/>
    <cellStyle name="20% - Акцент2 12 10 8" xfId="48240"/>
    <cellStyle name="20% - Акцент2 12 11" xfId="767"/>
    <cellStyle name="20% — акцент2 12 11" xfId="15070"/>
    <cellStyle name="20% - Акцент2 12 11 2" xfId="14097"/>
    <cellStyle name="20% - Акцент2 12 11 3" xfId="35031"/>
    <cellStyle name="20% - Акцент2 12 11 4" xfId="39043"/>
    <cellStyle name="20% - Акцент2 12 11 5" xfId="44029"/>
    <cellStyle name="20% - Акцент2 12 11 6" xfId="46594"/>
    <cellStyle name="20% - Акцент2 12 11 7" xfId="48238"/>
    <cellStyle name="20% - Акцент2 12 12" xfId="3764"/>
    <cellStyle name="20% — акцент2 12 12" xfId="19112"/>
    <cellStyle name="20% - Акцент2 12 13" xfId="4098"/>
    <cellStyle name="20% — акцент2 12 13" xfId="39044"/>
    <cellStyle name="20% - Акцент2 12 14" xfId="4309"/>
    <cellStyle name="20% — акцент2 12 14" xfId="44028"/>
    <cellStyle name="20% - Акцент2 12 15" xfId="4739"/>
    <cellStyle name="20% — акцент2 12 15" xfId="42949"/>
    <cellStyle name="20% - Акцент2 12 16" xfId="4943"/>
    <cellStyle name="20% — акцент2 12 16" xfId="48239"/>
    <cellStyle name="20% - Акцент2 12 17" xfId="4966"/>
    <cellStyle name="20% - Акцент2 12 18" xfId="8283"/>
    <cellStyle name="20% - Акцент2 12 18 2" xfId="20980"/>
    <cellStyle name="20% - Акцент2 12 19" xfId="8562"/>
    <cellStyle name="20% - Акцент2 12 19 2" xfId="21259"/>
    <cellStyle name="20% - Акцент2 12 2" xfId="33"/>
    <cellStyle name="20% — акцент2 12 2" xfId="4968"/>
    <cellStyle name="20% - Акцент2 12 2 10" xfId="10313"/>
    <cellStyle name="20% - Акцент2 12 2 11" xfId="10631"/>
    <cellStyle name="20% - Акцент2 12 2 12" xfId="10949"/>
    <cellStyle name="20% - Акцент2 12 2 13" xfId="11267"/>
    <cellStyle name="20% - Акцент2 12 2 14" xfId="11585"/>
    <cellStyle name="20% - Акцент2 12 2 15" xfId="11903"/>
    <cellStyle name="20% - Акцент2 12 2 16" xfId="12221"/>
    <cellStyle name="20% - Акцент2 12 2 17" xfId="12429"/>
    <cellStyle name="20% - Акцент2 12 2 18" xfId="12857"/>
    <cellStyle name="20% - Акцент2 12 2 19" xfId="13064"/>
    <cellStyle name="20% - Акцент2 12 2 2" xfId="770"/>
    <cellStyle name="20% - Акцент2 12 2 2 2" xfId="5180"/>
    <cellStyle name="20% - Акцент2 12 2 20" xfId="13387"/>
    <cellStyle name="20% - Акцент2 12 2 21" xfId="13817"/>
    <cellStyle name="20% - Акцент2 12 2 22" xfId="20816"/>
    <cellStyle name="20% - Акцент2 12 2 23" xfId="18194"/>
    <cellStyle name="20% - Акцент2 12 2 24" xfId="26303"/>
    <cellStyle name="20% - Акцент2 12 2 25" xfId="14424"/>
    <cellStyle name="20% - Акцент2 12 2 26" xfId="19032"/>
    <cellStyle name="20% - Акцент2 12 2 27" xfId="25124"/>
    <cellStyle name="20% - Акцент2 12 2 28" xfId="17888"/>
    <cellStyle name="20% - Акцент2 12 2 29" xfId="37121"/>
    <cellStyle name="20% - Акцент2 12 2 3" xfId="3765"/>
    <cellStyle name="20% - Акцент2 12 2 30" xfId="38406"/>
    <cellStyle name="20% - Акцент2 12 2 31" xfId="41859"/>
    <cellStyle name="20% - Акцент2 12 2 32" xfId="44719"/>
    <cellStyle name="20% - Акцент2 12 2 33" xfId="47710"/>
    <cellStyle name="20% - Акцент2 12 2 4" xfId="4972"/>
    <cellStyle name="20% - Акцент2 12 2 5" xfId="8612"/>
    <cellStyle name="20% - Акцент2 12 2 6" xfId="8931"/>
    <cellStyle name="20% - Акцент2 12 2 7" xfId="9359"/>
    <cellStyle name="20% - Акцент2 12 2 8" xfId="9677"/>
    <cellStyle name="20% - Акцент2 12 2 9" xfId="9995"/>
    <cellStyle name="20% - Акцент2 12 20" xfId="8611"/>
    <cellStyle name="20% - Акцент2 12 21" xfId="8930"/>
    <cellStyle name="20% - Акцент2 12 22" xfId="9360"/>
    <cellStyle name="20% - Акцент2 12 23" xfId="9678"/>
    <cellStyle name="20% - Акцент2 12 24" xfId="9996"/>
    <cellStyle name="20% - Акцент2 12 25" xfId="10314"/>
    <cellStyle name="20% - Акцент2 12 26" xfId="10632"/>
    <cellStyle name="20% - Акцент2 12 27" xfId="10950"/>
    <cellStyle name="20% - Акцент2 12 28" xfId="11268"/>
    <cellStyle name="20% - Акцент2 12 29" xfId="11586"/>
    <cellStyle name="20% - Акцент2 12 3" xfId="771"/>
    <cellStyle name="20% — акцент2 12 3" xfId="14098"/>
    <cellStyle name="20% - Акцент2 12 3 10" xfId="35872"/>
    <cellStyle name="20% - Акцент2 12 3 11" xfId="35458"/>
    <cellStyle name="20% - Акцент2 12 3 12" xfId="39046"/>
    <cellStyle name="20% - Акцент2 12 3 13" xfId="44026"/>
    <cellStyle name="20% - Акцент2 12 3 14" xfId="44549"/>
    <cellStyle name="20% - Акцент2 12 3 15" xfId="48241"/>
    <cellStyle name="20% - Акцент2 12 3 2" xfId="5181"/>
    <cellStyle name="20% - Акцент2 12 3 3" xfId="20646"/>
    <cellStyle name="20% - Акцент2 12 3 4" xfId="25151"/>
    <cellStyle name="20% - Акцент2 12 3 5" xfId="20149"/>
    <cellStyle name="20% - Акцент2 12 3 6" xfId="28374"/>
    <cellStyle name="20% - Акцент2 12 3 7" xfId="24565"/>
    <cellStyle name="20% - Акцент2 12 3 8" xfId="23164"/>
    <cellStyle name="20% - Акцент2 12 3 9" xfId="29689"/>
    <cellStyle name="20% - Акцент2 12 30" xfId="11904"/>
    <cellStyle name="20% - Акцент2 12 31" xfId="12222"/>
    <cellStyle name="20% - Акцент2 12 32" xfId="12428"/>
    <cellStyle name="20% - Акцент2 12 33" xfId="12858"/>
    <cellStyle name="20% - Акцент2 12 34" xfId="13063"/>
    <cellStyle name="20% - Акцент2 12 35" xfId="13386"/>
    <cellStyle name="20% - Акцент2 12 36" xfId="13818"/>
    <cellStyle name="20% - Акцент2 12 37" xfId="24978"/>
    <cellStyle name="20% - Акцент2 12 38" xfId="20870"/>
    <cellStyle name="20% - Акцент2 12 39" xfId="24902"/>
    <cellStyle name="20% - Акцент2 12 4" xfId="772"/>
    <cellStyle name="20% — акцент2 12 4" xfId="20634"/>
    <cellStyle name="20% - Акцент2 12 4 10" xfId="36042"/>
    <cellStyle name="20% - Акцент2 12 4 11" xfId="39047"/>
    <cellStyle name="20% - Акцент2 12 4 12" xfId="44025"/>
    <cellStyle name="20% - Акцент2 12 4 13" xfId="43022"/>
    <cellStyle name="20% - Акцент2 12 4 14" xfId="48242"/>
    <cellStyle name="20% - Акцент2 12 4 2" xfId="5182"/>
    <cellStyle name="20% - Акцент2 12 4 3" xfId="25419"/>
    <cellStyle name="20% - Акцент2 12 4 4" xfId="27656"/>
    <cellStyle name="20% - Акцент2 12 4 5" xfId="28682"/>
    <cellStyle name="20% - Акцент2 12 4 6" xfId="22809"/>
    <cellStyle name="20% - Акцент2 12 4 7" xfId="29700"/>
    <cellStyle name="20% - Акцент2 12 4 8" xfId="29234"/>
    <cellStyle name="20% - Акцент2 12 4 9" xfId="33602"/>
    <cellStyle name="20% - Акцент2 12 40" xfId="25245"/>
    <cellStyle name="20% - Акцент2 12 41" xfId="30114"/>
    <cellStyle name="20% - Акцент2 12 42" xfId="26039"/>
    <cellStyle name="20% - Акцент2 12 43" xfId="32352"/>
    <cellStyle name="20% - Акцент2 12 44" xfId="30737"/>
    <cellStyle name="20% - Акцент2 12 45" xfId="38405"/>
    <cellStyle name="20% - Акцент2 12 46" xfId="44310"/>
    <cellStyle name="20% - Акцент2 12 47" xfId="44332"/>
    <cellStyle name="20% - Акцент2 12 48" xfId="47709"/>
    <cellStyle name="20% - Акцент2 12 5" xfId="773"/>
    <cellStyle name="20% — акцент2 12 5" xfId="24269"/>
    <cellStyle name="20% - Акцент2 12 5 10" xfId="39048"/>
    <cellStyle name="20% - Акцент2 12 5 11" xfId="44024"/>
    <cellStyle name="20% - Акцент2 12 5 12" xfId="46278"/>
    <cellStyle name="20% - Акцент2 12 5 13" xfId="48243"/>
    <cellStyle name="20% - Акцент2 12 5 2" xfId="5183"/>
    <cellStyle name="20% - Акцент2 12 5 3" xfId="23071"/>
    <cellStyle name="20% - Акцент2 12 5 4" xfId="28947"/>
    <cellStyle name="20% - Акцент2 12 5 5" xfId="29063"/>
    <cellStyle name="20% - Акцент2 12 5 6" xfId="15461"/>
    <cellStyle name="20% - Акцент2 12 5 7" xfId="32399"/>
    <cellStyle name="20% - Акцент2 12 5 8" xfId="31736"/>
    <cellStyle name="20% - Акцент2 12 5 9" xfId="36479"/>
    <cellStyle name="20% - Акцент2 12 6" xfId="774"/>
    <cellStyle name="20% — акцент2 12 6" xfId="25496"/>
    <cellStyle name="20% - Акцент2 12 6 10" xfId="44023"/>
    <cellStyle name="20% - Акцент2 12 6 11" xfId="45061"/>
    <cellStyle name="20% - Акцент2 12 6 12" xfId="48244"/>
    <cellStyle name="20% - Акцент2 12 6 2" xfId="5184"/>
    <cellStyle name="20% - Акцент2 12 6 3" xfId="29248"/>
    <cellStyle name="20% - Акцент2 12 6 4" xfId="29153"/>
    <cellStyle name="20% - Акцент2 12 6 5" xfId="31402"/>
    <cellStyle name="20% - Акцент2 12 6 6" xfId="26758"/>
    <cellStyle name="20% - Акцент2 12 6 7" xfId="33363"/>
    <cellStyle name="20% - Акцент2 12 6 8" xfId="36624"/>
    <cellStyle name="20% - Акцент2 12 6 9" xfId="39049"/>
    <cellStyle name="20% - Акцент2 12 7" xfId="775"/>
    <cellStyle name="20% — акцент2 12 7" xfId="27812"/>
    <cellStyle name="20% - Акцент2 12 7 10" xfId="46425"/>
    <cellStyle name="20% - Акцент2 12 7 11" xfId="48245"/>
    <cellStyle name="20% - Акцент2 12 7 2" xfId="5185"/>
    <cellStyle name="20% - Акцент2 12 7 3" xfId="19046"/>
    <cellStyle name="20% - Акцент2 12 7 4" xfId="23715"/>
    <cellStyle name="20% - Акцент2 12 7 5" xfId="26934"/>
    <cellStyle name="20% - Акцент2 12 7 6" xfId="31626"/>
    <cellStyle name="20% - Акцент2 12 7 7" xfId="36776"/>
    <cellStyle name="20% - Акцент2 12 7 8" xfId="39050"/>
    <cellStyle name="20% - Акцент2 12 7 9" xfId="44022"/>
    <cellStyle name="20% - Акцент2 12 8" xfId="776"/>
    <cellStyle name="20% — акцент2 12 8" xfId="27297"/>
    <cellStyle name="20% - Акцент2 12 8 10" xfId="48246"/>
    <cellStyle name="20% - Акцент2 12 8 2" xfId="5186"/>
    <cellStyle name="20% - Акцент2 12 8 3" xfId="31651"/>
    <cellStyle name="20% - Акцент2 12 8 4" xfId="17808"/>
    <cellStyle name="20% - Акцент2 12 8 5" xfId="28326"/>
    <cellStyle name="20% - Акцент2 12 8 6" xfId="36925"/>
    <cellStyle name="20% - Акцент2 12 8 7" xfId="39051"/>
    <cellStyle name="20% - Акцент2 12 8 8" xfId="44021"/>
    <cellStyle name="20% - Акцент2 12 8 9" xfId="45225"/>
    <cellStyle name="20% - Акцент2 12 9" xfId="777"/>
    <cellStyle name="20% — акцент2 12 9" xfId="32130"/>
    <cellStyle name="20% - Акцент2 12 9 2" xfId="5187"/>
    <cellStyle name="20% - Акцент2 12 9 3" xfId="29774"/>
    <cellStyle name="20% - Акцент2 12 9 4" xfId="30676"/>
    <cellStyle name="20% - Акцент2 12 9 5" xfId="37079"/>
    <cellStyle name="20% - Акцент2 12 9 6" xfId="39052"/>
    <cellStyle name="20% - Акцент2 12 9 7" xfId="44020"/>
    <cellStyle name="20% - Акцент2 12 9 8" xfId="46596"/>
    <cellStyle name="20% - Акцент2 12 9 9" xfId="48247"/>
    <cellStyle name="20% - Акцент2 13" xfId="34"/>
    <cellStyle name="20% — акцент2 13" xfId="779"/>
    <cellStyle name="20% - Акцент2 13 10" xfId="780"/>
    <cellStyle name="20% — акцент2 13 10" xfId="17870"/>
    <cellStyle name="20% - Акцент2 13 10 2" xfId="5190"/>
    <cellStyle name="20% - Акцент2 13 10 3" xfId="19402"/>
    <cellStyle name="20% - Акцент2 13 10 4" xfId="37541"/>
    <cellStyle name="20% - Акцент2 13 10 5" xfId="39055"/>
    <cellStyle name="20% - Акцент2 13 10 6" xfId="44016"/>
    <cellStyle name="20% - Акцент2 13 10 7" xfId="39413"/>
    <cellStyle name="20% - Акцент2 13 10 8" xfId="48250"/>
    <cellStyle name="20% - Акцент2 13 11" xfId="778"/>
    <cellStyle name="20% — акцент2 13 11" xfId="20595"/>
    <cellStyle name="20% - Акцент2 13 11 2" xfId="14106"/>
    <cellStyle name="20% - Акцент2 13 11 3" xfId="37232"/>
    <cellStyle name="20% - Акцент2 13 11 4" xfId="39053"/>
    <cellStyle name="20% - Акцент2 13 11 5" xfId="44019"/>
    <cellStyle name="20% - Акцент2 13 11 6" xfId="45383"/>
    <cellStyle name="20% - Акцент2 13 11 7" xfId="48248"/>
    <cellStyle name="20% - Акцент2 13 12" xfId="3766"/>
    <cellStyle name="20% — акцент2 13 12" xfId="37381"/>
    <cellStyle name="20% - Акцент2 13 13" xfId="4099"/>
    <cellStyle name="20% — акцент2 13 13" xfId="39054"/>
    <cellStyle name="20% - Акцент2 13 14" xfId="4311"/>
    <cellStyle name="20% — акцент2 13 14" xfId="44018"/>
    <cellStyle name="20% - Акцент2 13 15" xfId="4737"/>
    <cellStyle name="20% — акцент2 13 15" xfId="46747"/>
    <cellStyle name="20% - Акцент2 13 16" xfId="4941"/>
    <cellStyle name="20% — акцент2 13 16" xfId="48249"/>
    <cellStyle name="20% - Акцент2 13 17" xfId="5188"/>
    <cellStyle name="20% - Акцент2 13 18" xfId="8284"/>
    <cellStyle name="20% - Акцент2 13 18 2" xfId="20981"/>
    <cellStyle name="20% - Акцент2 13 19" xfId="8561"/>
    <cellStyle name="20% - Акцент2 13 19 2" xfId="21258"/>
    <cellStyle name="20% - Акцент2 13 2" xfId="35"/>
    <cellStyle name="20% — акцент2 13 2" xfId="5189"/>
    <cellStyle name="20% - Акцент2 13 2 10" xfId="10311"/>
    <cellStyle name="20% - Акцент2 13 2 11" xfId="10629"/>
    <cellStyle name="20% - Акцент2 13 2 12" xfId="10947"/>
    <cellStyle name="20% - Акцент2 13 2 13" xfId="11265"/>
    <cellStyle name="20% - Акцент2 13 2 14" xfId="11583"/>
    <cellStyle name="20% - Акцент2 13 2 15" xfId="11901"/>
    <cellStyle name="20% - Акцент2 13 2 16" xfId="12219"/>
    <cellStyle name="20% - Акцент2 13 2 17" xfId="12431"/>
    <cellStyle name="20% - Акцент2 13 2 18" xfId="12855"/>
    <cellStyle name="20% - Акцент2 13 2 19" xfId="13066"/>
    <cellStyle name="20% - Акцент2 13 2 2" xfId="781"/>
    <cellStyle name="20% - Акцент2 13 2 2 2" xfId="5192"/>
    <cellStyle name="20% - Акцент2 13 2 20" xfId="13389"/>
    <cellStyle name="20% - Акцент2 13 2 21" xfId="13815"/>
    <cellStyle name="20% - Акцент2 13 2 22" xfId="17562"/>
    <cellStyle name="20% - Акцент2 13 2 23" xfId="14871"/>
    <cellStyle name="20% - Акцент2 13 2 24" xfId="19978"/>
    <cellStyle name="20% - Акцент2 13 2 25" xfId="26412"/>
    <cellStyle name="20% - Акцент2 13 2 26" xfId="26910"/>
    <cellStyle name="20% - Акцент2 13 2 27" xfId="33048"/>
    <cellStyle name="20% - Акцент2 13 2 28" xfId="18699"/>
    <cellStyle name="20% - Акцент2 13 2 29" xfId="29941"/>
    <cellStyle name="20% - Акцент2 13 2 3" xfId="3767"/>
    <cellStyle name="20% - Акцент2 13 2 30" xfId="38408"/>
    <cellStyle name="20% - Акцент2 13 2 31" xfId="41858"/>
    <cellStyle name="20% - Акцент2 13 2 32" xfId="42065"/>
    <cellStyle name="20% - Акцент2 13 2 33" xfId="47712"/>
    <cellStyle name="20% - Акцент2 13 2 4" xfId="5191"/>
    <cellStyle name="20% - Акцент2 13 2 5" xfId="8614"/>
    <cellStyle name="20% - Акцент2 13 2 6" xfId="8933"/>
    <cellStyle name="20% - Акцент2 13 2 7" xfId="9357"/>
    <cellStyle name="20% - Акцент2 13 2 8" xfId="9675"/>
    <cellStyle name="20% - Акцент2 13 2 9" xfId="9993"/>
    <cellStyle name="20% - Акцент2 13 20" xfId="8613"/>
    <cellStyle name="20% - Акцент2 13 21" xfId="8932"/>
    <cellStyle name="20% - Акцент2 13 22" xfId="9358"/>
    <cellStyle name="20% - Акцент2 13 23" xfId="9676"/>
    <cellStyle name="20% - Акцент2 13 24" xfId="9994"/>
    <cellStyle name="20% - Акцент2 13 25" xfId="10312"/>
    <cellStyle name="20% - Акцент2 13 26" xfId="10630"/>
    <cellStyle name="20% - Акцент2 13 27" xfId="10948"/>
    <cellStyle name="20% - Акцент2 13 28" xfId="11266"/>
    <cellStyle name="20% - Акцент2 13 29" xfId="11584"/>
    <cellStyle name="20% - Акцент2 13 3" xfId="782"/>
    <cellStyle name="20% — акцент2 13 3" xfId="14107"/>
    <cellStyle name="20% - Акцент2 13 3 10" xfId="27406"/>
    <cellStyle name="20% - Акцент2 13 3 11" xfId="29319"/>
    <cellStyle name="20% - Акцент2 13 3 12" xfId="39057"/>
    <cellStyle name="20% - Акцент2 13 3 13" xfId="44015"/>
    <cellStyle name="20% - Акцент2 13 3 14" xfId="41894"/>
    <cellStyle name="20% - Акцент2 13 3 15" xfId="48251"/>
    <cellStyle name="20% - Акцент2 13 3 2" xfId="5193"/>
    <cellStyle name="20% - Акцент2 13 3 3" xfId="20636"/>
    <cellStyle name="20% - Акцент2 13 3 4" xfId="18702"/>
    <cellStyle name="20% - Акцент2 13 3 5" xfId="17292"/>
    <cellStyle name="20% - Акцент2 13 3 6" xfId="19439"/>
    <cellStyle name="20% - Акцент2 13 3 7" xfId="24031"/>
    <cellStyle name="20% - Акцент2 13 3 8" xfId="28216"/>
    <cellStyle name="20% - Акцент2 13 3 9" xfId="33182"/>
    <cellStyle name="20% - Акцент2 13 30" xfId="11902"/>
    <cellStyle name="20% - Акцент2 13 31" xfId="12220"/>
    <cellStyle name="20% - Акцент2 13 32" xfId="12430"/>
    <cellStyle name="20% - Акцент2 13 33" xfId="12856"/>
    <cellStyle name="20% - Акцент2 13 34" xfId="13065"/>
    <cellStyle name="20% - Акцент2 13 35" xfId="13388"/>
    <cellStyle name="20% - Акцент2 13 36" xfId="13816"/>
    <cellStyle name="20% - Акцент2 13 37" xfId="14533"/>
    <cellStyle name="20% - Акцент2 13 38" xfId="17964"/>
    <cellStyle name="20% - Акцент2 13 39" xfId="20282"/>
    <cellStyle name="20% - Акцент2 13 4" xfId="783"/>
    <cellStyle name="20% — акцент2 13 4" xfId="20639"/>
    <cellStyle name="20% - Акцент2 13 4 10" xfId="27665"/>
    <cellStyle name="20% - Акцент2 13 4 11" xfId="39058"/>
    <cellStyle name="20% - Акцент2 13 4 12" xfId="44014"/>
    <cellStyle name="20% - Акцент2 13 4 13" xfId="42682"/>
    <cellStyle name="20% - Акцент2 13 4 14" xfId="48252"/>
    <cellStyle name="20% - Акцент2 13 4 2" xfId="5194"/>
    <cellStyle name="20% - Акцент2 13 4 3" xfId="18703"/>
    <cellStyle name="20% - Акцент2 13 4 4" xfId="22631"/>
    <cellStyle name="20% - Акцент2 13 4 5" xfId="26704"/>
    <cellStyle name="20% - Акцент2 13 4 6" xfId="28579"/>
    <cellStyle name="20% - Акцент2 13 4 7" xfId="16875"/>
    <cellStyle name="20% - Акцент2 13 4 8" xfId="33415"/>
    <cellStyle name="20% - Акцент2 13 4 9" xfId="21477"/>
    <cellStyle name="20% - Акцент2 13 40" xfId="30829"/>
    <cellStyle name="20% - Акцент2 13 41" xfId="27904"/>
    <cellStyle name="20% - Акцент2 13 42" xfId="30015"/>
    <cellStyle name="20% - Акцент2 13 43" xfId="29083"/>
    <cellStyle name="20% - Акцент2 13 44" xfId="37272"/>
    <cellStyle name="20% - Акцент2 13 45" xfId="38407"/>
    <cellStyle name="20% - Акцент2 13 46" xfId="44309"/>
    <cellStyle name="20% - Акцент2 13 47" xfId="42251"/>
    <cellStyle name="20% - Акцент2 13 48" xfId="47711"/>
    <cellStyle name="20% - Акцент2 13 5" xfId="784"/>
    <cellStyle name="20% — акцент2 13 5" xfId="18706"/>
    <cellStyle name="20% - Акцент2 13 5 10" xfId="39059"/>
    <cellStyle name="20% - Акцент2 13 5 11" xfId="44013"/>
    <cellStyle name="20% - Акцент2 13 5 12" xfId="44513"/>
    <cellStyle name="20% - Акцент2 13 5 13" xfId="48253"/>
    <cellStyle name="20% - Акцент2 13 5 2" xfId="5195"/>
    <cellStyle name="20% - Акцент2 13 5 3" xfId="22469"/>
    <cellStyle name="20% - Акцент2 13 5 4" xfId="18357"/>
    <cellStyle name="20% - Акцент2 13 5 5" xfId="17897"/>
    <cellStyle name="20% - Акцент2 13 5 6" xfId="27900"/>
    <cellStyle name="20% - Акцент2 13 5 7" xfId="33653"/>
    <cellStyle name="20% - Акцент2 13 5 8" xfId="29272"/>
    <cellStyle name="20% - Акцент2 13 5 9" xfId="31256"/>
    <cellStyle name="20% - Акцент2 13 6" xfId="785"/>
    <cellStyle name="20% — акцент2 13 6" xfId="19597"/>
    <cellStyle name="20% - Акцент2 13 6 10" xfId="44012"/>
    <cellStyle name="20% - Акцент2 13 6 11" xfId="44676"/>
    <cellStyle name="20% - Акцент2 13 6 12" xfId="48254"/>
    <cellStyle name="20% - Акцент2 13 6 2" xfId="5196"/>
    <cellStyle name="20% - Акцент2 13 6 3" xfId="19620"/>
    <cellStyle name="20% - Акцент2 13 6 4" xfId="20266"/>
    <cellStyle name="20% - Акцент2 13 6 5" xfId="24231"/>
    <cellStyle name="20% - Акцент2 13 6 6" xfId="33887"/>
    <cellStyle name="20% - Акцент2 13 6 7" xfId="26673"/>
    <cellStyle name="20% - Акцент2 13 6 8" xfId="36777"/>
    <cellStyle name="20% - Акцент2 13 6 9" xfId="39060"/>
    <cellStyle name="20% - Акцент2 13 7" xfId="786"/>
    <cellStyle name="20% — акцент2 13 7" xfId="23704"/>
    <cellStyle name="20% - Акцент2 13 7 10" xfId="44846"/>
    <cellStyle name="20% - Акцент2 13 7 11" xfId="48255"/>
    <cellStyle name="20% - Акцент2 13 7 2" xfId="5197"/>
    <cellStyle name="20% - Акцент2 13 7 3" xfId="27000"/>
    <cellStyle name="20% - Акцент2 13 7 4" xfId="28472"/>
    <cellStyle name="20% - Акцент2 13 7 5" xfId="34119"/>
    <cellStyle name="20% - Акцент2 13 7 6" xfId="34812"/>
    <cellStyle name="20% - Акцент2 13 7 7" xfId="25574"/>
    <cellStyle name="20% - Акцент2 13 7 8" xfId="39061"/>
    <cellStyle name="20% - Акцент2 13 7 9" xfId="44011"/>
    <cellStyle name="20% - Акцент2 13 8" xfId="787"/>
    <cellStyle name="20% — акцент2 13 8" xfId="28440"/>
    <cellStyle name="20% - Акцент2 13 8 10" xfId="48256"/>
    <cellStyle name="20% - Акцент2 13 8 2" xfId="5198"/>
    <cellStyle name="20% - Акцент2 13 8 3" xfId="15084"/>
    <cellStyle name="20% - Акцент2 13 8 4" xfId="34353"/>
    <cellStyle name="20% - Акцент2 13 8 5" xfId="32354"/>
    <cellStyle name="20% - Акцент2 13 8 6" xfId="33837"/>
    <cellStyle name="20% - Акцент2 13 8 7" xfId="39062"/>
    <cellStyle name="20% - Акцент2 13 8 8" xfId="44010"/>
    <cellStyle name="20% - Акцент2 13 8 9" xfId="45013"/>
    <cellStyle name="20% - Акцент2 13 9" xfId="788"/>
    <cellStyle name="20% — акцент2 13 9" xfId="21345"/>
    <cellStyle name="20% - Акцент2 13 9 2" xfId="5199"/>
    <cellStyle name="20% - Акцент2 13 9 3" xfId="34586"/>
    <cellStyle name="20% - Акцент2 13 9 4" xfId="32515"/>
    <cellStyle name="20% - Акцент2 13 9 5" xfId="35439"/>
    <cellStyle name="20% - Акцент2 13 9 6" xfId="39063"/>
    <cellStyle name="20% - Акцент2 13 9 7" xfId="44009"/>
    <cellStyle name="20% - Акцент2 13 9 8" xfId="45177"/>
    <cellStyle name="20% - Акцент2 13 9 9" xfId="48257"/>
    <cellStyle name="20% - Акцент2 14" xfId="36"/>
    <cellStyle name="20% — акцент2 14" xfId="789"/>
    <cellStyle name="20% - Акцент2 14 10" xfId="4939"/>
    <cellStyle name="20% — акцент2 14 10" xfId="29610"/>
    <cellStyle name="20% - Акцент2 14 11" xfId="5200"/>
    <cellStyle name="20% — акцент2 14 11" xfId="35018"/>
    <cellStyle name="20% - Акцент2 14 12" xfId="8615"/>
    <cellStyle name="20% — акцент2 14 12" xfId="32589"/>
    <cellStyle name="20% - Акцент2 14 13" xfId="8934"/>
    <cellStyle name="20% — акцент2 14 13" xfId="39064"/>
    <cellStyle name="20% - Акцент2 14 14" xfId="9356"/>
    <cellStyle name="20% — акцент2 14 14" xfId="44008"/>
    <cellStyle name="20% - Акцент2 14 15" xfId="9674"/>
    <cellStyle name="20% — акцент2 14 15" xfId="44512"/>
    <cellStyle name="20% - Акцент2 14 16" xfId="9992"/>
    <cellStyle name="20% — акцент2 14 16" xfId="48258"/>
    <cellStyle name="20% - Акцент2 14 17" xfId="10310"/>
    <cellStyle name="20% - Акцент2 14 18" xfId="10628"/>
    <cellStyle name="20% - Акцент2 14 19" xfId="10946"/>
    <cellStyle name="20% - Акцент2 14 2" xfId="790"/>
    <cellStyle name="20% — акцент2 14 2" xfId="5201"/>
    <cellStyle name="20% - Акцент2 14 2 10" xfId="26104"/>
    <cellStyle name="20% - Акцент2 14 2 11" xfId="35223"/>
    <cellStyle name="20% - Акцент2 14 2 12" xfId="34436"/>
    <cellStyle name="20% - Акцент2 14 2 13" xfId="39065"/>
    <cellStyle name="20% - Акцент2 14 2 14" xfId="46884"/>
    <cellStyle name="20% - Акцент2 14 2 15" xfId="44675"/>
    <cellStyle name="20% - Акцент2 14 2 16" xfId="48259"/>
    <cellStyle name="20% - Акцент2 14 2 2" xfId="5202"/>
    <cellStyle name="20% - Акцент2 14 2 3" xfId="14117"/>
    <cellStyle name="20% - Акцент2 14 2 4" xfId="20628"/>
    <cellStyle name="20% - Акцент2 14 2 5" xfId="24550"/>
    <cellStyle name="20% - Акцент2 14 2 6" xfId="17371"/>
    <cellStyle name="20% - Акцент2 14 2 7" xfId="26415"/>
    <cellStyle name="20% - Акцент2 14 2 8" xfId="20199"/>
    <cellStyle name="20% - Акцент2 14 2 9" xfId="31302"/>
    <cellStyle name="20% - Акцент2 14 20" xfId="11264"/>
    <cellStyle name="20% - Акцент2 14 21" xfId="11582"/>
    <cellStyle name="20% - Акцент2 14 22" xfId="11900"/>
    <cellStyle name="20% - Акцент2 14 23" xfId="12218"/>
    <cellStyle name="20% - Акцент2 14 24" xfId="12432"/>
    <cellStyle name="20% - Акцент2 14 25" xfId="12854"/>
    <cellStyle name="20% - Акцент2 14 26" xfId="13067"/>
    <cellStyle name="20% - Акцент2 14 27" xfId="13390"/>
    <cellStyle name="20% - Акцент2 14 28" xfId="13814"/>
    <cellStyle name="20% - Акцент2 14 29" xfId="18598"/>
    <cellStyle name="20% - Акцент2 14 3" xfId="791"/>
    <cellStyle name="20% — акцент2 14 3" xfId="14116"/>
    <cellStyle name="20% - Акцент2 14 3 10" xfId="35416"/>
    <cellStyle name="20% - Акцент2 14 3 11" xfId="28782"/>
    <cellStyle name="20% - Акцент2 14 3 12" xfId="39066"/>
    <cellStyle name="20% - Акцент2 14 3 13" xfId="46720"/>
    <cellStyle name="20% - Акцент2 14 3 14" xfId="44847"/>
    <cellStyle name="20% - Акцент2 14 3 15" xfId="48260"/>
    <cellStyle name="20% - Акцент2 14 3 2" xfId="5203"/>
    <cellStyle name="20% - Акцент2 14 3 3" xfId="20627"/>
    <cellStyle name="20% - Акцент2 14 3 4" xfId="24857"/>
    <cellStyle name="20% - Акцент2 14 3 5" xfId="25778"/>
    <cellStyle name="20% - Акцент2 14 3 6" xfId="25510"/>
    <cellStyle name="20% - Акцент2 14 3 7" xfId="23023"/>
    <cellStyle name="20% - Акцент2 14 3 8" xfId="31537"/>
    <cellStyle name="20% - Акцент2 14 3 9" xfId="29872"/>
    <cellStyle name="20% - Акцент2 14 30" xfId="17517"/>
    <cellStyle name="20% - Акцент2 14 31" xfId="25721"/>
    <cellStyle name="20% - Акцент2 14 32" xfId="14479"/>
    <cellStyle name="20% - Акцент2 14 33" xfId="32912"/>
    <cellStyle name="20% - Акцент2 14 34" xfId="19120"/>
    <cellStyle name="20% - Акцент2 14 35" xfId="32517"/>
    <cellStyle name="20% - Акцент2 14 36" xfId="33153"/>
    <cellStyle name="20% - Акцент2 14 37" xfId="38409"/>
    <cellStyle name="20% - Акцент2 14 38" xfId="44307"/>
    <cellStyle name="20% - Акцент2 14 39" xfId="45211"/>
    <cellStyle name="20% - Акцент2 14 4" xfId="792"/>
    <cellStyle name="20% — акцент2 14 4" xfId="20629"/>
    <cellStyle name="20% - Акцент2 14 4 10" xfId="33599"/>
    <cellStyle name="20% - Акцент2 14 4 11" xfId="39067"/>
    <cellStyle name="20% - Акцент2 14 4 12" xfId="46560"/>
    <cellStyle name="20% - Акцент2 14 4 13" xfId="45014"/>
    <cellStyle name="20% - Акцент2 14 4 14" xfId="48261"/>
    <cellStyle name="20% - Акцент2 14 4 2" xfId="5204"/>
    <cellStyle name="20% - Акцент2 14 4 3" xfId="25135"/>
    <cellStyle name="20% - Акцент2 14 4 4" xfId="26072"/>
    <cellStyle name="20% - Акцент2 14 4 5" xfId="26720"/>
    <cellStyle name="20% - Акцент2 14 4 6" xfId="25690"/>
    <cellStyle name="20% - Акцент2 14 4 7" xfId="31055"/>
    <cellStyle name="20% - Акцент2 14 4 8" xfId="29147"/>
    <cellStyle name="20% - Акцент2 14 4 9" xfId="35608"/>
    <cellStyle name="20% - Акцент2 14 40" xfId="47713"/>
    <cellStyle name="20% - Акцент2 14 5" xfId="793"/>
    <cellStyle name="20% — акцент2 14 5" xfId="24254"/>
    <cellStyle name="20% - Акцент2 14 5 10" xfId="39068"/>
    <cellStyle name="20% - Акцент2 14 5 11" xfId="46400"/>
    <cellStyle name="20% - Акцент2 14 5 12" xfId="45178"/>
    <cellStyle name="20% - Акцент2 14 5 13" xfId="48262"/>
    <cellStyle name="20% - Акцент2 14 5 2" xfId="5205"/>
    <cellStyle name="20% - Акцент2 14 5 3" xfId="26360"/>
    <cellStyle name="20% - Акцент2 14 5 4" xfId="20711"/>
    <cellStyle name="20% - Акцент2 14 5 5" xfId="17859"/>
    <cellStyle name="20% - Акцент2 14 5 6" xfId="31790"/>
    <cellStyle name="20% - Акцент2 14 5 7" xfId="24476"/>
    <cellStyle name="20% - Акцент2 14 5 8" xfId="35810"/>
    <cellStyle name="20% - Акцент2 14 5 9" xfId="35631"/>
    <cellStyle name="20% - Акцент2 14 6" xfId="3768"/>
    <cellStyle name="20% — акцент2 14 6" xfId="18032"/>
    <cellStyle name="20% - Акцент2 14 7" xfId="4100"/>
    <cellStyle name="20% — акцент2 14 7" xfId="25240"/>
    <cellStyle name="20% - Акцент2 14 8" xfId="4313"/>
    <cellStyle name="20% — акцент2 14 8" xfId="18217"/>
    <cellStyle name="20% - Акцент2 14 9" xfId="4735"/>
    <cellStyle name="20% — акцент2 14 9" xfId="29985"/>
    <cellStyle name="20% - Акцент2 15" xfId="794"/>
    <cellStyle name="20% — акцент2 15" xfId="795"/>
    <cellStyle name="20% - Акцент2 15 10" xfId="25049"/>
    <cellStyle name="20% — акцент2 15 10" xfId="29882"/>
    <cellStyle name="20% - Акцент2 15 11" xfId="32584"/>
    <cellStyle name="20% — акцент2 15 11" xfId="29455"/>
    <cellStyle name="20% - Акцент2 15 12" xfId="21343"/>
    <cellStyle name="20% — акцент2 15 12" xfId="33949"/>
    <cellStyle name="20% - Акцент2 15 13" xfId="39069"/>
    <cellStyle name="20% — акцент2 15 13" xfId="39070"/>
    <cellStyle name="20% - Акцент2 15 14" xfId="44007"/>
    <cellStyle name="20% — акцент2 15 14" xfId="44006"/>
    <cellStyle name="20% - Акцент2 15 15" xfId="45340"/>
    <cellStyle name="20% — акцент2 15 15" xfId="42688"/>
    <cellStyle name="20% - Акцент2 15 16" xfId="48263"/>
    <cellStyle name="20% — акцент2 15 16" xfId="48264"/>
    <cellStyle name="20% - Акцент2 15 2" xfId="5206"/>
    <cellStyle name="20% — акцент2 15 2" xfId="5207"/>
    <cellStyle name="20% - Акцент2 15 3" xfId="14121"/>
    <cellStyle name="20% — акцент2 15 3" xfId="14122"/>
    <cellStyle name="20% - Акцент2 15 4" xfId="20624"/>
    <cellStyle name="20% — акцент2 15 4" xfId="20623"/>
    <cellStyle name="20% - Акцент2 15 5" xfId="14636"/>
    <cellStyle name="20% — акцент2 15 5" xfId="18705"/>
    <cellStyle name="20% - Акцент2 15 6" xfId="26648"/>
    <cellStyle name="20% — акцент2 15 6" xfId="26969"/>
    <cellStyle name="20% - Акцент2 15 7" xfId="24019"/>
    <cellStyle name="20% — акцент2 15 7" xfId="27813"/>
    <cellStyle name="20% - Акцент2 15 8" xfId="25432"/>
    <cellStyle name="20% — акцент2 15 8" xfId="23060"/>
    <cellStyle name="20% - Акцент2 15 9" xfId="32046"/>
    <cellStyle name="20% — акцент2 15 9" xfId="31803"/>
    <cellStyle name="20% - Акцент2 16" xfId="796"/>
    <cellStyle name="20% — акцент2 16" xfId="797"/>
    <cellStyle name="20% - Акцент2 16 10" xfId="23240"/>
    <cellStyle name="20% — акцент2 16 10" xfId="27163"/>
    <cellStyle name="20% - Акцент2 16 11" xfId="35996"/>
    <cellStyle name="20% — акцент2 16 11" xfId="36205"/>
    <cellStyle name="20% - Акцент2 16 12" xfId="34536"/>
    <cellStyle name="20% — акцент2 16 12" xfId="35261"/>
    <cellStyle name="20% - Акцент2 16 13" xfId="39071"/>
    <cellStyle name="20% — акцент2 16 13" xfId="39072"/>
    <cellStyle name="20% - Акцент2 16 14" xfId="46243"/>
    <cellStyle name="20% — акцент2 16 14" xfId="46090"/>
    <cellStyle name="20% - Акцент2 16 15" xfId="42689"/>
    <cellStyle name="20% — акцент2 16 15" xfId="45501"/>
    <cellStyle name="20% - Акцент2 16 16" xfId="48265"/>
    <cellStyle name="20% — акцент2 16 16" xfId="48266"/>
    <cellStyle name="20% - Акцент2 16 2" xfId="5208"/>
    <cellStyle name="20% — акцент2 16 2" xfId="5209"/>
    <cellStyle name="20% - Акцент2 16 3" xfId="14123"/>
    <cellStyle name="20% — акцент2 16 3" xfId="14124"/>
    <cellStyle name="20% - Акцент2 16 4" xfId="20622"/>
    <cellStyle name="20% — акцент2 16 4" xfId="20621"/>
    <cellStyle name="20% - Акцент2 16 5" xfId="19810"/>
    <cellStyle name="20% — акцент2 16 5" xfId="21362"/>
    <cellStyle name="20% - Акцент2 16 6" xfId="18303"/>
    <cellStyle name="20% — акцент2 16 6" xfId="18198"/>
    <cellStyle name="20% - Акцент2 16 7" xfId="15016"/>
    <cellStyle name="20% — акцент2 16 7" xfId="28091"/>
    <cellStyle name="20% - Акцент2 16 8" xfId="28993"/>
    <cellStyle name="20% — акцент2 16 8" xfId="19729"/>
    <cellStyle name="20% - Акцент2 16 9" xfId="32058"/>
    <cellStyle name="20% — акцент2 16 9" xfId="32311"/>
    <cellStyle name="20% - Акцент2 17" xfId="798"/>
    <cellStyle name="20% — акцент2 17" xfId="799"/>
    <cellStyle name="20% - Акцент2 17 10" xfId="27717"/>
    <cellStyle name="20% — акцент2 17 10" xfId="30141"/>
    <cellStyle name="20% - Акцент2 17 11" xfId="31600"/>
    <cellStyle name="20% — акцент2 17 11" xfId="32110"/>
    <cellStyle name="20% - Акцент2 17 12" xfId="35759"/>
    <cellStyle name="20% — акцент2 17 12" xfId="36480"/>
    <cellStyle name="20% - Акцент2 17 13" xfId="39073"/>
    <cellStyle name="20% — акцент2 17 13" xfId="39074"/>
    <cellStyle name="20% - Акцент2 17 14" xfId="45935"/>
    <cellStyle name="20% — акцент2 17 14" xfId="45779"/>
    <cellStyle name="20% - Акцент2 17 15" xfId="45662"/>
    <cellStyle name="20% — акцент2 17 15" xfId="45815"/>
    <cellStyle name="20% - Акцент2 17 16" xfId="48267"/>
    <cellStyle name="20% — акцент2 17 16" xfId="48268"/>
    <cellStyle name="20% - Акцент2 17 2" xfId="5210"/>
    <cellStyle name="20% — акцент2 17 2" xfId="5211"/>
    <cellStyle name="20% - Акцент2 17 3" xfId="14125"/>
    <cellStyle name="20% — акцент2 17 3" xfId="14126"/>
    <cellStyle name="20% - Акцент2 17 4" xfId="20620"/>
    <cellStyle name="20% — акцент2 17 4" xfId="20619"/>
    <cellStyle name="20% - Акцент2 17 5" xfId="17093"/>
    <cellStyle name="20% — акцент2 17 5" xfId="21665"/>
    <cellStyle name="20% - Акцент2 17 6" xfId="27224"/>
    <cellStyle name="20% — акцент2 17 6" xfId="27551"/>
    <cellStyle name="20% - Акцент2 17 7" xfId="28375"/>
    <cellStyle name="20% — акцент2 17 7" xfId="28681"/>
    <cellStyle name="20% - Акцент2 17 8" xfId="19643"/>
    <cellStyle name="20% — акцент2 17 8" xfId="29655"/>
    <cellStyle name="20% - Акцент2 17 9" xfId="32558"/>
    <cellStyle name="20% — акцент2 17 9" xfId="32808"/>
    <cellStyle name="20% - Акцент2 18" xfId="800"/>
    <cellStyle name="20% — акцент2 18" xfId="801"/>
    <cellStyle name="20% - Акцент2 18 10" xfId="30512"/>
    <cellStyle name="20% — акцент2 18 10" xfId="32486"/>
    <cellStyle name="20% - Акцент2 18 11" xfId="30425"/>
    <cellStyle name="20% — акцент2 18 11" xfId="34434"/>
    <cellStyle name="20% - Акцент2 18 12" xfId="36625"/>
    <cellStyle name="20% — акцент2 18 12" xfId="36926"/>
    <cellStyle name="20% - Акцент2 18 13" xfId="39075"/>
    <cellStyle name="20% — акцент2 18 13" xfId="39076"/>
    <cellStyle name="20% - Акцент2 18 14" xfId="45626"/>
    <cellStyle name="20% — акцент2 18 14" xfId="45463"/>
    <cellStyle name="20% - Акцент2 18 15" xfId="45973"/>
    <cellStyle name="20% — акцент2 18 15" xfId="42683"/>
    <cellStyle name="20% - Акцент2 18 16" xfId="48269"/>
    <cellStyle name="20% — акцент2 18 16" xfId="48270"/>
    <cellStyle name="20% - Акцент2 18 2" xfId="5212"/>
    <cellStyle name="20% — акцент2 18 2" xfId="5213"/>
    <cellStyle name="20% - Акцент2 18 3" xfId="14127"/>
    <cellStyle name="20% — акцент2 18 3" xfId="14128"/>
    <cellStyle name="20% - Акцент2 18 4" xfId="20618"/>
    <cellStyle name="20% — акцент2 18 4" xfId="20617"/>
    <cellStyle name="20% - Акцент2 18 5" xfId="21939"/>
    <cellStyle name="20% — акцент2 18 5" xfId="22236"/>
    <cellStyle name="20% - Акцент2 18 6" xfId="20361"/>
    <cellStyle name="20% — акцент2 18 6" xfId="21428"/>
    <cellStyle name="20% - Акцент2 18 7" xfId="28948"/>
    <cellStyle name="20% — акцент2 18 7" xfId="29247"/>
    <cellStyle name="20% - Акцент2 18 8" xfId="29915"/>
    <cellStyle name="20% — акцент2 18 8" xfId="30187"/>
    <cellStyle name="20% - Акцент2 18 9" xfId="30663"/>
    <cellStyle name="20% — акцент2 18 9" xfId="30524"/>
    <cellStyle name="20% — акцент2 19" xfId="802"/>
    <cellStyle name="20% — акцент2 19 2" xfId="5214"/>
    <cellStyle name="20% - Акцент2 2" xfId="37"/>
    <cellStyle name="20% — акцент2 2" xfId="804"/>
    <cellStyle name="20% - Акцент2 2 10" xfId="805"/>
    <cellStyle name="20% — акцент2 2 10" xfId="806"/>
    <cellStyle name="20% - Акцент2 2 10 10" xfId="32983"/>
    <cellStyle name="20% — акцент2 2 10 10" xfId="14222"/>
    <cellStyle name="20% - Акцент2 2 10 11" xfId="29475"/>
    <cellStyle name="20% — акцент2 2 10 11" xfId="17391"/>
    <cellStyle name="20% - Акцент2 2 10 12" xfId="37231"/>
    <cellStyle name="20% — акцент2 2 10 12" xfId="37382"/>
    <cellStyle name="20% - Акцент2 2 10 13" xfId="39080"/>
    <cellStyle name="20% — акцент2 2 10 13" xfId="39081"/>
    <cellStyle name="20% - Акцент2 2 10 14" xfId="44811"/>
    <cellStyle name="20% — акцент2 2 10 14" xfId="44004"/>
    <cellStyle name="20% - Акцент2 2 10 15" xfId="46597"/>
    <cellStyle name="20% — акцент2 2 10 15" xfId="46746"/>
    <cellStyle name="20% - Акцент2 2 10 16" xfId="48273"/>
    <cellStyle name="20% — акцент2 2 10 16" xfId="48274"/>
    <cellStyle name="20% - Акцент2 2 10 2" xfId="5217"/>
    <cellStyle name="20% — акцент2 2 10 2" xfId="5218"/>
    <cellStyle name="20% - Акцент2 2 10 3" xfId="14132"/>
    <cellStyle name="20% — акцент2 2 10 3" xfId="14133"/>
    <cellStyle name="20% - Акцент2 2 10 4" xfId="20612"/>
    <cellStyle name="20% — акцент2 2 10 4" xfId="20611"/>
    <cellStyle name="20% - Акцент2 2 10 5" xfId="21940"/>
    <cellStyle name="20% — акцент2 2 10 5" xfId="22237"/>
    <cellStyle name="20% - Акцент2 2 10 6" xfId="14359"/>
    <cellStyle name="20% — акцент2 2 10 6" xfId="24822"/>
    <cellStyle name="20% - Акцент2 2 10 7" xfId="20010"/>
    <cellStyle name="20% — акцент2 2 10 7" xfId="27609"/>
    <cellStyle name="20% - Акцент2 2 10 8" xfId="28015"/>
    <cellStyle name="20% — акцент2 2 10 8" xfId="23748"/>
    <cellStyle name="20% - Акцент2 2 10 9" xfId="30383"/>
    <cellStyle name="20% — акцент2 2 10 9" xfId="29598"/>
    <cellStyle name="20% - Акцент2 2 11" xfId="807"/>
    <cellStyle name="20% — акцент2 2 11" xfId="808"/>
    <cellStyle name="20% - Акцент2 2 11 10" xfId="26853"/>
    <cellStyle name="20% — акцент2 2 11 10" xfId="28170"/>
    <cellStyle name="20% - Акцент2 2 11 11" xfId="32777"/>
    <cellStyle name="20% — акцент2 2 11 11" xfId="24612"/>
    <cellStyle name="20% - Акцент2 2 11 12" xfId="37540"/>
    <cellStyle name="20% — акцент2 2 11 12" xfId="32298"/>
    <cellStyle name="20% - Акцент2 2 11 13" xfId="39082"/>
    <cellStyle name="20% — акцент2 2 11 13" xfId="39083"/>
    <cellStyle name="20% - Акцент2 2 11 14" xfId="44005"/>
    <cellStyle name="20% — акцент2 2 11 14" xfId="41556"/>
    <cellStyle name="20% - Акцент2 2 11 15" xfId="42684"/>
    <cellStyle name="20% — акцент2 2 11 15" xfId="42685"/>
    <cellStyle name="20% - Акцент2 2 11 16" xfId="48275"/>
    <cellStyle name="20% — акцент2 2 11 16" xfId="48276"/>
    <cellStyle name="20% - Акцент2 2 11 2" xfId="5219"/>
    <cellStyle name="20% — акцент2 2 11 2" xfId="5220"/>
    <cellStyle name="20% - Акцент2 2 11 3" xfId="14134"/>
    <cellStyle name="20% — акцент2 2 11 3" xfId="14135"/>
    <cellStyle name="20% - Акцент2 2 11 4" xfId="20610"/>
    <cellStyle name="20% — акцент2 2 11 4" xfId="20609"/>
    <cellStyle name="20% - Акцент2 2 11 5" xfId="22528"/>
    <cellStyle name="20% — акцент2 2 11 5" xfId="22817"/>
    <cellStyle name="20% - Акцент2 2 11 6" xfId="22864"/>
    <cellStyle name="20% — акцент2 2 11 6" xfId="21309"/>
    <cellStyle name="20% - Акцент2 2 11 7" xfId="23382"/>
    <cellStyle name="20% — акцент2 2 11 7" xfId="27169"/>
    <cellStyle name="20% - Акцент2 2 11 8" xfId="21286"/>
    <cellStyle name="20% — акцент2 2 11 8" xfId="25984"/>
    <cellStyle name="20% - Акцент2 2 11 9" xfId="30110"/>
    <cellStyle name="20% — акцент2 2 11 9" xfId="18667"/>
    <cellStyle name="20% - Акцент2 2 12" xfId="809"/>
    <cellStyle name="20% — акцент2 2 12" xfId="810"/>
    <cellStyle name="20% - Акцент2 2 12 10" xfId="33523"/>
    <cellStyle name="20% — акцент2 2 12 10" xfId="29768"/>
    <cellStyle name="20% - Акцент2 2 12 11" xfId="15440"/>
    <cellStyle name="20% — акцент2 2 12 11" xfId="34667"/>
    <cellStyle name="20% - Акцент2 2 12 12" xfId="24348"/>
    <cellStyle name="20% — акцент2 2 12 12" xfId="19257"/>
    <cellStyle name="20% - Акцент2 2 12 13" xfId="39084"/>
    <cellStyle name="20% — акцент2 2 12 13" xfId="39085"/>
    <cellStyle name="20% - Акцент2 2 12 14" xfId="44003"/>
    <cellStyle name="20% — акцент2 2 12 14" xfId="44646"/>
    <cellStyle name="20% - Акцент2 2 12 15" xfId="42686"/>
    <cellStyle name="20% — акцент2 2 12 15" xfId="42687"/>
    <cellStyle name="20% - Акцент2 2 12 16" xfId="48277"/>
    <cellStyle name="20% — акцент2 2 12 16" xfId="48278"/>
    <cellStyle name="20% - Акцент2 2 12 2" xfId="5221"/>
    <cellStyle name="20% — акцент2 2 12 2" xfId="5222"/>
    <cellStyle name="20% - Акцент2 2 12 3" xfId="14136"/>
    <cellStyle name="20% — акцент2 2 12 3" xfId="14137"/>
    <cellStyle name="20% - Акцент2 2 12 4" xfId="20608"/>
    <cellStyle name="20% — акцент2 2 12 4" xfId="20607"/>
    <cellStyle name="20% - Акцент2 2 12 5" xfId="23103"/>
    <cellStyle name="20% — акцент2 2 12 5" xfId="23396"/>
    <cellStyle name="20% - Акцент2 2 12 6" xfId="18507"/>
    <cellStyle name="20% — акцент2 2 12 6" xfId="18426"/>
    <cellStyle name="20% - Акцент2 2 12 7" xfId="19928"/>
    <cellStyle name="20% — акцент2 2 12 7" xfId="27023"/>
    <cellStyle name="20% - Акцент2 2 12 8" xfId="16303"/>
    <cellStyle name="20% — акцент2 2 12 8" xfId="26293"/>
    <cellStyle name="20% - Акцент2 2 12 9" xfId="31313"/>
    <cellStyle name="20% — акцент2 2 12 9" xfId="31550"/>
    <cellStyle name="20% - Акцент2 2 13" xfId="811"/>
    <cellStyle name="20% — акцент2 2 13" xfId="812"/>
    <cellStyle name="20% - Акцент2 2 13 10" xfId="21321"/>
    <cellStyle name="20% — акцент2 2 13 10" xfId="27782"/>
    <cellStyle name="20% - Акцент2 2 13 11" xfId="29770"/>
    <cellStyle name="20% — акцент2 2 13 11" xfId="29605"/>
    <cellStyle name="20% - Акцент2 2 13 12" xfId="14262"/>
    <cellStyle name="20% — акцент2 2 13 12" xfId="15019"/>
    <cellStyle name="20% - Акцент2 2 13 13" xfId="39086"/>
    <cellStyle name="20% — акцент2 2 13 13" xfId="39087"/>
    <cellStyle name="20% - Акцент2 2 13 14" xfId="43952"/>
    <cellStyle name="20% — акцент2 2 13 14" xfId="42481"/>
    <cellStyle name="20% - Акцент2 2 13 15" xfId="42692"/>
    <cellStyle name="20% — акцент2 2 13 15" xfId="46324"/>
    <cellStyle name="20% - Акцент2 2 13 16" xfId="48279"/>
    <cellStyle name="20% — акцент2 2 13 16" xfId="48280"/>
    <cellStyle name="20% - Акцент2 2 13 2" xfId="5223"/>
    <cellStyle name="20% — акцент2 2 13 2" xfId="5224"/>
    <cellStyle name="20% - Акцент2 2 13 3" xfId="14138"/>
    <cellStyle name="20% — акцент2 2 13 3" xfId="14139"/>
    <cellStyle name="20% - Акцент2 2 13 4" xfId="20606"/>
    <cellStyle name="20% — акцент2 2 13 4" xfId="20605"/>
    <cellStyle name="20% - Акцент2 2 13 5" xfId="23676"/>
    <cellStyle name="20% — акцент2 2 13 5" xfId="23966"/>
    <cellStyle name="20% - Акцент2 2 13 6" xfId="24590"/>
    <cellStyle name="20% — акцент2 2 13 6" xfId="17191"/>
    <cellStyle name="20% - Акцент2 2 13 7" xfId="23664"/>
    <cellStyle name="20% — акцент2 2 13 7" xfId="26592"/>
    <cellStyle name="20% - Акцент2 2 13 8" xfId="28410"/>
    <cellStyle name="20% — акцент2 2 13 8" xfId="19292"/>
    <cellStyle name="20% - Акцент2 2 13 9" xfId="32300"/>
    <cellStyle name="20% — акцент2 2 13 9" xfId="32923"/>
    <cellStyle name="20% - Акцент2 2 14" xfId="813"/>
    <cellStyle name="20% — акцент2 2 14" xfId="814"/>
    <cellStyle name="20% - Акцент2 2 14 10" xfId="22511"/>
    <cellStyle name="20% — акцент2 2 14 10" xfId="29696"/>
    <cellStyle name="20% - Акцент2 2 14 11" xfId="23694"/>
    <cellStyle name="20% — акцент2 2 14 11" xfId="34425"/>
    <cellStyle name="20% - Акцент2 2 14 12" xfId="23062"/>
    <cellStyle name="20% — акцент2 2 14 12" xfId="35468"/>
    <cellStyle name="20% - Акцент2 2 14 13" xfId="39088"/>
    <cellStyle name="20% — акцент2 2 14 13" xfId="39089"/>
    <cellStyle name="20% - Акцент2 2 14 14" xfId="42414"/>
    <cellStyle name="20% — акцент2 2 14 14" xfId="42315"/>
    <cellStyle name="20% - Акцент2 2 14 15" xfId="41895"/>
    <cellStyle name="20% — акцент2 2 14 15" xfId="46484"/>
    <cellStyle name="20% - Акцент2 2 14 16" xfId="48281"/>
    <cellStyle name="20% — акцент2 2 14 16" xfId="48282"/>
    <cellStyle name="20% - Акцент2 2 14 2" xfId="5225"/>
    <cellStyle name="20% — акцент2 2 14 2" xfId="5226"/>
    <cellStyle name="20% - Акцент2 2 14 3" xfId="14140"/>
    <cellStyle name="20% — акцент2 2 14 3" xfId="14141"/>
    <cellStyle name="20% - Акцент2 2 14 4" xfId="25639"/>
    <cellStyle name="20% — акцент2 2 14 4" xfId="25349"/>
    <cellStyle name="20% - Акцент2 2 14 5" xfId="14637"/>
    <cellStyle name="20% — акцент2 2 14 5" xfId="18707"/>
    <cellStyle name="20% - Акцент2 2 14 6" xfId="25646"/>
    <cellStyle name="20% — акцент2 2 14 6" xfId="13994"/>
    <cellStyle name="20% - Акцент2 2 14 7" xfId="19927"/>
    <cellStyle name="20% — акцент2 2 14 7" xfId="25723"/>
    <cellStyle name="20% - Акцент2 2 14 8" xfId="20138"/>
    <cellStyle name="20% — акцент2 2 14 8" xfId="22417"/>
    <cellStyle name="20% - Акцент2 2 14 9" xfId="32570"/>
    <cellStyle name="20% — акцент2 2 14 9" xfId="24022"/>
    <cellStyle name="20% - Акцент2 2 15" xfId="815"/>
    <cellStyle name="20% — акцент2 2 15" xfId="816"/>
    <cellStyle name="20% - Акцент2 2 15 10" xfId="32573"/>
    <cellStyle name="20% — акцент2 2 15 10" xfId="32293"/>
    <cellStyle name="20% - Акцент2 2 15 11" xfId="23042"/>
    <cellStyle name="20% — акцент2 2 15 11" xfId="32852"/>
    <cellStyle name="20% - Акцент2 2 15 12" xfId="19324"/>
    <cellStyle name="20% — акцент2 2 15 12" xfId="34179"/>
    <cellStyle name="20% - Акцент2 2 15 13" xfId="39090"/>
    <cellStyle name="20% — акцент2 2 15 13" xfId="39091"/>
    <cellStyle name="20% - Акцент2 2 15 14" xfId="42153"/>
    <cellStyle name="20% — акцент2 2 15 14" xfId="42032"/>
    <cellStyle name="20% - Акцент2 2 15 15" xfId="42071"/>
    <cellStyle name="20% — акцент2 2 15 15" xfId="42191"/>
    <cellStyle name="20% - Акцент2 2 15 16" xfId="48283"/>
    <cellStyle name="20% — акцент2 2 15 16" xfId="48284"/>
    <cellStyle name="20% - Акцент2 2 15 2" xfId="5227"/>
    <cellStyle name="20% — акцент2 2 15 2" xfId="5228"/>
    <cellStyle name="20% - Акцент2 2 15 3" xfId="14142"/>
    <cellStyle name="20% — акцент2 2 15 3" xfId="14143"/>
    <cellStyle name="20% - Акцент2 2 15 4" xfId="25061"/>
    <cellStyle name="20% — акцент2 2 15 4" xfId="24766"/>
    <cellStyle name="20% - Акцент2 2 15 5" xfId="24551"/>
    <cellStyle name="20% — акцент2 2 15 5" xfId="24856"/>
    <cellStyle name="20% - Акцент2 2 15 6" xfId="25941"/>
    <cellStyle name="20% — акцент2 2 15 6" xfId="17176"/>
    <cellStyle name="20% - Акцент2 2 15 7" xfId="17101"/>
    <cellStyle name="20% — акцент2 2 15 7" xfId="27667"/>
    <cellStyle name="20% - Акцент2 2 15 8" xfId="15530"/>
    <cellStyle name="20% — акцент2 2 15 8" xfId="28125"/>
    <cellStyle name="20% - Акцент2 2 15 9" xfId="32796"/>
    <cellStyle name="20% — акцент2 2 15 9" xfId="29582"/>
    <cellStyle name="20% - Акцент2 2 16" xfId="817"/>
    <cellStyle name="20% — акцент2 2 16" xfId="818"/>
    <cellStyle name="20% - Акцент2 2 16 10" xfId="19197"/>
    <cellStyle name="20% — акцент2 2 16 10" xfId="30980"/>
    <cellStyle name="20% - Акцент2 2 16 11" xfId="19239"/>
    <cellStyle name="20% — акцент2 2 16 11" xfId="18538"/>
    <cellStyle name="20% - Акцент2 2 16 12" xfId="33356"/>
    <cellStyle name="20% — акцент2 2 16 12" xfId="35055"/>
    <cellStyle name="20% - Акцент2 2 16 13" xfId="39092"/>
    <cellStyle name="20% — акцент2 2 16 13" xfId="39093"/>
    <cellStyle name="20% - Акцент2 2 16 14" xfId="44002"/>
    <cellStyle name="20% — акцент2 2 16 14" xfId="41553"/>
    <cellStyle name="20% - Акцент2 2 16 15" xfId="42358"/>
    <cellStyle name="20% — акцент2 2 16 15" xfId="42449"/>
    <cellStyle name="20% - Акцент2 2 16 16" xfId="48285"/>
    <cellStyle name="20% — акцент2 2 16 16" xfId="48286"/>
    <cellStyle name="20% - Акцент2 2 16 2" xfId="5229"/>
    <cellStyle name="20% — акцент2 2 16 2" xfId="5230"/>
    <cellStyle name="20% - Акцент2 2 16 3" xfId="14144"/>
    <cellStyle name="20% — акцент2 2 16 3" xfId="14145"/>
    <cellStyle name="20% - Акцент2 2 16 4" xfId="20604"/>
    <cellStyle name="20% — акцент2 2 16 4" xfId="20603"/>
    <cellStyle name="20% - Акцент2 2 16 5" xfId="25136"/>
    <cellStyle name="20% — акцент2 2 16 5" xfId="25433"/>
    <cellStyle name="20% - Акцент2 2 16 6" xfId="25779"/>
    <cellStyle name="20% — акцент2 2 16 6" xfId="26073"/>
    <cellStyle name="20% - Акцент2 2 16 7" xfId="22204"/>
    <cellStyle name="20% — акцент2 2 16 7" xfId="22868"/>
    <cellStyle name="20% - Акцент2 2 16 8" xfId="28634"/>
    <cellStyle name="20% — акцент2 2 16 8" xfId="20465"/>
    <cellStyle name="20% - Акцент2 2 16 9" xfId="22802"/>
    <cellStyle name="20% — акцент2 2 16 9" xfId="23569"/>
    <cellStyle name="20% - Акцент2 2 17" xfId="819"/>
    <cellStyle name="20% — акцент2 2 17" xfId="5216"/>
    <cellStyle name="20% - Акцент2 2 17 10" xfId="14912"/>
    <cellStyle name="20% - Акцент2 2 17 11" xfId="30562"/>
    <cellStyle name="20% - Акцент2 2 17 12" xfId="34184"/>
    <cellStyle name="20% - Акцент2 2 17 13" xfId="39094"/>
    <cellStyle name="20% - Акцент2 2 17 14" xfId="44001"/>
    <cellStyle name="20% - Акцент2 2 17 15" xfId="42690"/>
    <cellStyle name="20% - Акцент2 2 17 16" xfId="48287"/>
    <cellStyle name="20% - Акцент2 2 17 2" xfId="5231"/>
    <cellStyle name="20% - Акцент2 2 17 3" xfId="14146"/>
    <cellStyle name="20% - Акцент2 2 17 4" xfId="24475"/>
    <cellStyle name="20% - Акцент2 2 17 5" xfId="14638"/>
    <cellStyle name="20% - Акцент2 2 17 6" xfId="19200"/>
    <cellStyle name="20% - Акцент2 2 17 7" xfId="16889"/>
    <cellStyle name="20% - Акцент2 2 17 8" xfId="19216"/>
    <cellStyle name="20% - Акцент2 2 17 9" xfId="22975"/>
    <cellStyle name="20% - Акцент2 2 18" xfId="820"/>
    <cellStyle name="20% — акцент2 2 18" xfId="14131"/>
    <cellStyle name="20% - Акцент2 2 18 10" xfId="33193"/>
    <cellStyle name="20% - Акцент2 2 18 11" xfId="34401"/>
    <cellStyle name="20% - Акцент2 2 18 12" xfId="39095"/>
    <cellStyle name="20% - Акцент2 2 18 13" xfId="41552"/>
    <cellStyle name="20% - Акцент2 2 18 14" xfId="44338"/>
    <cellStyle name="20% - Акцент2 2 18 15" xfId="48288"/>
    <cellStyle name="20% - Акцент2 2 18 2" xfId="5232"/>
    <cellStyle name="20% - Акцент2 2 18 3" xfId="24180"/>
    <cellStyle name="20% - Акцент2 2 18 4" xfId="18708"/>
    <cellStyle name="20% - Акцент2 2 18 5" xfId="26361"/>
    <cellStyle name="20% - Акцент2 2 18 6" xfId="16947"/>
    <cellStyle name="20% - Акцент2 2 18 7" xfId="26487"/>
    <cellStyle name="20% - Акцент2 2 18 8" xfId="23901"/>
    <cellStyle name="20% - Акцент2 2 18 9" xfId="16034"/>
    <cellStyle name="20% - Акцент2 2 19" xfId="821"/>
    <cellStyle name="20% — акцент2 2 19" xfId="20613"/>
    <cellStyle name="20% - Акцент2 2 19 10" xfId="36153"/>
    <cellStyle name="20% - Акцент2 2 19 11" xfId="39096"/>
    <cellStyle name="20% - Акцент2 2 19 12" xfId="44000"/>
    <cellStyle name="20% - Акцент2 2 19 13" xfId="44469"/>
    <cellStyle name="20% - Акцент2 2 19 14" xfId="48289"/>
    <cellStyle name="20% - Акцент2 2 19 2" xfId="5233"/>
    <cellStyle name="20% - Акцент2 2 19 3" xfId="14639"/>
    <cellStyle name="20% - Акцент2 2 19 4" xfId="26649"/>
    <cellStyle name="20% - Акцент2 2 19 5" xfId="26305"/>
    <cellStyle name="20% - Акцент2 2 19 6" xfId="17289"/>
    <cellStyle name="20% - Акцент2 2 19 7" xfId="30558"/>
    <cellStyle name="20% - Акцент2 2 19 8" xfId="23201"/>
    <cellStyle name="20% - Акцент2 2 19 9" xfId="33670"/>
    <cellStyle name="20% - Акцент2 2 2" xfId="38"/>
    <cellStyle name="20% — акцент2 2 2" xfId="822"/>
    <cellStyle name="20% - Акцент2 2 2 10" xfId="4937"/>
    <cellStyle name="20% — акцент2 2 2 10" xfId="30677"/>
    <cellStyle name="20% - Акцент2 2 2 11" xfId="5234"/>
    <cellStyle name="20% — акцент2 2 2 11" xfId="21731"/>
    <cellStyle name="20% - Акцент2 2 2 12" xfId="8617"/>
    <cellStyle name="20% — акцент2 2 2 12" xfId="36478"/>
    <cellStyle name="20% - Акцент2 2 2 13" xfId="8936"/>
    <cellStyle name="20% — акцент2 2 2 13" xfId="39097"/>
    <cellStyle name="20% - Акцент2 2 2 14" xfId="9354"/>
    <cellStyle name="20% — акцент2 2 2 14" xfId="41551"/>
    <cellStyle name="20% - Акцент2 2 2 15" xfId="9672"/>
    <cellStyle name="20% — акцент2 2 2 15" xfId="42691"/>
    <cellStyle name="20% - Акцент2 2 2 16" xfId="9990"/>
    <cellStyle name="20% — акцент2 2 2 16" xfId="48290"/>
    <cellStyle name="20% - Акцент2 2 2 17" xfId="10308"/>
    <cellStyle name="20% - Акцент2 2 2 18" xfId="10626"/>
    <cellStyle name="20% - Акцент2 2 2 19" xfId="10944"/>
    <cellStyle name="20% - Акцент2 2 2 2" xfId="823"/>
    <cellStyle name="20% — акцент2 2 2 2" xfId="5235"/>
    <cellStyle name="20% - Акцент2 2 2 2 10" xfId="31042"/>
    <cellStyle name="20% - Акцент2 2 2 2 11" xfId="29912"/>
    <cellStyle name="20% - Акцент2 2 2 2 12" xfId="19368"/>
    <cellStyle name="20% - Акцент2 2 2 2 13" xfId="39098"/>
    <cellStyle name="20% - Акцент2 2 2 2 14" xfId="43999"/>
    <cellStyle name="20% - Акцент2 2 2 2 15" xfId="45337"/>
    <cellStyle name="20% - Акцент2 2 2 2 16" xfId="48291"/>
    <cellStyle name="20% - Акцент2 2 2 2 2" xfId="5236"/>
    <cellStyle name="20% - Акцент2 2 2 2 3" xfId="14150"/>
    <cellStyle name="20% - Акцент2 2 2 2 4" xfId="23317"/>
    <cellStyle name="20% - Акцент2 2 2 2 5" xfId="14640"/>
    <cellStyle name="20% - Акцент2 2 2 2 6" xfId="27225"/>
    <cellStyle name="20% - Акцент2 2 2 2 7" xfId="26019"/>
    <cellStyle name="20% - Акцент2 2 2 2 8" xfId="29656"/>
    <cellStyle name="20% - Акцент2 2 2 2 9" xfId="17596"/>
    <cellStyle name="20% - Акцент2 2 2 20" xfId="11262"/>
    <cellStyle name="20% - Акцент2 2 2 21" xfId="11580"/>
    <cellStyle name="20% - Акцент2 2 2 22" xfId="11898"/>
    <cellStyle name="20% - Акцент2 2 2 23" xfId="12216"/>
    <cellStyle name="20% - Акцент2 2 2 24" xfId="12434"/>
    <cellStyle name="20% - Акцент2 2 2 25" xfId="12852"/>
    <cellStyle name="20% - Акцент2 2 2 26" xfId="13069"/>
    <cellStyle name="20% - Акцент2 2 2 27" xfId="13392"/>
    <cellStyle name="20% - Акцент2 2 2 28" xfId="13813"/>
    <cellStyle name="20% - Акцент2 2 2 29" xfId="18599"/>
    <cellStyle name="20% - Акцент2 2 2 3" xfId="824"/>
    <cellStyle name="20% — акцент2 2 2 3" xfId="14149"/>
    <cellStyle name="20% - Акцент2 2 2 3 10" xfId="31349"/>
    <cellStyle name="20% - Акцент2 2 2 3 11" xfId="21740"/>
    <cellStyle name="20% - Акцент2 2 2 3 12" xfId="39099"/>
    <cellStyle name="20% - Акцент2 2 2 3 13" xfId="43998"/>
    <cellStyle name="20% - Акцент2 2 2 3 14" xfId="45498"/>
    <cellStyle name="20% - Акцент2 2 2 3 15" xfId="48292"/>
    <cellStyle name="20% - Акцент2 2 2 3 2" xfId="5237"/>
    <cellStyle name="20% - Акцент2 2 2 3 3" xfId="23028"/>
    <cellStyle name="20% - Акцент2 2 2 3 4" xfId="18710"/>
    <cellStyle name="20% - Акцент2 2 2 3 5" xfId="27550"/>
    <cellStyle name="20% - Акцент2 2 2 3 6" xfId="24640"/>
    <cellStyle name="20% - Акцент2 2 2 3 7" xfId="26270"/>
    <cellStyle name="20% - Акцент2 2 2 3 8" xfId="22043"/>
    <cellStyle name="20% - Акцент2 2 2 3 9" xfId="28127"/>
    <cellStyle name="20% - Акцент2 2 2 30" xfId="24974"/>
    <cellStyle name="20% - Акцент2 2 2 31" xfId="15086"/>
    <cellStyle name="20% - Акцент2 2 2 32" xfId="26115"/>
    <cellStyle name="20% - Акцент2 2 2 33" xfId="30078"/>
    <cellStyle name="20% - Акцент2 2 2 34" xfId="19476"/>
    <cellStyle name="20% - Акцент2 2 2 35" xfId="32850"/>
    <cellStyle name="20% - Акцент2 2 2 36" xfId="37575"/>
    <cellStyle name="20% - Акцент2 2 2 37" xfId="38411"/>
    <cellStyle name="20% - Акцент2 2 2 38" xfId="41857"/>
    <cellStyle name="20% - Акцент2 2 2 39" xfId="45371"/>
    <cellStyle name="20% - Акцент2 2 2 4" xfId="825"/>
    <cellStyle name="20% — акцент2 2 2 4" xfId="23605"/>
    <cellStyle name="20% - Акцент2 2 2 4 10" xfId="36623"/>
    <cellStyle name="20% - Акцент2 2 2 4 11" xfId="39100"/>
    <cellStyle name="20% - Акцент2 2 2 4 12" xfId="43997"/>
    <cellStyle name="20% - Акцент2 2 2 4 13" xfId="45659"/>
    <cellStyle name="20% - Акцент2 2 2 4 14" xfId="48293"/>
    <cellStyle name="20% - Акцент2 2 2 4 2" xfId="5238"/>
    <cellStyle name="20% - Акцент2 2 2 4 3" xfId="27748"/>
    <cellStyle name="20% - Акцент2 2 2 4 4" xfId="25625"/>
    <cellStyle name="20% - Акцент2 2 2 4 5" xfId="27476"/>
    <cellStyle name="20% - Акцент2 2 2 4 6" xfId="29916"/>
    <cellStyle name="20% - Акцент2 2 2 4 7" xfId="29665"/>
    <cellStyle name="20% - Акцент2 2 2 4 8" xfId="26302"/>
    <cellStyle name="20% - Акцент2 2 2 4 9" xfId="26085"/>
    <cellStyle name="20% - Акцент2 2 2 40" xfId="47715"/>
    <cellStyle name="20% - Акцент2 2 2 5" xfId="826"/>
    <cellStyle name="20% — акцент2 2 2 5" xfId="18709"/>
    <cellStyle name="20% - Акцент2 2 2 5 10" xfId="39101"/>
    <cellStyle name="20% - Акцент2 2 2 5 11" xfId="43996"/>
    <cellStyle name="20% - Акцент2 2 2 5 12" xfId="45812"/>
    <cellStyle name="20% - Акцент2 2 2 5 13" xfId="48294"/>
    <cellStyle name="20% - Акцент2 2 2 5 2" xfId="5239"/>
    <cellStyle name="20% - Акцент2 2 2 5 3" xfId="17027"/>
    <cellStyle name="20% - Акцент2 2 2 5 4" xfId="19407"/>
    <cellStyle name="20% - Акцент2 2 2 5 5" xfId="30188"/>
    <cellStyle name="20% - Акцент2 2 2 5 6" xfId="15706"/>
    <cellStyle name="20% - Акцент2 2 2 5 7" xfId="33183"/>
    <cellStyle name="20% - Акцент2 2 2 5 8" xfId="32146"/>
    <cellStyle name="20% - Акцент2 2 2 5 9" xfId="36775"/>
    <cellStyle name="20% - Акцент2 2 2 6" xfId="3770"/>
    <cellStyle name="20% — акцент2 2 2 6" xfId="26968"/>
    <cellStyle name="20% - Акцент2 2 2 7" xfId="4102"/>
    <cellStyle name="20% — акцент2 2 2 7" xfId="26087"/>
    <cellStyle name="20% - Акцент2 2 2 8" xfId="4315"/>
    <cellStyle name="20% — акцент2 2 2 8" xfId="19025"/>
    <cellStyle name="20% - Акцент2 2 2 9" xfId="4733"/>
    <cellStyle name="20% — акцент2 2 2 9" xfId="28054"/>
    <cellStyle name="20% - Акцент2 2 20" xfId="827"/>
    <cellStyle name="20% — акцент2 2 20" xfId="21664"/>
    <cellStyle name="20% - Акцент2 2 20 10" xfId="39102"/>
    <cellStyle name="20% - Акцент2 2 20 11" xfId="43995"/>
    <cellStyle name="20% - Акцент2 2 20 12" xfId="45970"/>
    <cellStyle name="20% - Акцент2 2 20 13" xfId="48295"/>
    <cellStyle name="20% - Акцент2 2 20 2" xfId="5240"/>
    <cellStyle name="20% - Акцент2 2 20 3" xfId="25335"/>
    <cellStyle name="20% - Акцент2 2 20 4" xfId="18062"/>
    <cellStyle name="20% - Акцент2 2 20 5" xfId="30468"/>
    <cellStyle name="20% - Акцент2 2 20 6" xfId="22539"/>
    <cellStyle name="20% - Акцент2 2 20 7" xfId="33416"/>
    <cellStyle name="20% - Акцент2 2 20 8" xfId="30532"/>
    <cellStyle name="20% - Акцент2 2 20 9" xfId="36924"/>
    <cellStyle name="20% - Акцент2 2 21" xfId="828"/>
    <cellStyle name="20% — акцент2 2 21" xfId="14446"/>
    <cellStyle name="20% - Акцент2 2 21 10" xfId="43994"/>
    <cellStyle name="20% - Акцент2 2 21 11" xfId="46125"/>
    <cellStyle name="20% - Акцент2 2 21 12" xfId="48296"/>
    <cellStyle name="20% - Акцент2 2 21 2" xfId="5241"/>
    <cellStyle name="20% - Акцент2 2 21 3" xfId="27811"/>
    <cellStyle name="20% - Акцент2 2 21 4" xfId="30722"/>
    <cellStyle name="20% - Акцент2 2 21 5" xfId="24346"/>
    <cellStyle name="20% - Акцент2 2 21 6" xfId="33888"/>
    <cellStyle name="20% - Акцент2 2 21 7" xfId="17007"/>
    <cellStyle name="20% - Акцент2 2 21 8" xfId="37078"/>
    <cellStyle name="20% - Акцент2 2 21 9" xfId="39103"/>
    <cellStyle name="20% - Акцент2 2 22" xfId="829"/>
    <cellStyle name="20% — акцент2 2 22" xfId="25287"/>
    <cellStyle name="20% - Акцент2 2 22 10" xfId="46276"/>
    <cellStyle name="20% - Акцент2 2 22 11" xfId="48297"/>
    <cellStyle name="20% - Акцент2 2 22 2" xfId="5242"/>
    <cellStyle name="20% - Акцент2 2 22 3" xfId="30999"/>
    <cellStyle name="20% - Акцент2 2 22 4" xfId="29978"/>
    <cellStyle name="20% - Акцент2 2 22 5" xfId="34118"/>
    <cellStyle name="20% - Акцент2 2 22 6" xfId="23916"/>
    <cellStyle name="20% - Акцент2 2 22 7" xfId="37233"/>
    <cellStyle name="20% - Акцент2 2 22 8" xfId="39104"/>
    <cellStyle name="20% - Акцент2 2 22 9" xfId="43993"/>
    <cellStyle name="20% - Акцент2 2 23" xfId="830"/>
    <cellStyle name="20% — акцент2 2 23" xfId="31000"/>
    <cellStyle name="20% - Акцент2 2 23 10" xfId="48298"/>
    <cellStyle name="20% - Акцент2 2 23 2" xfId="5243"/>
    <cellStyle name="20% - Акцент2 2 23 3" xfId="30785"/>
    <cellStyle name="20% - Акцент2 2 23 4" xfId="34354"/>
    <cellStyle name="20% - Акцент2 2 23 5" xfId="34813"/>
    <cellStyle name="20% - Акцент2 2 23 6" xfId="37380"/>
    <cellStyle name="20% - Акцент2 2 23 7" xfId="39105"/>
    <cellStyle name="20% - Акцент2 2 23 8" xfId="43992"/>
    <cellStyle name="20% - Акцент2 2 23 9" xfId="46427"/>
    <cellStyle name="20% - Акцент2 2 24" xfId="831"/>
    <cellStyle name="20% — акцент2 2 24" xfId="29862"/>
    <cellStyle name="20% - Акцент2 2 24 2" xfId="5244"/>
    <cellStyle name="20% - Акцент2 2 24 3" xfId="34585"/>
    <cellStyle name="20% - Акцент2 2 24 4" xfId="35019"/>
    <cellStyle name="20% - Акцент2 2 24 5" xfId="38370"/>
    <cellStyle name="20% - Акцент2 2 24 6" xfId="39106"/>
    <cellStyle name="20% - Акцент2 2 24 7" xfId="43991"/>
    <cellStyle name="20% - Акцент2 2 24 8" xfId="46749"/>
    <cellStyle name="20% - Акцент2 2 24 9" xfId="48299"/>
    <cellStyle name="20% - Акцент2 2 25" xfId="803"/>
    <cellStyle name="20% — акцент2 2 25" xfId="18731"/>
    <cellStyle name="20% - Акцент2 2 25 2" xfId="14130"/>
    <cellStyle name="20% - Акцент2 2 25 3" xfId="34198"/>
    <cellStyle name="20% - Акцент2 2 25 4" xfId="37080"/>
    <cellStyle name="20% - Акцент2 2 25 5" xfId="39078"/>
    <cellStyle name="20% - Акцент2 2 25 6" xfId="45140"/>
    <cellStyle name="20% - Акцент2 2 25 7" xfId="46279"/>
    <cellStyle name="20% - Акцент2 2 25 8" xfId="48271"/>
    <cellStyle name="20% - Акцент2 2 26" xfId="3769"/>
    <cellStyle name="20% — акцент2 2 26" xfId="33728"/>
    <cellStyle name="20% - Акцент2 2 27" xfId="4101"/>
    <cellStyle name="20% — акцент2 2 27" xfId="36185"/>
    <cellStyle name="20% - Акцент2 2 28" xfId="4314"/>
    <cellStyle name="20% — акцент2 2 28" xfId="39079"/>
    <cellStyle name="20% - Акцент2 2 29" xfId="4734"/>
    <cellStyle name="20% — акцент2 2 29" xfId="44976"/>
    <cellStyle name="20% - Акцент2 2 3" xfId="832"/>
    <cellStyle name="20% — акцент2 2 3" xfId="833"/>
    <cellStyle name="20% - Акцент2 2 3 10" xfId="24568"/>
    <cellStyle name="20% — акцент2 2 3 10" xfId="32867"/>
    <cellStyle name="20% - Акцент2 2 3 11" xfId="35224"/>
    <cellStyle name="20% — акцент2 2 3 11" xfId="35417"/>
    <cellStyle name="20% - Акцент2 2 3 12" xfId="38289"/>
    <cellStyle name="20% — акцент2 2 3 12" xfId="38208"/>
    <cellStyle name="20% - Акцент2 2 3 13" xfId="39107"/>
    <cellStyle name="20% — акцент2 2 3 13" xfId="39108"/>
    <cellStyle name="20% - Акцент2 2 3 14" xfId="43990"/>
    <cellStyle name="20% — акцент2 2 3 14" xfId="43989"/>
    <cellStyle name="20% - Акцент2 2 3 15" xfId="39424"/>
    <cellStyle name="20% — акцент2 2 3 15" xfId="42694"/>
    <cellStyle name="20% - Акцент2 2 3 16" xfId="48300"/>
    <cellStyle name="20% — акцент2 2 3 16" xfId="48301"/>
    <cellStyle name="20% - Акцент2 2 3 2" xfId="5245"/>
    <cellStyle name="20% — акцент2 2 3 2" xfId="5246"/>
    <cellStyle name="20% - Акцент2 2 3 3" xfId="14158"/>
    <cellStyle name="20% — акцент2 2 3 3" xfId="14159"/>
    <cellStyle name="20% - Акцент2 2 3 4" xfId="20600"/>
    <cellStyle name="20% — акцент2 2 3 4" xfId="21572"/>
    <cellStyle name="20% - Акцент2 2 3 5" xfId="26295"/>
    <cellStyle name="20% — акцент2 2 3 5" xfId="26009"/>
    <cellStyle name="20% - Акцент2 2 3 6" xfId="24461"/>
    <cellStyle name="20% — акцент2 2 3 6" xfId="25075"/>
    <cellStyle name="20% - Акцент2 2 3 7" xfId="31189"/>
    <cellStyle name="20% — акцент2 2 3 7" xfId="30916"/>
    <cellStyle name="20% - Акцент2 2 3 8" xfId="24889"/>
    <cellStyle name="20% — акцент2 2 3 8" xfId="23488"/>
    <cellStyle name="20% - Акцент2 2 3 9" xfId="31787"/>
    <cellStyle name="20% — акцент2 2 3 9" xfId="32043"/>
    <cellStyle name="20% - Акцент2 2 30" xfId="4938"/>
    <cellStyle name="20% — акцент2 2 30" xfId="46424"/>
    <cellStyle name="20% - Акцент2 2 31" xfId="5215"/>
    <cellStyle name="20% — акцент2 2 31" xfId="48272"/>
    <cellStyle name="20% - Акцент2 2 32" xfId="8285"/>
    <cellStyle name="20% - Акцент2 2 32 2" xfId="20982"/>
    <cellStyle name="20% - Акцент2 2 33" xfId="8560"/>
    <cellStyle name="20% - Акцент2 2 33 2" xfId="21257"/>
    <cellStyle name="20% - Акцент2 2 34" xfId="8616"/>
    <cellStyle name="20% - Акцент2 2 35" xfId="8935"/>
    <cellStyle name="20% - Акцент2 2 36" xfId="9355"/>
    <cellStyle name="20% - Акцент2 2 37" xfId="9673"/>
    <cellStyle name="20% - Акцент2 2 38" xfId="9991"/>
    <cellStyle name="20% - Акцент2 2 39" xfId="10309"/>
    <cellStyle name="20% - Акцент2 2 4" xfId="834"/>
    <cellStyle name="20% — акцент2 2 4" xfId="835"/>
    <cellStyle name="20% - Акцент2 2 4 10" xfId="32501"/>
    <cellStyle name="20% — акцент2 2 4 10" xfId="32369"/>
    <cellStyle name="20% - Акцент2 2 4 11" xfId="35609"/>
    <cellStyle name="20% — акцент2 2 4 11" xfId="35809"/>
    <cellStyle name="20% - Акцент2 2 4 12" xfId="38133"/>
    <cellStyle name="20% — акцент2 2 4 12" xfId="37542"/>
    <cellStyle name="20% - Акцент2 2 4 13" xfId="39109"/>
    <cellStyle name="20% — акцент2 2 4 13" xfId="39110"/>
    <cellStyle name="20% - Акцент2 2 4 14" xfId="43988"/>
    <cellStyle name="20% — акцент2 2 4 14" xfId="43987"/>
    <cellStyle name="20% - Акцент2 2 4 15" xfId="41896"/>
    <cellStyle name="20% — акцент2 2 4 15" xfId="42693"/>
    <cellStyle name="20% - Акцент2 2 4 16" xfId="48302"/>
    <cellStyle name="20% — акцент2 2 4 16" xfId="48303"/>
    <cellStyle name="20% - Акцент2 2 4 2" xfId="5247"/>
    <cellStyle name="20% — акцент2 2 4 2" xfId="5248"/>
    <cellStyle name="20% - Акцент2 2 4 3" xfId="14160"/>
    <cellStyle name="20% — акцент2 2 4 3" xfId="14161"/>
    <cellStyle name="20% - Акцент2 2 4 4" xfId="20548"/>
    <cellStyle name="20% — акцент2 2 4 4" xfId="18025"/>
    <cellStyle name="20% - Акцент2 2 4 5" xfId="25715"/>
    <cellStyle name="20% — акцент2 2 4 5" xfId="25361"/>
    <cellStyle name="20% - Акцент2 2 4 6" xfId="20360"/>
    <cellStyle name="20% — акцент2 2 4 6" xfId="24920"/>
    <cellStyle name="20% - Акцент2 2 4 7" xfId="30652"/>
    <cellStyle name="20% — акцент2 2 4 7" xfId="30391"/>
    <cellStyle name="20% - Акцент2 2 4 8" xfId="17991"/>
    <cellStyle name="20% — акцент2 2 4 8" xfId="17747"/>
    <cellStyle name="20% - Акцент2 2 4 9" xfId="32314"/>
    <cellStyle name="20% — акцент2 2 4 9" xfId="32555"/>
    <cellStyle name="20% - Акцент2 2 40" xfId="10627"/>
    <cellStyle name="20% - Акцент2 2 41" xfId="10945"/>
    <cellStyle name="20% - Акцент2 2 42" xfId="11263"/>
    <cellStyle name="20% - Акцент2 2 43" xfId="11581"/>
    <cellStyle name="20% - Акцент2 2 44" xfId="11899"/>
    <cellStyle name="20% - Акцент2 2 45" xfId="12217"/>
    <cellStyle name="20% - Акцент2 2 46" xfId="12433"/>
    <cellStyle name="20% - Акцент2 2 47" xfId="12853"/>
    <cellStyle name="20% - Акцент2 2 48" xfId="13068"/>
    <cellStyle name="20% - Акцент2 2 49" xfId="13391"/>
    <cellStyle name="20% - Акцент2 2 5" xfId="836"/>
    <cellStyle name="20% — акцент2 2 5" xfId="837"/>
    <cellStyle name="20% - Акцент2 2 5 10" xfId="31989"/>
    <cellStyle name="20% — акцент2 2 5 10" xfId="31728"/>
    <cellStyle name="20% - Акцент2 2 5 11" xfId="35997"/>
    <cellStyle name="20% — акцент2 2 5 11" xfId="36204"/>
    <cellStyle name="20% - Акцент2 2 5 12" xfId="22276"/>
    <cellStyle name="20% — акцент2 2 5 12" xfId="38055"/>
    <cellStyle name="20% - Акцент2 2 5 13" xfId="39111"/>
    <cellStyle name="20% — акцент2 2 5 13" xfId="39112"/>
    <cellStyle name="20% - Акцент2 2 5 14" xfId="43986"/>
    <cellStyle name="20% — акцент2 2 5 14" xfId="43985"/>
    <cellStyle name="20% - Акцент2 2 5 15" xfId="44515"/>
    <cellStyle name="20% — акцент2 2 5 15" xfId="44677"/>
    <cellStyle name="20% - Акцент2 2 5 16" xfId="48304"/>
    <cellStyle name="20% — акцент2 2 5 16" xfId="48305"/>
    <cellStyle name="20% - Акцент2 2 5 2" xfId="5249"/>
    <cellStyle name="20% — акцент2 2 5 2" xfId="5250"/>
    <cellStyle name="20% - Акцент2 2 5 3" xfId="14162"/>
    <cellStyle name="20% — акцент2 2 5 3" xfId="14163"/>
    <cellStyle name="20% - Акцент2 2 5 4" xfId="17839"/>
    <cellStyle name="20% — акцент2 2 5 4" xfId="17652"/>
    <cellStyle name="20% - Акцент2 2 5 5" xfId="21576"/>
    <cellStyle name="20% — акцент2 2 5 5" xfId="24320"/>
    <cellStyle name="20% - Акцент2 2 5 6" xfId="23878"/>
    <cellStyle name="20% — акцент2 2 5 6" xfId="23905"/>
    <cellStyle name="20% - Акцент2 2 5 7" xfId="28945"/>
    <cellStyle name="20% — акцент2 2 5 7" xfId="29250"/>
    <cellStyle name="20% - Акцент2 2 5 8" xfId="18142"/>
    <cellStyle name="20% — акцент2 2 5 8" xfId="18349"/>
    <cellStyle name="20% - Акцент2 2 5 9" xfId="32811"/>
    <cellStyle name="20% — акцент2 2 5 9" xfId="28458"/>
    <cellStyle name="20% - Акцент2 2 50" xfId="20957"/>
    <cellStyle name="20% - Акцент2 2 51" xfId="25556"/>
    <cellStyle name="20% - Акцент2 2 52" xfId="26792"/>
    <cellStyle name="20% - Акцент2 2 53" xfId="26017"/>
    <cellStyle name="20% - Акцент2 2 54" xfId="14118"/>
    <cellStyle name="20% - Акцент2 2 55" xfId="25718"/>
    <cellStyle name="20% - Акцент2 2 56" xfId="33272"/>
    <cellStyle name="20% - Акцент2 2 57" xfId="21280"/>
    <cellStyle name="20% - Акцент2 2 58" xfId="37426"/>
    <cellStyle name="20% - Акцент2 2 59" xfId="38410"/>
    <cellStyle name="20% - Акцент2 2 6" xfId="838"/>
    <cellStyle name="20% — акцент2 2 6" xfId="839"/>
    <cellStyle name="20% - Акцент2 2 6 10" xfId="36349"/>
    <cellStyle name="20% — акцент2 2 6 10" xfId="36149"/>
    <cellStyle name="20% - Акцент2 2 6 11" xfId="20806"/>
    <cellStyle name="20% — акцент2 2 6 11" xfId="31259"/>
    <cellStyle name="20% - Акцент2 2 6 12" xfId="37975"/>
    <cellStyle name="20% — акцент2 2 6 12" xfId="37892"/>
    <cellStyle name="20% - Акцент2 2 6 13" xfId="39113"/>
    <cellStyle name="20% — акцент2 2 6 13" xfId="39114"/>
    <cellStyle name="20% - Акцент2 2 6 14" xfId="43984"/>
    <cellStyle name="20% — акцент2 2 6 14" xfId="43972"/>
    <cellStyle name="20% - Акцент2 2 6 15" xfId="44844"/>
    <cellStyle name="20% — акцент2 2 6 15" xfId="45011"/>
    <cellStyle name="20% - Акцент2 2 6 16" xfId="48306"/>
    <cellStyle name="20% — акцент2 2 6 16" xfId="48307"/>
    <cellStyle name="20% - Акцент2 2 6 2" xfId="5251"/>
    <cellStyle name="20% — акцент2 2 6 2" xfId="5252"/>
    <cellStyle name="20% - Акцент2 2 6 3" xfId="14164"/>
    <cellStyle name="20% — акцент2 2 6 3" xfId="14165"/>
    <cellStyle name="20% - Акцент2 2 6 4" xfId="17362"/>
    <cellStyle name="20% — акцент2 2 6 4" xfId="17155"/>
    <cellStyle name="20% - Акцент2 2 6 5" xfId="24307"/>
    <cellStyle name="20% — акцент2 2 6 5" xfId="21318"/>
    <cellStyle name="20% - Акцент2 2 6 6" xfId="16264"/>
    <cellStyle name="20% — акцент2 2 6 6" xfId="17566"/>
    <cellStyle name="20% - Акцент2 2 6 7" xfId="30119"/>
    <cellStyle name="20% — акцент2 2 6 7" xfId="29851"/>
    <cellStyle name="20% - Акцент2 2 6 8" xfId="23660"/>
    <cellStyle name="20% — акцент2 2 6 8" xfId="23769"/>
    <cellStyle name="20% - Акцент2 2 6 9" xfId="29006"/>
    <cellStyle name="20% — акцент2 2 6 9" xfId="28836"/>
    <cellStyle name="20% - Акцент2 2 60" xfId="44308"/>
    <cellStyle name="20% - Акцент2 2 61" xfId="42183"/>
    <cellStyle name="20% - Акцент2 2 62" xfId="47714"/>
    <cellStyle name="20% - Акцент2 2 7" xfId="840"/>
    <cellStyle name="20% — акцент2 2 7" xfId="841"/>
    <cellStyle name="20% - Акцент2 2 7 10" xfId="35953"/>
    <cellStyle name="20% — акцент2 2 7 10" xfId="35755"/>
    <cellStyle name="20% - Акцент2 2 7 11" xfId="37655"/>
    <cellStyle name="20% — акцент2 2 7 11" xfId="37510"/>
    <cellStyle name="20% - Акцент2 2 7 12" xfId="37811"/>
    <cellStyle name="20% — акцент2 2 7 12" xfId="37733"/>
    <cellStyle name="20% - Акцент2 2 7 13" xfId="39115"/>
    <cellStyle name="20% — акцент2 2 7 13" xfId="39116"/>
    <cellStyle name="20% - Акцент2 2 7 14" xfId="43971"/>
    <cellStyle name="20% — акцент2 2 7 14" xfId="43983"/>
    <cellStyle name="20% - Акцент2 2 7 15" xfId="45175"/>
    <cellStyle name="20% — акцент2 2 7 15" xfId="47674"/>
    <cellStyle name="20% - Акцент2 2 7 16" xfId="48308"/>
    <cellStyle name="20% — акцент2 2 7 16" xfId="48309"/>
    <cellStyle name="20% - Акцент2 2 7 2" xfId="5253"/>
    <cellStyle name="20% — акцент2 2 7 2" xfId="5254"/>
    <cellStyle name="20% - Акцент2 2 7 3" xfId="14166"/>
    <cellStyle name="20% — акцент2 2 7 3" xfId="14167"/>
    <cellStyle name="20% - Акцент2 2 7 4" xfId="20599"/>
    <cellStyle name="20% — акцент2 2 7 4" xfId="16510"/>
    <cellStyle name="20% - Акцент2 2 7 5" xfId="18374"/>
    <cellStyle name="20% — акцент2 2 7 5" xfId="18712"/>
    <cellStyle name="20% - Акцент2 2 7 6" xfId="19614"/>
    <cellStyle name="20% — акцент2 2 7 6" xfId="15498"/>
    <cellStyle name="20% - Акцент2 2 7 7" xfId="29591"/>
    <cellStyle name="20% — акцент2 2 7 7" xfId="25386"/>
    <cellStyle name="20% - Акцент2 2 7 8" xfId="29303"/>
    <cellStyle name="20% — акцент2 2 7 8" xfId="22165"/>
    <cellStyle name="20% - Акцент2 2 7 9" xfId="21612"/>
    <cellStyle name="20% — акцент2 2 7 9" xfId="34753"/>
    <cellStyle name="20% - Акцент2 2 8" xfId="842"/>
    <cellStyle name="20% — акцент2 2 8" xfId="843"/>
    <cellStyle name="20% - Акцент2 2 8 10" xfId="31479"/>
    <cellStyle name="20% — акцент2 2 8 10" xfId="31246"/>
    <cellStyle name="20% - Акцент2 2 8 11" xfId="37353"/>
    <cellStyle name="20% — акцент2 2 8 11" xfId="37199"/>
    <cellStyle name="20% - Акцент2 2 8 12" xfId="35628"/>
    <cellStyle name="20% — акцент2 2 8 12" xfId="33984"/>
    <cellStyle name="20% - Акцент2 2 8 13" xfId="39117"/>
    <cellStyle name="20% — акцент2 2 8 13" xfId="39118"/>
    <cellStyle name="20% - Акцент2 2 8 14" xfId="43982"/>
    <cellStyle name="20% — акцент2 2 8 14" xfId="43981"/>
    <cellStyle name="20% - Акцент2 2 8 15" xfId="47594"/>
    <cellStyle name="20% — акцент2 2 8 15" xfId="47512"/>
    <cellStyle name="20% - Акцент2 2 8 16" xfId="48310"/>
    <cellStyle name="20% — акцент2 2 8 16" xfId="48311"/>
    <cellStyle name="20% - Акцент2 2 8 2" xfId="5255"/>
    <cellStyle name="20% — акцент2 2 8 2" xfId="5256"/>
    <cellStyle name="20% - Акцент2 2 8 3" xfId="14168"/>
    <cellStyle name="20% — акцент2 2 8 3" xfId="14169"/>
    <cellStyle name="20% - Акцент2 2 8 4" xfId="20598"/>
    <cellStyle name="20% — акцент2 2 8 4" xfId="16509"/>
    <cellStyle name="20% - Акцент2 2 8 5" xfId="14642"/>
    <cellStyle name="20% — акцент2 2 8 5" xfId="22387"/>
    <cellStyle name="20% - Акцент2 2 8 6" xfId="29436"/>
    <cellStyle name="20% — акцент2 2 8 6" xfId="29161"/>
    <cellStyle name="20% - Акцент2 2 8 7" xfId="18176"/>
    <cellStyle name="20% — акцент2 2 8 7" xfId="16901"/>
    <cellStyle name="20% - Акцент2 2 8 8" xfId="32990"/>
    <cellStyle name="20% — акцент2 2 8 8" xfId="32735"/>
    <cellStyle name="20% - Акцент2 2 8 9" xfId="34520"/>
    <cellStyle name="20% — акцент2 2 8 9" xfId="34295"/>
    <cellStyle name="20% - Акцент2 2 9" xfId="844"/>
    <cellStyle name="20% — акцент2 2 9" xfId="845"/>
    <cellStyle name="20% - Акцент2 2 9 10" xfId="35559"/>
    <cellStyle name="20% — акцент2 2 9 10" xfId="35369"/>
    <cellStyle name="20% - Акцент2 2 9 11" xfId="21590"/>
    <cellStyle name="20% — акцент2 2 9 11" xfId="23031"/>
    <cellStyle name="20% - Акцент2 2 9 12" xfId="34403"/>
    <cellStyle name="20% — акцент2 2 9 12" xfId="37405"/>
    <cellStyle name="20% - Акцент2 2 9 13" xfId="39119"/>
    <cellStyle name="20% — акцент2 2 9 13" xfId="39120"/>
    <cellStyle name="20% - Акцент2 2 9 14" xfId="43980"/>
    <cellStyle name="20% — акцент2 2 9 14" xfId="43979"/>
    <cellStyle name="20% - Акцент2 2 9 15" xfId="47435"/>
    <cellStyle name="20% — акцент2 2 9 15" xfId="44514"/>
    <cellStyle name="20% - Акцент2 2 9 16" xfId="48312"/>
    <cellStyle name="20% — акцент2 2 9 16" xfId="48313"/>
    <cellStyle name="20% - Акцент2 2 9 2" xfId="5257"/>
    <cellStyle name="20% — акцент2 2 9 2" xfId="5258"/>
    <cellStyle name="20% - Акцент2 2 9 3" xfId="14170"/>
    <cellStyle name="20% — акцент2 2 9 3" xfId="14171"/>
    <cellStyle name="20% - Акцент2 2 9 4" xfId="20597"/>
    <cellStyle name="20% — акцент2 2 9 4" xfId="16508"/>
    <cellStyle name="20% - Акцент2 2 9 5" xfId="14643"/>
    <cellStyle name="20% — акцент2 2 9 5" xfId="16932"/>
    <cellStyle name="20% - Акцент2 2 9 6" xfId="28877"/>
    <cellStyle name="20% — акцент2 2 9 6" xfId="28587"/>
    <cellStyle name="20% - Акцент2 2 9 7" xfId="17384"/>
    <cellStyle name="20% — акцент2 2 9 7" xfId="29199"/>
    <cellStyle name="20% - Акцент2 2 9 8" xfId="32491"/>
    <cellStyle name="20% — акцент2 2 9 8" xfId="32238"/>
    <cellStyle name="20% - Акцент2 2 9 9" xfId="34057"/>
    <cellStyle name="20% — акцент2 2 9 9" xfId="21322"/>
    <cellStyle name="20% — акцент2 20" xfId="846"/>
    <cellStyle name="20% — акцент2 20 2" xfId="5259"/>
    <cellStyle name="20% — акцент2 21" xfId="847"/>
    <cellStyle name="20% — акцент2 21 2" xfId="5260"/>
    <cellStyle name="20% — акцент2 22" xfId="848"/>
    <cellStyle name="20% — акцент2 22 2" xfId="5261"/>
    <cellStyle name="20% — акцент2 23" xfId="744"/>
    <cellStyle name="20% — акцент2 23 2" xfId="14074"/>
    <cellStyle name="20% — акцент2 24" xfId="3759"/>
    <cellStyle name="20% — акцент2 25" xfId="4095"/>
    <cellStyle name="20% — акцент2 26" xfId="4304"/>
    <cellStyle name="20% — акцент2 27" xfId="4744"/>
    <cellStyle name="20% — акцент2 28" xfId="4948"/>
    <cellStyle name="20% — акцент2 29" xfId="4888"/>
    <cellStyle name="20% - Акцент2 3" xfId="39"/>
    <cellStyle name="20% — акцент2 3" xfId="850"/>
    <cellStyle name="20% - Акцент2 3 10" xfId="851"/>
    <cellStyle name="20% — акцент2 3 10" xfId="852"/>
    <cellStyle name="20% - Акцент2 3 10 10" xfId="33224"/>
    <cellStyle name="20% — акцент2 3 10 10" xfId="27633"/>
    <cellStyle name="20% - Акцент2 3 10 11" xfId="33752"/>
    <cellStyle name="20% — акцент2 3 10 11" xfId="19731"/>
    <cellStyle name="20% - Акцент2 3 10 12" xfId="37093"/>
    <cellStyle name="20% — акцент2 3 10 12" xfId="25058"/>
    <cellStyle name="20% - Акцент2 3 10 13" xfId="39123"/>
    <cellStyle name="20% — акцент2 3 10 13" xfId="39124"/>
    <cellStyle name="20% - Акцент2 3 10 14" xfId="43976"/>
    <cellStyle name="20% — акцент2 3 10 14" xfId="43975"/>
    <cellStyle name="20% - Акцент2 3 10 15" xfId="47043"/>
    <cellStyle name="20% — акцент2 3 10 15" xfId="46963"/>
    <cellStyle name="20% - Акцент2 3 10 16" xfId="48316"/>
    <cellStyle name="20% — акцент2 3 10 16" xfId="48317"/>
    <cellStyle name="20% - Акцент2 3 10 2" xfId="5264"/>
    <cellStyle name="20% — акцент2 3 10 2" xfId="5265"/>
    <cellStyle name="20% - Акцент2 3 10 3" xfId="14177"/>
    <cellStyle name="20% — акцент2 3 10 3" xfId="14178"/>
    <cellStyle name="20% - Акцент2 3 10 4" xfId="20592"/>
    <cellStyle name="20% — акцент2 3 10 4" xfId="20591"/>
    <cellStyle name="20% - Акцент2 3 10 5" xfId="21774"/>
    <cellStyle name="20% — акцент2 3 10 5" xfId="18713"/>
    <cellStyle name="20% - Акцент2 3 10 6" xfId="24673"/>
    <cellStyle name="20% — акцент2 3 10 6" xfId="20698"/>
    <cellStyle name="20% - Акцент2 3 10 7" xfId="27370"/>
    <cellStyle name="20% — акцент2 3 10 7" xfId="28974"/>
    <cellStyle name="20% - Акцент2 3 10 8" xfId="31239"/>
    <cellStyle name="20% — акцент2 3 10 8" xfId="26336"/>
    <cellStyle name="20% - Акцент2 3 10 9" xfId="22466"/>
    <cellStyle name="20% — акцент2 3 10 9" xfId="28909"/>
    <cellStyle name="20% - Акцент2 3 11" xfId="853"/>
    <cellStyle name="20% — акцент2 3 11" xfId="854"/>
    <cellStyle name="20% - Акцент2 3 11 10" xfId="34552"/>
    <cellStyle name="20% — акцент2 3 11 10" xfId="23068"/>
    <cellStyle name="20% - Акцент2 3 11 11" xfId="28734"/>
    <cellStyle name="20% — акцент2 3 11 11" xfId="26714"/>
    <cellStyle name="20% - Акцент2 3 11 12" xfId="17910"/>
    <cellStyle name="20% — акцент2 3 11 12" xfId="20721"/>
    <cellStyle name="20% - Акцент2 3 11 13" xfId="39125"/>
    <cellStyle name="20% — акцент2 3 11 13" xfId="39126"/>
    <cellStyle name="20% - Акцент2 3 11 14" xfId="43974"/>
    <cellStyle name="20% — акцент2 3 11 14" xfId="43973"/>
    <cellStyle name="20% - Акцент2 3 11 15" xfId="45040"/>
    <cellStyle name="20% — акцент2 3 11 15" xfId="42519"/>
    <cellStyle name="20% - Акцент2 3 11 16" xfId="48318"/>
    <cellStyle name="20% — акцент2 3 11 16" xfId="48319"/>
    <cellStyle name="20% - Акцент2 3 11 2" xfId="5266"/>
    <cellStyle name="20% — акцент2 3 11 2" xfId="5267"/>
    <cellStyle name="20% - Акцент2 3 11 3" xfId="14179"/>
    <cellStyle name="20% — акцент2 3 11 3" xfId="14180"/>
    <cellStyle name="20% - Акцент2 3 11 4" xfId="20590"/>
    <cellStyle name="20% — акцент2 3 11 4" xfId="20589"/>
    <cellStyle name="20% - Акцент2 3 11 5" xfId="23245"/>
    <cellStyle name="20% — акцент2 3 11 5" xfId="14646"/>
    <cellStyle name="20% - Акцент2 3 11 6" xfId="24323"/>
    <cellStyle name="20% — акцент2 3 11 6" xfId="26420"/>
    <cellStyle name="20% - Акцент2 3 11 7" xfId="28942"/>
    <cellStyle name="20% — акцент2 3 11 7" xfId="26324"/>
    <cellStyle name="20% - Акцент2 3 11 8" xfId="29073"/>
    <cellStyle name="20% — акцент2 3 11 8" xfId="28392"/>
    <cellStyle name="20% - Акцент2 3 11 9" xfId="32259"/>
    <cellStyle name="20% — акцент2 3 11 9" xfId="30748"/>
    <cellStyle name="20% - Акцент2 3 12" xfId="855"/>
    <cellStyle name="20% — акцент2 3 12" xfId="856"/>
    <cellStyle name="20% - Акцент2 3 12 10" xfId="24331"/>
    <cellStyle name="20% — акцент2 3 12 10" xfId="33989"/>
    <cellStyle name="20% - Акцент2 3 12 11" xfId="27307"/>
    <cellStyle name="20% — акцент2 3 12 11" xfId="30967"/>
    <cellStyle name="20% - Акцент2 3 12 12" xfId="32594"/>
    <cellStyle name="20% — акцент2 3 12 12" xfId="37268"/>
    <cellStyle name="20% - Акцент2 3 12 13" xfId="39127"/>
    <cellStyle name="20% — акцент2 3 12 13" xfId="39128"/>
    <cellStyle name="20% - Акцент2 3 12 14" xfId="43970"/>
    <cellStyle name="20% — акцент2 3 12 14" xfId="41518"/>
    <cellStyle name="20% - Акцент2 3 12 15" xfId="45991"/>
    <cellStyle name="20% — акцент2 3 12 15" xfId="39056"/>
    <cellStyle name="20% - Акцент2 3 12 16" xfId="48320"/>
    <cellStyle name="20% — акцент2 3 12 16" xfId="48321"/>
    <cellStyle name="20% - Акцент2 3 12 2" xfId="5268"/>
    <cellStyle name="20% — акцент2 3 12 2" xfId="5269"/>
    <cellStyle name="20% - Акцент2 3 12 3" xfId="14181"/>
    <cellStyle name="20% — акцент2 3 12 3" xfId="14182"/>
    <cellStyle name="20% - Акцент2 3 12 4" xfId="20588"/>
    <cellStyle name="20% — акцент2 3 12 4" xfId="20587"/>
    <cellStyle name="20% - Акцент2 3 12 5" xfId="23538"/>
    <cellStyle name="20% — акцент2 3 12 5" xfId="18716"/>
    <cellStyle name="20% - Акцент2 3 12 6" xfId="23183"/>
    <cellStyle name="20% — акцент2 3 12 6" xfId="15659"/>
    <cellStyle name="20% - Акцент2 3 12 7" xfId="24610"/>
    <cellStyle name="20% — акцент2 3 12 7" xfId="23915"/>
    <cellStyle name="20% - Акцент2 3 12 8" xfId="14901"/>
    <cellStyle name="20% — акцент2 3 12 8" xfId="30761"/>
    <cellStyle name="20% - Акцент2 3 12 9" xfId="32272"/>
    <cellStyle name="20% — акцент2 3 12 9" xfId="17799"/>
    <cellStyle name="20% - Акцент2 3 13" xfId="857"/>
    <cellStyle name="20% — акцент2 3 13" xfId="858"/>
    <cellStyle name="20% - Акцент2 3 13 10" xfId="32566"/>
    <cellStyle name="20% — акцент2 3 13 10" xfId="23743"/>
    <cellStyle name="20% - Акцент2 3 13 11" xfId="26467"/>
    <cellStyle name="20% — акцент2 3 13 11" xfId="29678"/>
    <cellStyle name="20% - Акцент2 3 13 12" xfId="30674"/>
    <cellStyle name="20% — акцент2 3 13 12" xfId="28731"/>
    <cellStyle name="20% - Акцент2 3 13 13" xfId="39129"/>
    <cellStyle name="20% — акцент2 3 13 13" xfId="39130"/>
    <cellStyle name="20% - Акцент2 3 13 14" xfId="43969"/>
    <cellStyle name="20% — акцент2 3 13 14" xfId="41517"/>
    <cellStyle name="20% - Акцент2 3 13 15" xfId="45012"/>
    <cellStyle name="20% — акцент2 3 13 15" xfId="44845"/>
    <cellStyle name="20% - Акцент2 3 13 16" xfId="48322"/>
    <cellStyle name="20% — акцент2 3 13 16" xfId="48323"/>
    <cellStyle name="20% - Акцент2 3 13 2" xfId="5270"/>
    <cellStyle name="20% — акцент2 3 13 2" xfId="5271"/>
    <cellStyle name="20% - Акцент2 3 13 3" xfId="14183"/>
    <cellStyle name="20% — акцент2 3 13 3" xfId="14184"/>
    <cellStyle name="20% - Акцент2 3 13 4" xfId="20586"/>
    <cellStyle name="20% — акцент2 3 13 4" xfId="20585"/>
    <cellStyle name="20% - Акцент2 3 13 5" xfId="23821"/>
    <cellStyle name="20% — акцент2 3 13 5" xfId="16960"/>
    <cellStyle name="20% - Акцент2 3 13 6" xfId="25816"/>
    <cellStyle name="20% — акцент2 3 13 6" xfId="18577"/>
    <cellStyle name="20% - Акцент2 3 13 7" xfId="15075"/>
    <cellStyle name="20% — акцент2 3 13 7" xfId="28221"/>
    <cellStyle name="20% - Акцент2 3 13 8" xfId="26357"/>
    <cellStyle name="20% — акцент2 3 13 8" xfId="29057"/>
    <cellStyle name="20% - Акцент2 3 13 9" xfId="21414"/>
    <cellStyle name="20% — акцент2 3 13 9" xfId="27257"/>
    <cellStyle name="20% - Акцент2 3 14" xfId="859"/>
    <cellStyle name="20% — акцент2 3 14" xfId="860"/>
    <cellStyle name="20% - Акцент2 3 14 10" xfId="34120"/>
    <cellStyle name="20% — акцент2 3 14 10" xfId="33024"/>
    <cellStyle name="20% - Акцент2 3 14 11" xfId="30764"/>
    <cellStyle name="20% — акцент2 3 14 11" xfId="34075"/>
    <cellStyle name="20% - Акцент2 3 14 12" xfId="34391"/>
    <cellStyle name="20% — акцент2 3 14 12" xfId="31271"/>
    <cellStyle name="20% - Акцент2 3 14 13" xfId="39131"/>
    <cellStyle name="20% — акцент2 3 14 13" xfId="39132"/>
    <cellStyle name="20% - Акцент2 3 14 14" xfId="43968"/>
    <cellStyle name="20% — акцент2 3 14 14" xfId="43967"/>
    <cellStyle name="20% - Акцент2 3 14 15" xfId="43112"/>
    <cellStyle name="20% — акцент2 3 14 15" xfId="45176"/>
    <cellStyle name="20% - Акцент2 3 14 16" xfId="48324"/>
    <cellStyle name="20% — акцент2 3 14 16" xfId="48325"/>
    <cellStyle name="20% - Акцент2 3 14 2" xfId="5272"/>
    <cellStyle name="20% — акцент2 3 14 2" xfId="5273"/>
    <cellStyle name="20% - Акцент2 3 14 3" xfId="14185"/>
    <cellStyle name="20% — акцент2 3 14 3" xfId="14186"/>
    <cellStyle name="20% - Акцент2 3 14 4" xfId="20584"/>
    <cellStyle name="20% — акцент2 3 14 4" xfId="20583"/>
    <cellStyle name="20% - Акцент2 3 14 5" xfId="17234"/>
    <cellStyle name="20% — акцент2 3 14 5" xfId="17453"/>
    <cellStyle name="20% - Акцент2 3 14 6" xfId="24489"/>
    <cellStyle name="20% — акцент2 3 14 6" xfId="16989"/>
    <cellStyle name="20% - Акцент2 3 14 7" xfId="23174"/>
    <cellStyle name="20% — акцент2 3 14 7" xfId="23875"/>
    <cellStyle name="20% - Акцент2 3 14 8" xfId="27192"/>
    <cellStyle name="20% — акцент2 3 14 8" xfId="30586"/>
    <cellStyle name="20% - Акцент2 3 14 9" xfId="15544"/>
    <cellStyle name="20% — акцент2 3 14 9" xfId="27907"/>
    <cellStyle name="20% - Акцент2 3 15" xfId="861"/>
    <cellStyle name="20% — акцент2 3 15" xfId="862"/>
    <cellStyle name="20% - Акцент2 3 15 10" xfId="32253"/>
    <cellStyle name="20% — акцент2 3 15 10" xfId="23494"/>
    <cellStyle name="20% - Акцент2 3 15 11" xfId="34669"/>
    <cellStyle name="20% — акцент2 3 15 11" xfId="34174"/>
    <cellStyle name="20% - Акцент2 3 15 12" xfId="23477"/>
    <cellStyle name="20% — акцент2 3 15 12" xfId="32857"/>
    <cellStyle name="20% - Акцент2 3 15 13" xfId="39133"/>
    <cellStyle name="20% — акцент2 3 15 13" xfId="39134"/>
    <cellStyle name="20% - Акцент2 3 15 14" xfId="43966"/>
    <cellStyle name="20% — акцент2 3 15 14" xfId="43965"/>
    <cellStyle name="20% - Акцент2 3 15 15" xfId="46729"/>
    <cellStyle name="20% — акцент2 3 15 15" xfId="45658"/>
    <cellStyle name="20% - Акцент2 3 15 16" xfId="48326"/>
    <cellStyle name="20% — акцент2 3 15 16" xfId="48327"/>
    <cellStyle name="20% - Акцент2 3 15 2" xfId="5274"/>
    <cellStyle name="20% — акцент2 3 15 2" xfId="5275"/>
    <cellStyle name="20% - Акцент2 3 15 3" xfId="14187"/>
    <cellStyle name="20% — акцент2 3 15 3" xfId="14188"/>
    <cellStyle name="20% - Акцент2 3 15 4" xfId="20582"/>
    <cellStyle name="20% — акцент2 3 15 4" xfId="20568"/>
    <cellStyle name="20% - Акцент2 3 15 5" xfId="17727"/>
    <cellStyle name="20% — акцент2 3 15 5" xfId="17912"/>
    <cellStyle name="20% - Акцент2 3 15 6" xfId="25153"/>
    <cellStyle name="20% — акцент2 3 15 6" xfId="16306"/>
    <cellStyle name="20% - Акцент2 3 15 7" xfId="22166"/>
    <cellStyle name="20% — акцент2 3 15 7" xfId="24202"/>
    <cellStyle name="20% - Акцент2 3 15 8" xfId="26261"/>
    <cellStyle name="20% — акцент2 3 15 8" xfId="29937"/>
    <cellStyle name="20% - Акцент2 3 15 9" xfId="18300"/>
    <cellStyle name="20% — акцент2 3 15 9" xfId="18278"/>
    <cellStyle name="20% - Акцент2 3 16" xfId="863"/>
    <cellStyle name="20% — акцент2 3 16" xfId="864"/>
    <cellStyle name="20% - Акцент2 3 16 10" xfId="27861"/>
    <cellStyle name="20% — акцент2 3 16 10" xfId="30249"/>
    <cellStyle name="20% - Акцент2 3 16 11" xfId="28934"/>
    <cellStyle name="20% — акцент2 3 16 11" xfId="20200"/>
    <cellStyle name="20% - Акцент2 3 16 12" xfId="33273"/>
    <cellStyle name="20% — акцент2 3 16 12" xfId="31267"/>
    <cellStyle name="20% - Акцент2 3 16 13" xfId="39135"/>
    <cellStyle name="20% — акцент2 3 16 13" xfId="39136"/>
    <cellStyle name="20% - Акцент2 3 16 14" xfId="43964"/>
    <cellStyle name="20% — акцент2 3 16 14" xfId="43963"/>
    <cellStyle name="20% - Акцент2 3 16 15" xfId="42951"/>
    <cellStyle name="20% — акцент2 3 16 15" xfId="42955"/>
    <cellStyle name="20% - Акцент2 3 16 16" xfId="48328"/>
    <cellStyle name="20% — акцент2 3 16 16" xfId="48329"/>
    <cellStyle name="20% - Акцент2 3 16 2" xfId="5276"/>
    <cellStyle name="20% — акцент2 3 16 2" xfId="5277"/>
    <cellStyle name="20% - Акцент2 3 16 3" xfId="14189"/>
    <cellStyle name="20% — акцент2 3 16 3" xfId="14190"/>
    <cellStyle name="20% - Акцент2 3 16 4" xfId="20567"/>
    <cellStyle name="20% — акцент2 3 16 4" xfId="20581"/>
    <cellStyle name="20% - Акцент2 3 16 5" xfId="18714"/>
    <cellStyle name="20% — акцент2 3 16 5" xfId="18715"/>
    <cellStyle name="20% - Акцент2 3 16 6" xfId="15497"/>
    <cellStyle name="20% — акцент2 3 16 6" xfId="24144"/>
    <cellStyle name="20% - Акцент2 3 16 7" xfId="19293"/>
    <cellStyle name="20% — акцент2 3 16 7" xfId="20286"/>
    <cellStyle name="20% - Акцент2 3 16 8" xfId="17953"/>
    <cellStyle name="20% — акцент2 3 16 8" xfId="27055"/>
    <cellStyle name="20% - Акцент2 3 16 9" xfId="32386"/>
    <cellStyle name="20% — акцент2 3 16 9" xfId="23745"/>
    <cellStyle name="20% - Акцент2 3 17" xfId="865"/>
    <cellStyle name="20% — акцент2 3 17" xfId="5263"/>
    <cellStyle name="20% - Акцент2 3 17 10" xfId="16304"/>
    <cellStyle name="20% - Акцент2 3 17 11" xfId="29746"/>
    <cellStyle name="20% - Акцент2 3 17 12" xfId="19481"/>
    <cellStyle name="20% - Акцент2 3 17 13" xfId="39137"/>
    <cellStyle name="20% - Акцент2 3 17 14" xfId="43962"/>
    <cellStyle name="20% - Акцент2 3 17 15" xfId="42968"/>
    <cellStyle name="20% - Акцент2 3 17 16" xfId="48330"/>
    <cellStyle name="20% - Акцент2 3 17 2" xfId="5278"/>
    <cellStyle name="20% - Акцент2 3 17 3" xfId="14191"/>
    <cellStyle name="20% - Акцент2 3 17 4" xfId="20580"/>
    <cellStyle name="20% - Акцент2 3 17 5" xfId="22815"/>
    <cellStyle name="20% - Акцент2 3 17 6" xfId="18999"/>
    <cellStyle name="20% - Акцент2 3 17 7" xfId="24913"/>
    <cellStyle name="20% - Акцент2 3 17 8" xfId="14906"/>
    <cellStyle name="20% - Акцент2 3 17 9" xfId="28965"/>
    <cellStyle name="20% - Акцент2 3 18" xfId="866"/>
    <cellStyle name="20% — акцент2 3 18" xfId="14176"/>
    <cellStyle name="20% - Акцент2 3 18 10" xfId="30537"/>
    <cellStyle name="20% - Акцент2 3 18 11" xfId="29365"/>
    <cellStyle name="20% - Акцент2 3 18 12" xfId="39138"/>
    <cellStyle name="20% - Акцент2 3 18 13" xfId="43961"/>
    <cellStyle name="20% - Акцент2 3 18 14" xfId="44715"/>
    <cellStyle name="20% - Акцент2 3 18 15" xfId="48331"/>
    <cellStyle name="20% - Акцент2 3 18 2" xfId="5279"/>
    <cellStyle name="20% - Акцент2 3 18 3" xfId="20579"/>
    <cellStyle name="20% - Акцент2 3 18 4" xfId="23100"/>
    <cellStyle name="20% - Акцент2 3 18 5" xfId="17692"/>
    <cellStyle name="20% - Акцент2 3 18 6" xfId="23974"/>
    <cellStyle name="20% - Акцент2 3 18 7" xfId="25360"/>
    <cellStyle name="20% - Акцент2 3 18 8" xfId="29619"/>
    <cellStyle name="20% - Акцент2 3 18 9" xfId="34684"/>
    <cellStyle name="20% - Акцент2 3 19" xfId="867"/>
    <cellStyle name="20% — акцент2 3 19" xfId="20593"/>
    <cellStyle name="20% - Акцент2 3 19 10" xfId="30542"/>
    <cellStyle name="20% - Акцент2 3 19 11" xfId="39139"/>
    <cellStyle name="20% - Акцент2 3 19 12" xfId="43960"/>
    <cellStyle name="20% - Акцент2 3 19 13" xfId="41938"/>
    <cellStyle name="20% - Акцент2 3 19 14" xfId="48332"/>
    <cellStyle name="20% - Акцент2 3 19 2" xfId="5280"/>
    <cellStyle name="20% - Акцент2 3 19 3" xfId="23393"/>
    <cellStyle name="20% - Акцент2 3 19 4" xfId="21697"/>
    <cellStyle name="20% - Акцент2 3 19 5" xfId="27283"/>
    <cellStyle name="20% - Акцент2 3 19 6" xfId="23672"/>
    <cellStyle name="20% - Акцент2 3 19 7" xfId="28479"/>
    <cellStyle name="20% - Акцент2 3 19 8" xfId="25103"/>
    <cellStyle name="20% - Акцент2 3 19 9" xfId="36063"/>
    <cellStyle name="20% - Акцент2 3 2" xfId="40"/>
    <cellStyle name="20% — акцент2 3 2" xfId="868"/>
    <cellStyle name="20% - Акцент2 3 2 10" xfId="4935"/>
    <cellStyle name="20% — акцент2 3 2 10" xfId="19100"/>
    <cellStyle name="20% - Акцент2 3 2 11" xfId="5281"/>
    <cellStyle name="20% — акцент2 3 2 11" xfId="21727"/>
    <cellStyle name="20% - Акцент2 3 2 12" xfId="8619"/>
    <cellStyle name="20% — акцент2 3 2 12" xfId="33149"/>
    <cellStyle name="20% - Акцент2 3 2 13" xfId="8938"/>
    <cellStyle name="20% — акцент2 3 2 13" xfId="39140"/>
    <cellStyle name="20% - Акцент2 3 2 14" xfId="9352"/>
    <cellStyle name="20% — акцент2 3 2 14" xfId="43959"/>
    <cellStyle name="20% - Акцент2 3 2 15" xfId="9670"/>
    <cellStyle name="20% — акцент2 3 2 15" xfId="45338"/>
    <cellStyle name="20% - Акцент2 3 2 16" xfId="9988"/>
    <cellStyle name="20% — акцент2 3 2 16" xfId="48333"/>
    <cellStyle name="20% - Акцент2 3 2 17" xfId="10306"/>
    <cellStyle name="20% - Акцент2 3 2 18" xfId="10624"/>
    <cellStyle name="20% - Акцент2 3 2 19" xfId="10942"/>
    <cellStyle name="20% - Акцент2 3 2 2" xfId="869"/>
    <cellStyle name="20% — акцент2 3 2 2" xfId="5282"/>
    <cellStyle name="20% - Акцент2 3 2 2 10" xfId="32288"/>
    <cellStyle name="20% - Акцент2 3 2 2 11" xfId="25468"/>
    <cellStyle name="20% - Акцент2 3 2 2 12" xfId="36247"/>
    <cellStyle name="20% - Акцент2 3 2 2 13" xfId="39141"/>
    <cellStyle name="20% - Акцент2 3 2 2 14" xfId="43958"/>
    <cellStyle name="20% - Акцент2 3 2 2 15" xfId="43115"/>
    <cellStyle name="20% - Акцент2 3 2 2 16" xfId="48334"/>
    <cellStyle name="20% - Акцент2 3 2 2 2" xfId="5283"/>
    <cellStyle name="20% - Акцент2 3 2 2 3" xfId="14195"/>
    <cellStyle name="20% - Акцент2 3 2 2 4" xfId="20576"/>
    <cellStyle name="20% - Акцент2 3 2 2 5" xfId="23964"/>
    <cellStyle name="20% - Акцент2 3 2 2 6" xfId="24194"/>
    <cellStyle name="20% - Акцент2 3 2 2 7" xfId="17835"/>
    <cellStyle name="20% - Акцент2 3 2 2 8" xfId="25738"/>
    <cellStyle name="20% - Акцент2 3 2 2 9" xfId="23403"/>
    <cellStyle name="20% - Акцент2 3 2 20" xfId="11260"/>
    <cellStyle name="20% - Акцент2 3 2 21" xfId="11578"/>
    <cellStyle name="20% - Акцент2 3 2 22" xfId="11896"/>
    <cellStyle name="20% - Акцент2 3 2 23" xfId="12214"/>
    <cellStyle name="20% - Акцент2 3 2 24" xfId="12436"/>
    <cellStyle name="20% - Акцент2 3 2 25" xfId="12850"/>
    <cellStyle name="20% - Акцент2 3 2 26" xfId="13071"/>
    <cellStyle name="20% - Акцент2 3 2 27" xfId="13394"/>
    <cellStyle name="20% - Акцент2 3 2 28" xfId="18001"/>
    <cellStyle name="20% - Акцент2 3 2 29" xfId="18601"/>
    <cellStyle name="20% - Акцент2 3 2 3" xfId="870"/>
    <cellStyle name="20% — акцент2 3 2 3" xfId="14194"/>
    <cellStyle name="20% - Акцент2 3 2 3 10" xfId="19923"/>
    <cellStyle name="20% - Акцент2 3 2 3 11" xfId="35957"/>
    <cellStyle name="20% - Акцент2 3 2 3 12" xfId="39142"/>
    <cellStyle name="20% - Акцент2 3 2 3 13" xfId="43957"/>
    <cellStyle name="20% - Акцент2 3 2 3 14" xfId="45499"/>
    <cellStyle name="20% - Акцент2 3 2 3 15" xfId="48335"/>
    <cellStyle name="20% - Акцент2 3 2 3 2" xfId="5284"/>
    <cellStyle name="20% - Акцент2 3 2 3 3" xfId="20575"/>
    <cellStyle name="20% - Акцент2 3 2 3 4" xfId="24252"/>
    <cellStyle name="20% - Акцент2 3 2 3 5" xfId="18932"/>
    <cellStyle name="20% - Акцент2 3 2 3 6" xfId="25082"/>
    <cellStyle name="20% - Акцент2 3 2 3 7" xfId="15042"/>
    <cellStyle name="20% - Акцент2 3 2 3 8" xfId="24219"/>
    <cellStyle name="20% - Акцент2 3 2 3 9" xfId="27361"/>
    <cellStyle name="20% - Акцент2 3 2 30" xfId="17665"/>
    <cellStyle name="20% - Акцент2 3 2 31" xfId="24722"/>
    <cellStyle name="20% - Акцент2 3 2 32" xfId="24318"/>
    <cellStyle name="20% - Акцент2 3 2 33" xfId="28611"/>
    <cellStyle name="20% - Акцент2 3 2 34" xfId="33511"/>
    <cellStyle name="20% - Акцент2 3 2 35" xfId="30684"/>
    <cellStyle name="20% - Акцент2 3 2 36" xfId="20501"/>
    <cellStyle name="20% - Акцент2 3 2 37" xfId="38413"/>
    <cellStyle name="20% - Акцент2 3 2 38" xfId="44305"/>
    <cellStyle name="20% - Акцент2 3 2 39" xfId="45536"/>
    <cellStyle name="20% - Акцент2 3 2 4" xfId="871"/>
    <cellStyle name="20% — акцент2 3 2 4" xfId="20577"/>
    <cellStyle name="20% - Акцент2 3 2 4 10" xfId="35853"/>
    <cellStyle name="20% - Акцент2 3 2 4 11" xfId="39143"/>
    <cellStyle name="20% - Акцент2 3 2 4 12" xfId="43956"/>
    <cellStyle name="20% - Акцент2 3 2 4 13" xfId="43116"/>
    <cellStyle name="20% - Акцент2 3 2 4 14" xfId="48336"/>
    <cellStyle name="20% - Акцент2 3 2 4 2" xfId="5285"/>
    <cellStyle name="20% - Акцент2 3 2 4 3" xfId="24548"/>
    <cellStyle name="20% - Акцент2 3 2 4 4" xfId="21296"/>
    <cellStyle name="20% - Акцент2 3 2 4 5" xfId="25504"/>
    <cellStyle name="20% - Акцент2 3 2 4 6" xfId="22363"/>
    <cellStyle name="20% - Акцент2 3 2 4 7" xfId="17958"/>
    <cellStyle name="20% - Акцент2 3 2 4 8" xfId="27460"/>
    <cellStyle name="20% - Акцент2 3 2 4 9" xfId="34902"/>
    <cellStyle name="20% - Акцент2 3 2 40" xfId="47717"/>
    <cellStyle name="20% - Акцент2 3 2 5" xfId="872"/>
    <cellStyle name="20% — акцент2 3 2 5" xfId="23673"/>
    <cellStyle name="20% - Акцент2 3 2 5 10" xfId="39144"/>
    <cellStyle name="20% - Акцент2 3 2 5 11" xfId="43955"/>
    <cellStyle name="20% - Акцент2 3 2 5 12" xfId="45660"/>
    <cellStyle name="20% - Акцент2 3 2 5 13" xfId="48337"/>
    <cellStyle name="20% - Акцент2 3 2 5 2" xfId="5286"/>
    <cellStyle name="20% - Акцент2 3 2 5 3" xfId="14852"/>
    <cellStyle name="20% - Акцент2 3 2 5 4" xfId="26909"/>
    <cellStyle name="20% - Акцент2 3 2 5 5" xfId="29270"/>
    <cellStyle name="20% - Акцент2 3 2 5 6" xfId="28404"/>
    <cellStyle name="20% - Акцент2 3 2 5 7" xfId="29138"/>
    <cellStyle name="20% - Акцент2 3 2 5 8" xfId="14518"/>
    <cellStyle name="20% - Акцент2 3 2 5 9" xfId="31723"/>
    <cellStyle name="20% - Акцент2 3 2 6" xfId="3772"/>
    <cellStyle name="20% — акцент2 3 2 6" xfId="22702"/>
    <cellStyle name="20% - Акцент2 3 2 7" xfId="4104"/>
    <cellStyle name="20% — акцент2 3 2 7" xfId="23122"/>
    <cellStyle name="20% - Акцент2 3 2 8" xfId="4317"/>
    <cellStyle name="20% — акцент2 3 2 8" xfId="26661"/>
    <cellStyle name="20% - Акцент2 3 2 9" xfId="4731"/>
    <cellStyle name="20% — акцент2 3 2 9" xfId="28795"/>
    <cellStyle name="20% - Акцент2 3 20" xfId="873"/>
    <cellStyle name="20% — акцент2 3 20" xfId="19590"/>
    <cellStyle name="20% - Акцент2 3 20 10" xfId="39145"/>
    <cellStyle name="20% - Акцент2 3 20 11" xfId="43954"/>
    <cellStyle name="20% - Акцент2 3 20 12" xfId="43119"/>
    <cellStyle name="20% - Акцент2 3 20 13" xfId="48338"/>
    <cellStyle name="20% - Акцент2 3 20 2" xfId="5287"/>
    <cellStyle name="20% - Акцент2 3 20 3" xfId="17182"/>
    <cellStyle name="20% - Акцент2 3 20 4" xfId="24934"/>
    <cellStyle name="20% - Акцент2 3 20 5" xfId="16929"/>
    <cellStyle name="20% - Акцент2 3 20 6" xfId="26941"/>
    <cellStyle name="20% - Акцент2 3 20 7" xfId="31583"/>
    <cellStyle name="20% - Акцент2 3 20 8" xfId="35105"/>
    <cellStyle name="20% - Акцент2 3 20 9" xfId="35564"/>
    <cellStyle name="20% - Акцент2 3 21" xfId="874"/>
    <cellStyle name="20% — акцент2 3 21" xfId="16735"/>
    <cellStyle name="20% - Акцент2 3 21 10" xfId="43953"/>
    <cellStyle name="20% - Акцент2 3 21 11" xfId="45813"/>
    <cellStyle name="20% - Акцент2 3 21 12" xfId="48339"/>
    <cellStyle name="20% - Акцент2 3 21 2" xfId="5288"/>
    <cellStyle name="20% - Акцент2 3 21 3" xfId="27299"/>
    <cellStyle name="20% - Акцент2 3 21 4" xfId="28923"/>
    <cellStyle name="20% - Акцент2 3 21 5" xfId="22757"/>
    <cellStyle name="20% - Акцент2 3 21 6" xfId="30556"/>
    <cellStyle name="20% - Акцент2 3 21 7" xfId="34746"/>
    <cellStyle name="20% - Акцент2 3 21 8" xfId="34976"/>
    <cellStyle name="20% - Акцент2 3 21 9" xfId="39146"/>
    <cellStyle name="20% - Акцент2 3 22" xfId="875"/>
    <cellStyle name="20% — акцент2 3 22" xfId="21762"/>
    <cellStyle name="20% - Акцент2 3 22 10" xfId="45971"/>
    <cellStyle name="20% - Акцент2 3 22 11" xfId="48340"/>
    <cellStyle name="20% - Акцент2 3 22 2" xfId="5289"/>
    <cellStyle name="20% - Акцент2 3 22 3" xfId="26033"/>
    <cellStyle name="20% - Акцент2 3 22 4" xfId="14234"/>
    <cellStyle name="20% - Акцент2 3 22 5" xfId="23995"/>
    <cellStyle name="20% - Акцент2 3 22 6" xfId="30753"/>
    <cellStyle name="20% - Акцент2 3 22 7" xfId="33376"/>
    <cellStyle name="20% - Акцент2 3 22 8" xfId="39147"/>
    <cellStyle name="20% - Акцент2 3 22 9" xfId="43951"/>
    <cellStyle name="20% - Акцент2 3 23" xfId="876"/>
    <cellStyle name="20% — акцент2 3 23" xfId="31471"/>
    <cellStyle name="20% - Акцент2 3 23 10" xfId="48341"/>
    <cellStyle name="20% - Акцент2 3 23 2" xfId="5290"/>
    <cellStyle name="20% - Акцент2 3 23 3" xfId="18061"/>
    <cellStyle name="20% - Акцент2 3 23 4" xfId="31604"/>
    <cellStyle name="20% - Акцент2 3 23 5" xfId="34513"/>
    <cellStyle name="20% - Акцент2 3 23 6" xfId="33615"/>
    <cellStyle name="20% - Акцент2 3 23 7" xfId="39148"/>
    <cellStyle name="20% - Акцент2 3 23 8" xfId="43950"/>
    <cellStyle name="20% - Акцент2 3 23 9" xfId="42695"/>
    <cellStyle name="20% - Акцент2 3 24" xfId="877"/>
    <cellStyle name="20% — акцент2 3 24" xfId="33129"/>
    <cellStyle name="20% - Акцент2 3 24 2" xfId="5291"/>
    <cellStyle name="20% - Акцент2 3 24 3" xfId="27932"/>
    <cellStyle name="20% - Акцент2 3 24 4" xfId="30429"/>
    <cellStyle name="20% - Акцент2 3 24 5" xfId="34768"/>
    <cellStyle name="20% - Акцент2 3 24 6" xfId="39149"/>
    <cellStyle name="20% - Акцент2 3 24 7" xfId="43949"/>
    <cellStyle name="20% - Акцент2 3 24 8" xfId="46126"/>
    <cellStyle name="20% - Акцент2 3 24 9" xfId="48342"/>
    <cellStyle name="20% - Акцент2 3 25" xfId="849"/>
    <cellStyle name="20% — акцент2 3 25" xfId="29704"/>
    <cellStyle name="20% - Акцент2 3 25 2" xfId="14175"/>
    <cellStyle name="20% - Акцент2 3 25 3" xfId="36596"/>
    <cellStyle name="20% - Акцент2 3 25 4" xfId="32879"/>
    <cellStyle name="20% - Акцент2 3 25 5" xfId="39121"/>
    <cellStyle name="20% - Акцент2 3 25 6" xfId="43978"/>
    <cellStyle name="20% - Акцент2 3 25 7" xfId="47201"/>
    <cellStyle name="20% - Акцент2 3 25 8" xfId="48314"/>
    <cellStyle name="20% - Акцент2 3 26" xfId="3771"/>
    <cellStyle name="20% — акцент2 3 26" xfId="36449"/>
    <cellStyle name="20% - Акцент2 3 27" xfId="4103"/>
    <cellStyle name="20% — акцент2 3 27" xfId="33043"/>
    <cellStyle name="20% - Акцент2 3 28" xfId="4316"/>
    <cellStyle name="20% — акцент2 3 28" xfId="39122"/>
    <cellStyle name="20% - Акцент2 3 29" xfId="4732"/>
    <cellStyle name="20% — акцент2 3 29" xfId="43977"/>
    <cellStyle name="20% - Акцент2 3 3" xfId="878"/>
    <cellStyle name="20% — акцент2 3 3" xfId="879"/>
    <cellStyle name="20% - Акцент2 3 3 10" xfId="30773"/>
    <cellStyle name="20% — акцент2 3 3 10" xfId="18958"/>
    <cellStyle name="20% - Акцент2 3 3 11" xfId="34288"/>
    <cellStyle name="20% — акцент2 3 3 11" xfId="27908"/>
    <cellStyle name="20% - Акцент2 3 3 12" xfId="32389"/>
    <cellStyle name="20% — акцент2 3 3 12" xfId="32910"/>
    <cellStyle name="20% - Акцент2 3 3 13" xfId="39150"/>
    <cellStyle name="20% — акцент2 3 3 13" xfId="39151"/>
    <cellStyle name="20% - Акцент2 3 3 14" xfId="43948"/>
    <cellStyle name="20% — акцент2 3 3 14" xfId="43947"/>
    <cellStyle name="20% - Акцент2 3 3 15" xfId="46277"/>
    <cellStyle name="20% — акцент2 3 3 15" xfId="46426"/>
    <cellStyle name="20% - Акцент2 3 3 16" xfId="48343"/>
    <cellStyle name="20% — акцент2 3 3 16" xfId="48344"/>
    <cellStyle name="20% - Акцент2 3 3 2" xfId="5292"/>
    <cellStyle name="20% — акцент2 3 3 2" xfId="5293"/>
    <cellStyle name="20% - Акцент2 3 3 3" xfId="14203"/>
    <cellStyle name="20% — акцент2 3 3 3" xfId="14204"/>
    <cellStyle name="20% - Акцент2 3 3 4" xfId="20566"/>
    <cellStyle name="20% — акцент2 3 3 4" xfId="16475"/>
    <cellStyle name="20% - Акцент2 3 3 5" xfId="18718"/>
    <cellStyle name="20% — акцент2 3 3 5" xfId="16961"/>
    <cellStyle name="20% - Акцент2 3 3 6" xfId="26358"/>
    <cellStyle name="20% — акцент2 3 3 6" xfId="26646"/>
    <cellStyle name="20% - Акцент2 3 3 7" xfId="19083"/>
    <cellStyle name="20% — акцент2 3 3 7" xfId="28089"/>
    <cellStyle name="20% - Акцент2 3 3 8" xfId="17873"/>
    <cellStyle name="20% — акцент2 3 3 8" xfId="19399"/>
    <cellStyle name="20% - Акцент2 3 3 9" xfId="30400"/>
    <cellStyle name="20% — акцент2 3 3 9" xfId="31300"/>
    <cellStyle name="20% - Акцент2 3 30" xfId="4936"/>
    <cellStyle name="20% — акцент2 3 30" xfId="47120"/>
    <cellStyle name="20% - Акцент2 3 31" xfId="5262"/>
    <cellStyle name="20% — акцент2 3 31" xfId="48315"/>
    <cellStyle name="20% - Акцент2 3 32" xfId="8286"/>
    <cellStyle name="20% - Акцент2 3 32 2" xfId="20983"/>
    <cellStyle name="20% - Акцент2 3 33" xfId="8559"/>
    <cellStyle name="20% - Акцент2 3 33 2" xfId="21256"/>
    <cellStyle name="20% - Акцент2 3 34" xfId="8618"/>
    <cellStyle name="20% - Акцент2 3 35" xfId="8937"/>
    <cellStyle name="20% - Акцент2 3 36" xfId="9353"/>
    <cellStyle name="20% - Акцент2 3 37" xfId="9671"/>
    <cellStyle name="20% - Акцент2 3 38" xfId="9989"/>
    <cellStyle name="20% - Акцент2 3 39" xfId="10307"/>
    <cellStyle name="20% - Акцент2 3 4" xfId="880"/>
    <cellStyle name="20% — акцент2 3 4" xfId="881"/>
    <cellStyle name="20% - Акцент2 3 4 10" xfId="28023"/>
    <cellStyle name="20% — акцент2 3 4 10" xfId="30153"/>
    <cellStyle name="20% - Акцент2 3 4 11" xfId="16904"/>
    <cellStyle name="20% — акцент2 3 4 11" xfId="32339"/>
    <cellStyle name="20% - Акцент2 3 4 12" xfId="34636"/>
    <cellStyle name="20% — акцент2 3 4 12" xfId="35041"/>
    <cellStyle name="20% - Акцент2 3 4 13" xfId="39152"/>
    <cellStyle name="20% — акцент2 3 4 13" xfId="39153"/>
    <cellStyle name="20% - Акцент2 3 4 14" xfId="43946"/>
    <cellStyle name="20% — акцент2 3 4 14" xfId="43945"/>
    <cellStyle name="20% - Акцент2 3 4 15" xfId="46595"/>
    <cellStyle name="20% — акцент2 3 4 15" xfId="46748"/>
    <cellStyle name="20% - Акцент2 3 4 16" xfId="48345"/>
    <cellStyle name="20% — акцент2 3 4 16" xfId="48346"/>
    <cellStyle name="20% - Акцент2 3 4 2" xfId="5294"/>
    <cellStyle name="20% — акцент2 3 4 2" xfId="5295"/>
    <cellStyle name="20% - Акцент2 3 4 3" xfId="14205"/>
    <cellStyle name="20% — акцент2 3 4 3" xfId="14206"/>
    <cellStyle name="20% - Акцент2 3 4 4" xfId="20565"/>
    <cellStyle name="20% — акцент2 3 4 4" xfId="16474"/>
    <cellStyle name="20% - Акцент2 3 4 5" xfId="18717"/>
    <cellStyle name="20% — акцент2 3 4 5" xfId="21364"/>
    <cellStyle name="20% - Акцент2 3 4 6" xfId="26971"/>
    <cellStyle name="20% — акцент2 3 4 6" xfId="27222"/>
    <cellStyle name="20% - Акцент2 3 4 7" xfId="28373"/>
    <cellStyle name="20% — акцент2 3 4 7" xfId="25122"/>
    <cellStyle name="20% - Акцент2 3 4 8" xfId="29653"/>
    <cellStyle name="20% — акцент2 3 4 8" xfId="29913"/>
    <cellStyle name="20% - Акцент2 3 4 9" xfId="31535"/>
    <cellStyle name="20% — акцент2 3 4 9" xfId="19579"/>
    <cellStyle name="20% - Акцент2 3 40" xfId="10625"/>
    <cellStyle name="20% - Акцент2 3 41" xfId="10943"/>
    <cellStyle name="20% - Акцент2 3 42" xfId="11261"/>
    <cellStyle name="20% - Акцент2 3 43" xfId="11579"/>
    <cellStyle name="20% - Акцент2 3 44" xfId="11897"/>
    <cellStyle name="20% - Акцент2 3 45" xfId="12215"/>
    <cellStyle name="20% - Акцент2 3 46" xfId="12435"/>
    <cellStyle name="20% - Акцент2 3 47" xfId="12851"/>
    <cellStyle name="20% - Акцент2 3 48" xfId="13070"/>
    <cellStyle name="20% - Акцент2 3 49" xfId="13393"/>
    <cellStyle name="20% - Акцент2 3 5" xfId="882"/>
    <cellStyle name="20% — акцент2 3 5" xfId="883"/>
    <cellStyle name="20% - Акцент2 3 5 10" xfId="14965"/>
    <cellStyle name="20% — акцент2 3 5 10" xfId="23358"/>
    <cellStyle name="20% - Акцент2 3 5 11" xfId="32343"/>
    <cellStyle name="20% — акцент2 3 5 11" xfId="28106"/>
    <cellStyle name="20% - Акцент2 3 5 12" xfId="20680"/>
    <cellStyle name="20% — акцент2 3 5 12" xfId="23359"/>
    <cellStyle name="20% - Акцент2 3 5 13" xfId="39154"/>
    <cellStyle name="20% — акцент2 3 5 13" xfId="39155"/>
    <cellStyle name="20% - Акцент2 3 5 14" xfId="43944"/>
    <cellStyle name="20% — акцент2 3 5 14" xfId="43943"/>
    <cellStyle name="20% - Акцент2 3 5 15" xfId="42696"/>
    <cellStyle name="20% — акцент2 3 5 15" xfId="42697"/>
    <cellStyle name="20% - Акцент2 3 5 16" xfId="48347"/>
    <cellStyle name="20% — акцент2 3 5 16" xfId="48348"/>
    <cellStyle name="20% - Акцент2 3 5 2" xfId="5296"/>
    <cellStyle name="20% — акцент2 3 5 2" xfId="5297"/>
    <cellStyle name="20% - Акцент2 3 5 3" xfId="14207"/>
    <cellStyle name="20% — акцент2 3 5 3" xfId="14208"/>
    <cellStyle name="20% - Акцент2 3 5 4" xfId="20564"/>
    <cellStyle name="20% — акцент2 3 5 4" xfId="20563"/>
    <cellStyle name="20% - Акцент2 3 5 5" xfId="21667"/>
    <cellStyle name="20% — акцент2 3 5 5" xfId="21937"/>
    <cellStyle name="20% - Акцент2 3 5 6" xfId="27553"/>
    <cellStyle name="20% — акцент2 3 5 6" xfId="23591"/>
    <cellStyle name="20% - Акцент2 3 5 7" xfId="19092"/>
    <cellStyle name="20% — акцент2 3 5 7" xfId="28683"/>
    <cellStyle name="20% - Акцент2 3 5 8" xfId="30185"/>
    <cellStyle name="20% — акцент2 3 5 8" xfId="30470"/>
    <cellStyle name="20% - Акцент2 3 5 9" xfId="31788"/>
    <cellStyle name="20% — акцент2 3 5 9" xfId="32044"/>
    <cellStyle name="20% - Акцент2 3 50" xfId="18183"/>
    <cellStyle name="20% - Акцент2 3 51" xfId="15671"/>
    <cellStyle name="20% - Акцент2 3 52" xfId="27087"/>
    <cellStyle name="20% - Акцент2 3 53" xfId="24237"/>
    <cellStyle name="20% - Акцент2 3 54" xfId="26684"/>
    <cellStyle name="20% - Акцент2 3 55" xfId="26774"/>
    <cellStyle name="20% - Акцент2 3 56" xfId="22497"/>
    <cellStyle name="20% - Акцент2 3 57" xfId="15645"/>
    <cellStyle name="20% - Акцент2 3 58" xfId="19347"/>
    <cellStyle name="20% - Акцент2 3 59" xfId="38412"/>
    <cellStyle name="20% - Акцент2 3 6" xfId="884"/>
    <cellStyle name="20% — акцент2 3 6" xfId="885"/>
    <cellStyle name="20% - Акцент2 3 6 10" xfId="22785"/>
    <cellStyle name="20% — акцент2 3 6 10" xfId="20848"/>
    <cellStyle name="20% - Акцент2 3 6 11" xfId="20522"/>
    <cellStyle name="20% — акцент2 3 6 11" xfId="31045"/>
    <cellStyle name="20% - Акцент2 3 6 12" xfId="31571"/>
    <cellStyle name="20% — акцент2 3 6 12" xfId="18402"/>
    <cellStyle name="20% - Акцент2 3 6 13" xfId="39156"/>
    <cellStyle name="20% — акцент2 3 6 13" xfId="39157"/>
    <cellStyle name="20% - Акцент2 3 6 14" xfId="43942"/>
    <cellStyle name="20% — акцент2 3 6 14" xfId="46883"/>
    <cellStyle name="20% - Акцент2 3 6 15" xfId="42698"/>
    <cellStyle name="20% — акцент2 3 6 15" xfId="42699"/>
    <cellStyle name="20% - Акцент2 3 6 16" xfId="48349"/>
    <cellStyle name="20% — акцент2 3 6 16" xfId="48350"/>
    <cellStyle name="20% - Акцент2 3 6 2" xfId="5298"/>
    <cellStyle name="20% — акцент2 3 6 2" xfId="5299"/>
    <cellStyle name="20% - Акцент2 3 6 3" xfId="14209"/>
    <cellStyle name="20% — акцент2 3 6 3" xfId="14210"/>
    <cellStyle name="20% - Акцент2 3 6 4" xfId="20562"/>
    <cellStyle name="20% — акцент2 3 6 4" xfId="20561"/>
    <cellStyle name="20% - Акцент2 3 6 5" xfId="22234"/>
    <cellStyle name="20% — акцент2 3 6 5" xfId="22525"/>
    <cellStyle name="20% - Акцент2 3 6 6" xfId="23330"/>
    <cellStyle name="20% — акцент2 3 6 6" xfId="17308"/>
    <cellStyle name="20% - Акцент2 3 6 7" xfId="28946"/>
    <cellStyle name="20% — акцент2 3 6 7" xfId="29249"/>
    <cellStyle name="20% - Акцент2 3 6 8" xfId="30720"/>
    <cellStyle name="20% — акцент2 3 6 8" xfId="31002"/>
    <cellStyle name="20% - Акцент2 3 6 9" xfId="32313"/>
    <cellStyle name="20% — акцент2 3 6 9" xfId="32556"/>
    <cellStyle name="20% - Акцент2 3 60" xfId="41856"/>
    <cellStyle name="20% - Акцент2 3 61" xfId="42367"/>
    <cellStyle name="20% - Акцент2 3 62" xfId="47716"/>
    <cellStyle name="20% - Акцент2 3 7" xfId="886"/>
    <cellStyle name="20% — акцент2 3 7" xfId="887"/>
    <cellStyle name="20% - Акцент2 3 7 10" xfId="29681"/>
    <cellStyle name="20% — акцент2 3 7 10" xfId="16976"/>
    <cellStyle name="20% - Акцент2 3 7 11" xfId="30515"/>
    <cellStyle name="20% — акцент2 3 7 11" xfId="29458"/>
    <cellStyle name="20% - Акцент2 3 7 12" xfId="25037"/>
    <cellStyle name="20% — акцент2 3 7 12" xfId="33850"/>
    <cellStyle name="20% - Акцент2 3 7 13" xfId="39158"/>
    <cellStyle name="20% — акцент2 3 7 13" xfId="39159"/>
    <cellStyle name="20% - Акцент2 3 7 14" xfId="46719"/>
    <cellStyle name="20% — акцент2 3 7 14" xfId="46559"/>
    <cellStyle name="20% - Акцент2 3 7 15" xfId="42700"/>
    <cellStyle name="20% — акцент2 3 7 15" xfId="42701"/>
    <cellStyle name="20% - Акцент2 3 7 16" xfId="48351"/>
    <cellStyle name="20% — акцент2 3 7 16" xfId="48352"/>
    <cellStyle name="20% - Акцент2 3 7 2" xfId="5300"/>
    <cellStyle name="20% — акцент2 3 7 2" xfId="5301"/>
    <cellStyle name="20% - Акцент2 3 7 3" xfId="14211"/>
    <cellStyle name="20% — акцент2 3 7 3" xfId="14212"/>
    <cellStyle name="20% - Акцент2 3 7 4" xfId="20560"/>
    <cellStyle name="20% — акцент2 3 7 4" xfId="20559"/>
    <cellStyle name="20% - Акцент2 3 7 5" xfId="21363"/>
    <cellStyle name="20% — акцент2 3 7 5" xfId="21666"/>
    <cellStyle name="20% - Акцент2 3 7 6" xfId="23620"/>
    <cellStyle name="20% — акцент2 3 7 6" xfId="25158"/>
    <cellStyle name="20% - Акцент2 3 7 7" xfId="15018"/>
    <cellStyle name="20% — акцент2 3 7 7" xfId="21804"/>
    <cellStyle name="20% - Акцент2 3 7 8" xfId="24849"/>
    <cellStyle name="20% — акцент2 3 7 8" xfId="28745"/>
    <cellStyle name="20% - Акцент2 3 7 9" xfId="32810"/>
    <cellStyle name="20% — акцент2 3 7 9" xfId="19048"/>
    <cellStyle name="20% - Акцент2 3 8" xfId="888"/>
    <cellStyle name="20% — акцент2 3 8" xfId="889"/>
    <cellStyle name="20% - Акцент2 3 8 10" xfId="23509"/>
    <cellStyle name="20% — акцент2 3 8 10" xfId="19088"/>
    <cellStyle name="20% - Акцент2 3 8 11" xfId="15475"/>
    <cellStyle name="20% — акцент2 3 8 11" xfId="30431"/>
    <cellStyle name="20% - Акцент2 3 8 12" xfId="32846"/>
    <cellStyle name="20% — акцент2 3 8 12" xfId="34161"/>
    <cellStyle name="20% - Акцент2 3 8 13" xfId="39160"/>
    <cellStyle name="20% — акцент2 3 8 13" xfId="39161"/>
    <cellStyle name="20% - Акцент2 3 8 14" xfId="46399"/>
    <cellStyle name="20% — акцент2 3 8 14" xfId="43941"/>
    <cellStyle name="20% - Акцент2 3 8 15" xfId="42705"/>
    <cellStyle name="20% — акцент2 3 8 15" xfId="41898"/>
    <cellStyle name="20% - Акцент2 3 8 16" xfId="48353"/>
    <cellStyle name="20% — акцент2 3 8 16" xfId="48354"/>
    <cellStyle name="20% - Акцент2 3 8 2" xfId="5302"/>
    <cellStyle name="20% — акцент2 3 8 2" xfId="5303"/>
    <cellStyle name="20% - Акцент2 3 8 3" xfId="14213"/>
    <cellStyle name="20% — акцент2 3 8 3" xfId="14214"/>
    <cellStyle name="20% - Акцент2 3 8 4" xfId="20558"/>
    <cellStyle name="20% — акцент2 3 8 4" xfId="20557"/>
    <cellStyle name="20% - Акцент2 3 8 5" xfId="21938"/>
    <cellStyle name="20% — акцент2 3 8 5" xfId="22235"/>
    <cellStyle name="20% - Акцент2 3 8 6" xfId="14358"/>
    <cellStyle name="20% — акцент2 3 8 6" xfId="25396"/>
    <cellStyle name="20% - Акцент2 3 8 7" xfId="22006"/>
    <cellStyle name="20% — акцент2 3 8 7" xfId="24870"/>
    <cellStyle name="20% - Акцент2 3 8 8" xfId="25674"/>
    <cellStyle name="20% — акцент2 3 8 8" xfId="28886"/>
    <cellStyle name="20% - Акцент2 3 8 9" xfId="22552"/>
    <cellStyle name="20% — акцент2 3 8 9" xfId="22060"/>
    <cellStyle name="20% - Акцент2 3 9" xfId="890"/>
    <cellStyle name="20% — акцент2 3 9" xfId="891"/>
    <cellStyle name="20% - Акцент2 3 9 10" xfId="29451"/>
    <cellStyle name="20% — акцент2 3 9 10" xfId="19139"/>
    <cellStyle name="20% - Акцент2 3 9 11" xfId="29417"/>
    <cellStyle name="20% — акцент2 3 9 11" xfId="31631"/>
    <cellStyle name="20% - Акцент2 3 9 12" xfId="35179"/>
    <cellStyle name="20% — акцент2 3 9 12" xfId="14221"/>
    <cellStyle name="20% - Акцент2 3 9 13" xfId="39162"/>
    <cellStyle name="20% — акцент2 3 9 13" xfId="39163"/>
    <cellStyle name="20% - Акцент2 3 9 14" xfId="43940"/>
    <cellStyle name="20% — акцент2 3 9 14" xfId="46242"/>
    <cellStyle name="20% - Акцент2 3 9 15" xfId="46273"/>
    <cellStyle name="20% — акцент2 3 9 15" xfId="46430"/>
    <cellStyle name="20% - Акцент2 3 9 16" xfId="48355"/>
    <cellStyle name="20% — акцент2 3 9 16" xfId="48356"/>
    <cellStyle name="20% - Акцент2 3 9 2" xfId="5304"/>
    <cellStyle name="20% — акцент2 3 9 2" xfId="5305"/>
    <cellStyle name="20% - Акцент2 3 9 3" xfId="14215"/>
    <cellStyle name="20% — акцент2 3 9 3" xfId="14216"/>
    <cellStyle name="20% - Акцент2 3 9 4" xfId="20556"/>
    <cellStyle name="20% — акцент2 3 9 4" xfId="20555"/>
    <cellStyle name="20% - Акцент2 3 9 5" xfId="23101"/>
    <cellStyle name="20% — акцент2 3 9 5" xfId="23823"/>
    <cellStyle name="20% - Акцент2 3 9 6" xfId="23443"/>
    <cellStyle name="20% — акцент2 3 9 6" xfId="26970"/>
    <cellStyle name="20% - Акцент2 3 9 7" xfId="21995"/>
    <cellStyle name="20% — акцент2 3 9 7" xfId="22094"/>
    <cellStyle name="20% - Акцент2 3 9 8" xfId="27273"/>
    <cellStyle name="20% — акцент2 3 9 8" xfId="28312"/>
    <cellStyle name="20% - Акцент2 3 9 9" xfId="16322"/>
    <cellStyle name="20% — акцент2 3 9 9" xfId="19443"/>
    <cellStyle name="20% — акцент2 30" xfId="8280"/>
    <cellStyle name="20% — акцент2 30 2" xfId="20977"/>
    <cellStyle name="20% — акцент2 31" xfId="8565"/>
    <cellStyle name="20% — акцент2 31 2" xfId="21262"/>
    <cellStyle name="20% — акцент2 32" xfId="8606"/>
    <cellStyle name="20% — акцент2 33" xfId="8925"/>
    <cellStyle name="20% — акцент2 34" xfId="9365"/>
    <cellStyle name="20% — акцент2 35" xfId="9683"/>
    <cellStyle name="20% — акцент2 36" xfId="10001"/>
    <cellStyle name="20% — акцент2 37" xfId="10319"/>
    <cellStyle name="20% — акцент2 38" xfId="10637"/>
    <cellStyle name="20% — акцент2 39" xfId="10955"/>
    <cellStyle name="20% - Акцент2 4" xfId="41"/>
    <cellStyle name="20% — акцент2 4" xfId="893"/>
    <cellStyle name="20% - Акцент2 4 10" xfId="894"/>
    <cellStyle name="20% — акцент2 4 10" xfId="15459"/>
    <cellStyle name="20% - Акцент2 4 10 2" xfId="5308"/>
    <cellStyle name="20% - Акцент2 4 10 3" xfId="32353"/>
    <cellStyle name="20% - Акцент2 4 10 4" xfId="35857"/>
    <cellStyle name="20% - Акцент2 4 10 5" xfId="39166"/>
    <cellStyle name="20% - Акцент2 4 10 6" xfId="45778"/>
    <cellStyle name="20% - Акцент2 4 10 7" xfId="42356"/>
    <cellStyle name="20% - Акцент2 4 10 8" xfId="48359"/>
    <cellStyle name="20% - Акцент2 4 11" xfId="892"/>
    <cellStyle name="20% — акцент2 4 11" xfId="32004"/>
    <cellStyle name="20% - Акцент2 4 11 2" xfId="14217"/>
    <cellStyle name="20% - Акцент2 4 11 3" xfId="34315"/>
    <cellStyle name="20% - Акцент2 4 11 4" xfId="39164"/>
    <cellStyle name="20% - Акцент2 4 11 5" xfId="46089"/>
    <cellStyle name="20% - Акцент2 4 11 6" xfId="42073"/>
    <cellStyle name="20% - Акцент2 4 11 7" xfId="48357"/>
    <cellStyle name="20% - Акцент2 4 12" xfId="3773"/>
    <cellStyle name="20% — акцент2 4 12" xfId="34624"/>
    <cellStyle name="20% - Акцент2 4 13" xfId="4105"/>
    <cellStyle name="20% — акцент2 4 13" xfId="39165"/>
    <cellStyle name="20% - Акцент2 4 14" xfId="4318"/>
    <cellStyle name="20% — акцент2 4 14" xfId="45934"/>
    <cellStyle name="20% - Акцент2 4 15" xfId="4730"/>
    <cellStyle name="20% — акцент2 4 15" xfId="42194"/>
    <cellStyle name="20% - Акцент2 4 16" xfId="4934"/>
    <cellStyle name="20% — акцент2 4 16" xfId="48358"/>
    <cellStyle name="20% - Акцент2 4 17" xfId="5306"/>
    <cellStyle name="20% - Акцент2 4 18" xfId="8287"/>
    <cellStyle name="20% - Акцент2 4 18 2" xfId="20984"/>
    <cellStyle name="20% - Акцент2 4 19" xfId="8558"/>
    <cellStyle name="20% - Акцент2 4 19 2" xfId="21255"/>
    <cellStyle name="20% - Акцент2 4 2" xfId="42"/>
    <cellStyle name="20% — акцент2 4 2" xfId="5307"/>
    <cellStyle name="20% - Акцент2 4 2 10" xfId="10304"/>
    <cellStyle name="20% - Акцент2 4 2 11" xfId="10622"/>
    <cellStyle name="20% - Акцент2 4 2 12" xfId="10940"/>
    <cellStyle name="20% - Акцент2 4 2 13" xfId="11258"/>
    <cellStyle name="20% - Акцент2 4 2 14" xfId="11576"/>
    <cellStyle name="20% - Акцент2 4 2 15" xfId="11894"/>
    <cellStyle name="20% - Акцент2 4 2 16" xfId="12212"/>
    <cellStyle name="20% - Акцент2 4 2 17" xfId="12438"/>
    <cellStyle name="20% - Акцент2 4 2 18" xfId="12848"/>
    <cellStyle name="20% - Акцент2 4 2 19" xfId="13073"/>
    <cellStyle name="20% - Акцент2 4 2 2" xfId="895"/>
    <cellStyle name="20% - Акцент2 4 2 2 2" xfId="5310"/>
    <cellStyle name="20% - Акцент2 4 2 20" xfId="13396"/>
    <cellStyle name="20% - Акцент2 4 2 21" xfId="13812"/>
    <cellStyle name="20% - Акцент2 4 2 22" xfId="19740"/>
    <cellStyle name="20% - Акцент2 4 2 23" xfId="18407"/>
    <cellStyle name="20% - Акцент2 4 2 24" xfId="26132"/>
    <cellStyle name="20% - Акцент2 4 2 25" xfId="20775"/>
    <cellStyle name="20% - Акцент2 4 2 26" xfId="30647"/>
    <cellStyle name="20% - Акцент2 4 2 27" xfId="25019"/>
    <cellStyle name="20% - Акцент2 4 2 28" xfId="29606"/>
    <cellStyle name="20% - Акцент2 4 2 29" xfId="30894"/>
    <cellStyle name="20% - Акцент2 4 2 3" xfId="3774"/>
    <cellStyle name="20% - Акцент2 4 2 30" xfId="38415"/>
    <cellStyle name="20% - Акцент2 4 2 31" xfId="41855"/>
    <cellStyle name="20% - Акцент2 4 2 32" xfId="42629"/>
    <cellStyle name="20% - Акцент2 4 2 33" xfId="47719"/>
    <cellStyle name="20% - Акцент2 4 2 4" xfId="5309"/>
    <cellStyle name="20% - Акцент2 4 2 5" xfId="8621"/>
    <cellStyle name="20% - Акцент2 4 2 6" xfId="8940"/>
    <cellStyle name="20% - Акцент2 4 2 7" xfId="9350"/>
    <cellStyle name="20% - Акцент2 4 2 8" xfId="9668"/>
    <cellStyle name="20% - Акцент2 4 2 9" xfId="9986"/>
    <cellStyle name="20% - Акцент2 4 20" xfId="8620"/>
    <cellStyle name="20% - Акцент2 4 21" xfId="8939"/>
    <cellStyle name="20% - Акцент2 4 22" xfId="9351"/>
    <cellStyle name="20% - Акцент2 4 23" xfId="9669"/>
    <cellStyle name="20% - Акцент2 4 24" xfId="9987"/>
    <cellStyle name="20% - Акцент2 4 25" xfId="10305"/>
    <cellStyle name="20% - Акцент2 4 26" xfId="10623"/>
    <cellStyle name="20% - Акцент2 4 27" xfId="10941"/>
    <cellStyle name="20% - Акцент2 4 28" xfId="11259"/>
    <cellStyle name="20% - Акцент2 4 29" xfId="11577"/>
    <cellStyle name="20% - Акцент2 4 3" xfId="896"/>
    <cellStyle name="20% — акцент2 4 3" xfId="14218"/>
    <cellStyle name="20% - Акцент2 4 3 10" xfId="32851"/>
    <cellStyle name="20% - Акцент2 4 3 11" xfId="35452"/>
    <cellStyle name="20% - Акцент2 4 3 12" xfId="39167"/>
    <cellStyle name="20% - Акцент2 4 3 13" xfId="45462"/>
    <cellStyle name="20% - Акцент2 4 3 14" xfId="42703"/>
    <cellStyle name="20% - Акцент2 4 3 15" xfId="48360"/>
    <cellStyle name="20% - Акцент2 4 3 2" xfId="5311"/>
    <cellStyle name="20% - Акцент2 4 3 3" xfId="20550"/>
    <cellStyle name="20% - Акцент2 4 3 4" xfId="14647"/>
    <cellStyle name="20% - Акцент2 4 3 5" xfId="25174"/>
    <cellStyle name="20% - Акцент2 4 3 6" xfId="18403"/>
    <cellStyle name="20% - Акцент2 4 3 7" xfId="13858"/>
    <cellStyle name="20% - Акцент2 4 3 8" xfId="23388"/>
    <cellStyle name="20% - Акцент2 4 3 9" xfId="33651"/>
    <cellStyle name="20% - Акцент2 4 30" xfId="11895"/>
    <cellStyle name="20% - Акцент2 4 31" xfId="12213"/>
    <cellStyle name="20% - Акцент2 4 32" xfId="12437"/>
    <cellStyle name="20% - Акцент2 4 33" xfId="12849"/>
    <cellStyle name="20% - Акцент2 4 34" xfId="13072"/>
    <cellStyle name="20% - Акцент2 4 35" xfId="13395"/>
    <cellStyle name="20% - Акцент2 4 36" xfId="17816"/>
    <cellStyle name="20% - Акцент2 4 37" xfId="18600"/>
    <cellStyle name="20% - Акцент2 4 38" xfId="27375"/>
    <cellStyle name="20% - Акцент2 4 39" xfId="19278"/>
    <cellStyle name="20% - Акцент2 4 4" xfId="897"/>
    <cellStyle name="20% — акцент2 4 4" xfId="20553"/>
    <cellStyle name="20% - Акцент2 4 4 10" xfId="37438"/>
    <cellStyle name="20% - Акцент2 4 4 11" xfId="39168"/>
    <cellStyle name="20% - Акцент2 4 4 12" xfId="45301"/>
    <cellStyle name="20% - Акцент2 4 4 13" xfId="44341"/>
    <cellStyle name="20% - Акцент2 4 4 14" xfId="48361"/>
    <cellStyle name="20% - Акцент2 4 4 2" xfId="5312"/>
    <cellStyle name="20% - Акцент2 4 4 3" xfId="18719"/>
    <cellStyle name="20% - Акцент2 4 4 4" xfId="23148"/>
    <cellStyle name="20% - Акцент2 4 4 5" xfId="26858"/>
    <cellStyle name="20% - Акцент2 4 4 6" xfId="20541"/>
    <cellStyle name="20% - Акцент2 4 4 7" xfId="14689"/>
    <cellStyle name="20% - Акцент2 4 4 8" xfId="33885"/>
    <cellStyle name="20% - Акцент2 4 4 9" xfId="15081"/>
    <cellStyle name="20% - Акцент2 4 40" xfId="21640"/>
    <cellStyle name="20% - Акцент2 4 41" xfId="26313"/>
    <cellStyle name="20% - Акцент2 4 42" xfId="22810"/>
    <cellStyle name="20% - Акцент2 4 43" xfId="28371"/>
    <cellStyle name="20% - Акцент2 4 44" xfId="36662"/>
    <cellStyle name="20% - Акцент2 4 45" xfId="38414"/>
    <cellStyle name="20% - Акцент2 4 46" xfId="44306"/>
    <cellStyle name="20% - Акцент2 4 47" xfId="42630"/>
    <cellStyle name="20% - Акцент2 4 48" xfId="47718"/>
    <cellStyle name="20% - Акцент2 4 5" xfId="898"/>
    <cellStyle name="20% — акцент2 4 5" xfId="24115"/>
    <cellStyle name="20% - Акцент2 4 5 10" xfId="39169"/>
    <cellStyle name="20% - Акцент2 4 5 11" xfId="45139"/>
    <cellStyle name="20% - Акцент2 4 5 12" xfId="44467"/>
    <cellStyle name="20% - Акцент2 4 5 13" xfId="48362"/>
    <cellStyle name="20% - Акцент2 4 5 2" xfId="5313"/>
    <cellStyle name="20% - Акцент2 4 5 3" xfId="21609"/>
    <cellStyle name="20% - Акцент2 4 5 4" xfId="17396"/>
    <cellStyle name="20% - Акцент2 4 5 5" xfId="24660"/>
    <cellStyle name="20% - Акцент2 4 5 6" xfId="28131"/>
    <cellStyle name="20% - Акцент2 4 5 7" xfId="34121"/>
    <cellStyle name="20% - Акцент2 4 5 8" xfId="26347"/>
    <cellStyle name="20% - Акцент2 4 5 9" xfId="31473"/>
    <cellStyle name="20% - Акцент2 4 6" xfId="899"/>
    <cellStyle name="20% — акцент2 4 6" xfId="21996"/>
    <cellStyle name="20% - Акцент2 4 6 10" xfId="44975"/>
    <cellStyle name="20% - Акцент2 4 6 11" xfId="42704"/>
    <cellStyle name="20% - Акцент2 4 6 12" xfId="48363"/>
    <cellStyle name="20% - Акцент2 4 6 2" xfId="5314"/>
    <cellStyle name="20% - Акцент2 4 6 3" xfId="26788"/>
    <cellStyle name="20% - Акцент2 4 6 4" xfId="28645"/>
    <cellStyle name="20% - Акцент2 4 6 5" xfId="22941"/>
    <cellStyle name="20% - Акцент2 4 6 6" xfId="34351"/>
    <cellStyle name="20% - Акцент2 4 6 7" xfId="18331"/>
    <cellStyle name="20% - Акцент2 4 6 8" xfId="37587"/>
    <cellStyle name="20% - Акцент2 4 6 9" xfId="39170"/>
    <cellStyle name="20% - Акцент2 4 7" xfId="900"/>
    <cellStyle name="20% — акцент2 4 7" xfId="27737"/>
    <cellStyle name="20% - Акцент2 4 7 10" xfId="45334"/>
    <cellStyle name="20% - Акцент2 4 7 11" xfId="48364"/>
    <cellStyle name="20% - Акцент2 4 7 2" xfId="5315"/>
    <cellStyle name="20% - Акцент2 4 7 3" xfId="29206"/>
    <cellStyle name="20% - Акцент2 4 7 4" xfId="27867"/>
    <cellStyle name="20% - Акцент2 4 7 5" xfId="34588"/>
    <cellStyle name="20% - Акцент2 4 7 6" xfId="29556"/>
    <cellStyle name="20% - Акцент2 4 7 7" xfId="35058"/>
    <cellStyle name="20% - Акцент2 4 7 8" xfId="39171"/>
    <cellStyle name="20% - Акцент2 4 7 9" xfId="44810"/>
    <cellStyle name="20% - Акцент2 4 8" xfId="901"/>
    <cellStyle name="20% — акцент2 4 8" xfId="25712"/>
    <cellStyle name="20% - Акцент2 4 8 10" xfId="48365"/>
    <cellStyle name="20% - Акцент2 4 8 2" xfId="5316"/>
    <cellStyle name="20% - Акцент2 4 8 3" xfId="15044"/>
    <cellStyle name="20% - Акцент2 4 8 4" xfId="30591"/>
    <cellStyle name="20% - Акцент2 4 8 5" xfId="31035"/>
    <cellStyle name="20% - Акцент2 4 8 6" xfId="36038"/>
    <cellStyle name="20% - Акцент2 4 8 7" xfId="39172"/>
    <cellStyle name="20% - Акцент2 4 8 8" xfId="43938"/>
    <cellStyle name="20% - Акцент2 4 8 9" xfId="45495"/>
    <cellStyle name="20% - Акцент2 4 9" xfId="902"/>
    <cellStyle name="20% — акцент2 4 9" xfId="28967"/>
    <cellStyle name="20% - Акцент2 4 9 2" xfId="5317"/>
    <cellStyle name="20% - Акцент2 4 9 3" xfId="26200"/>
    <cellStyle name="20% - Акцент2 4 9 4" xfId="25101"/>
    <cellStyle name="20% - Акцент2 4 9 5" xfId="34187"/>
    <cellStyle name="20% - Акцент2 4 9 6" xfId="39173"/>
    <cellStyle name="20% - Акцент2 4 9 7" xfId="43939"/>
    <cellStyle name="20% - Акцент2 4 9 8" xfId="45657"/>
    <cellStyle name="20% - Акцент2 4 9 9" xfId="48366"/>
    <cellStyle name="20% — акцент2 40" xfId="11273"/>
    <cellStyle name="20% — акцент2 41" xfId="11591"/>
    <cellStyle name="20% — акцент2 42" xfId="11909"/>
    <cellStyle name="20% — акцент2 43" xfId="12227"/>
    <cellStyle name="20% — акцент2 44" xfId="12423"/>
    <cellStyle name="20% — акцент2 45" xfId="12863"/>
    <cellStyle name="20% — акцент2 46" xfId="13058"/>
    <cellStyle name="20% — акцент2 47" xfId="13381"/>
    <cellStyle name="20% — акцент2 48" xfId="13822"/>
    <cellStyle name="20% — акцент2 49" xfId="24102"/>
    <cellStyle name="20% - Акцент2 5" xfId="43"/>
    <cellStyle name="20% — акцент2 5" xfId="904"/>
    <cellStyle name="20% - Акцент2 5 10" xfId="905"/>
    <cellStyle name="20% — акцент2 5 10" xfId="26391"/>
    <cellStyle name="20% - Акцент2 5 10 2" xfId="5320"/>
    <cellStyle name="20% - Акцент2 5 10 3" xfId="17685"/>
    <cellStyle name="20% - Акцент2 5 10 4" xfId="29666"/>
    <cellStyle name="20% - Акцент2 5 10 5" xfId="39176"/>
    <cellStyle name="20% - Акцент2 5 10 6" xfId="44645"/>
    <cellStyle name="20% - Акцент2 5 10 7" xfId="46122"/>
    <cellStyle name="20% - Акцент2 5 10 8" xfId="48369"/>
    <cellStyle name="20% - Акцент2 5 11" xfId="903"/>
    <cellStyle name="20% — акцент2 5 11" xfId="30503"/>
    <cellStyle name="20% - Акцент2 5 11 2" xfId="14227"/>
    <cellStyle name="20% - Акцент2 5 11 3" xfId="36476"/>
    <cellStyle name="20% - Акцент2 5 11 4" xfId="39174"/>
    <cellStyle name="20% - Акцент2 5 11 5" xfId="41488"/>
    <cellStyle name="20% - Акцент2 5 11 6" xfId="45809"/>
    <cellStyle name="20% - Акцент2 5 11 7" xfId="48367"/>
    <cellStyle name="20% - Акцент2 5 12" xfId="3775"/>
    <cellStyle name="20% — акцент2 5 12" xfId="14632"/>
    <cellStyle name="20% - Акцент2 5 13" xfId="4106"/>
    <cellStyle name="20% — акцент2 5 13" xfId="39175"/>
    <cellStyle name="20% - Акцент2 5 14" xfId="4320"/>
    <cellStyle name="20% — акцент2 5 14" xfId="43937"/>
    <cellStyle name="20% - Акцент2 5 15" xfId="4728"/>
    <cellStyle name="20% — акцент2 5 15" xfId="45967"/>
    <cellStyle name="20% - Акцент2 5 16" xfId="4932"/>
    <cellStyle name="20% — акцент2 5 16" xfId="48368"/>
    <cellStyle name="20% - Акцент2 5 17" xfId="5318"/>
    <cellStyle name="20% - Акцент2 5 18" xfId="8288"/>
    <cellStyle name="20% - Акцент2 5 18 2" xfId="20985"/>
    <cellStyle name="20% - Акцент2 5 19" xfId="8557"/>
    <cellStyle name="20% - Акцент2 5 19 2" xfId="21254"/>
    <cellStyle name="20% - Акцент2 5 2" xfId="44"/>
    <cellStyle name="20% — акцент2 5 2" xfId="5319"/>
    <cellStyle name="20% - Акцент2 5 2 10" xfId="10302"/>
    <cellStyle name="20% - Акцент2 5 2 11" xfId="10620"/>
    <cellStyle name="20% - Акцент2 5 2 12" xfId="10938"/>
    <cellStyle name="20% - Акцент2 5 2 13" xfId="11256"/>
    <cellStyle name="20% - Акцент2 5 2 14" xfId="11574"/>
    <cellStyle name="20% - Акцент2 5 2 15" xfId="11892"/>
    <cellStyle name="20% - Акцент2 5 2 16" xfId="12210"/>
    <cellStyle name="20% - Акцент2 5 2 17" xfId="12440"/>
    <cellStyle name="20% - Акцент2 5 2 18" xfId="12846"/>
    <cellStyle name="20% - Акцент2 5 2 19" xfId="13075"/>
    <cellStyle name="20% - Акцент2 5 2 2" xfId="906"/>
    <cellStyle name="20% - Акцент2 5 2 2 2" xfId="5322"/>
    <cellStyle name="20% - Акцент2 5 2 20" xfId="13398"/>
    <cellStyle name="20% - Акцент2 5 2 21" xfId="13810"/>
    <cellStyle name="20% - Акцент2 5 2 22" xfId="16737"/>
    <cellStyle name="20% - Акцент2 5 2 23" xfId="27672"/>
    <cellStyle name="20% - Акцент2 5 2 24" xfId="15895"/>
    <cellStyle name="20% - Акцент2 5 2 25" xfId="21608"/>
    <cellStyle name="20% - Акцент2 5 2 26" xfId="14928"/>
    <cellStyle name="20% - Акцент2 5 2 27" xfId="33751"/>
    <cellStyle name="20% - Акцент2 5 2 28" xfId="32538"/>
    <cellStyle name="20% - Акцент2 5 2 29" xfId="28319"/>
    <cellStyle name="20% - Акцент2 5 2 3" xfId="3776"/>
    <cellStyle name="20% - Акцент2 5 2 30" xfId="38417"/>
    <cellStyle name="20% - Акцент2 5 2 31" xfId="38794"/>
    <cellStyle name="20% - Акцент2 5 2 32" xfId="43044"/>
    <cellStyle name="20% - Акцент2 5 2 33" xfId="47721"/>
    <cellStyle name="20% - Акцент2 5 2 4" xfId="5321"/>
    <cellStyle name="20% - Акцент2 5 2 5" xfId="8623"/>
    <cellStyle name="20% - Акцент2 5 2 6" xfId="8942"/>
    <cellStyle name="20% - Акцент2 5 2 7" xfId="9348"/>
    <cellStyle name="20% - Акцент2 5 2 8" xfId="9666"/>
    <cellStyle name="20% - Акцент2 5 2 9" xfId="9984"/>
    <cellStyle name="20% - Акцент2 5 20" xfId="8622"/>
    <cellStyle name="20% - Акцент2 5 21" xfId="8941"/>
    <cellStyle name="20% - Акцент2 5 22" xfId="9349"/>
    <cellStyle name="20% - Акцент2 5 23" xfId="9667"/>
    <cellStyle name="20% - Акцент2 5 24" xfId="9985"/>
    <cellStyle name="20% - Акцент2 5 25" xfId="10303"/>
    <cellStyle name="20% - Акцент2 5 26" xfId="10621"/>
    <cellStyle name="20% - Акцент2 5 27" xfId="10939"/>
    <cellStyle name="20% - Акцент2 5 28" xfId="11257"/>
    <cellStyle name="20% - Акцент2 5 29" xfId="11575"/>
    <cellStyle name="20% - Акцент2 5 3" xfId="907"/>
    <cellStyle name="20% — акцент2 5 3" xfId="14228"/>
    <cellStyle name="20% - Акцент2 5 3 10" xfId="36284"/>
    <cellStyle name="20% - Акцент2 5 3 11" xfId="36773"/>
    <cellStyle name="20% - Акцент2 5 3 12" xfId="39178"/>
    <cellStyle name="20% - Акцент2 5 3 13" xfId="42480"/>
    <cellStyle name="20% - Акцент2 5 3 14" xfId="45230"/>
    <cellStyle name="20% - Акцент2 5 3 15" xfId="48370"/>
    <cellStyle name="20% - Акцент2 5 3 2" xfId="5323"/>
    <cellStyle name="20% - Акцент2 5 3 3" xfId="20540"/>
    <cellStyle name="20% - Акцент2 5 3 4" xfId="14650"/>
    <cellStyle name="20% - Акцент2 5 3 5" xfId="27552"/>
    <cellStyle name="20% - Акцент2 5 3 6" xfId="26663"/>
    <cellStyle name="20% - Акцент2 5 3 7" xfId="30186"/>
    <cellStyle name="20% - Акцент2 5 3 8" xfId="29549"/>
    <cellStyle name="20% - Акцент2 5 3 9" xfId="15882"/>
    <cellStyle name="20% - Акцент2 5 30" xfId="11893"/>
    <cellStyle name="20% - Акцент2 5 31" xfId="12211"/>
    <cellStyle name="20% - Акцент2 5 32" xfId="12439"/>
    <cellStyle name="20% - Акцент2 5 33" xfId="12847"/>
    <cellStyle name="20% - Акцент2 5 34" xfId="13074"/>
    <cellStyle name="20% - Акцент2 5 35" xfId="13397"/>
    <cellStyle name="20% - Акцент2 5 36" xfId="13811"/>
    <cellStyle name="20% - Акцент2 5 37" xfId="17081"/>
    <cellStyle name="20% - Акцент2 5 38" xfId="18512"/>
    <cellStyle name="20% - Акцент2 5 39" xfId="14006"/>
    <cellStyle name="20% - Акцент2 5 4" xfId="908"/>
    <cellStyle name="20% — акцент2 5 4" xfId="20542"/>
    <cellStyle name="20% - Акцент2 5 4 10" xfId="36922"/>
    <cellStyle name="20% - Акцент2 5 4 11" xfId="39179"/>
    <cellStyle name="20% - Акцент2 5 4 12" xfId="42413"/>
    <cellStyle name="20% - Акцент2 5 4 13" xfId="46752"/>
    <cellStyle name="20% - Акцент2 5 4 14" xfId="48371"/>
    <cellStyle name="20% - Акцент2 5 4 2" xfId="5324"/>
    <cellStyle name="20% - Акцент2 5 4 3" xfId="18722"/>
    <cellStyle name="20% - Акцент2 5 4 4" xfId="27683"/>
    <cellStyle name="20% - Акцент2 5 4 5" xfId="18564"/>
    <cellStyle name="20% - Акцент2 5 4 6" xfId="18065"/>
    <cellStyle name="20% - Акцент2 5 4 7" xfId="22480"/>
    <cellStyle name="20% - Акцент2 5 4 8" xfId="17829"/>
    <cellStyle name="20% - Акцент2 5 4 9" xfId="30713"/>
    <cellStyle name="20% - Акцент2 5 40" xfId="14281"/>
    <cellStyle name="20% - Акцент2 5 41" xfId="29766"/>
    <cellStyle name="20% - Акцент2 5 42" xfId="30368"/>
    <cellStyle name="20% - Акцент2 5 43" xfId="20702"/>
    <cellStyle name="20% - Акцент2 5 44" xfId="34379"/>
    <cellStyle name="20% - Акцент2 5 45" xfId="38416"/>
    <cellStyle name="20% - Акцент2 5 46" xfId="41854"/>
    <cellStyle name="20% - Акцент2 5 47" xfId="45689"/>
    <cellStyle name="20% - Акцент2 5 48" xfId="47720"/>
    <cellStyle name="20% - Акцент2 5 5" xfId="909"/>
    <cellStyle name="20% — акцент2 5 5" xfId="18720"/>
    <cellStyle name="20% - Акцент2 5 5 10" xfId="39180"/>
    <cellStyle name="20% - Акцент2 5 5 11" xfId="42314"/>
    <cellStyle name="20% - Акцент2 5 5 12" xfId="45388"/>
    <cellStyle name="20% - Акцент2 5 5 13" xfId="48372"/>
    <cellStyle name="20% - Акцент2 5 5 2" xfId="5325"/>
    <cellStyle name="20% - Акцент2 5 5 3" xfId="23016"/>
    <cellStyle name="20% - Акцент2 5 5 4" xfId="15293"/>
    <cellStyle name="20% - Акцент2 5 5 5" xfId="30469"/>
    <cellStyle name="20% - Акцент2 5 5 6" xfId="28451"/>
    <cellStyle name="20% - Акцент2 5 5 7" xfId="26153"/>
    <cellStyle name="20% - Акцент2 5 5 8" xfId="28957"/>
    <cellStyle name="20% - Акцент2 5 5 9" xfId="37077"/>
    <cellStyle name="20% - Акцент2 5 6" xfId="910"/>
    <cellStyle name="20% — акцент2 5 6" xfId="23041"/>
    <cellStyle name="20% - Акцент2 5 6 10" xfId="42152"/>
    <cellStyle name="20% - Акцент2 5 6 11" xfId="39436"/>
    <cellStyle name="20% - Акцент2 5 6 12" xfId="48373"/>
    <cellStyle name="20% - Акцент2 5 6 2" xfId="5326"/>
    <cellStyle name="20% - Акцент2 5 6 3" xfId="21781"/>
    <cellStyle name="20% - Акцент2 5 6 4" xfId="17969"/>
    <cellStyle name="20% - Акцент2 5 6 5" xfId="29052"/>
    <cellStyle name="20% - Акцент2 5 6 6" xfId="31809"/>
    <cellStyle name="20% - Акцент2 5 6 7" xfId="25119"/>
    <cellStyle name="20% - Акцент2 5 6 8" xfId="37235"/>
    <cellStyle name="20% - Акцент2 5 6 9" xfId="39181"/>
    <cellStyle name="20% - Акцент2 5 7" xfId="911"/>
    <cellStyle name="20% — акцент2 5 7" xfId="21594"/>
    <cellStyle name="20% - Акцент2 5 7 10" xfId="42707"/>
    <cellStyle name="20% - Акцент2 5 7 11" xfId="48374"/>
    <cellStyle name="20% - Акцент2 5 7 2" xfId="5327"/>
    <cellStyle name="20% - Акцент2 5 7 3" xfId="30721"/>
    <cellStyle name="20% - Акцент2 5 7 4" xfId="30406"/>
    <cellStyle name="20% - Акцент2 5 7 5" xfId="23098"/>
    <cellStyle name="20% - Акцент2 5 7 6" xfId="33214"/>
    <cellStyle name="20% - Акцент2 5 7 7" xfId="37378"/>
    <cellStyle name="20% - Акцент2 5 7 8" xfId="39182"/>
    <cellStyle name="20% - Акцент2 5 7 9" xfId="42031"/>
    <cellStyle name="20% - Акцент2 5 8" xfId="912"/>
    <cellStyle name="20% — акцент2 5 8" xfId="19013"/>
    <cellStyle name="20% - Акцент2 5 8 10" xfId="48375"/>
    <cellStyle name="20% - Акцент2 5 8 2" xfId="5328"/>
    <cellStyle name="20% - Акцент2 5 8 3" xfId="25922"/>
    <cellStyle name="20% - Акцент2 5 8 4" xfId="26843"/>
    <cellStyle name="20% - Акцент2 5 8 5" xfId="30798"/>
    <cellStyle name="20% - Акцент2 5 8 6" xfId="37544"/>
    <cellStyle name="20% - Акцент2 5 8 7" xfId="39183"/>
    <cellStyle name="20% - Акцент2 5 8 8" xfId="43936"/>
    <cellStyle name="20% - Акцент2 5 8 9" xfId="41899"/>
    <cellStyle name="20% - Акцент2 5 9" xfId="913"/>
    <cellStyle name="20% — акцент2 5 9" xfId="19575"/>
    <cellStyle name="20% - Акцент2 5 9 2" xfId="5329"/>
    <cellStyle name="20% - Акцент2 5 9 3" xfId="24229"/>
    <cellStyle name="20% - Акцент2 5 9 4" xfId="19135"/>
    <cellStyle name="20% - Акцент2 5 9 5" xfId="36245"/>
    <cellStyle name="20% - Акцент2 5 9 6" xfId="39184"/>
    <cellStyle name="20% - Акцент2 5 9 7" xfId="41485"/>
    <cellStyle name="20% - Акцент2 5 9 8" xfId="42706"/>
    <cellStyle name="20% - Акцент2 5 9 9" xfId="48376"/>
    <cellStyle name="20% — акцент2 50" xfId="25935"/>
    <cellStyle name="20% — акцент2 51" xfId="25297"/>
    <cellStyle name="20% — акцент2 52" xfId="31110"/>
    <cellStyle name="20% — акцент2 53" xfId="32564"/>
    <cellStyle name="20% — акцент2 54" xfId="26678"/>
    <cellStyle name="20% — акцент2 55" xfId="24665"/>
    <cellStyle name="20% — акцент2 56" xfId="22586"/>
    <cellStyle name="20% — акцент2 57" xfId="38400"/>
    <cellStyle name="20% — акцент2 58" xfId="44304"/>
    <cellStyle name="20% — акцент2 59" xfId="42628"/>
    <cellStyle name="20% - Акцент2 6" xfId="45"/>
    <cellStyle name="20% — акцент2 6" xfId="915"/>
    <cellStyle name="20% - Акцент2 6 10" xfId="916"/>
    <cellStyle name="20% — акцент2 6 10" xfId="21751"/>
    <cellStyle name="20% - Акцент2 6 10 2" xfId="5332"/>
    <cellStyle name="20% - Акцент2 6 10 3" xfId="34811"/>
    <cellStyle name="20% - Акцент2 6 10 4" xfId="35086"/>
    <cellStyle name="20% - Акцент2 6 10 5" xfId="39187"/>
    <cellStyle name="20% - Акцент2 6 10 6" xfId="43934"/>
    <cellStyle name="20% - Акцент2 6 10 7" xfId="44842"/>
    <cellStyle name="20% - Акцент2 6 10 8" xfId="48379"/>
    <cellStyle name="20% - Акцент2 6 11" xfId="914"/>
    <cellStyle name="20% — акцент2 6 11" xfId="17597"/>
    <cellStyle name="20% - Акцент2 6 11 2" xfId="14238"/>
    <cellStyle name="20% - Акцент2 6 11 3" xfId="35959"/>
    <cellStyle name="20% - Акцент2 6 11 4" xfId="39185"/>
    <cellStyle name="20% - Акцент2 6 11 5" xfId="43935"/>
    <cellStyle name="20% - Акцент2 6 11 6" xfId="44518"/>
    <cellStyle name="20% - Акцент2 6 11 7" xfId="48377"/>
    <cellStyle name="20% - Акцент2 6 12" xfId="3777"/>
    <cellStyle name="20% — акцент2 6 12" xfId="35851"/>
    <cellStyle name="20% - Акцент2 6 13" xfId="4107"/>
    <cellStyle name="20% — акцент2 6 13" xfId="39186"/>
    <cellStyle name="20% - Акцент2 6 14" xfId="4322"/>
    <cellStyle name="20% — акцент2 6 14" xfId="41484"/>
    <cellStyle name="20% - Акцент2 6 15" xfId="4726"/>
    <cellStyle name="20% — акцент2 6 15" xfId="44680"/>
    <cellStyle name="20% - Акцент2 6 16" xfId="4930"/>
    <cellStyle name="20% — акцент2 6 16" xfId="48378"/>
    <cellStyle name="20% - Акцент2 6 17" xfId="5330"/>
    <cellStyle name="20% - Акцент2 6 18" xfId="8289"/>
    <cellStyle name="20% - Акцент2 6 18 2" xfId="20986"/>
    <cellStyle name="20% - Акцент2 6 19" xfId="8556"/>
    <cellStyle name="20% - Акцент2 6 19 2" xfId="21253"/>
    <cellStyle name="20% - Акцент2 6 2" xfId="46"/>
    <cellStyle name="20% — акцент2 6 2" xfId="5331"/>
    <cellStyle name="20% - Акцент2 6 2 10" xfId="10300"/>
    <cellStyle name="20% - Акцент2 6 2 11" xfId="10618"/>
    <cellStyle name="20% - Акцент2 6 2 12" xfId="10936"/>
    <cellStyle name="20% - Акцент2 6 2 13" xfId="11254"/>
    <cellStyle name="20% - Акцент2 6 2 14" xfId="11572"/>
    <cellStyle name="20% - Акцент2 6 2 15" xfId="11890"/>
    <cellStyle name="20% - Акцент2 6 2 16" xfId="12208"/>
    <cellStyle name="20% - Акцент2 6 2 17" xfId="12442"/>
    <cellStyle name="20% - Акцент2 6 2 18" xfId="12844"/>
    <cellStyle name="20% - Акцент2 6 2 19" xfId="13077"/>
    <cellStyle name="20% - Акцент2 6 2 2" xfId="917"/>
    <cellStyle name="20% - Акцент2 6 2 2 2" xfId="5334"/>
    <cellStyle name="20% - Акцент2 6 2 20" xfId="13400"/>
    <cellStyle name="20% - Акцент2 6 2 21" xfId="13808"/>
    <cellStyle name="20% - Акцент2 6 2 22" xfId="17546"/>
    <cellStyle name="20% - Акцент2 6 2 23" xfId="25199"/>
    <cellStyle name="20% - Акцент2 6 2 24" xfId="27579"/>
    <cellStyle name="20% - Акцент2 6 2 25" xfId="29074"/>
    <cellStyle name="20% - Акцент2 6 2 26" xfId="30387"/>
    <cellStyle name="20% - Акцент2 6 2 27" xfId="31794"/>
    <cellStyle name="20% - Акцент2 6 2 28" xfId="32738"/>
    <cellStyle name="20% - Акцент2 6 2 29" xfId="33003"/>
    <cellStyle name="20% - Акцент2 6 2 3" xfId="3778"/>
    <cellStyle name="20% - Акцент2 6 2 30" xfId="38419"/>
    <cellStyle name="20% - Акцент2 6 2 31" xfId="42051"/>
    <cellStyle name="20% - Акцент2 6 2 32" xfId="42454"/>
    <cellStyle name="20% - Акцент2 6 2 33" xfId="47723"/>
    <cellStyle name="20% - Акцент2 6 2 4" xfId="5333"/>
    <cellStyle name="20% - Акцент2 6 2 5" xfId="8625"/>
    <cellStyle name="20% - Акцент2 6 2 6" xfId="8944"/>
    <cellStyle name="20% - Акцент2 6 2 7" xfId="9346"/>
    <cellStyle name="20% - Акцент2 6 2 8" xfId="9664"/>
    <cellStyle name="20% - Акцент2 6 2 9" xfId="9982"/>
    <cellStyle name="20% - Акцент2 6 20" xfId="8624"/>
    <cellStyle name="20% - Акцент2 6 21" xfId="8943"/>
    <cellStyle name="20% - Акцент2 6 22" xfId="9347"/>
    <cellStyle name="20% - Акцент2 6 23" xfId="9665"/>
    <cellStyle name="20% - Акцент2 6 24" xfId="9983"/>
    <cellStyle name="20% - Акцент2 6 25" xfId="10301"/>
    <cellStyle name="20% - Акцент2 6 26" xfId="10619"/>
    <cellStyle name="20% - Акцент2 6 27" xfId="10937"/>
    <cellStyle name="20% - Акцент2 6 28" xfId="11255"/>
    <cellStyle name="20% - Акцент2 6 29" xfId="11573"/>
    <cellStyle name="20% - Акцент2 6 3" xfId="918"/>
    <cellStyle name="20% — акцент2 6 3" xfId="14239"/>
    <cellStyle name="20% - Акцент2 6 3 10" xfId="34304"/>
    <cellStyle name="20% - Акцент2 6 3 11" xfId="30097"/>
    <cellStyle name="20% - Акцент2 6 3 12" xfId="39189"/>
    <cellStyle name="20% - Акцент2 6 3 13" xfId="43933"/>
    <cellStyle name="20% - Акцент2 6 3 14" xfId="45172"/>
    <cellStyle name="20% - Акцент2 6 3 15" xfId="48380"/>
    <cellStyle name="20% - Акцент2 6 3 2" xfId="5335"/>
    <cellStyle name="20% - Акцент2 6 3 3" xfId="23316"/>
    <cellStyle name="20% - Акцент2 6 3 4" xfId="17455"/>
    <cellStyle name="20% - Акцент2 6 3 5" xfId="21854"/>
    <cellStyle name="20% - Акцент2 6 3 6" xfId="26285"/>
    <cellStyle name="20% - Акцент2 6 3 7" xfId="17503"/>
    <cellStyle name="20% - Акцент2 6 3 8" xfId="32553"/>
    <cellStyle name="20% - Акцент2 6 3 9" xfId="33181"/>
    <cellStyle name="20% - Акцент2 6 30" xfId="11891"/>
    <cellStyle name="20% - Акцент2 6 31" xfId="12209"/>
    <cellStyle name="20% - Акцент2 6 32" xfId="12441"/>
    <cellStyle name="20% - Акцент2 6 33" xfId="12845"/>
    <cellStyle name="20% - Акцент2 6 34" xfId="13076"/>
    <cellStyle name="20% - Акцент2 6 35" xfId="13399"/>
    <cellStyle name="20% - Акцент2 6 36" xfId="13809"/>
    <cellStyle name="20% - Акцент2 6 37" xfId="18608"/>
    <cellStyle name="20% - Акцент2 6 38" xfId="20069"/>
    <cellStyle name="20% - Акцент2 6 39" xfId="22594"/>
    <cellStyle name="20% - Акцент2 6 4" xfId="919"/>
    <cellStyle name="20% — акцент2 6 4" xfId="24179"/>
    <cellStyle name="20% - Акцент2 6 4 10" xfId="35566"/>
    <cellStyle name="20% - Акцент2 6 4 11" xfId="39190"/>
    <cellStyle name="20% - Акцент2 6 4 12" xfId="43932"/>
    <cellStyle name="20% - Акцент2 6 4 13" xfId="44517"/>
    <cellStyle name="20% - Акцент2 6 4 14" xfId="48381"/>
    <cellStyle name="20% - Акцент2 6 4 2" xfId="5336"/>
    <cellStyle name="20% - Акцент2 6 4 3" xfId="17725"/>
    <cellStyle name="20% - Акцент2 6 4 4" xfId="17667"/>
    <cellStyle name="20% - Акцент2 6 4 5" xfId="19084"/>
    <cellStyle name="20% - Акцент2 6 4 6" xfId="24494"/>
    <cellStyle name="20% - Акцент2 6 4 7" xfId="32813"/>
    <cellStyle name="20% - Акцент2 6 4 8" xfId="33414"/>
    <cellStyle name="20% - Акцент2 6 4 9" xfId="35016"/>
    <cellStyle name="20% - Акцент2 6 40" xfId="26489"/>
    <cellStyle name="20% - Акцент2 6 41" xfId="17104"/>
    <cellStyle name="20% - Акцент2 6 42" xfId="33975"/>
    <cellStyle name="20% - Акцент2 6 43" xfId="27944"/>
    <cellStyle name="20% - Акцент2 6 44" xfId="31363"/>
    <cellStyle name="20% - Акцент2 6 45" xfId="38418"/>
    <cellStyle name="20% - Акцент2 6 46" xfId="44299"/>
    <cellStyle name="20% - Акцент2 6 47" xfId="42621"/>
    <cellStyle name="20% - Акцент2 6 48" xfId="47722"/>
    <cellStyle name="20% - Акцент2 6 5" xfId="920"/>
    <cellStyle name="20% — акцент2 6 5" xfId="18728"/>
    <cellStyle name="20% - Акцент2 6 5 10" xfId="39191"/>
    <cellStyle name="20% - Акцент2 6 5 11" xfId="43931"/>
    <cellStyle name="20% - Акцент2 6 5 12" xfId="44679"/>
    <cellStyle name="20% - Акцент2 6 5 13" xfId="48382"/>
    <cellStyle name="20% - Акцент2 6 5 2" xfId="5337"/>
    <cellStyle name="20% - Акцент2 6 5 3" xfId="21558"/>
    <cellStyle name="20% - Акцент2 6 5 4" xfId="26501"/>
    <cellStyle name="20% - Акцент2 6 5 5" xfId="26319"/>
    <cellStyle name="20% - Акцент2 6 5 6" xfId="15375"/>
    <cellStyle name="20% - Акцент2 6 5 7" xfId="29945"/>
    <cellStyle name="20% - Акцент2 6 5 8" xfId="35221"/>
    <cellStyle name="20% - Акцент2 6 5 9" xfId="35375"/>
    <cellStyle name="20% - Акцент2 6 6" xfId="921"/>
    <cellStyle name="20% — акцент2 6 6" xfId="19198"/>
    <cellStyle name="20% - Акцент2 6 6 10" xfId="43930"/>
    <cellStyle name="20% - Акцент2 6 6 11" xfId="44843"/>
    <cellStyle name="20% - Акцент2 6 6 12" xfId="48383"/>
    <cellStyle name="20% - Акцент2 6 6 2" xfId="5338"/>
    <cellStyle name="20% - Акцент2 6 6 3" xfId="23200"/>
    <cellStyle name="20% - Акцент2 6 6 4" xfId="14834"/>
    <cellStyle name="20% - Акцент2 6 6 5" xfId="14350"/>
    <cellStyle name="20% - Акцент2 6 6 6" xfId="33652"/>
    <cellStyle name="20% - Акцент2 6 6 7" xfId="35414"/>
    <cellStyle name="20% - Акцент2 6 6 8" xfId="29000"/>
    <cellStyle name="20% - Акцент2 6 6 9" xfId="39192"/>
    <cellStyle name="20% - Акцент2 6 7" xfId="922"/>
    <cellStyle name="20% — акцент2 6 7" xfId="28369"/>
    <cellStyle name="20% - Акцент2 6 7 10" xfId="45009"/>
    <cellStyle name="20% - Акцент2 6 7 11" xfId="48384"/>
    <cellStyle name="20% - Акцент2 6 7 2" xfId="5339"/>
    <cellStyle name="20% - Акцент2 6 7 3" xfId="26151"/>
    <cellStyle name="20% - Акцент2 6 7 4" xfId="29123"/>
    <cellStyle name="20% - Акцент2 6 7 5" xfId="33886"/>
    <cellStyle name="20% - Акцент2 6 7 6" xfId="35606"/>
    <cellStyle name="20% - Акцент2 6 7 7" xfId="35181"/>
    <cellStyle name="20% - Акцент2 6 7 8" xfId="39193"/>
    <cellStyle name="20% - Акцент2 6 7 9" xfId="43929"/>
    <cellStyle name="20% - Акцент2 6 8" xfId="923"/>
    <cellStyle name="20% — акцент2 6 8" xfId="24199"/>
    <cellStyle name="20% - Акцент2 6 8 10" xfId="48385"/>
    <cellStyle name="20% - Акцент2 6 8 2" xfId="5340"/>
    <cellStyle name="20% - Акцент2 6 8 3" xfId="21630"/>
    <cellStyle name="20% - Акцент2 6 8 4" xfId="34352"/>
    <cellStyle name="20% - Акцент2 6 8 5" xfId="35812"/>
    <cellStyle name="20% - Акцент2 6 8 6" xfId="34978"/>
    <cellStyle name="20% - Акцент2 6 8 7" xfId="39194"/>
    <cellStyle name="20% - Акцент2 6 8 8" xfId="43928"/>
    <cellStyle name="20% - Акцент2 6 8 9" xfId="45173"/>
    <cellStyle name="20% - Акцент2 6 9" xfId="924"/>
    <cellStyle name="20% — акцент2 6 9" xfId="31785"/>
    <cellStyle name="20% - Акцент2 6 9 2" xfId="5341"/>
    <cellStyle name="20% - Акцент2 6 9 3" xfId="34587"/>
    <cellStyle name="20% - Акцент2 6 9 4" xfId="35995"/>
    <cellStyle name="20% - Акцент2 6 9 5" xfId="33006"/>
    <cellStyle name="20% - Акцент2 6 9 6" xfId="39195"/>
    <cellStyle name="20% - Акцент2 6 9 7" xfId="43927"/>
    <cellStyle name="20% - Акцент2 6 9 8" xfId="45335"/>
    <cellStyle name="20% - Акцент2 6 9 9" xfId="48386"/>
    <cellStyle name="20% — акцент2 60" xfId="47704"/>
    <cellStyle name="20% - Акцент2 7" xfId="47"/>
    <cellStyle name="20% — акцент2 7" xfId="926"/>
    <cellStyle name="20% - Акцент2 7 10" xfId="927"/>
    <cellStyle name="20% — акцент2 7 10" xfId="30447"/>
    <cellStyle name="20% - Акцент2 7 10 2" xfId="5344"/>
    <cellStyle name="20% - Акцент2 7 10 3" xfId="33604"/>
    <cellStyle name="20% - Акцент2 7 10 4" xfId="38288"/>
    <cellStyle name="20% - Акцент2 7 10 5" xfId="39198"/>
    <cellStyle name="20% - Акцент2 7 10 6" xfId="43924"/>
    <cellStyle name="20% - Акцент2 7 10 7" xfId="45968"/>
    <cellStyle name="20% - Акцент2 7 10 8" xfId="48389"/>
    <cellStyle name="20% - Акцент2 7 11" xfId="925"/>
    <cellStyle name="20% — акцент2 7 11" xfId="33841"/>
    <cellStyle name="20% - Акцент2 7 11 2" xfId="14248"/>
    <cellStyle name="20% - Акцент2 7 11 3" xfId="18372"/>
    <cellStyle name="20% - Акцент2 7 11 4" xfId="39196"/>
    <cellStyle name="20% - Акцент2 7 11 5" xfId="43926"/>
    <cellStyle name="20% - Акцент2 7 11 6" xfId="45496"/>
    <cellStyle name="20% - Акцент2 7 11 7" xfId="48387"/>
    <cellStyle name="20% - Акцент2 7 12" xfId="3779"/>
    <cellStyle name="20% — акцент2 7 12" xfId="38369"/>
    <cellStyle name="20% - Акцент2 7 13" xfId="4108"/>
    <cellStyle name="20% — акцент2 7 13" xfId="39197"/>
    <cellStyle name="20% - Акцент2 7 14" xfId="4324"/>
    <cellStyle name="20% — акцент2 7 14" xfId="43925"/>
    <cellStyle name="20% - Акцент2 7 15" xfId="4724"/>
    <cellStyle name="20% — акцент2 7 15" xfId="45810"/>
    <cellStyle name="20% - Акцент2 7 16" xfId="4928"/>
    <cellStyle name="20% — акцент2 7 16" xfId="48388"/>
    <cellStyle name="20% - Акцент2 7 17" xfId="5342"/>
    <cellStyle name="20% - Акцент2 7 18" xfId="8290"/>
    <cellStyle name="20% - Акцент2 7 18 2" xfId="20987"/>
    <cellStyle name="20% - Акцент2 7 19" xfId="8555"/>
    <cellStyle name="20% - Акцент2 7 19 2" xfId="21252"/>
    <cellStyle name="20% - Акцент2 7 2" xfId="48"/>
    <cellStyle name="20% — акцент2 7 2" xfId="5343"/>
    <cellStyle name="20% - Акцент2 7 2 10" xfId="10298"/>
    <cellStyle name="20% - Акцент2 7 2 11" xfId="10616"/>
    <cellStyle name="20% - Акцент2 7 2 12" xfId="10934"/>
    <cellStyle name="20% - Акцент2 7 2 13" xfId="11252"/>
    <cellStyle name="20% - Акцент2 7 2 14" xfId="11570"/>
    <cellStyle name="20% - Акцент2 7 2 15" xfId="11888"/>
    <cellStyle name="20% - Акцент2 7 2 16" xfId="12206"/>
    <cellStyle name="20% - Акцент2 7 2 17" xfId="12444"/>
    <cellStyle name="20% - Акцент2 7 2 18" xfId="12842"/>
    <cellStyle name="20% - Акцент2 7 2 19" xfId="13079"/>
    <cellStyle name="20% - Акцент2 7 2 2" xfId="928"/>
    <cellStyle name="20% - Акцент2 7 2 2 2" xfId="5346"/>
    <cellStyle name="20% - Акцент2 7 2 20" xfId="13402"/>
    <cellStyle name="20% - Акцент2 7 2 21" xfId="13806"/>
    <cellStyle name="20% - Акцент2 7 2 22" xfId="19739"/>
    <cellStyle name="20% - Акцент2 7 2 23" xfId="18952"/>
    <cellStyle name="20% - Акцент2 7 2 24" xfId="16938"/>
    <cellStyle name="20% - Акцент2 7 2 25" xfId="19280"/>
    <cellStyle name="20% - Акцент2 7 2 26" xfId="26617"/>
    <cellStyle name="20% - Акцент2 7 2 27" xfId="29412"/>
    <cellStyle name="20% - Акцент2 7 2 28" xfId="33856"/>
    <cellStyle name="20% - Акцент2 7 2 29" xfId="32131"/>
    <cellStyle name="20% - Акцент2 7 2 3" xfId="3780"/>
    <cellStyle name="20% - Акцент2 7 2 30" xfId="38421"/>
    <cellStyle name="20% - Акцент2 7 2 31" xfId="41852"/>
    <cellStyle name="20% - Акцент2 7 2 32" xfId="42098"/>
    <cellStyle name="20% - Акцент2 7 2 33" xfId="47725"/>
    <cellStyle name="20% - Акцент2 7 2 4" xfId="5345"/>
    <cellStyle name="20% - Акцент2 7 2 5" xfId="8627"/>
    <cellStyle name="20% - Акцент2 7 2 6" xfId="8946"/>
    <cellStyle name="20% - Акцент2 7 2 7" xfId="9344"/>
    <cellStyle name="20% - Акцент2 7 2 8" xfId="9662"/>
    <cellStyle name="20% - Акцент2 7 2 9" xfId="9980"/>
    <cellStyle name="20% - Акцент2 7 20" xfId="8626"/>
    <cellStyle name="20% - Акцент2 7 21" xfId="8945"/>
    <cellStyle name="20% - Акцент2 7 22" xfId="9345"/>
    <cellStyle name="20% - Акцент2 7 23" xfId="9663"/>
    <cellStyle name="20% - Акцент2 7 24" xfId="9981"/>
    <cellStyle name="20% - Акцент2 7 25" xfId="10299"/>
    <cellStyle name="20% - Акцент2 7 26" xfId="10617"/>
    <cellStyle name="20% - Акцент2 7 27" xfId="10935"/>
    <cellStyle name="20% - Акцент2 7 28" xfId="11253"/>
    <cellStyle name="20% - Акцент2 7 29" xfId="11571"/>
    <cellStyle name="20% - Акцент2 7 3" xfId="929"/>
    <cellStyle name="20% — акцент2 7 3" xfId="14249"/>
    <cellStyle name="20% - Акцент2 7 3 10" xfId="22748"/>
    <cellStyle name="20% - Акцент2 7 3 11" xfId="38132"/>
    <cellStyle name="20% - Акцент2 7 3 12" xfId="39199"/>
    <cellStyle name="20% - Акцент2 7 3 13" xfId="43923"/>
    <cellStyle name="20% - Акцент2 7 3 14" xfId="46123"/>
    <cellStyle name="20% - Акцент2 7 3 15" xfId="48390"/>
    <cellStyle name="20% - Акцент2 7 3 2" xfId="5347"/>
    <cellStyle name="20% - Акцент2 7 3 3" xfId="20488"/>
    <cellStyle name="20% - Акцент2 7 3 4" xfId="25714"/>
    <cellStyle name="20% - Акцент2 7 3 5" xfId="17272"/>
    <cellStyle name="20% - Акцент2 7 3 6" xfId="30651"/>
    <cellStyle name="20% - Акцент2 7 3 7" xfId="27077"/>
    <cellStyle name="20% - Акцент2 7 3 8" xfId="26614"/>
    <cellStyle name="20% - Акцент2 7 3 9" xfId="18488"/>
    <cellStyle name="20% - Акцент2 7 30" xfId="11889"/>
    <cellStyle name="20% - Акцент2 7 31" xfId="12207"/>
    <cellStyle name="20% - Акцент2 7 32" xfId="12443"/>
    <cellStyle name="20% - Акцент2 7 33" xfId="12843"/>
    <cellStyle name="20% - Акцент2 7 34" xfId="13078"/>
    <cellStyle name="20% - Акцент2 7 35" xfId="13401"/>
    <cellStyle name="20% - Акцент2 7 36" xfId="13807"/>
    <cellStyle name="20% - Акцент2 7 37" xfId="18602"/>
    <cellStyle name="20% - Акцент2 7 38" xfId="22273"/>
    <cellStyle name="20% - Акцент2 7 39" xfId="24487"/>
    <cellStyle name="20% - Акцент2 7 4" xfId="930"/>
    <cellStyle name="20% — акцент2 7 4" xfId="16445"/>
    <cellStyle name="20% - Акцент2 7 4 10" xfId="35283"/>
    <cellStyle name="20% - Акцент2 7 4 11" xfId="39200"/>
    <cellStyle name="20% - Акцент2 7 4 12" xfId="43922"/>
    <cellStyle name="20% - Акцент2 7 4 13" xfId="46274"/>
    <cellStyle name="20% - Акцент2 7 4 14" xfId="48391"/>
    <cellStyle name="20% - Акцент2 7 4 2" xfId="5348"/>
    <cellStyle name="20% - Акцент2 7 4 3" xfId="13883"/>
    <cellStyle name="20% - Акцент2 7 4 4" xfId="18576"/>
    <cellStyle name="20% - Акцент2 7 4 5" xfId="30390"/>
    <cellStyle name="20% - Акцент2 7 4 6" xfId="22844"/>
    <cellStyle name="20% - Акцент2 7 4 7" xfId="24562"/>
    <cellStyle name="20% - Акцент2 7 4 8" xfId="26159"/>
    <cellStyle name="20% - Акцент2 7 4 9" xfId="33737"/>
    <cellStyle name="20% - Акцент2 7 40" xfId="27063"/>
    <cellStyle name="20% - Акцент2 7 41" xfId="27371"/>
    <cellStyle name="20% - Акцент2 7 42" xfId="25794"/>
    <cellStyle name="20% - Акцент2 7 43" xfId="28899"/>
    <cellStyle name="20% - Акцент2 7 44" xfId="32114"/>
    <cellStyle name="20% - Акцент2 7 45" xfId="38420"/>
    <cellStyle name="20% - Акцент2 7 46" xfId="44303"/>
    <cellStyle name="20% - Акцент2 7 47" xfId="41942"/>
    <cellStyle name="20% - Акцент2 7 48" xfId="47724"/>
    <cellStyle name="20% - Акцент2 7 5" xfId="931"/>
    <cellStyle name="20% — акцент2 7 5" xfId="26582"/>
    <cellStyle name="20% - Акцент2 7 5 10" xfId="39201"/>
    <cellStyle name="20% - Акцент2 7 5 11" xfId="43921"/>
    <cellStyle name="20% - Акцент2 7 5 12" xfId="46429"/>
    <cellStyle name="20% - Акцент2 7 5 13" xfId="48392"/>
    <cellStyle name="20% - Акцент2 7 5 2" xfId="5349"/>
    <cellStyle name="20% - Акцент2 7 5 3" xfId="14477"/>
    <cellStyle name="20% - Акцент2 7 5 4" xfId="21875"/>
    <cellStyle name="20% - Акцент2 7 5 5" xfId="24078"/>
    <cellStyle name="20% - Акцент2 7 5 6" xfId="22731"/>
    <cellStyle name="20% - Акцент2 7 5 7" xfId="29301"/>
    <cellStyle name="20% - Акцент2 7 5 8" xfId="34192"/>
    <cellStyle name="20% - Акцент2 7 5 9" xfId="27911"/>
    <cellStyle name="20% - Акцент2 7 6" xfId="932"/>
    <cellStyle name="20% — акцент2 7 6" xfId="23515"/>
    <cellStyle name="20% - Акцент2 7 6 10" xfId="43920"/>
    <cellStyle name="20% - Акцент2 7 6 11" xfId="46592"/>
    <cellStyle name="20% - Акцент2 7 6 12" xfId="48393"/>
    <cellStyle name="20% - Акцент2 7 6 2" xfId="5350"/>
    <cellStyle name="20% - Акцент2 7 6 3" xfId="19296"/>
    <cellStyle name="20% - Акцент2 7 6 4" xfId="21478"/>
    <cellStyle name="20% - Акцент2 7 6 5" xfId="24840"/>
    <cellStyle name="20% - Акцент2 7 6 6" xfId="28120"/>
    <cellStyle name="20% - Акцент2 7 6 7" xfId="33365"/>
    <cellStyle name="20% - Акцент2 7 6 8" xfId="38054"/>
    <cellStyle name="20% - Акцент2 7 6 9" xfId="39202"/>
    <cellStyle name="20% - Акцент2 7 7" xfId="933"/>
    <cellStyle name="20% — акцент2 7 7" xfId="19341"/>
    <cellStyle name="20% - Акцент2 7 7 10" xfId="46751"/>
    <cellStyle name="20% - Акцент2 7 7 11" xfId="48394"/>
    <cellStyle name="20% - Акцент2 7 7 2" xfId="5351"/>
    <cellStyle name="20% - Акцент2 7 7 3" xfId="17202"/>
    <cellStyle name="20% - Акцент2 7 7 4" xfId="25002"/>
    <cellStyle name="20% - Акцент2 7 7 5" xfId="36348"/>
    <cellStyle name="20% - Акцент2 7 7 6" xfId="33137"/>
    <cellStyle name="20% - Акцент2 7 7 7" xfId="37974"/>
    <cellStyle name="20% - Акцент2 7 7 8" xfId="39203"/>
    <cellStyle name="20% - Акцент2 7 7 9" xfId="43919"/>
    <cellStyle name="20% - Акцент2 7 8" xfId="934"/>
    <cellStyle name="20% — акцент2 7 8" xfId="23755"/>
    <cellStyle name="20% - Акцент2 7 8 10" xfId="48395"/>
    <cellStyle name="20% - Акцент2 7 8 2" xfId="5352"/>
    <cellStyle name="20% - Акцент2 7 8 3" xfId="30256"/>
    <cellStyle name="20% - Акцент2 7 8 4" xfId="36148"/>
    <cellStyle name="20% - Акцент2 7 8 5" xfId="24809"/>
    <cellStyle name="20% - Акцент2 7 8 6" xfId="37891"/>
    <cellStyle name="20% - Акцент2 7 8 7" xfId="39204"/>
    <cellStyle name="20% - Акцент2 7 8 8" xfId="43905"/>
    <cellStyle name="20% - Акцент2 7 8 9" xfId="42708"/>
    <cellStyle name="20% - Акцент2 7 9" xfId="935"/>
    <cellStyle name="20% — акцент2 7 9" xfId="22343"/>
    <cellStyle name="20% - Акцент2 7 9 2" xfId="5353"/>
    <cellStyle name="20% - Акцент2 7 9 3" xfId="35952"/>
    <cellStyle name="20% - Акцент2 7 9 4" xfId="24449"/>
    <cellStyle name="20% - Акцент2 7 9 5" xfId="37810"/>
    <cellStyle name="20% - Акцент2 7 9 6" xfId="39205"/>
    <cellStyle name="20% - Акцент2 7 9 7" xfId="43904"/>
    <cellStyle name="20% - Акцент2 7 9 8" xfId="42709"/>
    <cellStyle name="20% - Акцент2 7 9 9" xfId="48396"/>
    <cellStyle name="20% - Акцент2 8" xfId="49"/>
    <cellStyle name="20% — акцент2 8" xfId="937"/>
    <cellStyle name="20% - Акцент2 8 10" xfId="938"/>
    <cellStyle name="20% — акцент2 8 10" xfId="33194"/>
    <cellStyle name="20% - Акцент2 8 10 2" xfId="5356"/>
    <cellStyle name="20% - Акцент2 8 10 3" xfId="37352"/>
    <cellStyle name="20% - Акцент2 8 10 4" xfId="32142"/>
    <cellStyle name="20% - Акцент2 8 10 5" xfId="39208"/>
    <cellStyle name="20% - Акцент2 8 10 6" xfId="43916"/>
    <cellStyle name="20% - Акцент2 8 10 7" xfId="47511"/>
    <cellStyle name="20% - Акцент2 8 10 8" xfId="48399"/>
    <cellStyle name="20% - Акцент2 8 11" xfId="936"/>
    <cellStyle name="20% — акцент2 8 11" xfId="37509"/>
    <cellStyle name="20% - Акцент2 8 11 2" xfId="14258"/>
    <cellStyle name="20% - Акцент2 8 11 3" xfId="37732"/>
    <cellStyle name="20% - Акцент2 8 11 4" xfId="39206"/>
    <cellStyle name="20% - Акцент2 8 11 5" xfId="43918"/>
    <cellStyle name="20% - Акцент2 8 11 6" xfId="47673"/>
    <cellStyle name="20% - Акцент2 8 11 7" xfId="48397"/>
    <cellStyle name="20% - Акцент2 8 12" xfId="3781"/>
    <cellStyle name="20% — акцент2 8 12" xfId="30929"/>
    <cellStyle name="20% - Акцент2 8 13" xfId="4109"/>
    <cellStyle name="20% — акцент2 8 13" xfId="39207"/>
    <cellStyle name="20% - Акцент2 8 14" xfId="4326"/>
    <cellStyle name="20% — акцент2 8 14" xfId="43917"/>
    <cellStyle name="20% - Акцент2 8 15" xfId="4722"/>
    <cellStyle name="20% — акцент2 8 15" xfId="47593"/>
    <cellStyle name="20% - Акцент2 8 16" xfId="4926"/>
    <cellStyle name="20% — акцент2 8 16" xfId="48398"/>
    <cellStyle name="20% - Акцент2 8 17" xfId="5354"/>
    <cellStyle name="20% - Акцент2 8 18" xfId="8291"/>
    <cellStyle name="20% - Акцент2 8 18 2" xfId="20988"/>
    <cellStyle name="20% - Акцент2 8 19" xfId="8554"/>
    <cellStyle name="20% - Акцент2 8 19 2" xfId="21251"/>
    <cellStyle name="20% - Акцент2 8 2" xfId="50"/>
    <cellStyle name="20% — акцент2 8 2" xfId="5355"/>
    <cellStyle name="20% - Акцент2 8 2 10" xfId="10296"/>
    <cellStyle name="20% - Акцент2 8 2 11" xfId="10614"/>
    <cellStyle name="20% - Акцент2 8 2 12" xfId="10932"/>
    <cellStyle name="20% - Акцент2 8 2 13" xfId="11250"/>
    <cellStyle name="20% - Акцент2 8 2 14" xfId="11568"/>
    <cellStyle name="20% - Акцент2 8 2 15" xfId="11886"/>
    <cellStyle name="20% - Акцент2 8 2 16" xfId="12204"/>
    <cellStyle name="20% - Акцент2 8 2 17" xfId="12446"/>
    <cellStyle name="20% - Акцент2 8 2 18" xfId="12840"/>
    <cellStyle name="20% - Акцент2 8 2 19" xfId="13081"/>
    <cellStyle name="20% - Акцент2 8 2 2" xfId="939"/>
    <cellStyle name="20% - Акцент2 8 2 2 2" xfId="5358"/>
    <cellStyle name="20% - Акцент2 8 2 20" xfId="13404"/>
    <cellStyle name="20% - Акцент2 8 2 21" xfId="16864"/>
    <cellStyle name="20% - Акцент2 8 2 22" xfId="21488"/>
    <cellStyle name="20% - Акцент2 8 2 23" xfId="17509"/>
    <cellStyle name="20% - Акцент2 8 2 24" xfId="26331"/>
    <cellStyle name="20% - Акцент2 8 2 25" xfId="19382"/>
    <cellStyle name="20% - Акцент2 8 2 26" xfId="27337"/>
    <cellStyle name="20% - Акцент2 8 2 27" xfId="34438"/>
    <cellStyle name="20% - Акцент2 8 2 28" xfId="22858"/>
    <cellStyle name="20% - Акцент2 8 2 29" xfId="34108"/>
    <cellStyle name="20% - Акцент2 8 2 3" xfId="3782"/>
    <cellStyle name="20% - Акцент2 8 2 30" xfId="38423"/>
    <cellStyle name="20% - Акцент2 8 2 31" xfId="41851"/>
    <cellStyle name="20% - Акцент2 8 2 32" xfId="45023"/>
    <cellStyle name="20% - Акцент2 8 2 33" xfId="47727"/>
    <cellStyle name="20% - Акцент2 8 2 4" xfId="5357"/>
    <cellStyle name="20% - Акцент2 8 2 5" xfId="8629"/>
    <cellStyle name="20% - Акцент2 8 2 6" xfId="8948"/>
    <cellStyle name="20% - Акцент2 8 2 7" xfId="9342"/>
    <cellStyle name="20% - Акцент2 8 2 8" xfId="9660"/>
    <cellStyle name="20% - Акцент2 8 2 9" xfId="9978"/>
    <cellStyle name="20% - Акцент2 8 20" xfId="8628"/>
    <cellStyle name="20% - Акцент2 8 21" xfId="8947"/>
    <cellStyle name="20% - Акцент2 8 22" xfId="9343"/>
    <cellStyle name="20% - Акцент2 8 23" xfId="9661"/>
    <cellStyle name="20% - Акцент2 8 24" xfId="9979"/>
    <cellStyle name="20% - Акцент2 8 25" xfId="10297"/>
    <cellStyle name="20% - Акцент2 8 26" xfId="10615"/>
    <cellStyle name="20% - Акцент2 8 27" xfId="10933"/>
    <cellStyle name="20% - Акцент2 8 28" xfId="11251"/>
    <cellStyle name="20% - Акцент2 8 29" xfId="11569"/>
    <cellStyle name="20% - Акцент2 8 3" xfId="940"/>
    <cellStyle name="20% — акцент2 8 3" xfId="14259"/>
    <cellStyle name="20% - Акцент2 8 3 10" xfId="33348"/>
    <cellStyle name="20% - Акцент2 8 3 11" xfId="37519"/>
    <cellStyle name="20% - Акцент2 8 3 12" xfId="39209"/>
    <cellStyle name="20% - Акцент2 8 3 13" xfId="43915"/>
    <cellStyle name="20% - Акцент2 8 3 14" xfId="42710"/>
    <cellStyle name="20% - Акцент2 8 3 15" xfId="48400"/>
    <cellStyle name="20% - Акцент2 8 3 2" xfId="5359"/>
    <cellStyle name="20% - Акцент2 8 3 3" xfId="16440"/>
    <cellStyle name="20% - Акцент2 8 3 4" xfId="17216"/>
    <cellStyle name="20% - Акцент2 8 3 5" xfId="28586"/>
    <cellStyle name="20% - Акцент2 8 3 6" xfId="25544"/>
    <cellStyle name="20% - Акцент2 8 3 7" xfId="32237"/>
    <cellStyle name="20% - Акцент2 8 3 8" xfId="31299"/>
    <cellStyle name="20% - Акцент2 8 3 9" xfId="35368"/>
    <cellStyle name="20% - Акцент2 8 30" xfId="11887"/>
    <cellStyle name="20% - Акцент2 8 31" xfId="12205"/>
    <cellStyle name="20% - Акцент2 8 32" xfId="12445"/>
    <cellStyle name="20% - Акцент2 8 33" xfId="12841"/>
    <cellStyle name="20% - Акцент2 8 34" xfId="13080"/>
    <cellStyle name="20% - Акцент2 8 35" xfId="13403"/>
    <cellStyle name="20% - Акцент2 8 36" xfId="20956"/>
    <cellStyle name="20% - Акцент2 8 37" xfId="18605"/>
    <cellStyle name="20% - Акцент2 8 38" xfId="15621"/>
    <cellStyle name="20% - Акцент2 8 39" xfId="15896"/>
    <cellStyle name="20% - Акцент2 8 4" xfId="941"/>
    <cellStyle name="20% — акцент2 8 4" xfId="20533"/>
    <cellStyle name="20% - Акцент2 8 4 10" xfId="34666"/>
    <cellStyle name="20% - Акцент2 8 4 11" xfId="39210"/>
    <cellStyle name="20% - Акцент2 8 4 12" xfId="43914"/>
    <cellStyle name="20% - Акцент2 8 4 13" xfId="42711"/>
    <cellStyle name="20% - Акцент2 8 4 14" xfId="48401"/>
    <cellStyle name="20% - Акцент2 8 4 2" xfId="5360"/>
    <cellStyle name="20% - Акцент2 8 4 3" xfId="18738"/>
    <cellStyle name="20% - Акцент2 8 4 4" xfId="26069"/>
    <cellStyle name="20% - Акцент2 8 4 5" xfId="19256"/>
    <cellStyle name="20% - Акцент2 8 4 6" xfId="27892"/>
    <cellStyle name="20% - Акцент2 8 4 7" xfId="31533"/>
    <cellStyle name="20% - Акцент2 8 4 8" xfId="35174"/>
    <cellStyle name="20% - Акцент2 8 4 9" xfId="30789"/>
    <cellStyle name="20% - Акцент2 8 40" xfId="17657"/>
    <cellStyle name="20% - Акцент2 8 41" xfId="29024"/>
    <cellStyle name="20% - Акцент2 8 42" xfId="29621"/>
    <cellStyle name="20% - Акцент2 8 43" xfId="14628"/>
    <cellStyle name="20% - Акцент2 8 44" xfId="33444"/>
    <cellStyle name="20% - Акцент2 8 45" xfId="38422"/>
    <cellStyle name="20% - Акцент2 8 46" xfId="44302"/>
    <cellStyle name="20% - Акцент2 8 47" xfId="44175"/>
    <cellStyle name="20% - Акцент2 8 48" xfId="47726"/>
    <cellStyle name="20% - Акцент2 8 5" xfId="942"/>
    <cellStyle name="20% — акцент2 8 5" xfId="18727"/>
    <cellStyle name="20% - Акцент2 8 5 10" xfId="39211"/>
    <cellStyle name="20% - Акцент2 8 5 11" xfId="43913"/>
    <cellStyle name="20% - Акцент2 8 5 12" xfId="47357"/>
    <cellStyle name="20% - Акцент2 8 5 13" xfId="48402"/>
    <cellStyle name="20% - Акцент2 8 5 2" xfId="5361"/>
    <cellStyle name="20% - Акцент2 8 5 3" xfId="26356"/>
    <cellStyle name="20% - Акцент2 8 5 4" xfId="25022"/>
    <cellStyle name="20% - Акцент2 8 5 5" xfId="29651"/>
    <cellStyle name="20% - Акцент2 8 5 6" xfId="33832"/>
    <cellStyle name="20% - Акцент2 8 5 7" xfId="34971"/>
    <cellStyle name="20% - Акцент2 8 5 8" xfId="37050"/>
    <cellStyle name="20% - Акцент2 8 5 9" xfId="34770"/>
    <cellStyle name="20% - Акцент2 8 6" xfId="943"/>
    <cellStyle name="20% — акцент2 8 6" xfId="29435"/>
    <cellStyle name="20% - Акцент2 8 6 10" xfId="43912"/>
    <cellStyle name="20% - Акцент2 8 6 11" xfId="47281"/>
    <cellStyle name="20% - Акцент2 8 6 12" xfId="48403"/>
    <cellStyle name="20% - Акцент2 8 6 2" xfId="5362"/>
    <cellStyle name="20% - Акцент2 8 6 3" xfId="25066"/>
    <cellStyle name="20% - Акцент2 8 6 4" xfId="31981"/>
    <cellStyle name="20% - Акцент2 8 6 5" xfId="33594"/>
    <cellStyle name="20% - Акцент2 8 6 6" xfId="34763"/>
    <cellStyle name="20% - Акцент2 8 6 7" xfId="36896"/>
    <cellStyle name="20% - Акцент2 8 6 8" xfId="32223"/>
    <cellStyle name="20% - Акцент2 8 6 9" xfId="39212"/>
    <cellStyle name="20% - Акцент2 8 7" xfId="944"/>
    <cellStyle name="20% — акцент2 8 7" xfId="24216"/>
    <cellStyle name="20% - Акцент2 8 7 10" xfId="47200"/>
    <cellStyle name="20% - Акцент2 8 7 11" xfId="48404"/>
    <cellStyle name="20% - Акцент2 8 7 2" xfId="5363"/>
    <cellStyle name="20% - Акцент2 8 7 3" xfId="31721"/>
    <cellStyle name="20% - Акцент2 8 7 4" xfId="33353"/>
    <cellStyle name="20% - Акцент2 8 7 5" xfId="32630"/>
    <cellStyle name="20% - Акцент2 8 7 6" xfId="36747"/>
    <cellStyle name="20% - Акцент2 8 7 7" xfId="34154"/>
    <cellStyle name="20% - Акцент2 8 7 8" xfId="39213"/>
    <cellStyle name="20% - Акцент2 8 7 9" xfId="43911"/>
    <cellStyle name="20% - Акцент2 8 8" xfId="945"/>
    <cellStyle name="20% — акцент2 8 8" xfId="32989"/>
    <cellStyle name="20% - Акцент2 8 8 10" xfId="48405"/>
    <cellStyle name="20% - Акцент2 8 8 2" xfId="5364"/>
    <cellStyle name="20% - Акцент2 8 8 3" xfId="33128"/>
    <cellStyle name="20% - Акцент2 8 8 4" xfId="27635"/>
    <cellStyle name="20% - Акцент2 8 8 5" xfId="36595"/>
    <cellStyle name="20% - Акцент2 8 8 6" xfId="14303"/>
    <cellStyle name="20% - Акцент2 8 8 7" xfId="39214"/>
    <cellStyle name="20% - Акцент2 8 8 8" xfId="43910"/>
    <cellStyle name="20% - Акцент2 8 8 9" xfId="47119"/>
    <cellStyle name="20% - Акцент2 8 9" xfId="946"/>
    <cellStyle name="20% — акцент2 8 9" xfId="34519"/>
    <cellStyle name="20% - Акцент2 8 9 2" xfId="5365"/>
    <cellStyle name="20% - Акцент2 8 9 3" xfId="33455"/>
    <cellStyle name="20% - Акцент2 8 9 4" xfId="36448"/>
    <cellStyle name="20% - Акцент2 8 9 5" xfId="37216"/>
    <cellStyle name="20% - Акцент2 8 9 6" xfId="39215"/>
    <cellStyle name="20% - Акцент2 8 9 7" xfId="43909"/>
    <cellStyle name="20% - Акцент2 8 9 8" xfId="47042"/>
    <cellStyle name="20% - Акцент2 8 9 9" xfId="48406"/>
    <cellStyle name="20% - Акцент2 9" xfId="51"/>
    <cellStyle name="20% — акцент2 9" xfId="948"/>
    <cellStyle name="20% - Акцент2 9 10" xfId="949"/>
    <cellStyle name="20% — акцент2 9 10" xfId="19028"/>
    <cellStyle name="20% - Акцент2 9 10 2" xfId="5368"/>
    <cellStyle name="20% - Акцент2 9 10 3" xfId="34846"/>
    <cellStyle name="20% - Акцент2 9 10 4" xfId="32509"/>
    <cellStyle name="20% - Акцент2 9 10 5" xfId="39218"/>
    <cellStyle name="20% - Акцент2 9 10 6" xfId="43906"/>
    <cellStyle name="20% - Акцент2 9 10 7" xfId="42518"/>
    <cellStyle name="20% - Акцент2 9 10 8" xfId="48409"/>
    <cellStyle name="20% - Акцент2 9 11" xfId="947"/>
    <cellStyle name="20% — акцент2 9 11" xfId="30464"/>
    <cellStyle name="20% - Акцент2 9 11 2" xfId="14268"/>
    <cellStyle name="20% - Акцент2 9 11 3" xfId="32390"/>
    <cellStyle name="20% - Акцент2 9 11 4" xfId="39216"/>
    <cellStyle name="20% - Акцент2 9 11 5" xfId="43908"/>
    <cellStyle name="20% - Акцент2 9 11 6" xfId="46962"/>
    <cellStyle name="20% - Акцент2 9 11 7" xfId="48407"/>
    <cellStyle name="20% - Акцент2 9 12" xfId="3783"/>
    <cellStyle name="20% — акцент2 9 12" xfId="32838"/>
    <cellStyle name="20% - Акцент2 9 13" xfId="4110"/>
    <cellStyle name="20% — акцент2 9 13" xfId="39217"/>
    <cellStyle name="20% - Акцент2 9 14" xfId="4328"/>
    <cellStyle name="20% — акцент2 9 14" xfId="43907"/>
    <cellStyle name="20% - Акцент2 9 15" xfId="4720"/>
    <cellStyle name="20% — акцент2 9 15" xfId="45203"/>
    <cellStyle name="20% - Акцент2 9 16" xfId="4924"/>
    <cellStyle name="20% — акцент2 9 16" xfId="48408"/>
    <cellStyle name="20% - Акцент2 9 17" xfId="5366"/>
    <cellStyle name="20% - Акцент2 9 18" xfId="8292"/>
    <cellStyle name="20% - Акцент2 9 18 2" xfId="20989"/>
    <cellStyle name="20% - Акцент2 9 19" xfId="8553"/>
    <cellStyle name="20% - Акцент2 9 19 2" xfId="21250"/>
    <cellStyle name="20% - Акцент2 9 2" xfId="52"/>
    <cellStyle name="20% — акцент2 9 2" xfId="5367"/>
    <cellStyle name="20% - Акцент2 9 2 10" xfId="10294"/>
    <cellStyle name="20% - Акцент2 9 2 11" xfId="10612"/>
    <cellStyle name="20% - Акцент2 9 2 12" xfId="10930"/>
    <cellStyle name="20% - Акцент2 9 2 13" xfId="11248"/>
    <cellStyle name="20% - Акцент2 9 2 14" xfId="11566"/>
    <cellStyle name="20% - Акцент2 9 2 15" xfId="11884"/>
    <cellStyle name="20% - Акцент2 9 2 16" xfId="12202"/>
    <cellStyle name="20% - Акцент2 9 2 17" xfId="12448"/>
    <cellStyle name="20% - Акцент2 9 2 18" xfId="12838"/>
    <cellStyle name="20% - Акцент2 9 2 19" xfId="13083"/>
    <cellStyle name="20% - Акцент2 9 2 2" xfId="950"/>
    <cellStyle name="20% - Акцент2 9 2 2 2" xfId="5370"/>
    <cellStyle name="20% - Акцент2 9 2 20" xfId="13406"/>
    <cellStyle name="20% - Акцент2 9 2 21" xfId="20955"/>
    <cellStyle name="20% - Акцент2 9 2 22" xfId="18606"/>
    <cellStyle name="20% - Акцент2 9 2 23" xfId="25377"/>
    <cellStyle name="20% - Акцент2 9 2 24" xfId="17531"/>
    <cellStyle name="20% - Акцент2 9 2 25" xfId="31103"/>
    <cellStyle name="20% - Акцент2 9 2 26" xfId="18268"/>
    <cellStyle name="20% - Акцент2 9 2 27" xfId="34670"/>
    <cellStyle name="20% - Акцент2 9 2 28" xfId="32011"/>
    <cellStyle name="20% - Акцент2 9 2 29" xfId="36818"/>
    <cellStyle name="20% - Акцент2 9 2 3" xfId="3784"/>
    <cellStyle name="20% - Акцент2 9 2 30" xfId="38425"/>
    <cellStyle name="20% - Акцент2 9 2 31" xfId="44301"/>
    <cellStyle name="20% - Акцент2 9 2 32" xfId="44474"/>
    <cellStyle name="20% - Акцент2 9 2 33" xfId="47729"/>
    <cellStyle name="20% - Акцент2 9 2 4" xfId="5369"/>
    <cellStyle name="20% - Акцент2 9 2 5" xfId="8631"/>
    <cellStyle name="20% - Акцент2 9 2 6" xfId="8950"/>
    <cellStyle name="20% - Акцент2 9 2 7" xfId="9340"/>
    <cellStyle name="20% - Акцент2 9 2 8" xfId="9658"/>
    <cellStyle name="20% - Акцент2 9 2 9" xfId="9976"/>
    <cellStyle name="20% - Акцент2 9 20" xfId="8630"/>
    <cellStyle name="20% - Акцент2 9 21" xfId="8949"/>
    <cellStyle name="20% - Акцент2 9 22" xfId="9341"/>
    <cellStyle name="20% - Акцент2 9 23" xfId="9659"/>
    <cellStyle name="20% - Акцент2 9 24" xfId="9977"/>
    <cellStyle name="20% - Акцент2 9 25" xfId="10295"/>
    <cellStyle name="20% - Акцент2 9 26" xfId="10613"/>
    <cellStyle name="20% - Акцент2 9 27" xfId="10931"/>
    <cellStyle name="20% - Акцент2 9 28" xfId="11249"/>
    <cellStyle name="20% - Акцент2 9 29" xfId="11567"/>
    <cellStyle name="20% - Акцент2 9 3" xfId="951"/>
    <cellStyle name="20% — акцент2 9 3" xfId="14269"/>
    <cellStyle name="20% - Акцент2 9 3 10" xfId="33701"/>
    <cellStyle name="20% - Акцент2 9 3 11" xfId="37423"/>
    <cellStyle name="20% - Акцент2 9 3 12" xfId="39219"/>
    <cellStyle name="20% - Акцент2 9 3 13" xfId="41451"/>
    <cellStyle name="20% - Акцент2 9 3 14" xfId="42544"/>
    <cellStyle name="20% - Акцент2 9 3 15" xfId="48410"/>
    <cellStyle name="20% - Акцент2 9 3 2" xfId="5371"/>
    <cellStyle name="20% - Акцент2 9 3 3" xfId="20521"/>
    <cellStyle name="20% - Акцент2 9 3 4" xfId="23962"/>
    <cellStyle name="20% - Акцент2 9 3 5" xfId="21735"/>
    <cellStyle name="20% - Акцент2 9 3 6" xfId="17519"/>
    <cellStyle name="20% - Акцент2 9 3 7" xfId="30957"/>
    <cellStyle name="20% - Акцент2 9 3 8" xfId="15485"/>
    <cellStyle name="20% - Акцент2 9 3 9" xfId="29683"/>
    <cellStyle name="20% - Акцент2 9 30" xfId="11885"/>
    <cellStyle name="20% - Акцент2 9 31" xfId="12203"/>
    <cellStyle name="20% - Акцент2 9 32" xfId="12447"/>
    <cellStyle name="20% - Акцент2 9 33" xfId="12839"/>
    <cellStyle name="20% - Акцент2 9 34" xfId="13082"/>
    <cellStyle name="20% - Акцент2 9 35" xfId="13405"/>
    <cellStyle name="20% - Акцент2 9 36" xfId="13805"/>
    <cellStyle name="20% - Акцент2 9 37" xfId="18607"/>
    <cellStyle name="20% - Акцент2 9 38" xfId="14111"/>
    <cellStyle name="20% - Акцент2 9 39" xfId="23806"/>
    <cellStyle name="20% - Акцент2 9 4" xfId="952"/>
    <cellStyle name="20% — акцент2 9 4" xfId="20524"/>
    <cellStyle name="20% - Акцент2 9 4 10" xfId="36113"/>
    <cellStyle name="20% - Акцент2 9 4 11" xfId="39220"/>
    <cellStyle name="20% - Акцент2 9 4 12" xfId="43903"/>
    <cellStyle name="20% - Акцент2 9 4 13" xfId="42713"/>
    <cellStyle name="20% - Акцент2 9 4 14" xfId="48411"/>
    <cellStyle name="20% - Акцент2 9 4 2" xfId="5372"/>
    <cellStyle name="20% - Акцент2 9 4 3" xfId="19845"/>
    <cellStyle name="20% - Акцент2 9 4 4" xfId="26109"/>
    <cellStyle name="20% - Акцент2 9 4 5" xfId="20254"/>
    <cellStyle name="20% - Акцент2 9 4 6" xfId="29312"/>
    <cellStyle name="20% - Акцент2 9 4 7" xfId="31786"/>
    <cellStyle name="20% - Акцент2 9 4 8" xfId="34107"/>
    <cellStyle name="20% - Акцент2 9 4 9" xfId="34208"/>
    <cellStyle name="20% - Акцент2 9 40" xfId="28732"/>
    <cellStyle name="20% - Акцент2 9 41" xfId="14428"/>
    <cellStyle name="20% - Акцент2 9 42" xfId="32144"/>
    <cellStyle name="20% - Акцент2 9 43" xfId="32523"/>
    <cellStyle name="20% - Акцент2 9 44" xfId="36785"/>
    <cellStyle name="20% - Акцент2 9 45" xfId="38424"/>
    <cellStyle name="20% - Акцент2 9 46" xfId="44300"/>
    <cellStyle name="20% - Акцент2 9 47" xfId="44885"/>
    <cellStyle name="20% - Акцент2 9 48" xfId="47728"/>
    <cellStyle name="20% - Акцент2 9 5" xfId="953"/>
    <cellStyle name="20% — акцент2 9 5" xfId="19843"/>
    <cellStyle name="20% - Акцент2 9 5 10" xfId="39221"/>
    <cellStyle name="20% - Акцент2 9 5 11" xfId="41450"/>
    <cellStyle name="20% - Акцент2 9 5 12" xfId="42712"/>
    <cellStyle name="20% - Акцент2 9 5 13" xfId="48412"/>
    <cellStyle name="20% - Акцент2 9 5 2" xfId="5373"/>
    <cellStyle name="20% - Акцент2 9 5 3" xfId="26973"/>
    <cellStyle name="20% - Акцент2 9 5 4" xfId="28502"/>
    <cellStyle name="20% - Акцент2 9 5 5" xfId="30183"/>
    <cellStyle name="20% - Акцент2 9 5 6" xfId="23052"/>
    <cellStyle name="20% - Акцент2 9 5 7" xfId="32873"/>
    <cellStyle name="20% - Акцент2 9 5 8" xfId="34051"/>
    <cellStyle name="20% - Акцент2 9 5 9" xfId="35662"/>
    <cellStyle name="20% - Акцент2 9 6" xfId="954"/>
    <cellStyle name="20% — акцент2 9 6" xfId="24042"/>
    <cellStyle name="20% - Акцент2 9 6 10" xfId="43902"/>
    <cellStyle name="20% - Акцент2 9 6 11" xfId="45707"/>
    <cellStyle name="20% - Акцент2 9 6 12" xfId="48413"/>
    <cellStyle name="20% - Акцент2 9 6 2" xfId="5374"/>
    <cellStyle name="20% - Акцент2 9 6 3" xfId="19360"/>
    <cellStyle name="20% - Акцент2 9 6 4" xfId="29911"/>
    <cellStyle name="20% - Акцент2 9 6 5" xfId="27035"/>
    <cellStyle name="20% - Акцент2 9 6 6" xfId="31462"/>
    <cellStyle name="20% - Акцент2 9 6 7" xfId="34340"/>
    <cellStyle name="20% - Акцент2 9 6 8" xfId="30366"/>
    <cellStyle name="20% - Акцент2 9 6 9" xfId="39222"/>
    <cellStyle name="20% - Акцент2 9 7" xfId="955"/>
    <cellStyle name="20% — акцент2 9 7" xfId="27530"/>
    <cellStyle name="20% - Акцент2 9 7 10" xfId="42716"/>
    <cellStyle name="20% - Акцент2 9 7 11" xfId="48414"/>
    <cellStyle name="20% - Акцент2 9 7 2" xfId="5375"/>
    <cellStyle name="20% - Акцент2 9 7 3" xfId="17979"/>
    <cellStyle name="20% - Акцент2 9 7 4" xfId="32042"/>
    <cellStyle name="20% - Акцент2 9 7 5" xfId="33248"/>
    <cellStyle name="20% - Акцент2 9 7 6" xfId="13961"/>
    <cellStyle name="20% - Акцент2 9 7 7" xfId="35373"/>
    <cellStyle name="20% - Акцент2 9 7 8" xfId="39223"/>
    <cellStyle name="20% - Акцент2 9 7 9" xfId="43901"/>
    <cellStyle name="20% - Акцент2 9 8" xfId="956"/>
    <cellStyle name="20% — акцент2 9 8" xfId="28783"/>
    <cellStyle name="20% - Акцент2 9 8 10" xfId="48415"/>
    <cellStyle name="20% - Акцент2 9 8 2" xfId="5376"/>
    <cellStyle name="20% - Акцент2 9 8 3" xfId="27641"/>
    <cellStyle name="20% - Акцент2 9 8 4" xfId="28497"/>
    <cellStyle name="20% - Акцент2 9 8 5" xfId="34132"/>
    <cellStyle name="20% - Акцент2 9 8 6" xfId="31478"/>
    <cellStyle name="20% - Акцент2 9 8 7" xfId="39224"/>
    <cellStyle name="20% - Акцент2 9 8 8" xfId="43900"/>
    <cellStyle name="20% - Акцент2 9 8 9" xfId="42583"/>
    <cellStyle name="20% - Акцент2 9 9" xfId="957"/>
    <cellStyle name="20% — акцент2 9 9" xfId="32606"/>
    <cellStyle name="20% - Акцент2 9 9 2" xfId="5377"/>
    <cellStyle name="20% - Акцент2 9 9 3" xfId="33031"/>
    <cellStyle name="20% - Акцент2 9 9 4" xfId="13965"/>
    <cellStyle name="20% - Акцент2 9 9 5" xfId="25770"/>
    <cellStyle name="20% - Акцент2 9 9 6" xfId="39225"/>
    <cellStyle name="20% - Акцент2 9 9 7" xfId="43899"/>
    <cellStyle name="20% - Акцент2 9 9 8" xfId="42198"/>
    <cellStyle name="20% - Акцент2 9 9 9" xfId="48416"/>
    <cellStyle name="20% — акцент3" xfId="53"/>
    <cellStyle name="20% - Акцент3 10" xfId="54"/>
    <cellStyle name="20% — акцент3 10" xfId="960"/>
    <cellStyle name="20% - Акцент3 10 10" xfId="961"/>
    <cellStyle name="20% — акцент3 10 10" xfId="34364"/>
    <cellStyle name="20% - Акцент3 10 10 2" xfId="5381"/>
    <cellStyle name="20% - Акцент3 10 10 3" xfId="29302"/>
    <cellStyle name="20% - Акцент3 10 10 4" xfId="35244"/>
    <cellStyle name="20% - Акцент3 10 10 5" xfId="39229"/>
    <cellStyle name="20% - Акцент3 10 10 6" xfId="43896"/>
    <cellStyle name="20% - Акцент3 10 10 7" xfId="44881"/>
    <cellStyle name="20% - Акцент3 10 10 8" xfId="48419"/>
    <cellStyle name="20% - Акцент3 10 11" xfId="959"/>
    <cellStyle name="20% — акцент3 10 11" xfId="19289"/>
    <cellStyle name="20% - Акцент3 10 11 2" xfId="14279"/>
    <cellStyle name="20% - Акцент3 10 11 3" xfId="35432"/>
    <cellStyle name="20% - Акцент3 10 11 4" xfId="39227"/>
    <cellStyle name="20% - Акцент3 10 11 5" xfId="43898"/>
    <cellStyle name="20% - Акцент3 10 11 6" xfId="41930"/>
    <cellStyle name="20% - Акцент3 10 11 7" xfId="48417"/>
    <cellStyle name="20% - Акцент3 10 12" xfId="3786"/>
    <cellStyle name="20% — акцент3 10 12" xfId="34299"/>
    <cellStyle name="20% - Акцент3 10 13" xfId="4112"/>
    <cellStyle name="20% — акцент3 10 13" xfId="39228"/>
    <cellStyle name="20% - Акцент3 10 14" xfId="4331"/>
    <cellStyle name="20% — акцент3 10 14" xfId="43897"/>
    <cellStyle name="20% - Акцент3 10 15" xfId="4717"/>
    <cellStyle name="20% — акцент3 10 15" xfId="45530"/>
    <cellStyle name="20% - Акцент3 10 16" xfId="4921"/>
    <cellStyle name="20% — акцент3 10 16" xfId="48418"/>
    <cellStyle name="20% - Акцент3 10 17" xfId="5379"/>
    <cellStyle name="20% - Акцент3 10 18" xfId="8294"/>
    <cellStyle name="20% - Акцент3 10 18 2" xfId="20991"/>
    <cellStyle name="20% - Акцент3 10 19" xfId="8551"/>
    <cellStyle name="20% - Акцент3 10 19 2" xfId="21248"/>
    <cellStyle name="20% - Акцент3 10 2" xfId="55"/>
    <cellStyle name="20% — акцент3 10 2" xfId="5380"/>
    <cellStyle name="20% - Акцент3 10 2 10" xfId="10291"/>
    <cellStyle name="20% - Акцент3 10 2 11" xfId="10609"/>
    <cellStyle name="20% - Акцент3 10 2 12" xfId="10927"/>
    <cellStyle name="20% - Акцент3 10 2 13" xfId="11245"/>
    <cellStyle name="20% - Акцент3 10 2 14" xfId="11563"/>
    <cellStyle name="20% - Акцент3 10 2 15" xfId="11881"/>
    <cellStyle name="20% - Акцент3 10 2 16" xfId="12199"/>
    <cellStyle name="20% - Акцент3 10 2 17" xfId="12451"/>
    <cellStyle name="20% - Акцент3 10 2 18" xfId="12835"/>
    <cellStyle name="20% - Акцент3 10 2 19" xfId="13086"/>
    <cellStyle name="20% - Акцент3 10 2 2" xfId="962"/>
    <cellStyle name="20% - Акцент3 10 2 2 2" xfId="5383"/>
    <cellStyle name="20% - Акцент3 10 2 20" xfId="13409"/>
    <cellStyle name="20% - Акцент3 10 2 21" xfId="20954"/>
    <cellStyle name="20% - Акцент3 10 2 22" xfId="20818"/>
    <cellStyle name="20% - Акцент3 10 2 23" xfId="21334"/>
    <cellStyle name="20% - Акцент3 10 2 24" xfId="19979"/>
    <cellStyle name="20% - Акцент3 10 2 25" xfId="17278"/>
    <cellStyle name="20% - Акцент3 10 2 26" xfId="27914"/>
    <cellStyle name="20% - Акцент3 10 2 27" xfId="21486"/>
    <cellStyle name="20% - Акцент3 10 2 28" xfId="34421"/>
    <cellStyle name="20% - Акцент3 10 2 29" xfId="31561"/>
    <cellStyle name="20% - Акцент3 10 2 3" xfId="3787"/>
    <cellStyle name="20% - Акцент3 10 2 30" xfId="38428"/>
    <cellStyle name="20% - Акцент3 10 2 31" xfId="38793"/>
    <cellStyle name="20% - Акцент3 10 2 32" xfId="42291"/>
    <cellStyle name="20% - Акцент3 10 2 33" xfId="47732"/>
    <cellStyle name="20% - Акцент3 10 2 4" xfId="5382"/>
    <cellStyle name="20% - Акцент3 10 2 5" xfId="8634"/>
    <cellStyle name="20% - Акцент3 10 2 6" xfId="8953"/>
    <cellStyle name="20% - Акцент3 10 2 7" xfId="9337"/>
    <cellStyle name="20% - Акцент3 10 2 8" xfId="9655"/>
    <cellStyle name="20% - Акцент3 10 2 9" xfId="9973"/>
    <cellStyle name="20% - Акцент3 10 20" xfId="8633"/>
    <cellStyle name="20% - Акцент3 10 21" xfId="8952"/>
    <cellStyle name="20% - Акцент3 10 22" xfId="9338"/>
    <cellStyle name="20% - Акцент3 10 23" xfId="9656"/>
    <cellStyle name="20% - Акцент3 10 24" xfId="9974"/>
    <cellStyle name="20% - Акцент3 10 25" xfId="10292"/>
    <cellStyle name="20% - Акцент3 10 26" xfId="10610"/>
    <cellStyle name="20% - Акцент3 10 27" xfId="10928"/>
    <cellStyle name="20% - Акцент3 10 28" xfId="11246"/>
    <cellStyle name="20% - Акцент3 10 29" xfId="11564"/>
    <cellStyle name="20% - Акцент3 10 3" xfId="963"/>
    <cellStyle name="20% — акцент3 10 3" xfId="14280"/>
    <cellStyle name="20% - Акцент3 10 3 10" xfId="36267"/>
    <cellStyle name="20% - Акцент3 10 3 11" xfId="33671"/>
    <cellStyle name="20% - Акцент3 10 3 12" xfId="39230"/>
    <cellStyle name="20% - Акцент3 10 3 13" xfId="43895"/>
    <cellStyle name="20% - Акцент3 10 3 14" xfId="41900"/>
    <cellStyle name="20% - Акцент3 10 3 15" xfId="48420"/>
    <cellStyle name="20% - Акцент3 10 3 2" xfId="5384"/>
    <cellStyle name="20% - Акцент3 10 3 3" xfId="20513"/>
    <cellStyle name="20% - Акцент3 10 3 4" xfId="21669"/>
    <cellStyle name="20% - Акцент3 10 3 5" xfId="22787"/>
    <cellStyle name="20% - Акцент3 10 3 6" xfId="28086"/>
    <cellStyle name="20% - Акцент3 10 3 7" xfId="28916"/>
    <cellStyle name="20% - Акцент3 10 3 8" xfId="32315"/>
    <cellStyle name="20% - Акцент3 10 3 9" xfId="26498"/>
    <cellStyle name="20% - Акцент3 10 30" xfId="11882"/>
    <cellStyle name="20% - Акцент3 10 31" xfId="12200"/>
    <cellStyle name="20% - Акцент3 10 32" xfId="12450"/>
    <cellStyle name="20% - Акцент3 10 33" xfId="12836"/>
    <cellStyle name="20% - Акцент3 10 34" xfId="13085"/>
    <cellStyle name="20% - Акцент3 10 35" xfId="13408"/>
    <cellStyle name="20% - Акцент3 10 36" xfId="17366"/>
    <cellStyle name="20% - Акцент3 10 37" xfId="22075"/>
    <cellStyle name="20% - Акцент3 10 38" xfId="23700"/>
    <cellStyle name="20% - Акцент3 10 39" xfId="16939"/>
    <cellStyle name="20% - Акцент3 10 4" xfId="964"/>
    <cellStyle name="20% — акцент3 10 4" xfId="20516"/>
    <cellStyle name="20% - Акцент3 10 4 10" xfId="34849"/>
    <cellStyle name="20% - Акцент3 10 4 11" xfId="39231"/>
    <cellStyle name="20% - Акцент3 10 4 12" xfId="43894"/>
    <cellStyle name="20% - Акцент3 10 4 13" xfId="46173"/>
    <cellStyle name="20% - Акцент3 10 4 14" xfId="48421"/>
    <cellStyle name="20% - Акцент3 10 4 2" xfId="5385"/>
    <cellStyle name="20% - Акцент3 10 4 3" xfId="21935"/>
    <cellStyle name="20% - Акцент3 10 4 4" xfId="27555"/>
    <cellStyle name="20% - Акцент3 10 4 5" xfId="28370"/>
    <cellStyle name="20% - Акцент3 10 4 6" xfId="30718"/>
    <cellStyle name="20% - Акцент3 10 4 7" xfId="26929"/>
    <cellStyle name="20% - Акцент3 10 4 8" xfId="32981"/>
    <cellStyle name="20% - Акцент3 10 4 9" xfId="33964"/>
    <cellStyle name="20% - Акцент3 10 40" xfId="18902"/>
    <cellStyle name="20% - Акцент3 10 41" xfId="31081"/>
    <cellStyle name="20% - Акцент3 10 42" xfId="20537"/>
    <cellStyle name="20% - Акцент3 10 43" xfId="30264"/>
    <cellStyle name="20% - Акцент3 10 44" xfId="31554"/>
    <cellStyle name="20% - Акцент3 10 45" xfId="38427"/>
    <cellStyle name="20% - Акцент3 10 46" xfId="41849"/>
    <cellStyle name="20% - Акцент3 10 47" xfId="44503"/>
    <cellStyle name="20% - Акцент3 10 48" xfId="47731"/>
    <cellStyle name="20% - Акцент3 10 5" xfId="965"/>
    <cellStyle name="20% — акцент3 10 5" xfId="16963"/>
    <cellStyle name="20% - Акцент3 10 5 10" xfId="39232"/>
    <cellStyle name="20% - Акцент3 10 5 11" xfId="43893"/>
    <cellStyle name="20% - Акцент3 10 5 12" xfId="42074"/>
    <cellStyle name="20% - Акцент3 10 5 13" xfId="48422"/>
    <cellStyle name="20% - Акцент3 10 5 2" xfId="5386"/>
    <cellStyle name="20% - Акцент3 10 5 3" xfId="23440"/>
    <cellStyle name="20% - Акцент3 10 5 4" xfId="28686"/>
    <cellStyle name="20% - Акцент3 10 5 5" xfId="28709"/>
    <cellStyle name="20% - Акцент3 10 5 6" xfId="32554"/>
    <cellStyle name="20% - Акцент3 10 5 7" xfId="15308"/>
    <cellStyle name="20% - Акцент3 10 5 8" xfId="33874"/>
    <cellStyle name="20% - Акцент3 10 5 9" xfId="35764"/>
    <cellStyle name="20% - Акцент3 10 6" xfId="966"/>
    <cellStyle name="20% — акцент3 10 6" xfId="18492"/>
    <cellStyle name="20% - Акцент3 10 6 10" xfId="43892"/>
    <cellStyle name="20% - Акцент3 10 6 11" xfId="46328"/>
    <cellStyle name="20% - Акцент3 10 6 12" xfId="48423"/>
    <cellStyle name="20% - Акцент3 10 6 2" xfId="5387"/>
    <cellStyle name="20% - Акцент3 10 6 3" xfId="28943"/>
    <cellStyle name="20% - Акцент3 10 6 4" xfId="31003"/>
    <cellStyle name="20% - Акцент3 10 6 5" xfId="25869"/>
    <cellStyle name="20% - Акцент3 10 6 6" xfId="22372"/>
    <cellStyle name="20% - Акцент3 10 6 7" xfId="33956"/>
    <cellStyle name="20% - Акцент3 10 6 8" xfId="23195"/>
    <cellStyle name="20% - Акцент3 10 6 9" xfId="39233"/>
    <cellStyle name="20% - Акцент3 10 7" xfId="967"/>
    <cellStyle name="20% — акцент3 10 7" xfId="19381"/>
    <cellStyle name="20% - Акцент3 10 7 10" xfId="42196"/>
    <cellStyle name="20% - Акцент3 10 7 11" xfId="48424"/>
    <cellStyle name="20% - Акцент3 10 7 2" xfId="5388"/>
    <cellStyle name="20% - Акцент3 10 7 3" xfId="28346"/>
    <cellStyle name="20% - Акцент3 10 7 4" xfId="32812"/>
    <cellStyle name="20% - Акцент3 10 7 5" xfId="27631"/>
    <cellStyle name="20% - Акцент3 10 7 6" xfId="33642"/>
    <cellStyle name="20% - Акцент3 10 7 7" xfId="26462"/>
    <cellStyle name="20% - Акцент3 10 7 8" xfId="39234"/>
    <cellStyle name="20% - Акцент3 10 7 9" xfId="43891"/>
    <cellStyle name="20% - Акцент3 10 8" xfId="968"/>
    <cellStyle name="20% — акцент3 10 8" xfId="23213"/>
    <cellStyle name="20% - Акцент3 10 8 10" xfId="48425"/>
    <cellStyle name="20% - Акцент3 10 8 2" xfId="5389"/>
    <cellStyle name="20% - Акцент3 10 8 3" xfId="26746"/>
    <cellStyle name="20% - Акцент3 10 8 4" xfId="27425"/>
    <cellStyle name="20% - Акцент3 10 8 5" xfId="31596"/>
    <cellStyle name="20% - Акцент3 10 8 6" xfId="30527"/>
    <cellStyle name="20% - Акцент3 10 8 7" xfId="39235"/>
    <cellStyle name="20% - Акцент3 10 8 8" xfId="43890"/>
    <cellStyle name="20% - Акцент3 10 8 9" xfId="46488"/>
    <cellStyle name="20% - Акцент3 10 9" xfId="969"/>
    <cellStyle name="20% — акцент3 10 9" xfId="15515"/>
    <cellStyle name="20% - Акцент3 10 9 2" xfId="5390"/>
    <cellStyle name="20% - Акцент3 10 9 3" xfId="30504"/>
    <cellStyle name="20% - Акцент3 10 9 4" xfId="33405"/>
    <cellStyle name="20% - Акцент3 10 9 5" xfId="36477"/>
    <cellStyle name="20% - Акцент3 10 9 6" xfId="39236"/>
    <cellStyle name="20% - Акцент3 10 9 7" xfId="43889"/>
    <cellStyle name="20% - Акцент3 10 9 8" xfId="42355"/>
    <cellStyle name="20% - Акцент3 10 9 9" xfId="48426"/>
    <cellStyle name="20% - Акцент3 11" xfId="56"/>
    <cellStyle name="20% — акцент3 11" xfId="971"/>
    <cellStyle name="20% - Акцент3 11 10" xfId="972"/>
    <cellStyle name="20% — акцент3 11 10" xfId="31372"/>
    <cellStyle name="20% - Акцент3 11 10 2" xfId="5393"/>
    <cellStyle name="20% - Акцент3 11 10 3" xfId="20365"/>
    <cellStyle name="20% - Акцент3 11 10 4" xfId="36923"/>
    <cellStyle name="20% - Акцент3 11 10 5" xfId="39239"/>
    <cellStyle name="20% - Акцент3 11 10 6" xfId="43886"/>
    <cellStyle name="20% - Акцент3 11 10 7" xfId="44343"/>
    <cellStyle name="20% - Акцент3 11 10 8" xfId="48429"/>
    <cellStyle name="20% - Акцент3 11 11" xfId="970"/>
    <cellStyle name="20% — акцент3 11 11" xfId="32908"/>
    <cellStyle name="20% - Акцент3 11 11 2" xfId="14289"/>
    <cellStyle name="20% - Акцент3 11 11 3" xfId="36622"/>
    <cellStyle name="20% - Акцент3 11 11 4" xfId="39237"/>
    <cellStyle name="20% - Акцент3 11 11 5" xfId="43888"/>
    <cellStyle name="20% - Акцент3 11 11 6" xfId="42447"/>
    <cellStyle name="20% - Акцент3 11 11 7" xfId="48427"/>
    <cellStyle name="20% - Акцент3 11 12" xfId="3788"/>
    <cellStyle name="20% — акцент3 11 12" xfId="36774"/>
    <cellStyle name="20% - Акцент3 11 13" xfId="4113"/>
    <cellStyle name="20% — акцент3 11 13" xfId="39238"/>
    <cellStyle name="20% - Акцент3 11 14" xfId="4333"/>
    <cellStyle name="20% — акцент3 11 14" xfId="43887"/>
    <cellStyle name="20% - Акцент3 11 15" xfId="4715"/>
    <cellStyle name="20% — акцент3 11 15" xfId="42714"/>
    <cellStyle name="20% - Акцент3 11 16" xfId="4919"/>
    <cellStyle name="20% — акцент3 11 16" xfId="48428"/>
    <cellStyle name="20% - Акцент3 11 17" xfId="5391"/>
    <cellStyle name="20% - Акцент3 11 18" xfId="8295"/>
    <cellStyle name="20% - Акцент3 11 18 2" xfId="20992"/>
    <cellStyle name="20% - Акцент3 11 19" xfId="8550"/>
    <cellStyle name="20% - Акцент3 11 19 2" xfId="21247"/>
    <cellStyle name="20% - Акцент3 11 2" xfId="57"/>
    <cellStyle name="20% — акцент3 11 2" xfId="5392"/>
    <cellStyle name="20% - Акцент3 11 2 10" xfId="10289"/>
    <cellStyle name="20% - Акцент3 11 2 11" xfId="10607"/>
    <cellStyle name="20% - Акцент3 11 2 12" xfId="10925"/>
    <cellStyle name="20% - Акцент3 11 2 13" xfId="11243"/>
    <cellStyle name="20% - Акцент3 11 2 14" xfId="11561"/>
    <cellStyle name="20% - Акцент3 11 2 15" xfId="11879"/>
    <cellStyle name="20% - Акцент3 11 2 16" xfId="12197"/>
    <cellStyle name="20% - Акцент3 11 2 17" xfId="12453"/>
    <cellStyle name="20% - Акцент3 11 2 18" xfId="12833"/>
    <cellStyle name="20% - Акцент3 11 2 19" xfId="13088"/>
    <cellStyle name="20% - Акцент3 11 2 2" xfId="973"/>
    <cellStyle name="20% - Акцент3 11 2 2 2" xfId="5395"/>
    <cellStyle name="20% - Акцент3 11 2 20" xfId="13411"/>
    <cellStyle name="20% - Акцент3 11 2 21" xfId="20953"/>
    <cellStyle name="20% - Акцент3 11 2 22" xfId="16738"/>
    <cellStyle name="20% - Акцент3 11 2 23" xfId="24796"/>
    <cellStyle name="20% - Акцент3 11 2 24" xfId="24371"/>
    <cellStyle name="20% - Акцент3 11 2 25" xfId="25370"/>
    <cellStyle name="20% - Акцент3 11 2 26" xfId="26493"/>
    <cellStyle name="20% - Акцент3 11 2 27" xfId="17879"/>
    <cellStyle name="20% - Акцент3 11 2 28" xfId="29070"/>
    <cellStyle name="20% - Акцент3 11 2 29" xfId="36633"/>
    <cellStyle name="20% - Акцент3 11 2 3" xfId="3789"/>
    <cellStyle name="20% - Акцент3 11 2 30" xfId="38430"/>
    <cellStyle name="20% - Акцент3 11 2 31" xfId="42050"/>
    <cellStyle name="20% - Акцент3 11 2 32" xfId="44668"/>
    <cellStyle name="20% - Акцент3 11 2 33" xfId="47734"/>
    <cellStyle name="20% - Акцент3 11 2 4" xfId="5394"/>
    <cellStyle name="20% - Акцент3 11 2 5" xfId="8636"/>
    <cellStyle name="20% - Акцент3 11 2 6" xfId="8955"/>
    <cellStyle name="20% - Акцент3 11 2 7" xfId="9335"/>
    <cellStyle name="20% - Акцент3 11 2 8" xfId="9653"/>
    <cellStyle name="20% - Акцент3 11 2 9" xfId="9971"/>
    <cellStyle name="20% - Акцент3 11 20" xfId="8635"/>
    <cellStyle name="20% - Акцент3 11 21" xfId="8954"/>
    <cellStyle name="20% - Акцент3 11 22" xfId="9336"/>
    <cellStyle name="20% - Акцент3 11 23" xfId="9654"/>
    <cellStyle name="20% - Акцент3 11 24" xfId="9972"/>
    <cellStyle name="20% - Акцент3 11 25" xfId="10290"/>
    <cellStyle name="20% - Акцент3 11 26" xfId="10608"/>
    <cellStyle name="20% - Акцент3 11 27" xfId="10926"/>
    <cellStyle name="20% - Акцент3 11 28" xfId="11244"/>
    <cellStyle name="20% - Акцент3 11 29" xfId="11562"/>
    <cellStyle name="20% - Акцент3 11 3" xfId="974"/>
    <cellStyle name="20% — акцент3 11 3" xfId="14290"/>
    <cellStyle name="20% - Акцент3 11 3 10" xfId="34103"/>
    <cellStyle name="20% - Акцент3 11 3 11" xfId="37234"/>
    <cellStyle name="20% - Акцент3 11 3 12" xfId="39240"/>
    <cellStyle name="20% - Акцент3 11 3 13" xfId="43885"/>
    <cellStyle name="20% - Акцент3 11 3 14" xfId="42715"/>
    <cellStyle name="20% - Акцент3 11 3 15" xfId="48430"/>
    <cellStyle name="20% - Акцент3 11 3 2" xfId="5396"/>
    <cellStyle name="20% - Акцент3 11 3 3" xfId="16407"/>
    <cellStyle name="20% - Акцент3 11 3 4" xfId="22814"/>
    <cellStyle name="20% - Акцент3 11 3 5" xfId="18359"/>
    <cellStyle name="20% - Акцент3 11 3 6" xfId="19709"/>
    <cellStyle name="20% - Акцент3 11 3 7" xfId="28989"/>
    <cellStyle name="20% - Акцент3 11 3 8" xfId="31181"/>
    <cellStyle name="20% - Акцент3 11 3 9" xfId="18676"/>
    <cellStyle name="20% - Акцент3 11 30" xfId="11880"/>
    <cellStyle name="20% - Акцент3 11 31" xfId="12198"/>
    <cellStyle name="20% - Акцент3 11 32" xfId="12452"/>
    <cellStyle name="20% - Акцент3 11 33" xfId="12834"/>
    <cellStyle name="20% - Акцент3 11 34" xfId="13087"/>
    <cellStyle name="20% - Акцент3 11 35" xfId="13410"/>
    <cellStyle name="20% - Акцент3 11 36" xfId="16862"/>
    <cellStyle name="20% - Акцент3 11 37" xfId="22375"/>
    <cellStyle name="20% - Акцент3 11 38" xfId="16928"/>
    <cellStyle name="20% - Акцент3 11 39" xfId="24185"/>
    <cellStyle name="20% - Акцент3 11 4" xfId="975"/>
    <cellStyle name="20% — акцент3 11 4" xfId="20507"/>
    <cellStyle name="20% - Акцент3 11 4 10" xfId="35363"/>
    <cellStyle name="20% - Акцент3 11 4 11" xfId="39241"/>
    <cellStyle name="20% - Акцент3 11 4 12" xfId="43884"/>
    <cellStyle name="20% - Акцент3 11 4 13" xfId="45332"/>
    <cellStyle name="20% - Акцент3 11 4 14" xfId="48431"/>
    <cellStyle name="20% - Акцент3 11 4 2" xfId="5397"/>
    <cellStyle name="20% - Акцент3 11 4 3" xfId="23099"/>
    <cellStyle name="20% - Акцент3 11 4 4" xfId="24014"/>
    <cellStyle name="20% - Акцент3 11 4 5" xfId="16907"/>
    <cellStyle name="20% - Акцент3 11 4 6" xfId="19605"/>
    <cellStyle name="20% - Акцент3 11 4 7" xfId="17784"/>
    <cellStyle name="20% - Акцент3 11 4 8" xfId="22910"/>
    <cellStyle name="20% - Акцент3 11 4 9" xfId="24535"/>
    <cellStyle name="20% - Акцент3 11 40" xfId="14220"/>
    <cellStyle name="20% - Акцент3 11 41" xfId="17213"/>
    <cellStyle name="20% - Акцент3 11 42" xfId="22861"/>
    <cellStyle name="20% - Акцент3 11 43" xfId="33961"/>
    <cellStyle name="20% - Акцент3 11 44" xfId="33018"/>
    <cellStyle name="20% - Акцент3 11 45" xfId="38429"/>
    <cellStyle name="20% - Акцент3 11 46" xfId="44294"/>
    <cellStyle name="20% - Акцент3 11 47" xfId="44856"/>
    <cellStyle name="20% - Акцент3 11 48" xfId="47733"/>
    <cellStyle name="20% - Акцент3 11 5" xfId="976"/>
    <cellStyle name="20% — акцент3 11 5" xfId="21936"/>
    <cellStyle name="20% - Акцент3 11 5 10" xfId="39242"/>
    <cellStyle name="20% - Акцент3 11 5 11" xfId="43883"/>
    <cellStyle name="20% - Акцент3 11 5 12" xfId="45493"/>
    <cellStyle name="20% - Акцент3 11 5 13" xfId="48432"/>
    <cellStyle name="20% - Акцент3 11 5 2" xfId="5398"/>
    <cellStyle name="20% - Акцент3 11 5 3" xfId="22585"/>
    <cellStyle name="20% - Акцент3 11 5 4" xfId="15020"/>
    <cellStyle name="20% - Акцент3 11 5 5" xfId="13856"/>
    <cellStyle name="20% - Акцент3 11 5 6" xfId="30908"/>
    <cellStyle name="20% - Акцент3 11 5 7" xfId="30142"/>
    <cellStyle name="20% - Акцент3 11 5 8" xfId="16315"/>
    <cellStyle name="20% - Акцент3 11 5 9" xfId="13847"/>
    <cellStyle name="20% - Акцент3 11 6" xfId="977"/>
    <cellStyle name="20% — акцент3 11 6" xfId="15132"/>
    <cellStyle name="20% - Акцент3 11 6 10" xfId="43882"/>
    <cellStyle name="20% - Акцент3 11 6 11" xfId="45655"/>
    <cellStyle name="20% - Акцент3 11 6 12" xfId="48433"/>
    <cellStyle name="20% - Акцент3 11 6 2" xfId="5399"/>
    <cellStyle name="20% - Акцент3 11 6 3" xfId="23768"/>
    <cellStyle name="20% - Акцент3 11 6 4" xfId="27628"/>
    <cellStyle name="20% - Акцент3 11 6 5" xfId="26198"/>
    <cellStyle name="20% - Акцент3 11 6 6" xfId="22425"/>
    <cellStyle name="20% - Акцент3 11 6 7" xfId="29663"/>
    <cellStyle name="20% - Акцент3 11 6 8" xfId="37379"/>
    <cellStyle name="20% - Акцент3 11 6 9" xfId="39243"/>
    <cellStyle name="20% - Акцент3 11 7" xfId="978"/>
    <cellStyle name="20% — акцент3 11 7" xfId="17775"/>
    <cellStyle name="20% - Акцент3 11 7 10" xfId="45807"/>
    <cellStyle name="20% - Акцент3 11 7 11" xfId="48434"/>
    <cellStyle name="20% - Акцент3 11 7 2" xfId="5400"/>
    <cellStyle name="20% - Акцент3 11 7 3" xfId="23611"/>
    <cellStyle name="20% - Акцент3 11 7 4" xfId="30111"/>
    <cellStyle name="20% - Акцент3 11 7 5" xfId="14938"/>
    <cellStyle name="20% - Акцент3 11 7 6" xfId="25325"/>
    <cellStyle name="20% - Акцент3 11 7 7" xfId="37543"/>
    <cellStyle name="20% - Акцент3 11 7 8" xfId="39244"/>
    <cellStyle name="20% - Акцент3 11 7 9" xfId="43881"/>
    <cellStyle name="20% - Акцент3 11 8" xfId="979"/>
    <cellStyle name="20% — акцент3 11 8" xfId="25969"/>
    <cellStyle name="20% - Акцент3 11 8 10" xfId="48435"/>
    <cellStyle name="20% - Акцент3 11 8 2" xfId="5401"/>
    <cellStyle name="20% - Акцент3 11 8 3" xfId="19728"/>
    <cellStyle name="20% - Акцент3 11 8 4" xfId="21834"/>
    <cellStyle name="20% - Акцент3 11 8 5" xfId="32387"/>
    <cellStyle name="20% - Акцент3 11 8 6" xfId="26382"/>
    <cellStyle name="20% - Акцент3 11 8 7" xfId="39245"/>
    <cellStyle name="20% - Акцент3 11 8 8" xfId="43880"/>
    <cellStyle name="20% - Акцент3 11 8 9" xfId="45965"/>
    <cellStyle name="20% - Акцент3 11 9" xfId="980"/>
    <cellStyle name="20% — акцент3 11 9" xfId="24309"/>
    <cellStyle name="20% - Акцент3 11 9 2" xfId="5402"/>
    <cellStyle name="20% - Акцент3 11 9 3" xfId="33179"/>
    <cellStyle name="20% - Акцент3 11 9 4" xfId="15478"/>
    <cellStyle name="20% - Акцент3 11 9 5" xfId="25318"/>
    <cellStyle name="20% - Акцент3 11 9 6" xfId="39246"/>
    <cellStyle name="20% - Акцент3 11 9 7" xfId="46882"/>
    <cellStyle name="20% - Акцент3 11 9 8" xfId="46120"/>
    <cellStyle name="20% - Акцент3 11 9 9" xfId="48436"/>
    <cellStyle name="20% - Акцент3 12" xfId="58"/>
    <cellStyle name="20% — акцент3 12" xfId="982"/>
    <cellStyle name="20% - Акцент3 12 10" xfId="983"/>
    <cellStyle name="20% — акцент3 12 10" xfId="31319"/>
    <cellStyle name="20% - Акцент3 12 10 2" xfId="5405"/>
    <cellStyle name="20% - Акцент3 12 10 3" xfId="15490"/>
    <cellStyle name="20% - Акцент3 12 10 4" xfId="15335"/>
    <cellStyle name="20% - Акцент3 12 10 5" xfId="39249"/>
    <cellStyle name="20% - Акцент3 12 10 6" xfId="46398"/>
    <cellStyle name="20% - Акцент3 12 10 7" xfId="46590"/>
    <cellStyle name="20% - Акцент3 12 10 8" xfId="48439"/>
    <cellStyle name="20% - Акцент3 12 11" xfId="981"/>
    <cellStyle name="20% — акцент3 12 11" xfId="26583"/>
    <cellStyle name="20% - Акцент3 12 11 2" xfId="14299"/>
    <cellStyle name="20% - Акцент3 12 11 3" xfId="30795"/>
    <cellStyle name="20% - Акцент3 12 11 4" xfId="39247"/>
    <cellStyle name="20% - Акцент3 12 11 5" xfId="46718"/>
    <cellStyle name="20% - Акцент3 12 11 6" xfId="46271"/>
    <cellStyle name="20% - Акцент3 12 11 7" xfId="48437"/>
    <cellStyle name="20% - Акцент3 12 12" xfId="3790"/>
    <cellStyle name="20% — акцент3 12 12" xfId="21776"/>
    <cellStyle name="20% - Акцент3 12 13" xfId="4114"/>
    <cellStyle name="20% — акцент3 12 13" xfId="39248"/>
    <cellStyle name="20% - Акцент3 12 14" xfId="4335"/>
    <cellStyle name="20% — акцент3 12 14" xfId="46558"/>
    <cellStyle name="20% - Акцент3 12 15" xfId="4713"/>
    <cellStyle name="20% — акцент3 12 15" xfId="46432"/>
    <cellStyle name="20% - Акцент3 12 16" xfId="4917"/>
    <cellStyle name="20% — акцент3 12 16" xfId="48438"/>
    <cellStyle name="20% - Акцент3 12 17" xfId="5403"/>
    <cellStyle name="20% - Акцент3 12 18" xfId="8296"/>
    <cellStyle name="20% - Акцент3 12 18 2" xfId="20993"/>
    <cellStyle name="20% - Акцент3 12 19" xfId="8549"/>
    <cellStyle name="20% - Акцент3 12 19 2" xfId="21246"/>
    <cellStyle name="20% - Акцент3 12 2" xfId="59"/>
    <cellStyle name="20% — акцент3 12 2" xfId="5404"/>
    <cellStyle name="20% - Акцент3 12 2 10" xfId="10287"/>
    <cellStyle name="20% - Акцент3 12 2 11" xfId="10605"/>
    <cellStyle name="20% - Акцент3 12 2 12" xfId="10923"/>
    <cellStyle name="20% - Акцент3 12 2 13" xfId="11241"/>
    <cellStyle name="20% - Акцент3 12 2 14" xfId="11559"/>
    <cellStyle name="20% - Акцент3 12 2 15" xfId="11877"/>
    <cellStyle name="20% - Акцент3 12 2 16" xfId="12195"/>
    <cellStyle name="20% - Акцент3 12 2 17" xfId="12455"/>
    <cellStyle name="20% - Акцент3 12 2 18" xfId="12831"/>
    <cellStyle name="20% - Акцент3 12 2 19" xfId="13090"/>
    <cellStyle name="20% - Акцент3 12 2 2" xfId="984"/>
    <cellStyle name="20% - Акцент3 12 2 2 2" xfId="5407"/>
    <cellStyle name="20% - Акцент3 12 2 20" xfId="13413"/>
    <cellStyle name="20% - Акцент3 12 2 21" xfId="20952"/>
    <cellStyle name="20% - Акцент3 12 2 22" xfId="17161"/>
    <cellStyle name="20% - Акцент3 12 2 23" xfId="14253"/>
    <cellStyle name="20% - Акцент3 12 2 24" xfId="26696"/>
    <cellStyle name="20% - Акцент3 12 2 25" xfId="14902"/>
    <cellStyle name="20% - Акцент3 12 2 26" xfId="17777"/>
    <cellStyle name="20% - Акцент3 12 2 27" xfId="30204"/>
    <cellStyle name="20% - Акцент3 12 2 28" xfId="21908"/>
    <cellStyle name="20% - Акцент3 12 2 29" xfId="31064"/>
    <cellStyle name="20% - Акцент3 12 2 3" xfId="3791"/>
    <cellStyle name="20% - Акцент3 12 2 30" xfId="38432"/>
    <cellStyle name="20% - Акцент3 12 2 31" xfId="41848"/>
    <cellStyle name="20% - Акцент3 12 2 32" xfId="44410"/>
    <cellStyle name="20% - Акцент3 12 2 33" xfId="47736"/>
    <cellStyle name="20% - Акцент3 12 2 4" xfId="5406"/>
    <cellStyle name="20% - Акцент3 12 2 5" xfId="8638"/>
    <cellStyle name="20% - Акцент3 12 2 6" xfId="8957"/>
    <cellStyle name="20% - Акцент3 12 2 7" xfId="9333"/>
    <cellStyle name="20% - Акцент3 12 2 8" xfId="9651"/>
    <cellStyle name="20% - Акцент3 12 2 9" xfId="9969"/>
    <cellStyle name="20% - Акцент3 12 20" xfId="8637"/>
    <cellStyle name="20% - Акцент3 12 21" xfId="8956"/>
    <cellStyle name="20% - Акцент3 12 22" xfId="9334"/>
    <cellStyle name="20% - Акцент3 12 23" xfId="9652"/>
    <cellStyle name="20% - Акцент3 12 24" xfId="9970"/>
    <cellStyle name="20% - Акцент3 12 25" xfId="10288"/>
    <cellStyle name="20% - Акцент3 12 26" xfId="10606"/>
    <cellStyle name="20% - Акцент3 12 27" xfId="10924"/>
    <cellStyle name="20% - Акцент3 12 28" xfId="11242"/>
    <cellStyle name="20% - Акцент3 12 29" xfId="11560"/>
    <cellStyle name="20% - Акцент3 12 3" xfId="985"/>
    <cellStyle name="20% — акцент3 12 3" xfId="14300"/>
    <cellStyle name="20% - Акцент3 12 3 10" xfId="35017"/>
    <cellStyle name="20% - Акцент3 12 3 11" xfId="27518"/>
    <cellStyle name="20% - Акцент3 12 3 12" xfId="39250"/>
    <cellStyle name="20% - Акцент3 12 3 13" xfId="43879"/>
    <cellStyle name="20% - Акцент3 12 3 14" xfId="45333"/>
    <cellStyle name="20% - Акцент3 12 3 15" xfId="48440"/>
    <cellStyle name="20% - Акцент3 12 3 2" xfId="5408"/>
    <cellStyle name="20% - Акцент3 12 3 3" xfId="20494"/>
    <cellStyle name="20% - Акцент3 12 3 4" xfId="18732"/>
    <cellStyle name="20% - Акцент3 12 3 5" xfId="25776"/>
    <cellStyle name="20% - Акцент3 12 3 6" xfId="19602"/>
    <cellStyle name="20% - Акцент3 12 3 7" xfId="19012"/>
    <cellStyle name="20% - Акцент3 12 3 8" xfId="32815"/>
    <cellStyle name="20% - Акцент3 12 3 9" xfId="33883"/>
    <cellStyle name="20% - Акцент3 12 30" xfId="11878"/>
    <cellStyle name="20% - Акцент3 12 31" xfId="12196"/>
    <cellStyle name="20% - Акцент3 12 32" xfId="12454"/>
    <cellStyle name="20% - Акцент3 12 33" xfId="12832"/>
    <cellStyle name="20% - Акцент3 12 34" xfId="13089"/>
    <cellStyle name="20% - Акцент3 12 35" xfId="13412"/>
    <cellStyle name="20% - Акцент3 12 36" xfId="16861"/>
    <cellStyle name="20% - Акцент3 12 37" xfId="20819"/>
    <cellStyle name="20% - Акцент3 12 38" xfId="21979"/>
    <cellStyle name="20% - Акцент3 12 39" xfId="27282"/>
    <cellStyle name="20% - Акцент3 12 4" xfId="986"/>
    <cellStyle name="20% — акцент3 12 4" xfId="20497"/>
    <cellStyle name="20% - Акцент3 12 4 10" xfId="24925"/>
    <cellStyle name="20% - Акцент3 12 4 11" xfId="39251"/>
    <cellStyle name="20% - Акцент3 12 4 12" xfId="46241"/>
    <cellStyle name="20% - Акцент3 12 4 13" xfId="45494"/>
    <cellStyle name="20% - Акцент3 12 4 14" xfId="48441"/>
    <cellStyle name="20% - Акцент3 12 4 2" xfId="5409"/>
    <cellStyle name="20% - Акцент3 12 4 3" xfId="15781"/>
    <cellStyle name="20% - Акцент3 12 4 4" xfId="15127"/>
    <cellStyle name="20% - Акцент3 12 4 5" xfId="17563"/>
    <cellStyle name="20% - Акцент3 12 4 6" xfId="26895"/>
    <cellStyle name="20% - Акцент3 12 4 7" xfId="29844"/>
    <cellStyle name="20% - Акцент3 12 4 8" xfId="34123"/>
    <cellStyle name="20% - Акцент3 12 4 9" xfId="22743"/>
    <cellStyle name="20% - Акцент3 12 40" xfId="26379"/>
    <cellStyle name="20% - Акцент3 12 41" xfId="24510"/>
    <cellStyle name="20% - Акцент3 12 42" xfId="29094"/>
    <cellStyle name="20% - Акцент3 12 43" xfId="30292"/>
    <cellStyle name="20% - Акцент3 12 44" xfId="36488"/>
    <cellStyle name="20% - Акцент3 12 45" xfId="38431"/>
    <cellStyle name="20% - Акцент3 12 46" xfId="44298"/>
    <cellStyle name="20% - Акцент3 12 47" xfId="43042"/>
    <cellStyle name="20% - Акцент3 12 48" xfId="47735"/>
    <cellStyle name="20% - Акцент3 12 5" xfId="987"/>
    <cellStyle name="20% — акцент3 12 5" xfId="24547"/>
    <cellStyle name="20% - Акцент3 12 5 10" xfId="39252"/>
    <cellStyle name="20% - Акцент3 12 5 11" xfId="46088"/>
    <cellStyle name="20% - Акцент3 12 5 12" xfId="39447"/>
    <cellStyle name="20% - Акцент3 12 5 13" xfId="48442"/>
    <cellStyle name="20% - Акцент3 12 5 2" xfId="5410"/>
    <cellStyle name="20% - Акцент3 12 5 3" xfId="25626"/>
    <cellStyle name="20% - Акцент3 12 5 4" xfId="18997"/>
    <cellStyle name="20% - Акцент3 12 5 5" xfId="27184"/>
    <cellStyle name="20% - Акцент3 12 5 6" xfId="21963"/>
    <cellStyle name="20% - Акцент3 12 5 7" xfId="34349"/>
    <cellStyle name="20% - Акцент3 12 5 8" xfId="31754"/>
    <cellStyle name="20% - Акцент3 12 5 9" xfId="28631"/>
    <cellStyle name="20% - Акцент3 12 6" xfId="988"/>
    <cellStyle name="20% — акцент3 12 6" xfId="21597"/>
    <cellStyle name="20% - Акцент3 12 6 10" xfId="45933"/>
    <cellStyle name="20% - Акцент3 12 6 11" xfId="42718"/>
    <cellStyle name="20% - Акцент3 12 6 12" xfId="48443"/>
    <cellStyle name="20% - Акцент3 12 6 2" xfId="5411"/>
    <cellStyle name="20% - Акцент3 12 6 3" xfId="25354"/>
    <cellStyle name="20% - Акцент3 12 6 4" xfId="14400"/>
    <cellStyle name="20% - Акцент3 12 6 5" xfId="20493"/>
    <cellStyle name="20% - Акцент3 12 6 6" xfId="34590"/>
    <cellStyle name="20% - Акцент3 12 6 7" xfId="35222"/>
    <cellStyle name="20% - Акцент3 12 6 8" xfId="22493"/>
    <cellStyle name="20% - Акцент3 12 6 9" xfId="39253"/>
    <cellStyle name="20% - Акцент3 12 7" xfId="989"/>
    <cellStyle name="20% — акцент3 12 7" xfId="20203"/>
    <cellStyle name="20% - Акцент3 12 7 10" xfId="41901"/>
    <cellStyle name="20% - Акцент3 12 7 11" xfId="48444"/>
    <cellStyle name="20% - Акцент3 12 7 2" xfId="5412"/>
    <cellStyle name="20% - Акцент3 12 7 3" xfId="29652"/>
    <cellStyle name="20% - Акцент3 12 7 4" xfId="16955"/>
    <cellStyle name="20% - Акцент3 12 7 5" xfId="32727"/>
    <cellStyle name="20% - Акцент3 12 7 6" xfId="35415"/>
    <cellStyle name="20% - Акцент3 12 7 7" xfId="33878"/>
    <cellStyle name="20% - Акцент3 12 7 8" xfId="39254"/>
    <cellStyle name="20% - Акцент3 12 7 9" xfId="45777"/>
    <cellStyle name="20% - Акцент3 12 8" xfId="990"/>
    <cellStyle name="20% — акцент3 12 8" xfId="21539"/>
    <cellStyle name="20% - Акцент3 12 8 10" xfId="48445"/>
    <cellStyle name="20% - Акцент3 12 8 2" xfId="5413"/>
    <cellStyle name="20% - Акцент3 12 8 3" xfId="29670"/>
    <cellStyle name="20% - Акцент3 12 8 4" xfId="27833"/>
    <cellStyle name="20% - Акцент3 12 8 5" xfId="35607"/>
    <cellStyle name="20% - Акцент3 12 8 6" xfId="29461"/>
    <cellStyle name="20% - Акцент3 12 8 7" xfId="39255"/>
    <cellStyle name="20% - Акцент3 12 8 8" xfId="45625"/>
    <cellStyle name="20% - Акцент3 12 8 9" xfId="42717"/>
    <cellStyle name="20% - Акцент3 12 9" xfId="991"/>
    <cellStyle name="20% — акцент3 12 9" xfId="28441"/>
    <cellStyle name="20% - Акцент3 12 9 2" xfId="5414"/>
    <cellStyle name="20% - Акцент3 12 9 3" xfId="28493"/>
    <cellStyle name="20% - Акцент3 12 9 4" xfId="35811"/>
    <cellStyle name="20% - Акцент3 12 9 5" xfId="35169"/>
    <cellStyle name="20% - Акцент3 12 9 6" xfId="39256"/>
    <cellStyle name="20% - Акцент3 12 9 7" xfId="45461"/>
    <cellStyle name="20% - Акцент3 12 9 8" xfId="44520"/>
    <cellStyle name="20% - Акцент3 12 9 9" xfId="48446"/>
    <cellStyle name="20% - Акцент3 13" xfId="60"/>
    <cellStyle name="20% — акцент3 13" xfId="993"/>
    <cellStyle name="20% - Акцент3 13 10" xfId="994"/>
    <cellStyle name="20% — акцент3 13 10" xfId="21429"/>
    <cellStyle name="20% - Акцент3 13 10 2" xfId="5417"/>
    <cellStyle name="20% - Акцент3 13 10 3" xfId="32281"/>
    <cellStyle name="20% - Акцент3 13 10 4" xfId="16269"/>
    <cellStyle name="20% - Акцент3 13 10 5" xfId="39259"/>
    <cellStyle name="20% - Акцент3 13 10 6" xfId="44974"/>
    <cellStyle name="20% - Акцент3 13 10 7" xfId="45007"/>
    <cellStyle name="20% - Акцент3 13 10 8" xfId="48449"/>
    <cellStyle name="20% - Акцент3 13 11" xfId="992"/>
    <cellStyle name="20% — акцент3 13 11" xfId="36206"/>
    <cellStyle name="20% - Акцент3 13 11 2" xfId="14308"/>
    <cellStyle name="20% - Акцент3 13 11 3" xfId="33930"/>
    <cellStyle name="20% - Акцент3 13 11 4" xfId="39257"/>
    <cellStyle name="20% - Акцент3 13 11 5" xfId="45300"/>
    <cellStyle name="20% - Акцент3 13 11 6" xfId="44682"/>
    <cellStyle name="20% - Акцент3 13 11 7" xfId="48447"/>
    <cellStyle name="20% - Акцент3 13 12" xfId="3792"/>
    <cellStyle name="20% — акцент3 13 12" xfId="34035"/>
    <cellStyle name="20% - Акцент3 13 13" xfId="4115"/>
    <cellStyle name="20% — акцент3 13 13" xfId="39258"/>
    <cellStyle name="20% - Акцент3 13 14" xfId="4337"/>
    <cellStyle name="20% — акцент3 13 14" xfId="45138"/>
    <cellStyle name="20% - Акцент3 13 15" xfId="4711"/>
    <cellStyle name="20% — акцент3 13 15" xfId="44840"/>
    <cellStyle name="20% - Акцент3 13 16" xfId="4915"/>
    <cellStyle name="20% — акцент3 13 16" xfId="48448"/>
    <cellStyle name="20% - Акцент3 13 17" xfId="5415"/>
    <cellStyle name="20% - Акцент3 13 18" xfId="8297"/>
    <cellStyle name="20% - Акцент3 13 18 2" xfId="20994"/>
    <cellStyle name="20% - Акцент3 13 19" xfId="8548"/>
    <cellStyle name="20% - Акцент3 13 19 2" xfId="21245"/>
    <cellStyle name="20% - Акцент3 13 2" xfId="61"/>
    <cellStyle name="20% — акцент3 13 2" xfId="5416"/>
    <cellStyle name="20% - Акцент3 13 2 10" xfId="10285"/>
    <cellStyle name="20% - Акцент3 13 2 11" xfId="10603"/>
    <cellStyle name="20% - Акцент3 13 2 12" xfId="10921"/>
    <cellStyle name="20% - Акцент3 13 2 13" xfId="11239"/>
    <cellStyle name="20% - Акцент3 13 2 14" xfId="11557"/>
    <cellStyle name="20% - Акцент3 13 2 15" xfId="11875"/>
    <cellStyle name="20% - Акцент3 13 2 16" xfId="12193"/>
    <cellStyle name="20% - Акцент3 13 2 17" xfId="12457"/>
    <cellStyle name="20% - Акцент3 13 2 18" xfId="12829"/>
    <cellStyle name="20% - Акцент3 13 2 19" xfId="13092"/>
    <cellStyle name="20% - Акцент3 13 2 2" xfId="995"/>
    <cellStyle name="20% - Акцент3 13 2 2 2" xfId="5419"/>
    <cellStyle name="20% - Акцент3 13 2 20" xfId="13415"/>
    <cellStyle name="20% - Акцент3 13 2 21" xfId="20951"/>
    <cellStyle name="20% - Акцент3 13 2 22" xfId="13676"/>
    <cellStyle name="20% - Акцент3 13 2 23" xfId="17577"/>
    <cellStyle name="20% - Акцент3 13 2 24" xfId="22325"/>
    <cellStyle name="20% - Акцент3 13 2 25" xfId="18111"/>
    <cellStyle name="20% - Акцент3 13 2 26" xfId="18723"/>
    <cellStyle name="20% - Акцент3 13 2 27" xfId="20396"/>
    <cellStyle name="20% - Акцент3 13 2 28" xfId="33732"/>
    <cellStyle name="20% - Акцент3 13 2 29" xfId="27076"/>
    <cellStyle name="20% - Акцент3 13 2 3" xfId="3793"/>
    <cellStyle name="20% - Акцент3 13 2 30" xfId="38434"/>
    <cellStyle name="20% - Акцент3 13 2 31" xfId="41847"/>
    <cellStyle name="20% - Акцент3 13 2 32" xfId="45508"/>
    <cellStyle name="20% - Акцент3 13 2 33" xfId="47738"/>
    <cellStyle name="20% - Акцент3 13 2 4" xfId="5418"/>
    <cellStyle name="20% - Акцент3 13 2 5" xfId="8640"/>
    <cellStyle name="20% - Акцент3 13 2 6" xfId="8959"/>
    <cellStyle name="20% - Акцент3 13 2 7" xfId="9331"/>
    <cellStyle name="20% - Акцент3 13 2 8" xfId="9649"/>
    <cellStyle name="20% - Акцент3 13 2 9" xfId="9967"/>
    <cellStyle name="20% - Акцент3 13 20" xfId="8639"/>
    <cellStyle name="20% - Акцент3 13 21" xfId="8958"/>
    <cellStyle name="20% - Акцент3 13 22" xfId="9332"/>
    <cellStyle name="20% - Акцент3 13 23" xfId="9650"/>
    <cellStyle name="20% - Акцент3 13 24" xfId="9968"/>
    <cellStyle name="20% - Акцент3 13 25" xfId="10286"/>
    <cellStyle name="20% - Акцент3 13 26" xfId="10604"/>
    <cellStyle name="20% - Акцент3 13 27" xfId="10922"/>
    <cellStyle name="20% - Акцент3 13 28" xfId="11240"/>
    <cellStyle name="20% - Акцент3 13 29" xfId="11558"/>
    <cellStyle name="20% - Акцент3 13 3" xfId="996"/>
    <cellStyle name="20% — акцент3 13 3" xfId="14309"/>
    <cellStyle name="20% - Акцент3 13 3 10" xfId="30649"/>
    <cellStyle name="20% - Акцент3 13 3 11" xfId="29055"/>
    <cellStyle name="20% - Акцент3 13 3 12" xfId="39260"/>
    <cellStyle name="20% - Акцент3 13 3 13" xfId="43877"/>
    <cellStyle name="20% - Акцент3 13 3 14" xfId="44519"/>
    <cellStyle name="20% - Акцент3 13 3 15" xfId="48450"/>
    <cellStyle name="20% - Акцент3 13 3 2" xfId="5420"/>
    <cellStyle name="20% - Акцент3 13 3 3" xfId="20484"/>
    <cellStyle name="20% - Акцент3 13 3 4" xfId="14661"/>
    <cellStyle name="20% - Акцент3 13 3 5" xfId="19196"/>
    <cellStyle name="20% - Акцент3 13 3 6" xfId="26157"/>
    <cellStyle name="20% - Акцент3 13 3 7" xfId="26669"/>
    <cellStyle name="20% - Акцент3 13 3 8" xfId="31531"/>
    <cellStyle name="20% - Акцент3 13 3 9" xfId="18370"/>
    <cellStyle name="20% - Акцент3 13 30" xfId="11876"/>
    <cellStyle name="20% - Акцент3 13 31" xfId="12194"/>
    <cellStyle name="20% - Акцент3 13 32" xfId="12456"/>
    <cellStyle name="20% - Акцент3 13 33" xfId="12830"/>
    <cellStyle name="20% - Акцент3 13 34" xfId="13091"/>
    <cellStyle name="20% - Акцент3 13 35" xfId="13414"/>
    <cellStyle name="20% - Акцент3 13 36" xfId="16860"/>
    <cellStyle name="20% - Акцент3 13 37" xfId="20815"/>
    <cellStyle name="20% - Акцент3 13 38" xfId="18261"/>
    <cellStyle name="20% - Акцент3 13 39" xfId="24221"/>
    <cellStyle name="20% - Акцент3 13 4" xfId="997"/>
    <cellStyle name="20% — акцент3 13 4" xfId="20487"/>
    <cellStyle name="20% - Акцент3 13 4 10" xfId="36264"/>
    <cellStyle name="20% - Акцент3 13 4 11" xfId="39261"/>
    <cellStyle name="20% - Акцент3 13 4 12" xfId="43878"/>
    <cellStyle name="20% - Акцент3 13 4 13" xfId="44681"/>
    <cellStyle name="20% - Акцент3 13 4 14" xfId="48451"/>
    <cellStyle name="20% - Акцент3 13 4 2" xfId="5421"/>
    <cellStyle name="20% - Акцент3 13 4 3" xfId="18737"/>
    <cellStyle name="20% - Акцент3 13 4 4" xfId="17144"/>
    <cellStyle name="20% - Акцент3 13 4 5" xfId="27807"/>
    <cellStyle name="20% - Акцент3 13 4 6" xfId="26606"/>
    <cellStyle name="20% - Акцент3 13 4 7" xfId="31783"/>
    <cellStyle name="20% - Акцент3 13 4 8" xfId="30964"/>
    <cellStyle name="20% - Акцент3 13 4 9" xfId="26240"/>
    <cellStyle name="20% - Акцент3 13 40" xfId="21441"/>
    <cellStyle name="20% - Акцент3 13 41" xfId="19646"/>
    <cellStyle name="20% - Акцент3 13 42" xfId="24293"/>
    <cellStyle name="20% - Акцент3 13 43" xfId="30138"/>
    <cellStyle name="20% - Акцент3 13 44" xfId="22492"/>
    <cellStyle name="20% - Акцент3 13 45" xfId="38433"/>
    <cellStyle name="20% - Акцент3 13 46" xfId="44297"/>
    <cellStyle name="20% - Акцент3 13 47" xfId="38701"/>
    <cellStyle name="20% - Акцент3 13 48" xfId="47737"/>
    <cellStyle name="20% - Акцент3 13 5" xfId="998"/>
    <cellStyle name="20% — акцент3 13 5" xfId="18735"/>
    <cellStyle name="20% - Акцент3 13 5 10" xfId="39262"/>
    <cellStyle name="20% - Акцент3 13 5 11" xfId="41421"/>
    <cellStyle name="20% - Акцент3 13 5 12" xfId="44841"/>
    <cellStyle name="20% - Акцент3 13 5 13" xfId="48452"/>
    <cellStyle name="20% - Акцент3 13 5 2" xfId="5422"/>
    <cellStyle name="20% - Акцент3 13 5 3" xfId="15128"/>
    <cellStyle name="20% - Акцент3 13 5 4" xfId="28084"/>
    <cellStyle name="20% - Акцент3 13 5 5" xfId="17621"/>
    <cellStyle name="20% - Акцент3 13 5 6" xfId="32040"/>
    <cellStyle name="20% - Акцент3 13 5 7" xfId="22199"/>
    <cellStyle name="20% - Акцент3 13 5 8" xfId="28736"/>
    <cellStyle name="20% - Акцент3 13 5 9" xfId="22588"/>
    <cellStyle name="20% - Акцент3 13 6" xfId="999"/>
    <cellStyle name="20% — акцент3 13 6" xfId="27221"/>
    <cellStyle name="20% - Акцент3 13 6 10" xfId="43876"/>
    <cellStyle name="20% - Акцент3 13 6 11" xfId="45008"/>
    <cellStyle name="20% - Акцент3 13 6 12" xfId="48453"/>
    <cellStyle name="20% - Акцент3 13 6 2" xfId="5423"/>
    <cellStyle name="20% - Акцент3 13 6 3" xfId="28367"/>
    <cellStyle name="20% - Акцент3 13 6 4" xfId="26475"/>
    <cellStyle name="20% - Акцент3 13 6 5" xfId="32317"/>
    <cellStyle name="20% - Акцент3 13 6 6" xfId="25766"/>
    <cellStyle name="20% - Акцент3 13 6 7" xfId="31270"/>
    <cellStyle name="20% - Акцент3 13 6 8" xfId="35272"/>
    <cellStyle name="20% - Акцент3 13 6 9" xfId="39263"/>
    <cellStyle name="20% - Акцент3 13 7" xfId="1000"/>
    <cellStyle name="20% — акцент3 13 7" xfId="26334"/>
    <cellStyle name="20% - Акцент3 13 7 10" xfId="45171"/>
    <cellStyle name="20% - Акцент3 13 7 11" xfId="48454"/>
    <cellStyle name="20% - Акцент3 13 7 2" xfId="5424"/>
    <cellStyle name="20% - Акцент3 13 7 3" xfId="20695"/>
    <cellStyle name="20% - Акцент3 13 7 4" xfId="32551"/>
    <cellStyle name="20% - Акцент3 13 7 5" xfId="27185"/>
    <cellStyle name="20% - Акцент3 13 7 6" xfId="18051"/>
    <cellStyle name="20% - Акцент3 13 7 7" xfId="29053"/>
    <cellStyle name="20% - Акцент3 13 7 8" xfId="39264"/>
    <cellStyle name="20% - Акцент3 13 7 9" xfId="44644"/>
    <cellStyle name="20% - Акцент3 13 8" xfId="1001"/>
    <cellStyle name="20% — акцент3 13 8" xfId="30471"/>
    <cellStyle name="20% - Акцент3 13 8 10" xfId="48455"/>
    <cellStyle name="20% - Акцент3 13 8 2" xfId="5425"/>
    <cellStyle name="20% - Акцент3 13 8 3" xfId="19644"/>
    <cellStyle name="20% - Акцент3 13 8 4" xfId="29757"/>
    <cellStyle name="20% - Акцент3 13 8 5" xfId="31503"/>
    <cellStyle name="20% - Акцент3 13 8 6" xfId="29992"/>
    <cellStyle name="20% - Акцент3 13 8 7" xfId="39265"/>
    <cellStyle name="20% - Акцент3 13 8 8" xfId="43826"/>
    <cellStyle name="20% - Акцент3 13 8 9" xfId="45656"/>
    <cellStyle name="20% - Акцент3 13 9" xfId="1002"/>
    <cellStyle name="20% — акцент3 13 9" xfId="30932"/>
    <cellStyle name="20% - Акцент3 13 9 2" xfId="5426"/>
    <cellStyle name="20% - Акцент3 13 9 3" xfId="18143"/>
    <cellStyle name="20% - Акцент3 13 9 4" xfId="29717"/>
    <cellStyle name="20% - Акцент3 13 9 5" xfId="35852"/>
    <cellStyle name="20% - Акцент3 13 9 6" xfId="39266"/>
    <cellStyle name="20% - Акцент3 13 9 7" xfId="42479"/>
    <cellStyle name="20% - Акцент3 13 9 8" xfId="43140"/>
    <cellStyle name="20% - Акцент3 13 9 9" xfId="48456"/>
    <cellStyle name="20% - Акцент3 14" xfId="62"/>
    <cellStyle name="20% — акцент3 14" xfId="1003"/>
    <cellStyle name="20% - Акцент3 14 10" xfId="4913"/>
    <cellStyle name="20% — акцент3 14 10" xfId="25417"/>
    <cellStyle name="20% - Акцент3 14 11" xfId="5427"/>
    <cellStyle name="20% — акцент3 14 11" xfId="33088"/>
    <cellStyle name="20% - Акцент3 14 12" xfId="8641"/>
    <cellStyle name="20% — акцент3 14 12" xfId="35565"/>
    <cellStyle name="20% - Акцент3 14 13" xfId="8960"/>
    <cellStyle name="20% — акцент3 14 13" xfId="39267"/>
    <cellStyle name="20% - Акцент3 14 14" xfId="9330"/>
    <cellStyle name="20% — акцент3 14 14" xfId="42412"/>
    <cellStyle name="20% - Акцент3 14 15" xfId="9648"/>
    <cellStyle name="20% — акцент3 14 15" xfId="45808"/>
    <cellStyle name="20% - Акцент3 14 16" xfId="9966"/>
    <cellStyle name="20% — акцент3 14 16" xfId="48457"/>
    <cellStyle name="20% - Акцент3 14 17" xfId="10284"/>
    <cellStyle name="20% - Акцент3 14 18" xfId="10602"/>
    <cellStyle name="20% - Акцент3 14 19" xfId="10920"/>
    <cellStyle name="20% - Акцент3 14 2" xfId="1004"/>
    <cellStyle name="20% — акцент3 14 2" xfId="5428"/>
    <cellStyle name="20% - Акцент3 14 2 10" xfId="27880"/>
    <cellStyle name="20% - Акцент3 14 2 11" xfId="28518"/>
    <cellStyle name="20% - Акцент3 14 2 12" xfId="35374"/>
    <cellStyle name="20% - Акцент3 14 2 13" xfId="39268"/>
    <cellStyle name="20% - Акцент3 14 2 14" xfId="42313"/>
    <cellStyle name="20% - Акцент3 14 2 15" xfId="43143"/>
    <cellStyle name="20% - Акцент3 14 2 16" xfId="48458"/>
    <cellStyle name="20% - Акцент3 14 2 2" xfId="5429"/>
    <cellStyle name="20% - Акцент3 14 2 3" xfId="14319"/>
    <cellStyle name="20% - Акцент3 14 2 4" xfId="25347"/>
    <cellStyle name="20% - Акцент3 14 2 5" xfId="17908"/>
    <cellStyle name="20% - Акцент3 14 2 6" xfId="25336"/>
    <cellStyle name="20% - Акцент3 14 2 7" xfId="21544"/>
    <cellStyle name="20% - Акцент3 14 2 8" xfId="27594"/>
    <cellStyle name="20% - Акцент3 14 2 9" xfId="25827"/>
    <cellStyle name="20% - Акцент3 14 20" xfId="11238"/>
    <cellStyle name="20% - Акцент3 14 21" xfId="11556"/>
    <cellStyle name="20% - Акцент3 14 22" xfId="11874"/>
    <cellStyle name="20% - Акцент3 14 23" xfId="12192"/>
    <cellStyle name="20% - Акцент3 14 24" xfId="12458"/>
    <cellStyle name="20% - Акцент3 14 25" xfId="12828"/>
    <cellStyle name="20% - Акцент3 14 26" xfId="13093"/>
    <cellStyle name="20% - Акцент3 14 27" xfId="13416"/>
    <cellStyle name="20% - Акцент3 14 28" xfId="16859"/>
    <cellStyle name="20% - Акцент3 14 29" xfId="16739"/>
    <cellStyle name="20% - Акцент3 14 3" xfId="1005"/>
    <cellStyle name="20% — акцент3 14 3" xfId="14318"/>
    <cellStyle name="20% - Акцент3 14 3 10" xfId="24298"/>
    <cellStyle name="20% - Акцент3 14 3 11" xfId="35180"/>
    <cellStyle name="20% - Акцент3 14 3 12" xfId="39269"/>
    <cellStyle name="20% - Акцент3 14 3 13" xfId="42151"/>
    <cellStyle name="20% - Акцент3 14 3 14" xfId="45966"/>
    <cellStyle name="20% - Акцент3 14 3 15" xfId="48459"/>
    <cellStyle name="20% - Акцент3 14 3 2" xfId="5430"/>
    <cellStyle name="20% - Акцент3 14 3 3" xfId="25059"/>
    <cellStyle name="20% - Акцент3 14 3 4" xfId="18739"/>
    <cellStyle name="20% - Акцент3 14 3 5" xfId="24883"/>
    <cellStyle name="20% - Акцент3 14 3 6" xfId="25930"/>
    <cellStyle name="20% - Акцент3 14 3 7" xfId="24826"/>
    <cellStyle name="20% - Акцент3 14 3 8" xfId="25587"/>
    <cellStyle name="20% - Акцент3 14 3 9" xfId="25262"/>
    <cellStyle name="20% - Акцент3 14 30" xfId="26083"/>
    <cellStyle name="20% - Акцент3 14 31" xfId="14089"/>
    <cellStyle name="20% - Акцент3 14 32" xfId="23808"/>
    <cellStyle name="20% - Акцент3 14 33" xfId="27639"/>
    <cellStyle name="20% - Акцент3 14 34" xfId="25450"/>
    <cellStyle name="20% - Акцент3 14 35" xfId="22770"/>
    <cellStyle name="20% - Акцент3 14 36" xfId="25543"/>
    <cellStyle name="20% - Акцент3 14 37" xfId="38435"/>
    <cellStyle name="20% - Акцент3 14 38" xfId="44295"/>
    <cellStyle name="20% - Акцент3 14 39" xfId="45048"/>
    <cellStyle name="20% - Акцент3 14 4" xfId="1006"/>
    <cellStyle name="20% — акцент3 14 4" xfId="25637"/>
    <cellStyle name="20% - Акцент3 14 4 10" xfId="34977"/>
    <cellStyle name="20% - Акцент3 14 4 11" xfId="39270"/>
    <cellStyle name="20% - Акцент3 14 4 12" xfId="42030"/>
    <cellStyle name="20% - Акцент3 14 4 13" xfId="42719"/>
    <cellStyle name="20% - Акцент3 14 4 14" xfId="48460"/>
    <cellStyle name="20% - Акцент3 14 4 2" xfId="5431"/>
    <cellStyle name="20% - Акцент3 14 4 3" xfId="22811"/>
    <cellStyle name="20% - Акцент3 14 4 4" xfId="15126"/>
    <cellStyle name="20% - Акцент3 14 4 5" xfId="19086"/>
    <cellStyle name="20% - Акцент3 14 4 6" xfId="23909"/>
    <cellStyle name="20% - Акцент3 14 4 7" xfId="22490"/>
    <cellStyle name="20% - Акцент3 14 4 8" xfId="33180"/>
    <cellStyle name="20% - Акцент3 14 4 9" xfId="14507"/>
    <cellStyle name="20% - Акцент3 14 40" xfId="47739"/>
    <cellStyle name="20% - Акцент3 14 5" xfId="1007"/>
    <cellStyle name="20% — акцент3 14 5" xfId="17723"/>
    <cellStyle name="20% - Акцент3 14 5 10" xfId="39271"/>
    <cellStyle name="20% - Акцент3 14 5 11" xfId="43875"/>
    <cellStyle name="20% - Акцент3 14 5 12" xfId="46121"/>
    <cellStyle name="20% - Акцент3 14 5 13" xfId="48461"/>
    <cellStyle name="20% - Акцент3 14 5 2" xfId="5432"/>
    <cellStyle name="20% - Акцент3 14 5 3" xfId="24462"/>
    <cellStyle name="20% - Акцент3 14 5 4" xfId="27246"/>
    <cellStyle name="20% - Акцент3 14 5 5" xfId="17264"/>
    <cellStyle name="20% - Акцент3 14 5 6" xfId="29037"/>
    <cellStyle name="20% - Акцент3 14 5 7" xfId="33413"/>
    <cellStyle name="20% - Акцент3 14 5 8" xfId="25883"/>
    <cellStyle name="20% - Акцент3 14 5 9" xfId="34769"/>
    <cellStyle name="20% - Акцент3 14 6" xfId="3794"/>
    <cellStyle name="20% — акцент3 14 6" xfId="24719"/>
    <cellStyle name="20% - Акцент3 14 7" xfId="4116"/>
    <cellStyle name="20% — акцент3 14 7" xfId="18230"/>
    <cellStyle name="20% - Акцент3 14 8" xfId="4339"/>
    <cellStyle name="20% — акцент3 14 8" xfId="31127"/>
    <cellStyle name="20% - Акцент3 14 9" xfId="4709"/>
    <cellStyle name="20% — акцент3 14 9" xfId="29395"/>
    <cellStyle name="20% - Акцент3 15" xfId="1008"/>
    <cellStyle name="20% — акцент3 15" xfId="1009"/>
    <cellStyle name="20% - Акцент3 15 10" xfId="28405"/>
    <cellStyle name="20% — акцент3 15 10" xfId="33650"/>
    <cellStyle name="20% - Акцент3 15 11" xfId="29429"/>
    <cellStyle name="20% — акцент3 15 11" xfId="18992"/>
    <cellStyle name="20% - Акцент3 15 12" xfId="29046"/>
    <cellStyle name="20% — акцент3 15 12" xfId="21729"/>
    <cellStyle name="20% - Акцент3 15 13" xfId="39272"/>
    <cellStyle name="20% — акцент3 15 13" xfId="39273"/>
    <cellStyle name="20% - Акцент3 15 14" xfId="41418"/>
    <cellStyle name="20% — акцент3 15 14" xfId="43874"/>
    <cellStyle name="20% - Акцент3 15 15" xfId="46272"/>
    <cellStyle name="20% — акцент3 15 15" xfId="46431"/>
    <cellStyle name="20% - Акцент3 15 16" xfId="48462"/>
    <cellStyle name="20% — акцент3 15 16" xfId="48463"/>
    <cellStyle name="20% - Акцент3 15 2" xfId="5433"/>
    <cellStyle name="20% — акцент3 15 2" xfId="5434"/>
    <cellStyle name="20% - Акцент3 15 3" xfId="14323"/>
    <cellStyle name="20% — акцент3 15 3" xfId="14324"/>
    <cellStyle name="20% - Акцент3 15 4" xfId="20477"/>
    <cellStyle name="20% — акцент3 15 4" xfId="24473"/>
    <cellStyle name="20% - Акцент3 15 5" xfId="23389"/>
    <cellStyle name="20% — акцент3 15 5" xfId="23669"/>
    <cellStyle name="20% - Акцент3 15 6" xfId="19192"/>
    <cellStyle name="20% — акцент3 15 6" xfId="25048"/>
    <cellStyle name="20% - Акцент3 15 7" xfId="20409"/>
    <cellStyle name="20% — акцент3 15 7" xfId="19309"/>
    <cellStyle name="20% - Акцент3 15 8" xfId="24614"/>
    <cellStyle name="20% — акцент3 15 8" xfId="25748"/>
    <cellStyle name="20% - Акцент3 15 9" xfId="28650"/>
    <cellStyle name="20% — акцент3 15 9" xfId="21549"/>
    <cellStyle name="20% - Акцент3 16" xfId="1010"/>
    <cellStyle name="20% — акцент3 16" xfId="1011"/>
    <cellStyle name="20% - Акцент3 16 10" xfId="33884"/>
    <cellStyle name="20% — акцент3 16 10" xfId="34122"/>
    <cellStyle name="20% - Акцент3 16 11" xfId="31038"/>
    <cellStyle name="20% — акцент3 16 11" xfId="27895"/>
    <cellStyle name="20% - Акцент3 16 12" xfId="28056"/>
    <cellStyle name="20% — акцент3 16 12" xfId="17545"/>
    <cellStyle name="20% - Акцент3 16 13" xfId="39274"/>
    <cellStyle name="20% — акцент3 16 13" xfId="39275"/>
    <cellStyle name="20% - Акцент3 16 14" xfId="41417"/>
    <cellStyle name="20% — акцент3 16 14" xfId="43873"/>
    <cellStyle name="20% - Акцент3 16 15" xfId="46591"/>
    <cellStyle name="20% — акцент3 16 15" xfId="46753"/>
    <cellStyle name="20% - Акцент3 16 16" xfId="48464"/>
    <cellStyle name="20% — акцент3 16 16" xfId="48465"/>
    <cellStyle name="20% - Акцент3 16 2" xfId="5435"/>
    <cellStyle name="20% — акцент3 16 2" xfId="5436"/>
    <cellStyle name="20% - Акцент3 16 3" xfId="14325"/>
    <cellStyle name="20% — акцент3 16 3" xfId="14326"/>
    <cellStyle name="20% - Акцент3 16 4" xfId="24178"/>
    <cellStyle name="20% — акцент3 16 4" xfId="23889"/>
    <cellStyle name="20% - Акцент3 16 5" xfId="23960"/>
    <cellStyle name="20% — акцент3 16 5" xfId="24248"/>
    <cellStyle name="20% - Акцент3 16 6" xfId="15653"/>
    <cellStyle name="20% — акцент3 16 6" xfId="23221"/>
    <cellStyle name="20% - Акцент3 16 7" xfId="23476"/>
    <cellStyle name="20% — акцент3 16 7" xfId="15280"/>
    <cellStyle name="20% - Акцент3 16 8" xfId="21471"/>
    <cellStyle name="20% — акцент3 16 8" xfId="15071"/>
    <cellStyle name="20% - Акцент3 16 9" xfId="27482"/>
    <cellStyle name="20% — акцент3 16 9" xfId="23036"/>
    <cellStyle name="20% - Акцент3 17" xfId="1012"/>
    <cellStyle name="20% — акцент3 17" xfId="1013"/>
    <cellStyle name="20% - Акцент3 17 10" xfId="34350"/>
    <cellStyle name="20% — акцент3 17 10" xfId="34589"/>
    <cellStyle name="20% - Акцент3 17 11" xfId="24353"/>
    <cellStyle name="20% — акцент3 17 11" xfId="34822"/>
    <cellStyle name="20% - Акцент3 17 12" xfId="20301"/>
    <cellStyle name="20% — акцент3 17 12" xfId="29331"/>
    <cellStyle name="20% - Акцент3 17 13" xfId="39276"/>
    <cellStyle name="20% — акцент3 17 13" xfId="39277"/>
    <cellStyle name="20% - Акцент3 17 14" xfId="41416"/>
    <cellStyle name="20% — акцент3 17 14" xfId="43872"/>
    <cellStyle name="20% - Акцент3 17 15" xfId="42720"/>
    <cellStyle name="20% — акцент3 17 15" xfId="42721"/>
    <cellStyle name="20% - Акцент3 17 16" xfId="48466"/>
    <cellStyle name="20% — акцент3 17 16" xfId="48467"/>
    <cellStyle name="20% - Акцент3 17 2" xfId="5437"/>
    <cellStyle name="20% — акцент3 17 2" xfId="5438"/>
    <cellStyle name="20% - Акцент3 17 3" xfId="14327"/>
    <cellStyle name="20% — акцент3 17 3" xfId="14328"/>
    <cellStyle name="20% - Акцент3 17 4" xfId="23603"/>
    <cellStyle name="20% — акцент3 17 4" xfId="23315"/>
    <cellStyle name="20% - Акцент3 17 5" xfId="24544"/>
    <cellStyle name="20% — акцент3 17 5" xfId="24863"/>
    <cellStyle name="20% - Акцент3 17 6" xfId="15496"/>
    <cellStyle name="20% — акцент3 17 6" xfId="22927"/>
    <cellStyle name="20% - Акцент3 17 7" xfId="19297"/>
    <cellStyle name="20% — акцент3 17 7" xfId="23627"/>
    <cellStyle name="20% - Акцент3 17 8" xfId="27587"/>
    <cellStyle name="20% — акцент3 17 8" xfId="20401"/>
    <cellStyle name="20% - Акцент3 17 9" xfId="28751"/>
    <cellStyle name="20% — акцент3 17 9" xfId="27459"/>
    <cellStyle name="20% - Акцент3 18" xfId="1014"/>
    <cellStyle name="20% — акцент3 18" xfId="1015"/>
    <cellStyle name="20% - Акцент3 18 10" xfId="22612"/>
    <cellStyle name="20% — акцент3 18 10" xfId="23772"/>
    <cellStyle name="20% - Акцент3 18 11" xfId="22281"/>
    <cellStyle name="20% — акцент3 18 11" xfId="32524"/>
    <cellStyle name="20% - Акцент3 18 12" xfId="22992"/>
    <cellStyle name="20% — акцент3 18 12" xfId="35958"/>
    <cellStyle name="20% - Акцент3 18 13" xfId="39278"/>
    <cellStyle name="20% — акцент3 18 13" xfId="39279"/>
    <cellStyle name="20% - Акцент3 18 14" xfId="43871"/>
    <cellStyle name="20% — акцент3 18 14" xfId="43870"/>
    <cellStyle name="20% - Акцент3 18 15" xfId="42722"/>
    <cellStyle name="20% — акцент3 18 15" xfId="42723"/>
    <cellStyle name="20% - Акцент3 18 16" xfId="48468"/>
    <cellStyle name="20% — акцент3 18 16" xfId="48469"/>
    <cellStyle name="20% - Акцент3 18 2" xfId="5439"/>
    <cellStyle name="20% — акцент3 18 2" xfId="5440"/>
    <cellStyle name="20% - Акцент3 18 3" xfId="14329"/>
    <cellStyle name="20% — акцент3 18 3" xfId="14330"/>
    <cellStyle name="20% - Акцент3 18 4" xfId="23027"/>
    <cellStyle name="20% — акцент3 18 4" xfId="22742"/>
    <cellStyle name="20% - Акцент3 18 5" xfId="25129"/>
    <cellStyle name="20% — акцент3 18 5" xfId="27746"/>
    <cellStyle name="20% - Акцент3 18 6" xfId="23776"/>
    <cellStyle name="20% — акцент3 18 6" xfId="19193"/>
    <cellStyle name="20% - Акцент3 18 7" xfId="17804"/>
    <cellStyle name="20% — акцент3 18 7" xfId="25348"/>
    <cellStyle name="20% - Акцент3 18 8" xfId="17818"/>
    <cellStyle name="20% — акцент3 18 8" xfId="14500"/>
    <cellStyle name="20% - Акцент3 18 9" xfId="19199"/>
    <cellStyle name="20% — акцент3 18 9" xfId="25154"/>
    <cellStyle name="20% — акцент3 19" xfId="1016"/>
    <cellStyle name="20% — акцент3 19 2" xfId="5441"/>
    <cellStyle name="20% - Акцент3 2" xfId="63"/>
    <cellStyle name="20% — акцент3 2" xfId="1018"/>
    <cellStyle name="20% - Акцент3 2 10" xfId="1019"/>
    <cellStyle name="20% — акцент3 2 10" xfId="1020"/>
    <cellStyle name="20% - Акцент3 2 10 10" xfId="31230"/>
    <cellStyle name="20% — акцент3 2 10 10" xfId="17231"/>
    <cellStyle name="20% - Акцент3 2 10 11" xfId="33499"/>
    <cellStyle name="20% — акцент3 2 10 11" xfId="34416"/>
    <cellStyle name="20% - Акцент3 2 10 12" xfId="36254"/>
    <cellStyle name="20% — акцент3 2 10 12" xfId="34729"/>
    <cellStyle name="20% - Акцент3 2 10 13" xfId="39282"/>
    <cellStyle name="20% — акцент3 2 10 13" xfId="39283"/>
    <cellStyle name="20% - Акцент3 2 10 14" xfId="43867"/>
    <cellStyle name="20% — акцент3 2 10 14" xfId="43866"/>
    <cellStyle name="20% - Акцент3 2 10 15" xfId="41902"/>
    <cellStyle name="20% — акцент3 2 10 15" xfId="42075"/>
    <cellStyle name="20% - Акцент3 2 10 16" xfId="48472"/>
    <cellStyle name="20% — акцент3 2 10 16" xfId="48473"/>
    <cellStyle name="20% - Акцент3 2 10 2" xfId="5444"/>
    <cellStyle name="20% — акцент3 2 10 2" xfId="5445"/>
    <cellStyle name="20% - Акцент3 2 10 3" xfId="14334"/>
    <cellStyle name="20% — акцент3 2 10 3" xfId="14335"/>
    <cellStyle name="20% - Акцент3 2 10 4" xfId="20475"/>
    <cellStyle name="20% — акцент3 2 10 4" xfId="20476"/>
    <cellStyle name="20% - Акцент3 2 10 5" xfId="25440"/>
    <cellStyle name="20% — акцент3 2 10 5" xfId="14665"/>
    <cellStyle name="20% - Акцент3 2 10 6" xfId="22596"/>
    <cellStyle name="20% — акцент3 2 10 6" xfId="18033"/>
    <cellStyle name="20% - Акцент3 2 10 7" xfId="25868"/>
    <cellStyle name="20% — акцент3 2 10 7" xfId="27808"/>
    <cellStyle name="20% - Акцент3 2 10 8" xfId="19791"/>
    <cellStyle name="20% — акцент3 2 10 8" xfId="14932"/>
    <cellStyle name="20% - Акцент3 2 10 9" xfId="31298"/>
    <cellStyle name="20% — акцент3 2 10 9" xfId="31532"/>
    <cellStyle name="20% - Акцент3 2 11" xfId="1021"/>
    <cellStyle name="20% — акцент3 2 11" xfId="1022"/>
    <cellStyle name="20% - Акцент3 2 11 10" xfId="29709"/>
    <cellStyle name="20% — акцент3 2 11 10" xfId="20614"/>
    <cellStyle name="20% - Акцент3 2 11 11" xfId="32641"/>
    <cellStyle name="20% — акцент3 2 11 11" xfId="31835"/>
    <cellStyle name="20% - Акцент3 2 11 12" xfId="38368"/>
    <cellStyle name="20% — акцент3 2 11 12" xfId="38287"/>
    <cellStyle name="20% - Акцент3 2 11 13" xfId="39284"/>
    <cellStyle name="20% — акцент3 2 11 13" xfId="39285"/>
    <cellStyle name="20% - Акцент3 2 11 14" xfId="43865"/>
    <cellStyle name="20% — акцент3 2 11 14" xfId="43864"/>
    <cellStyle name="20% - Акцент3 2 11 15" xfId="42353"/>
    <cellStyle name="20% — акцент3 2 11 15" xfId="42446"/>
    <cellStyle name="20% - Акцент3 2 11 16" xfId="48474"/>
    <cellStyle name="20% — акцент3 2 11 16" xfId="48475"/>
    <cellStyle name="20% - Акцент3 2 11 2" xfId="5446"/>
    <cellStyle name="20% — акцент3 2 11 2" xfId="5447"/>
    <cellStyle name="20% - Акцент3 2 11 3" xfId="14336"/>
    <cellStyle name="20% — акцент3 2 11 3" xfId="14337"/>
    <cellStyle name="20% - Акцент3 2 11 4" xfId="16378"/>
    <cellStyle name="20% — акцент3 2 11 4" xfId="20474"/>
    <cellStyle name="20% - Акцент3 2 11 5" xfId="26581"/>
    <cellStyle name="20% — акцент3 2 11 5" xfId="26294"/>
    <cellStyle name="20% - Акцент3 2 11 6" xfId="23175"/>
    <cellStyle name="20% — акцент3 2 11 6" xfId="26067"/>
    <cellStyle name="20% - Акцент3 2 11 7" xfId="17005"/>
    <cellStyle name="20% — акцент3 2 11 7" xfId="31187"/>
    <cellStyle name="20% - Акцент3 2 11 8" xfId="28459"/>
    <cellStyle name="20% — акцент3 2 11 8" xfId="29909"/>
    <cellStyle name="20% - Акцент3 2 11 9" xfId="31784"/>
    <cellStyle name="20% — акцент3 2 11 9" xfId="32041"/>
    <cellStyle name="20% - Акцент3 2 12" xfId="1023"/>
    <cellStyle name="20% — акцент3 2 12" xfId="1024"/>
    <cellStyle name="20% - Акцент3 2 12 10" xfId="17197"/>
    <cellStyle name="20% — акцент3 2 12 10" xfId="30566"/>
    <cellStyle name="20% - Акцент3 2 12 11" xfId="32373"/>
    <cellStyle name="20% — акцент3 2 12 11" xfId="32342"/>
    <cellStyle name="20% - Акцент3 2 12 12" xfId="38207"/>
    <cellStyle name="20% — акцент3 2 12 12" xfId="38131"/>
    <cellStyle name="20% - Акцент3 2 12 13" xfId="39286"/>
    <cellStyle name="20% — акцент3 2 12 13" xfId="39287"/>
    <cellStyle name="20% - Акцент3 2 12 14" xfId="43863"/>
    <cellStyle name="20% — акцент3 2 12 14" xfId="43862"/>
    <cellStyle name="20% - Акцент3 2 12 15" xfId="42725"/>
    <cellStyle name="20% — акцент3 2 12 15" xfId="44344"/>
    <cellStyle name="20% - Акцент3 2 12 16" xfId="48476"/>
    <cellStyle name="20% — акцент3 2 12 16" xfId="48477"/>
    <cellStyle name="20% - Акцент3 2 12 2" xfId="5448"/>
    <cellStyle name="20% — акцент3 2 12 2" xfId="5449"/>
    <cellStyle name="20% - Акцент3 2 12 3" xfId="14338"/>
    <cellStyle name="20% — акцент3 2 12 3" xfId="14339"/>
    <cellStyle name="20% - Акцент3 2 12 4" xfId="21570"/>
    <cellStyle name="20% — акцент3 2 12 4" xfId="20421"/>
    <cellStyle name="20% - Акцент3 2 12 5" xfId="26007"/>
    <cellStyle name="20% — акцент3 2 12 5" xfId="25713"/>
    <cellStyle name="20% - Акцент3 2 12 6" xfId="26354"/>
    <cellStyle name="20% — акцент3 2 12 6" xfId="26642"/>
    <cellStyle name="20% - Акцент3 2 12 7" xfId="30914"/>
    <cellStyle name="20% — акцент3 2 12 7" xfId="30650"/>
    <cellStyle name="20% - Акцент3 2 12 8" xfId="30181"/>
    <cellStyle name="20% — акцент3 2 12 8" xfId="30474"/>
    <cellStyle name="20% - Акцент3 2 12 9" xfId="32316"/>
    <cellStyle name="20% — акцент3 2 12 9" xfId="32552"/>
    <cellStyle name="20% - Акцент3 2 13" xfId="1025"/>
    <cellStyle name="20% — акцент3 2 13" xfId="1026"/>
    <cellStyle name="20% - Акцент3 2 13 10" xfId="32905"/>
    <cellStyle name="20% — акцент3 2 13 10" xfId="26310"/>
    <cellStyle name="20% - Акцент3 2 13 11" xfId="31028"/>
    <cellStyle name="20% — акцент3 2 13 11" xfId="23384"/>
    <cellStyle name="20% - Акцент3 2 13 12" xfId="26745"/>
    <cellStyle name="20% — акцент3 2 13 12" xfId="23141"/>
    <cellStyle name="20% - Акцент3 2 13 13" xfId="39288"/>
    <cellStyle name="20% — акцент3 2 13 13" xfId="39289"/>
    <cellStyle name="20% - Акцент3 2 13 14" xfId="43861"/>
    <cellStyle name="20% — акцент3 2 13 14" xfId="43860"/>
    <cellStyle name="20% - Акцент3 2 13 15" xfId="44466"/>
    <cellStyle name="20% — акцент3 2 13 15" xfId="42726"/>
    <cellStyle name="20% - Акцент3 2 13 16" xfId="48478"/>
    <cellStyle name="20% — акцент3 2 13 16" xfId="48479"/>
    <cellStyle name="20% - Акцент3 2 13 2" xfId="5450"/>
    <cellStyle name="20% — акцент3 2 13 2" xfId="5451"/>
    <cellStyle name="20% - Акцент3 2 13 3" xfId="14340"/>
    <cellStyle name="20% — акцент3 2 13 3" xfId="14341"/>
    <cellStyle name="20% - Акцент3 2 13 4" xfId="18023"/>
    <cellStyle name="20% — акцент3 2 13 4" xfId="17837"/>
    <cellStyle name="20% - Акцент3 2 13 5" xfId="18136"/>
    <cellStyle name="20% — акцент3 2 13 5" xfId="14009"/>
    <cellStyle name="20% - Акцент3 2 13 6" xfId="26975"/>
    <cellStyle name="20% — акцент3 2 13 6" xfId="27219"/>
    <cellStyle name="20% - Акцент3 2 13 7" xfId="30389"/>
    <cellStyle name="20% — акцент3 2 13 7" xfId="28085"/>
    <cellStyle name="20% - Акцент3 2 13 8" xfId="30716"/>
    <cellStyle name="20% — акцент3 2 13 8" xfId="31005"/>
    <cellStyle name="20% - Акцент3 2 13 9" xfId="32814"/>
    <cellStyle name="20% — акцент3 2 13 9" xfId="23946"/>
    <cellStyle name="20% - Акцент3 2 14" xfId="1027"/>
    <cellStyle name="20% — акцент3 2 14" xfId="1028"/>
    <cellStyle name="20% - Акцент3 2 14 10" xfId="29877"/>
    <cellStyle name="20% — акцент3 2 14 10" xfId="36347"/>
    <cellStyle name="20% - Акцент3 2 14 11" xfId="34809"/>
    <cellStyle name="20% — акцент3 2 14 11" xfId="35014"/>
    <cellStyle name="20% - Акцент3 2 14 12" xfId="38053"/>
    <cellStyle name="20% — акцент3 2 14 12" xfId="37973"/>
    <cellStyle name="20% - Акцент3 2 14 13" xfId="39290"/>
    <cellStyle name="20% — акцент3 2 14 13" xfId="39291"/>
    <cellStyle name="20% - Акцент3 2 14 14" xfId="43859"/>
    <cellStyle name="20% — акцент3 2 14 14" xfId="43858"/>
    <cellStyle name="20% - Акцент3 2 14 15" xfId="45330"/>
    <cellStyle name="20% — акцент3 2 14 15" xfId="45491"/>
    <cellStyle name="20% - Акцент3 2 14 16" xfId="48480"/>
    <cellStyle name="20% — акцент3 2 14 16" xfId="48481"/>
    <cellStyle name="20% - Акцент3 2 14 2" xfId="5452"/>
    <cellStyle name="20% — акцент3 2 14 2" xfId="5453"/>
    <cellStyle name="20% - Акцент3 2 14 3" xfId="14342"/>
    <cellStyle name="20% — акцент3 2 14 3" xfId="14343"/>
    <cellStyle name="20% - Акцент3 2 14 4" xfId="17650"/>
    <cellStyle name="20% — акцент3 2 14 4" xfId="17360"/>
    <cellStyle name="20% - Акцент3 2 14 5" xfId="24794"/>
    <cellStyle name="20% — акцент3 2 14 5" xfId="24807"/>
    <cellStyle name="20% - Акцент3 2 14 6" xfId="27557"/>
    <cellStyle name="20% — акцент3 2 14 6" xfId="24167"/>
    <cellStyle name="20% - Акцент3 2 14 7" xfId="28368"/>
    <cellStyle name="20% — акцент3 2 14 7" xfId="30117"/>
    <cellStyle name="20% - Акцент3 2 14 8" xfId="22053"/>
    <cellStyle name="20% — акцент3 2 14 8" xfId="17011"/>
    <cellStyle name="20% - Акцент3 2 14 9" xfId="27930"/>
    <cellStyle name="20% — акцент3 2 14 9" xfId="23340"/>
    <cellStyle name="20% - Акцент3 2 15" xfId="1029"/>
    <cellStyle name="20% — акцент3 2 15" xfId="1030"/>
    <cellStyle name="20% - Акцент3 2 15 10" xfId="36147"/>
    <cellStyle name="20% — акцент3 2 15 10" xfId="35951"/>
    <cellStyle name="20% - Акцент3 2 15 11" xfId="35219"/>
    <cellStyle name="20% — акцент3 2 15 11" xfId="35412"/>
    <cellStyle name="20% - Акцент3 2 15 12" xfId="37890"/>
    <cellStyle name="20% — акцент3 2 15 12" xfId="37809"/>
    <cellStyle name="20% - Акцент3 2 15 13" xfId="39292"/>
    <cellStyle name="20% — акцент3 2 15 13" xfId="39293"/>
    <cellStyle name="20% - Акцент3 2 15 14" xfId="43843"/>
    <cellStyle name="20% — акцент3 2 15 14" xfId="43842"/>
    <cellStyle name="20% - Акцент3 2 15 15" xfId="45653"/>
    <cellStyle name="20% — акцент3 2 15 15" xfId="45805"/>
    <cellStyle name="20% - Акцент3 2 15 16" xfId="48482"/>
    <cellStyle name="20% — акцент3 2 15 16" xfId="48483"/>
    <cellStyle name="20% - Акцент3 2 15 2" xfId="5454"/>
    <cellStyle name="20% — акцент3 2 15 2" xfId="5455"/>
    <cellStyle name="20% - Акцент3 2 15 3" xfId="14344"/>
    <cellStyle name="20% — акцент3 2 15 3" xfId="14345"/>
    <cellStyle name="20% - Акцент3 2 15 4" xfId="17153"/>
    <cellStyle name="20% — акцент3 2 15 4" xfId="20473"/>
    <cellStyle name="20% - Акцент3 2 15 5" xfId="21987"/>
    <cellStyle name="20% — акцент3 2 15 5" xfId="18375"/>
    <cellStyle name="20% - Акцент3 2 15 6" xfId="25493"/>
    <cellStyle name="20% — акцент3 2 15 6" xfId="25536"/>
    <cellStyle name="20% - Акцент3 2 15 7" xfId="29850"/>
    <cellStyle name="20% — акцент3 2 15 7" xfId="29589"/>
    <cellStyle name="20% - Акцент3 2 15 8" xfId="26253"/>
    <cellStyle name="20% — акцент3 2 15 8" xfId="23296"/>
    <cellStyle name="20% - Акцент3 2 15 9" xfId="19089"/>
    <cellStyle name="20% — акцент3 2 15 9" xfId="28224"/>
    <cellStyle name="20% - Акцент3 2 16" xfId="1031"/>
    <cellStyle name="20% — акцент3 2 16" xfId="1032"/>
    <cellStyle name="20% - Акцент3 2 16 10" xfId="35754"/>
    <cellStyle name="20% — акцент3 2 16 10" xfId="25186"/>
    <cellStyle name="20% - Акцент3 2 16 11" xfId="35604"/>
    <cellStyle name="20% — акцент3 2 16 11" xfId="37654"/>
    <cellStyle name="20% - Акцент3 2 16 12" xfId="37731"/>
    <cellStyle name="20% — акцент3 2 16 12" xfId="27886"/>
    <cellStyle name="20% - Акцент3 2 16 13" xfId="39294"/>
    <cellStyle name="20% — акцент3 2 16 13" xfId="39295"/>
    <cellStyle name="20% - Акцент3 2 16 14" xfId="43857"/>
    <cellStyle name="20% — акцент3 2 16 14" xfId="43856"/>
    <cellStyle name="20% - Акцент3 2 16 15" xfId="47672"/>
    <cellStyle name="20% — акцент3 2 16 15" xfId="47592"/>
    <cellStyle name="20% - Акцент3 2 16 16" xfId="48484"/>
    <cellStyle name="20% — акцент3 2 16 16" xfId="48485"/>
    <cellStyle name="20% - Акцент3 2 16 2" xfId="5456"/>
    <cellStyle name="20% — акцент3 2 16 2" xfId="5457"/>
    <cellStyle name="20% - Акцент3 2 16 3" xfId="14346"/>
    <cellStyle name="20% — акцент3 2 16 3" xfId="14347"/>
    <cellStyle name="20% - Акцент3 2 16 4" xfId="16375"/>
    <cellStyle name="20% — акцент3 2 16 4" xfId="20472"/>
    <cellStyle name="20% - Акцент3 2 16 5" xfId="16965"/>
    <cellStyle name="20% — акцент3 2 16 5" xfId="18742"/>
    <cellStyle name="20% - Акцент3 2 16 6" xfId="15124"/>
    <cellStyle name="20% — акцент3 2 16 6" xfId="29434"/>
    <cellStyle name="20% - Акцент3 2 16 7" xfId="24666"/>
    <cellStyle name="20% — акцент3 2 16 7" xfId="19006"/>
    <cellStyle name="20% - Акцент3 2 16 8" xfId="22127"/>
    <cellStyle name="20% — акцент3 2 16 8" xfId="32988"/>
    <cellStyle name="20% - Акцент3 2 16 9" xfId="34751"/>
    <cellStyle name="20% — акцент3 2 16 9" xfId="34518"/>
    <cellStyle name="20% - Акцент3 2 17" xfId="1033"/>
    <cellStyle name="20% — акцент3 2 17" xfId="5443"/>
    <cellStyle name="20% - Акцент3 2 17 10" xfId="20070"/>
    <cellStyle name="20% - Акцент3 2 17 11" xfId="37508"/>
    <cellStyle name="20% - Акцент3 2 17 12" xfId="34219"/>
    <cellStyle name="20% - Акцент3 2 17 13" xfId="39296"/>
    <cellStyle name="20% - Акцент3 2 17 14" xfId="43855"/>
    <cellStyle name="20% - Акцент3 2 17 15" xfId="47510"/>
    <cellStyle name="20% - Акцент3 2 17 16" xfId="48486"/>
    <cellStyle name="20% - Акцент3 2 17 2" xfId="5458"/>
    <cellStyle name="20% - Акцент3 2 17 3" xfId="14348"/>
    <cellStyle name="20% - Акцент3 2 17 4" xfId="16374"/>
    <cellStyle name="20% - Акцент3 2 17 5" xfId="22678"/>
    <cellStyle name="20% - Акцент3 2 17 6" xfId="29159"/>
    <cellStyle name="20% - Акцент3 2 17 7" xfId="27531"/>
    <cellStyle name="20% - Акцент3 2 17 8" xfId="32734"/>
    <cellStyle name="20% - Акцент3 2 17 9" xfId="34293"/>
    <cellStyle name="20% - Акцент3 2 18" xfId="1034"/>
    <cellStyle name="20% — акцент3 2 18" xfId="14333"/>
    <cellStyle name="20% - Акцент3 2 18 10" xfId="37351"/>
    <cellStyle name="20% - Акцент3 2 18 11" xfId="23391"/>
    <cellStyle name="20% - Акцент3 2 18 12" xfId="39297"/>
    <cellStyle name="20% - Акцент3 2 18 13" xfId="43854"/>
    <cellStyle name="20% - Акцент3 2 18 14" xfId="47434"/>
    <cellStyle name="20% - Акцент3 2 18 15" xfId="48487"/>
    <cellStyle name="20% - Акцент3 2 18 2" xfId="5459"/>
    <cellStyle name="20% - Акцент3 2 18 3" xfId="20471"/>
    <cellStyle name="20% - Акцент3 2 18 4" xfId="18741"/>
    <cellStyle name="20% - Акцент3 2 18 5" xfId="28875"/>
    <cellStyle name="20% - Акцент3 2 18 6" xfId="20505"/>
    <cellStyle name="20% - Акцент3 2 18 7" xfId="32490"/>
    <cellStyle name="20% - Акцент3 2 18 8" xfId="34056"/>
    <cellStyle name="20% - Акцент3 2 18 9" xfId="35558"/>
    <cellStyle name="20% - Акцент3 2 19" xfId="1035"/>
    <cellStyle name="20% — акцент3 2 19" xfId="21865"/>
    <cellStyle name="20% - Акцент3 2 19 10" xfId="35660"/>
    <cellStyle name="20% - Акцент3 2 19 11" xfId="39298"/>
    <cellStyle name="20% - Акцент3 2 19 12" xfId="43853"/>
    <cellStyle name="20% - Акцент3 2 19 13" xfId="45963"/>
    <cellStyle name="20% - Акцент3 2 19 14" xfId="48488"/>
    <cellStyle name="20% - Акцент3 2 19 2" xfId="5460"/>
    <cellStyle name="20% - Акцент3 2 19 3" xfId="17422"/>
    <cellStyle name="20% - Акцент3 2 19 4" xfId="28585"/>
    <cellStyle name="20% - Акцент3 2 19 5" xfId="24253"/>
    <cellStyle name="20% - Акцент3 2 19 6" xfId="32236"/>
    <cellStyle name="20% - Акцент3 2 19 7" xfId="19326"/>
    <cellStyle name="20% - Акцент3 2 19 8" xfId="35367"/>
    <cellStyle name="20% - Акцент3 2 19 9" xfId="37198"/>
    <cellStyle name="20% - Акцент3 2 2" xfId="64"/>
    <cellStyle name="20% — акцент3 2 2" xfId="1036"/>
    <cellStyle name="20% - Акцент3 2 2 10" xfId="4911"/>
    <cellStyle name="20% — акцент3 2 2 10" xfId="35173"/>
    <cellStyle name="20% - Акцент3 2 2 11" xfId="5461"/>
    <cellStyle name="20% — акцент3 2 2 11" xfId="35814"/>
    <cellStyle name="20% - Акцент3 2 2 12" xfId="8643"/>
    <cellStyle name="20% — акцент3 2 2 12" xfId="34197"/>
    <cellStyle name="20% - Акцент3 2 2 13" xfId="8962"/>
    <cellStyle name="20% — акцент3 2 2 13" xfId="39299"/>
    <cellStyle name="20% - Акцент3 2 2 14" xfId="9328"/>
    <cellStyle name="20% — акцент3 2 2 14" xfId="43852"/>
    <cellStyle name="20% - Акцент3 2 2 15" xfId="9646"/>
    <cellStyle name="20% — акцент3 2 2 15" xfId="46118"/>
    <cellStyle name="20% - Акцент3 2 2 16" xfId="9964"/>
    <cellStyle name="20% — акцент3 2 2 16" xfId="48489"/>
    <cellStyle name="20% - Акцент3 2 2 17" xfId="10282"/>
    <cellStyle name="20% - Акцент3 2 2 18" xfId="10600"/>
    <cellStyle name="20% - Акцент3 2 2 19" xfId="10918"/>
    <cellStyle name="20% - Акцент3 2 2 2" xfId="1037"/>
    <cellStyle name="20% — акцент3 2 2 2" xfId="5462"/>
    <cellStyle name="20% - Акцент3 2 2 2 10" xfId="34970"/>
    <cellStyle name="20% - Акцент3 2 2 2 11" xfId="35993"/>
    <cellStyle name="20% - Акцент3 2 2 2 12" xfId="26436"/>
    <cellStyle name="20% - Акцент3 2 2 2 13" xfId="39300"/>
    <cellStyle name="20% - Акцент3 2 2 2 14" xfId="43851"/>
    <cellStyle name="20% - Акцент3 2 2 2 15" xfId="47356"/>
    <cellStyle name="20% - Акцент3 2 2 2 16" xfId="48490"/>
    <cellStyle name="20% - Акцент3 2 2 2 2" xfId="5463"/>
    <cellStyle name="20% - Акцент3 2 2 2 3" xfId="14352"/>
    <cellStyle name="20% - Акцент3 2 2 2 4" xfId="20469"/>
    <cellStyle name="20% - Акцент3 2 2 2 5" xfId="24068"/>
    <cellStyle name="20% - Акцент3 2 2 2 6" xfId="14356"/>
    <cellStyle name="20% - Акцент3 2 2 2 7" xfId="27621"/>
    <cellStyle name="20% - Акцент3 2 2 2 8" xfId="23096"/>
    <cellStyle name="20% - Акцент3 2 2 2 9" xfId="33831"/>
    <cellStyle name="20% - Акцент3 2 2 20" xfId="11236"/>
    <cellStyle name="20% - Акцент3 2 2 21" xfId="11554"/>
    <cellStyle name="20% - Акцент3 2 2 22" xfId="11872"/>
    <cellStyle name="20% - Акцент3 2 2 23" xfId="12190"/>
    <cellStyle name="20% - Акцент3 2 2 24" xfId="12460"/>
    <cellStyle name="20% - Акцент3 2 2 25" xfId="12826"/>
    <cellStyle name="20% - Акцент3 2 2 26" xfId="13095"/>
    <cellStyle name="20% - Акцент3 2 2 27" xfId="13418"/>
    <cellStyle name="20% - Акцент3 2 2 28" xfId="16858"/>
    <cellStyle name="20% - Акцент3 2 2 29" xfId="20822"/>
    <cellStyle name="20% - Акцент3 2 2 3" xfId="1038"/>
    <cellStyle name="20% — акцент3 2 2 3" xfId="14351"/>
    <cellStyle name="20% - Акцент3 2 2 3 10" xfId="37049"/>
    <cellStyle name="20% - Акцент3 2 2 3 11" xfId="35773"/>
    <cellStyle name="20% - Акцент3 2 2 3 12" xfId="39301"/>
    <cellStyle name="20% - Акцент3 2 2 3 13" xfId="43850"/>
    <cellStyle name="20% - Акцент3 2 2 3 14" xfId="47280"/>
    <cellStyle name="20% - Акцент3 2 2 3 15" xfId="48491"/>
    <cellStyle name="20% - Акцент3 2 2 3 2" xfId="5464"/>
    <cellStyle name="20% - Акцент3 2 2 3 3" xfId="20468"/>
    <cellStyle name="20% - Акцент3 2 2 3 4" xfId="15415"/>
    <cellStyle name="20% - Акцент3 2 2 3 5" xfId="28304"/>
    <cellStyle name="20% - Акцент3 2 2 3 6" xfId="28941"/>
    <cellStyle name="20% - Акцент3 2 2 3 7" xfId="31980"/>
    <cellStyle name="20% - Акцент3 2 2 3 8" xfId="33593"/>
    <cellStyle name="20% - Акцент3 2 2 3 9" xfId="34762"/>
    <cellStyle name="20% - Акцент3 2 2 30" xfId="24615"/>
    <cellStyle name="20% - Акцент3 2 2 31" xfId="23435"/>
    <cellStyle name="20% - Акцент3 2 2 32" xfId="26601"/>
    <cellStyle name="20% - Акцент3 2 2 33" xfId="18064"/>
    <cellStyle name="20% - Акцент3 2 2 34" xfId="24024"/>
    <cellStyle name="20% - Акцент3 2 2 35" xfId="29870"/>
    <cellStyle name="20% - Акцент3 2 2 36" xfId="36274"/>
    <cellStyle name="20% - Акцент3 2 2 37" xfId="38437"/>
    <cellStyle name="20% - Акцент3 2 2 38" xfId="41846"/>
    <cellStyle name="20% - Акцент3 2 2 39" xfId="44397"/>
    <cellStyle name="20% - Акцент3 2 2 4" xfId="1039"/>
    <cellStyle name="20% — акцент3 2 2 4" xfId="20470"/>
    <cellStyle name="20% - Акцент3 2 2 4 10" xfId="26610"/>
    <cellStyle name="20% - Акцент3 2 2 4 11" xfId="39302"/>
    <cellStyle name="20% - Акцент3 2 2 4 12" xfId="43849"/>
    <cellStyle name="20% - Акцент3 2 2 4 13" xfId="47199"/>
    <cellStyle name="20% - Акцент3 2 2 4 14" xfId="48492"/>
    <cellStyle name="20% - Акцент3 2 2 4 2" xfId="5465"/>
    <cellStyle name="20% - Акцент3 2 2 4 3" xfId="19532"/>
    <cellStyle name="20% - Акцент3 2 2 4 4" xfId="28022"/>
    <cellStyle name="20% - Акцент3 2 2 4 5" xfId="28688"/>
    <cellStyle name="20% - Акцент3 2 2 4 6" xfId="31720"/>
    <cellStyle name="20% - Акцент3 2 2 4 7" xfId="33352"/>
    <cellStyle name="20% - Акцент3 2 2 4 8" xfId="19218"/>
    <cellStyle name="20% - Акцент3 2 2 4 9" xfId="36895"/>
    <cellStyle name="20% - Акцент3 2 2 40" xfId="47741"/>
    <cellStyle name="20% - Акцент3 2 2 5" xfId="1040"/>
    <cellStyle name="20% — акцент3 2 2 5" xfId="14676"/>
    <cellStyle name="20% - Акцент3 2 2 5 10" xfId="39303"/>
    <cellStyle name="20% - Акцент3 2 2 5 11" xfId="43848"/>
    <cellStyle name="20% - Акцент3 2 2 5 12" xfId="47118"/>
    <cellStyle name="20% - Акцент3 2 2 5 13" xfId="48493"/>
    <cellStyle name="20% - Акцент3 2 2 5 2" xfId="5466"/>
    <cellStyle name="20% - Акцент3 2 2 5 3" xfId="17160"/>
    <cellStyle name="20% - Акцент3 2 2 5 4" xfId="19463"/>
    <cellStyle name="20% - Акцент3 2 2 5 5" xfId="31469"/>
    <cellStyle name="20% - Акцент3 2 2 5 6" xfId="33127"/>
    <cellStyle name="20% - Акцент3 2 2 5 7" xfId="31361"/>
    <cellStyle name="20% - Акцент3 2 2 5 8" xfId="36746"/>
    <cellStyle name="20% - Акцент3 2 2 5 9" xfId="28280"/>
    <cellStyle name="20% - Акцент3 2 2 6" xfId="3796"/>
    <cellStyle name="20% — акцент3 2 2 6" xfId="18506"/>
    <cellStyle name="20% - Акцент3 2 2 7" xfId="4118"/>
    <cellStyle name="20% — акцент3 2 2 7" xfId="17872"/>
    <cellStyle name="20% - Акцент3 2 2 8" xfId="4341"/>
    <cellStyle name="20% — акцент3 2 2 8" xfId="28418"/>
    <cellStyle name="20% - Акцент3 2 2 9" xfId="4707"/>
    <cellStyle name="20% — акцент3 2 2 9" xfId="17430"/>
    <cellStyle name="20% - Акцент3 2 20" xfId="1041"/>
    <cellStyle name="20% — акцент3 2 20" xfId="26867"/>
    <cellStyle name="20% - Акцент3 2 20 10" xfId="39304"/>
    <cellStyle name="20% - Акцент3 2 20 11" xfId="43847"/>
    <cellStyle name="20% - Акцент3 2 20 12" xfId="47041"/>
    <cellStyle name="20% - Акцент3 2 20 13" xfId="48494"/>
    <cellStyle name="20% - Акцент3 2 20 2" xfId="5467"/>
    <cellStyle name="20% - Акцент3 2 20 3" xfId="23199"/>
    <cellStyle name="20% - Акцент3 2 20 4" xfId="29253"/>
    <cellStyle name="20% - Акцент3 2 20 5" xfId="31237"/>
    <cellStyle name="20% - Акцент3 2 20 6" xfId="17758"/>
    <cellStyle name="20% - Акцент3 2 20 7" xfId="30362"/>
    <cellStyle name="20% - Акцент3 2 20 8" xfId="36594"/>
    <cellStyle name="20% - Акцент3 2 20 9" xfId="37397"/>
    <cellStyle name="20% - Акцент3 2 21" xfId="1042"/>
    <cellStyle name="20% — акцент3 2 21" xfId="15125"/>
    <cellStyle name="20% - Акцент3 2 21 10" xfId="43846"/>
    <cellStyle name="20% - Акцент3 2 21 11" xfId="46961"/>
    <cellStyle name="20% - Акцент3 2 21 12" xfId="48495"/>
    <cellStyle name="20% - Акцент3 2 21 2" xfId="5468"/>
    <cellStyle name="20% - Акцент3 2 21 3" xfId="18972"/>
    <cellStyle name="20% - Акцент3 2 21 4" xfId="25756"/>
    <cellStyle name="20% - Акцент3 2 21 5" xfId="28336"/>
    <cellStyle name="20% - Акцент3 2 21 6" xfId="29493"/>
    <cellStyle name="20% - Акцент3 2 21 7" xfId="36447"/>
    <cellStyle name="20% - Акцент3 2 21 8" xfId="35183"/>
    <cellStyle name="20% - Акцент3 2 21 9" xfId="39305"/>
    <cellStyle name="20% - Акцент3 2 22" xfId="1043"/>
    <cellStyle name="20% — акцент3 2 22" xfId="21748"/>
    <cellStyle name="20% - Акцент3 2 22 10" xfId="45364"/>
    <cellStyle name="20% - Акцент3 2 22 11" xfId="48496"/>
    <cellStyle name="20% - Акцент3 2 22 2" xfId="5469"/>
    <cellStyle name="20% - Акцент3 2 22 3" xfId="26836"/>
    <cellStyle name="20% - Акцент3 2 22 4" xfId="32754"/>
    <cellStyle name="20% - Акцент3 2 22 5" xfId="29613"/>
    <cellStyle name="20% - Акцент3 2 22 6" xfId="34658"/>
    <cellStyle name="20% - Акцент3 2 22 7" xfId="36235"/>
    <cellStyle name="20% - Акцент3 2 22 8" xfId="39306"/>
    <cellStyle name="20% - Акцент3 2 22 9" xfId="43845"/>
    <cellStyle name="20% - Акцент3 2 23" xfId="1044"/>
    <cellStyle name="20% — акцент3 2 23" xfId="27868"/>
    <cellStyle name="20% - Акцент3 2 23 10" xfId="48497"/>
    <cellStyle name="20% - Акцент3 2 23 2" xfId="5470"/>
    <cellStyle name="20% - Акцент3 2 23 3" xfId="22722"/>
    <cellStyle name="20% - Акцент3 2 23 4" xfId="28282"/>
    <cellStyle name="20% - Акцент3 2 23 5" xfId="33472"/>
    <cellStyle name="20% - Акцент3 2 23 6" xfId="24539"/>
    <cellStyle name="20% - Акцент3 2 23 7" xfId="39307"/>
    <cellStyle name="20% - Акцент3 2 23 8" xfId="43844"/>
    <cellStyle name="20% - Акцент3 2 23 9" xfId="42517"/>
    <cellStyle name="20% - Акцент3 2 24" xfId="1045"/>
    <cellStyle name="20% — акцент3 2 24" xfId="26425"/>
    <cellStyle name="20% - Акцент3 2 24 2" xfId="5471"/>
    <cellStyle name="20% - Акцент3 2 24 3" xfId="21714"/>
    <cellStyle name="20% - Акцент3 2 24 4" xfId="35056"/>
    <cellStyle name="20% - Акцент3 2 24 5" xfId="35043"/>
    <cellStyle name="20% - Акцент3 2 24 6" xfId="39308"/>
    <cellStyle name="20% - Акцент3 2 24 7" xfId="43841"/>
    <cellStyle name="20% - Акцент3 2 24 8" xfId="46295"/>
    <cellStyle name="20% - Акцент3 2 24 9" xfId="48498"/>
    <cellStyle name="20% - Акцент3 2 25" xfId="1017"/>
    <cellStyle name="20% — акцент3 2 25" xfId="24358"/>
    <cellStyle name="20% - Акцент3 2 25 2" xfId="14332"/>
    <cellStyle name="20% - Акцент3 2 25 3" xfId="33748"/>
    <cellStyle name="20% - Акцент3 2 25 4" xfId="33742"/>
    <cellStyle name="20% - Акцент3 2 25 5" xfId="39280"/>
    <cellStyle name="20% - Акцент3 2 25 6" xfId="43869"/>
    <cellStyle name="20% - Акцент3 2 25 7" xfId="42724"/>
    <cellStyle name="20% - Акцент3 2 25 8" xfId="48470"/>
    <cellStyle name="20% - Акцент3 2 26" xfId="3795"/>
    <cellStyle name="20% — акцент3 2 26" xfId="25053"/>
    <cellStyle name="20% - Акцент3 2 27" xfId="4117"/>
    <cellStyle name="20% — акцент3 2 27" xfId="31188"/>
    <cellStyle name="20% - Акцент3 2 28" xfId="4340"/>
    <cellStyle name="20% — акцент3 2 28" xfId="39281"/>
    <cellStyle name="20% - Акцент3 2 29" xfId="4708"/>
    <cellStyle name="20% — акцент3 2 29" xfId="43868"/>
    <cellStyle name="20% - Акцент3 2 3" xfId="1046"/>
    <cellStyle name="20% — акцент3 2 3" xfId="1047"/>
    <cellStyle name="20% - Акцент3 2 3 10" xfId="31512"/>
    <cellStyle name="20% — акцент3 2 3 10" xfId="29611"/>
    <cellStyle name="20% - Акцент3 2 3 11" xfId="34839"/>
    <cellStyle name="20% — акцент3 2 3 11" xfId="31872"/>
    <cellStyle name="20% - Акцент3 2 3 12" xfId="37571"/>
    <cellStyle name="20% — акцент3 2 3 12" xfId="35194"/>
    <cellStyle name="20% - Акцент3 2 3 13" xfId="39309"/>
    <cellStyle name="20% — акцент3 2 3 13" xfId="39310"/>
    <cellStyle name="20% - Акцент3 2 3 14" xfId="41383"/>
    <cellStyle name="20% — акцент3 2 3 14" xfId="43840"/>
    <cellStyle name="20% - Акцент3 2 3 15" xfId="41876"/>
    <cellStyle name="20% — акцент3 2 3 15" xfId="46434"/>
    <cellStyle name="20% - Акцент3 2 3 16" xfId="48499"/>
    <cellStyle name="20% — акцент3 2 3 16" xfId="48500"/>
    <cellStyle name="20% - Акцент3 2 3 2" xfId="5472"/>
    <cellStyle name="20% — акцент3 2 3 2" xfId="5473"/>
    <cellStyle name="20% - Акцент3 2 3 3" xfId="14361"/>
    <cellStyle name="20% — акцент3 2 3 3" xfId="14362"/>
    <cellStyle name="20% - Акцент3 2 3 4" xfId="20460"/>
    <cellStyle name="20% — акцент3 2 3 4" xfId="20459"/>
    <cellStyle name="20% - Акцент3 2 3 5" xfId="21933"/>
    <cellStyle name="20% — акцент3 2 3 5" xfId="23541"/>
    <cellStyle name="20% - Акцент3 2 3 6" xfId="23696"/>
    <cellStyle name="20% — акцент3 2 3 6" xfId="26395"/>
    <cellStyle name="20% - Акцент3 2 3 7" xfId="23038"/>
    <cellStyle name="20% — акцент3 2 3 7" xfId="19140"/>
    <cellStyle name="20% - Акцент3 2 3 8" xfId="23197"/>
    <cellStyle name="20% — акцент3 2 3 8" xfId="26645"/>
    <cellStyle name="20% - Акцент3 2 3 9" xfId="25177"/>
    <cellStyle name="20% — акцент3 2 3 9" xfId="26952"/>
    <cellStyle name="20% - Акцент3 2 30" xfId="4912"/>
    <cellStyle name="20% — акцент3 2 30" xfId="42727"/>
    <cellStyle name="20% - Акцент3 2 31" xfId="5442"/>
    <cellStyle name="20% — акцент3 2 31" xfId="48471"/>
    <cellStyle name="20% - Акцент3 2 32" xfId="8298"/>
    <cellStyle name="20% - Акцент3 2 32 2" xfId="20995"/>
    <cellStyle name="20% - Акцент3 2 33" xfId="8547"/>
    <cellStyle name="20% - Акцент3 2 33 2" xfId="21244"/>
    <cellStyle name="20% - Акцент3 2 34" xfId="8642"/>
    <cellStyle name="20% - Акцент3 2 35" xfId="8961"/>
    <cellStyle name="20% - Акцент3 2 36" xfId="9329"/>
    <cellStyle name="20% - Акцент3 2 37" xfId="9647"/>
    <cellStyle name="20% - Акцент3 2 38" xfId="9965"/>
    <cellStyle name="20% - Акцент3 2 39" xfId="10283"/>
    <cellStyle name="20% - Акцент3 2 4" xfId="1048"/>
    <cellStyle name="20% — акцент3 2 4" xfId="1049"/>
    <cellStyle name="20% - Акцент3 2 4 10" xfId="32494"/>
    <cellStyle name="20% — акцент3 2 4 10" xfId="23453"/>
    <cellStyle name="20% - Акцент3 2 4 11" xfId="29342"/>
    <cellStyle name="20% — акцент3 2 4 11" xfId="36208"/>
    <cellStyle name="20% - Акцент3 2 4 12" xfId="28602"/>
    <cellStyle name="20% — акцент3 2 4 12" xfId="29720"/>
    <cellStyle name="20% - Акцент3 2 4 13" xfId="39311"/>
    <cellStyle name="20% — акцент3 2 4 13" xfId="39312"/>
    <cellStyle name="20% - Акцент3 2 4 14" xfId="41382"/>
    <cellStyle name="20% — акцент3 2 4 14" xfId="43839"/>
    <cellStyle name="20% - Акцент3 2 4 15" xfId="46269"/>
    <cellStyle name="20% — акцент3 2 4 15" xfId="44576"/>
    <cellStyle name="20% - Акцент3 2 4 16" xfId="48501"/>
    <cellStyle name="20% — акцент3 2 4 16" xfId="48502"/>
    <cellStyle name="20% - Акцент3 2 4 2" xfId="5474"/>
    <cellStyle name="20% — акцент3 2 4 2" xfId="5475"/>
    <cellStyle name="20% - Акцент3 2 4 3" xfId="14363"/>
    <cellStyle name="20% — акцент3 2 4 3" xfId="14364"/>
    <cellStyle name="20% - Акцент3 2 4 4" xfId="20458"/>
    <cellStyle name="20% — акцент3 2 4 4" xfId="20457"/>
    <cellStyle name="20% - Акцент3 2 4 5" xfId="22230"/>
    <cellStyle name="20% — акцент3 2 4 5" xfId="22521"/>
    <cellStyle name="20% - Акцент3 2 4 6" xfId="24600"/>
    <cellStyle name="20% — акцент3 2 4 6" xfId="18360"/>
    <cellStyle name="20% - Акцент3 2 4 7" xfId="28788"/>
    <cellStyle name="20% — акцент3 2 4 7" xfId="21840"/>
    <cellStyle name="20% - Акцент3 2 4 8" xfId="22040"/>
    <cellStyle name="20% — акцент3 2 4 8" xfId="13942"/>
    <cellStyle name="20% - Акцент3 2 4 9" xfId="23464"/>
    <cellStyle name="20% — акцент3 2 4 9" xfId="25376"/>
    <cellStyle name="20% - Акцент3 2 40" xfId="10601"/>
    <cellStyle name="20% - Акцент3 2 41" xfId="10919"/>
    <cellStyle name="20% - Акцент3 2 42" xfId="11237"/>
    <cellStyle name="20% - Акцент3 2 43" xfId="11555"/>
    <cellStyle name="20% - Акцент3 2 44" xfId="11873"/>
    <cellStyle name="20% - Акцент3 2 45" xfId="12191"/>
    <cellStyle name="20% - Акцент3 2 46" xfId="12459"/>
    <cellStyle name="20% - Акцент3 2 47" xfId="12827"/>
    <cellStyle name="20% - Акцент3 2 48" xfId="13094"/>
    <cellStyle name="20% - Акцент3 2 49" xfId="13417"/>
    <cellStyle name="20% - Акцент3 2 5" xfId="1050"/>
    <cellStyle name="20% — акцент3 2 5" xfId="1051"/>
    <cellStyle name="20% - Акцент3 2 5 10" xfId="33487"/>
    <cellStyle name="20% — акцент3 2 5 10" xfId="33027"/>
    <cellStyle name="20% - Акцент3 2 5 11" xfId="14990"/>
    <cellStyle name="20% — акцент3 2 5 11" xfId="34306"/>
    <cellStyle name="20% - Акцент3 2 5 12" xfId="33952"/>
    <cellStyle name="20% — акцент3 2 5 12" xfId="30796"/>
    <cellStyle name="20% - Акцент3 2 5 13" xfId="39313"/>
    <cellStyle name="20% — акцент3 2 5 13" xfId="39314"/>
    <cellStyle name="20% - Акцент3 2 5 14" xfId="43838"/>
    <cellStyle name="20% — акцент3 2 5 14" xfId="43837"/>
    <cellStyle name="20% - Акцент3 2 5 15" xfId="46588"/>
    <cellStyle name="20% — акцент3 2 5 15" xfId="41878"/>
    <cellStyle name="20% - Акцент3 2 5 16" xfId="48503"/>
    <cellStyle name="20% — акцент3 2 5 16" xfId="48504"/>
    <cellStyle name="20% - Акцент3 2 5 2" xfId="5476"/>
    <cellStyle name="20% — акцент3 2 5 2" xfId="5477"/>
    <cellStyle name="20% - Акцент3 2 5 3" xfId="14365"/>
    <cellStyle name="20% — акцент3 2 5 3" xfId="14366"/>
    <cellStyle name="20% - Акцент3 2 5 4" xfId="20456"/>
    <cellStyle name="20% — акцент3 2 5 4" xfId="20455"/>
    <cellStyle name="20% - Акцент3 2 5 5" xfId="21367"/>
    <cellStyle name="20% — акцент3 2 5 5" xfId="21670"/>
    <cellStyle name="20% - Акцент3 2 5 6" xfId="14082"/>
    <cellStyle name="20% — акцент3 2 5 6" xfId="23154"/>
    <cellStyle name="20% - Акцент3 2 5 7" xfId="21746"/>
    <cellStyle name="20% — акцент3 2 5 7" xfId="21969"/>
    <cellStyle name="20% - Акцент3 2 5 8" xfId="28985"/>
    <cellStyle name="20% — акцент3 2 5 8" xfId="21433"/>
    <cellStyle name="20% - Акцент3 2 5 9" xfId="29054"/>
    <cellStyle name="20% — акцент3 2 5 9" xfId="17962"/>
    <cellStyle name="20% - Акцент3 2 50" xfId="20950"/>
    <cellStyle name="20% - Акцент3 2 51" xfId="16740"/>
    <cellStyle name="20% - Акцент3 2 52" xfId="18489"/>
    <cellStyle name="20% - Акцент3 2 53" xfId="21303"/>
    <cellStyle name="20% - Акцент3 2 54" xfId="22301"/>
    <cellStyle name="20% - Акцент3 2 55" xfId="30755"/>
    <cellStyle name="20% - Акцент3 2 56" xfId="22255"/>
    <cellStyle name="20% - Акцент3 2 57" xfId="25369"/>
    <cellStyle name="20% - Акцент3 2 58" xfId="33955"/>
    <cellStyle name="20% - Акцент3 2 59" xfId="38436"/>
    <cellStyle name="20% - Акцент3 2 6" xfId="1052"/>
    <cellStyle name="20% — акцент3 2 6" xfId="1053"/>
    <cellStyle name="20% - Акцент3 2 6 10" xfId="33255"/>
    <cellStyle name="20% — акцент3 2 6 10" xfId="14401"/>
    <cellStyle name="20% - Акцент3 2 6 11" xfId="28504"/>
    <cellStyle name="20% — акцент3 2 6 11" xfId="33211"/>
    <cellStyle name="20% - Акцент3 2 6 12" xfId="36474"/>
    <cellStyle name="20% — акцент3 2 6 12" xfId="28869"/>
    <cellStyle name="20% - Акцент3 2 6 13" xfId="39315"/>
    <cellStyle name="20% — акцент3 2 6 13" xfId="39316"/>
    <cellStyle name="20% - Акцент3 2 6 14" xfId="43836"/>
    <cellStyle name="20% — акцент3 2 6 14" xfId="43835"/>
    <cellStyle name="20% - Акцент3 2 6 15" xfId="42740"/>
    <cellStyle name="20% — акцент3 2 6 15" xfId="42091"/>
    <cellStyle name="20% - Акцент3 2 6 16" xfId="48505"/>
    <cellStyle name="20% — акцент3 2 6 16" xfId="48506"/>
    <cellStyle name="20% - Акцент3 2 6 2" xfId="5478"/>
    <cellStyle name="20% — акцент3 2 6 2" xfId="5479"/>
    <cellStyle name="20% - Акцент3 2 6 3" xfId="14367"/>
    <cellStyle name="20% — акцент3 2 6 3" xfId="14368"/>
    <cellStyle name="20% - Акцент3 2 6 4" xfId="20441"/>
    <cellStyle name="20% — акцент3 2 6 4" xfId="20440"/>
    <cellStyle name="20% - Акцент3 2 6 5" xfId="21934"/>
    <cellStyle name="20% — акцент3 2 6 5" xfId="22231"/>
    <cellStyle name="20% - Акцент3 2 6 6" xfId="25633"/>
    <cellStyle name="20% — акцент3 2 6 6" xfId="22943"/>
    <cellStyle name="20% - Акцент3 2 6 7" xfId="23196"/>
    <cellStyle name="20% — акцент3 2 6 7" xfId="17260"/>
    <cellStyle name="20% - Акцент3 2 6 8" xfId="30445"/>
    <cellStyle name="20% — акцент3 2 6 8" xfId="21695"/>
    <cellStyle name="20% - Акцент3 2 6 9" xfId="29104"/>
    <cellStyle name="20% — акцент3 2 6 9" xfId="32884"/>
    <cellStyle name="20% - Акцент3 2 60" xfId="44296"/>
    <cellStyle name="20% - Акцент3 2 61" xfId="45187"/>
    <cellStyle name="20% - Акцент3 2 62" xfId="47740"/>
    <cellStyle name="20% - Акцент3 2 7" xfId="1054"/>
    <cellStyle name="20% — акцент3 2 7" xfId="1055"/>
    <cellStyle name="20% - Акцент3 2 7 10" xfId="22779"/>
    <cellStyle name="20% — акцент3 2 7 10" xfId="16940"/>
    <cellStyle name="20% - Акцент3 2 7 11" xfId="35217"/>
    <cellStyle name="20% — акцент3 2 7 11" xfId="29962"/>
    <cellStyle name="20% - Акцент3 2 7 12" xfId="30819"/>
    <cellStyle name="20% — акцент3 2 7 12" xfId="34272"/>
    <cellStyle name="20% - Акцент3 2 7 13" xfId="39317"/>
    <cellStyle name="20% — акцент3 2 7 13" xfId="39318"/>
    <cellStyle name="20% - Акцент3 2 7 14" xfId="43834"/>
    <cellStyle name="20% — акцент3 2 7 14" xfId="43833"/>
    <cellStyle name="20% - Акцент3 2 7 15" xfId="42093"/>
    <cellStyle name="20% — акцент3 2 7 15" xfId="45684"/>
    <cellStyle name="20% - Акцент3 2 7 16" xfId="48507"/>
    <cellStyle name="20% — акцент3 2 7 16" xfId="48508"/>
    <cellStyle name="20% - Акцент3 2 7 2" xfId="5480"/>
    <cellStyle name="20% — акцент3 2 7 2" xfId="5481"/>
    <cellStyle name="20% - Акцент3 2 7 3" xfId="14369"/>
    <cellStyle name="20% — акцент3 2 7 3" xfId="14370"/>
    <cellStyle name="20% - Акцент3 2 7 4" xfId="20454"/>
    <cellStyle name="20% — акцент3 2 7 4" xfId="20453"/>
    <cellStyle name="20% - Акцент3 2 7 5" xfId="22522"/>
    <cellStyle name="20% — акцент3 2 7 5" xfId="22812"/>
    <cellStyle name="20% - Акцент3 2 7 6" xfId="23856"/>
    <cellStyle name="20% — акцент3 2 7 6" xfId="18394"/>
    <cellStyle name="20% - Акцент3 2 7 7" xfId="27962"/>
    <cellStyle name="20% — акцент3 2 7 7" xfId="14698"/>
    <cellStyle name="20% - Акцент3 2 7 8" xfId="15276"/>
    <cellStyle name="20% — акцент3 2 7 8" xfId="17543"/>
    <cellStyle name="20% - Акцент3 2 7 9" xfId="20081"/>
    <cellStyle name="20% — акцент3 2 7 9" xfId="25453"/>
    <cellStyle name="20% - Акцент3 2 8" xfId="1056"/>
    <cellStyle name="20% — акцент3 2 8" xfId="1057"/>
    <cellStyle name="20% - Акцент3 2 8 10" xfId="30786"/>
    <cellStyle name="20% — акцент3 2 8 10" xfId="17713"/>
    <cellStyle name="20% - Акцент3 2 8 11" xfId="34866"/>
    <cellStyle name="20% — акцент3 2 8 11" xfId="34870"/>
    <cellStyle name="20% - Акцент3 2 8 12" xfId="36620"/>
    <cellStyle name="20% — акцент3 2 8 12" xfId="36771"/>
    <cellStyle name="20% - Акцент3 2 8 13" xfId="39319"/>
    <cellStyle name="20% — акцент3 2 8 13" xfId="39320"/>
    <cellStyle name="20% - Акцент3 2 8 14" xfId="43832"/>
    <cellStyle name="20% — акцент3 2 8 14" xfId="43831"/>
    <cellStyle name="20% - Акцент3 2 8 15" xfId="45044"/>
    <cellStyle name="20% — акцент3 2 8 15" xfId="42248"/>
    <cellStyle name="20% - Акцент3 2 8 16" xfId="48509"/>
    <cellStyle name="20% — акцент3 2 8 16" xfId="48510"/>
    <cellStyle name="20% - Акцент3 2 8 2" xfId="5482"/>
    <cellStyle name="20% — акцент3 2 8 2" xfId="5483"/>
    <cellStyle name="20% - Акцент3 2 8 3" xfId="14371"/>
    <cellStyle name="20% — акцент3 2 8 3" xfId="14372"/>
    <cellStyle name="20% - Акцент3 2 8 4" xfId="20452"/>
    <cellStyle name="20% — акцент3 2 8 4" xfId="20451"/>
    <cellStyle name="20% - Акцент3 2 8 5" xfId="23097"/>
    <cellStyle name="20% — акцент3 2 8 5" xfId="23390"/>
    <cellStyle name="20% - Акцент3 2 8 6" xfId="17490"/>
    <cellStyle name="20% — акцент3 2 8 6" xfId="21396"/>
    <cellStyle name="20% - Акцент3 2 8 7" xfId="22130"/>
    <cellStyle name="20% — акцент3 2 8 7" xfId="24093"/>
    <cellStyle name="20% - Акцент3 2 8 8" xfId="24044"/>
    <cellStyle name="20% — акцент3 2 8 8" xfId="29196"/>
    <cellStyle name="20% - Акцент3 2 8 9" xfId="21661"/>
    <cellStyle name="20% — акцент3 2 8 9" xfId="25105"/>
    <cellStyle name="20% - Акцент3 2 9" xfId="1058"/>
    <cellStyle name="20% — акцент3 2 9" xfId="1059"/>
    <cellStyle name="20% - Акцент3 2 9 10" xfId="30257"/>
    <cellStyle name="20% — акцент3 2 9 10" xfId="20631"/>
    <cellStyle name="20% - Акцент3 2 9 11" xfId="24027"/>
    <cellStyle name="20% — акцент3 2 9 11" xfId="26090"/>
    <cellStyle name="20% - Акцент3 2 9 12" xfId="36920"/>
    <cellStyle name="20% — акцент3 2 9 12" xfId="37075"/>
    <cellStyle name="20% - Акцент3 2 9 13" xfId="39321"/>
    <cellStyle name="20% — акцент3 2 9 13" xfId="39322"/>
    <cellStyle name="20% - Акцент3 2 9 14" xfId="43830"/>
    <cellStyle name="20% — акцент3 2 9 14" xfId="43829"/>
    <cellStyle name="20% - Акцент3 2 9 15" xfId="46755"/>
    <cellStyle name="20% — акцент3 2 9 15" xfId="45070"/>
    <cellStyle name="20% - Акцент3 2 9 16" xfId="48511"/>
    <cellStyle name="20% — акцент3 2 9 16" xfId="48512"/>
    <cellStyle name="20% - Акцент3 2 9 2" xfId="5484"/>
    <cellStyle name="20% — акцент3 2 9 2" xfId="5485"/>
    <cellStyle name="20% - Акцент3 2 9 3" xfId="14373"/>
    <cellStyle name="20% — акцент3 2 9 3" xfId="14374"/>
    <cellStyle name="20% - Акцент3 2 9 4" xfId="20450"/>
    <cellStyle name="20% — акцент3 2 9 4" xfId="20449"/>
    <cellStyle name="20% - Акцент3 2 9 5" xfId="23670"/>
    <cellStyle name="20% — акцент3 2 9 5" xfId="23961"/>
    <cellStyle name="20% - Акцент3 2 9 6" xfId="22416"/>
    <cellStyle name="20% — акцент3 2 9 6" xfId="24276"/>
    <cellStyle name="20% - Акцент3 2 9 7" xfId="23206"/>
    <cellStyle name="20% — акцент3 2 9 7" xfId="25446"/>
    <cellStyle name="20% - Акцент3 2 9 8" xfId="28715"/>
    <cellStyle name="20% — акцент3 2 9 8" xfId="28637"/>
    <cellStyle name="20% - Акцент3 2 9 9" xfId="30662"/>
    <cellStyle name="20% — акцент3 2 9 9" xfId="19574"/>
    <cellStyle name="20% — акцент3 20" xfId="1060"/>
    <cellStyle name="20% — акцент3 20 2" xfId="5486"/>
    <cellStyle name="20% — акцент3 21" xfId="1061"/>
    <cellStyle name="20% — акцент3 21 2" xfId="5487"/>
    <cellStyle name="20% — акцент3 22" xfId="1062"/>
    <cellStyle name="20% — акцент3 22 2" xfId="5488"/>
    <cellStyle name="20% — акцент3 23" xfId="958"/>
    <cellStyle name="20% — акцент3 23 2" xfId="14278"/>
    <cellStyle name="20% — акцент3 24" xfId="3785"/>
    <cellStyle name="20% — акцент3 25" xfId="4111"/>
    <cellStyle name="20% — акцент3 26" xfId="4330"/>
    <cellStyle name="20% — акцент3 27" xfId="4718"/>
    <cellStyle name="20% — акцент3 28" xfId="4922"/>
    <cellStyle name="20% — акцент3 29" xfId="5378"/>
    <cellStyle name="20% - Акцент3 3" xfId="65"/>
    <cellStyle name="20% — акцент3 3" xfId="1064"/>
    <cellStyle name="20% - Акцент3 3 10" xfId="1065"/>
    <cellStyle name="20% — акцент3 3 10" xfId="1066"/>
    <cellStyle name="20% - Акцент3 3 10 10" xfId="34125"/>
    <cellStyle name="20% — акцент3 3 10 10" xfId="34347"/>
    <cellStyle name="20% - Акцент3 3 10 11" xfId="21887"/>
    <cellStyle name="20% — акцент3 3 10 11" xfId="23365"/>
    <cellStyle name="20% - Акцент3 3 10 12" xfId="28692"/>
    <cellStyle name="20% — акцент3 3 10 12" xfId="36262"/>
    <cellStyle name="20% - Акцент3 3 10 13" xfId="39326"/>
    <cellStyle name="20% — акцент3 3 10 13" xfId="39327"/>
    <cellStyle name="20% - Акцент3 3 10 14" xfId="43825"/>
    <cellStyle name="20% — акцент3 3 10 14" xfId="43824"/>
    <cellStyle name="20% - Акцент3 3 10 15" xfId="42728"/>
    <cellStyle name="20% — акцент3 3 10 15" xfId="44522"/>
    <cellStyle name="20% - Акцент3 3 10 16" xfId="48515"/>
    <cellStyle name="20% — акцент3 3 10 16" xfId="48516"/>
    <cellStyle name="20% - Акцент3 3 10 2" xfId="5491"/>
    <cellStyle name="20% — акцент3 3 10 2" xfId="5492"/>
    <cellStyle name="20% - Акцент3 3 10 3" xfId="14380"/>
    <cellStyle name="20% — акцент3 3 10 3" xfId="14381"/>
    <cellStyle name="20% - Акцент3 3 10 4" xfId="20444"/>
    <cellStyle name="20% — акцент3 3 10 4" xfId="20443"/>
    <cellStyle name="20% - Акцент3 3 10 5" xfId="14675"/>
    <cellStyle name="20% — акцент3 3 10 5" xfId="24862"/>
    <cellStyle name="20% - Акцент3 3 10 6" xfId="24301"/>
    <cellStyle name="20% — акцент3 3 10 6" xfId="22872"/>
    <cellStyle name="20% - Акцент3 3 10 7" xfId="27738"/>
    <cellStyle name="20% — акцент3 3 10 7" xfId="23760"/>
    <cellStyle name="20% - Акцент3 3 10 8" xfId="25854"/>
    <cellStyle name="20% — акцент3 3 10 8" xfId="25641"/>
    <cellStyle name="20% - Акцент3 3 10 9" xfId="27338"/>
    <cellStyle name="20% — акцент3 3 10 9" xfId="28656"/>
    <cellStyle name="20% - Акцент3 3 11" xfId="1067"/>
    <cellStyle name="20% — акцент3 3 11" xfId="1068"/>
    <cellStyle name="20% - Акцент3 3 11 10" xfId="34592"/>
    <cellStyle name="20% — акцент3 3 11 10" xfId="18820"/>
    <cellStyle name="20% - Акцент3 3 11 11" xfId="33686"/>
    <cellStyle name="20% — акцент3 3 11 11" xfId="33220"/>
    <cellStyle name="20% - Акцент3 3 11 12" xfId="33237"/>
    <cellStyle name="20% — акцент3 3 11 12" xfId="36057"/>
    <cellStyle name="20% - Акцент3 3 11 13" xfId="39328"/>
    <cellStyle name="20% — акцент3 3 11 13" xfId="39329"/>
    <cellStyle name="20% - Акцент3 3 11 14" xfId="43823"/>
    <cellStyle name="20% — акцент3 3 11 14" xfId="43822"/>
    <cellStyle name="20% - Акцент3 3 11 15" xfId="44684"/>
    <cellStyle name="20% — акцент3 3 11 15" xfId="44838"/>
    <cellStyle name="20% - Акцент3 3 11 16" xfId="48517"/>
    <cellStyle name="20% — акцент3 3 11 16" xfId="48518"/>
    <cellStyle name="20% - Акцент3 3 11 2" xfId="5493"/>
    <cellStyle name="20% — акцент3 3 11 2" xfId="5494"/>
    <cellStyle name="20% - Акцент3 3 11 3" xfId="14382"/>
    <cellStyle name="20% — акцент3 3 11 3" xfId="14383"/>
    <cellStyle name="20% - Акцент3 3 11 4" xfId="20442"/>
    <cellStyle name="20% — акцент3 3 11 4" xfId="20439"/>
    <cellStyle name="20% - Акцент3 3 11 5" xfId="25130"/>
    <cellStyle name="20% — акцент3 3 11 5" xfId="25439"/>
    <cellStyle name="20% - Акцент3 3 11 6" xfId="22304"/>
    <cellStyle name="20% — акцент3 3 11 6" xfId="17987"/>
    <cellStyle name="20% - Акцент3 3 11 7" xfId="15626"/>
    <cellStyle name="20% — акцент3 3 11 7" xfId="25599"/>
    <cellStyle name="20% - Акцент3 3 11 8" xfId="27067"/>
    <cellStyle name="20% — акцент3 3 11 8" xfId="19011"/>
    <cellStyle name="20% - Акцент3 3 11 9" xfId="23128"/>
    <cellStyle name="20% — акцент3 3 11 9" xfId="14438"/>
    <cellStyle name="20% - Акцент3 3 12" xfId="1069"/>
    <cellStyle name="20% — акцент3 3 12" xfId="1070"/>
    <cellStyle name="20% - Акцент3 3 12 10" xfId="30678"/>
    <cellStyle name="20% — акцент3 3 12 10" xfId="22180"/>
    <cellStyle name="20% - Акцент3 3 12 11" xfId="19466"/>
    <cellStyle name="20% — акцент3 3 12 11" xfId="34564"/>
    <cellStyle name="20% - Акцент3 3 12 12" xfId="19249"/>
    <cellStyle name="20% — акцент3 3 12 12" xfId="31632"/>
    <cellStyle name="20% - Акцент3 3 12 13" xfId="39330"/>
    <cellStyle name="20% — акцент3 3 12 13" xfId="39331"/>
    <cellStyle name="20% - Акцент3 3 12 14" xfId="43821"/>
    <cellStyle name="20% — акцент3 3 12 14" xfId="43820"/>
    <cellStyle name="20% - Акцент3 3 12 15" xfId="45005"/>
    <cellStyle name="20% — акцент3 3 12 15" xfId="45169"/>
    <cellStyle name="20% - Акцент3 3 12 16" xfId="48519"/>
    <cellStyle name="20% — акцент3 3 12 16" xfId="48520"/>
    <cellStyle name="20% - Акцент3 3 12 2" xfId="5495"/>
    <cellStyle name="20% — акцент3 3 12 2" xfId="5496"/>
    <cellStyle name="20% - Акцент3 3 12 3" xfId="14384"/>
    <cellStyle name="20% — акцент3 3 12 3" xfId="14385"/>
    <cellStyle name="20% - Акцент3 3 12 4" xfId="16340"/>
    <cellStyle name="20% — акцент3 3 12 4" xfId="20438"/>
    <cellStyle name="20% - Акцент3 3 12 5" xfId="14667"/>
    <cellStyle name="20% — акцент3 3 12 5" xfId="18744"/>
    <cellStyle name="20% - Акцент3 3 12 6" xfId="22896"/>
    <cellStyle name="20% — акцент3 3 12 6" xfId="25774"/>
    <cellStyle name="20% - Акцент3 3 12 7" xfId="26764"/>
    <cellStyle name="20% — акцент3 3 12 7" xfId="26185"/>
    <cellStyle name="20% - Акцент3 3 12 8" xfId="28175"/>
    <cellStyle name="20% — акцент3 3 12 8" xfId="29650"/>
    <cellStyle name="20% - Акцент3 3 12 9" xfId="24566"/>
    <cellStyle name="20% — акцент3 3 12 9" xfId="29929"/>
    <cellStyle name="20% - Акцент3 3 13" xfId="1071"/>
    <cellStyle name="20% — акцент3 3 13" xfId="1072"/>
    <cellStyle name="20% - Акцент3 3 13 10" xfId="29873"/>
    <cellStyle name="20% — акцент3 3 13 10" xfId="29446"/>
    <cellStyle name="20% - Акцент3 3 13 11" xfId="18528"/>
    <cellStyle name="20% — акцент3 3 13 11" xfId="33442"/>
    <cellStyle name="20% - Акцент3 3 13 12" xfId="35793"/>
    <cellStyle name="20% — акцент3 3 13 12" xfId="28107"/>
    <cellStyle name="20% - Акцент3 3 13 13" xfId="39332"/>
    <cellStyle name="20% — акцент3 3 13 13" xfId="39333"/>
    <cellStyle name="20% - Акцент3 3 13 14" xfId="43819"/>
    <cellStyle name="20% — акцент3 3 13 14" xfId="43818"/>
    <cellStyle name="20% - Акцент3 3 13 15" xfId="44521"/>
    <cellStyle name="20% — акцент3 3 13 15" xfId="44683"/>
    <cellStyle name="20% - Акцент3 3 13 16" xfId="48521"/>
    <cellStyle name="20% — акцент3 3 13 16" xfId="48522"/>
    <cellStyle name="20% - Акцент3 3 13 2" xfId="5497"/>
    <cellStyle name="20% — акцент3 3 13 2" xfId="5498"/>
    <cellStyle name="20% - Акцент3 3 13 3" xfId="14386"/>
    <cellStyle name="20% — акцент3 3 13 3" xfId="14387"/>
    <cellStyle name="20% - Акцент3 3 13 4" xfId="16339"/>
    <cellStyle name="20% — акцент3 3 13 4" xfId="20437"/>
    <cellStyle name="20% - Акцент3 3 13 5" xfId="14668"/>
    <cellStyle name="20% — акцент3 3 13 5" xfId="18745"/>
    <cellStyle name="20% - Акцент3 3 13 6" xfId="26068"/>
    <cellStyle name="20% — акцент3 3 13 6" xfId="25078"/>
    <cellStyle name="20% - Акцент3 3 13 7" xfId="26859"/>
    <cellStyle name="20% — акцент3 3 13 7" xfId="22717"/>
    <cellStyle name="20% - Акцент3 3 13 8" xfId="23009"/>
    <cellStyle name="20% — акцент3 3 13 8" xfId="29910"/>
    <cellStyle name="20% - Акцент3 3 13 9" xfId="31056"/>
    <cellStyle name="20% — акцент3 3 13 9" xfId="25244"/>
    <cellStyle name="20% - Акцент3 3 14" xfId="1073"/>
    <cellStyle name="20% — акцент3 3 14" xfId="1074"/>
    <cellStyle name="20% - Акцент3 3 14 10" xfId="17863"/>
    <cellStyle name="20% — акцент3 3 14 10" xfId="29688"/>
    <cellStyle name="20% - Акцент3 3 14 11" xfId="32996"/>
    <cellStyle name="20% — акцент3 3 14 11" xfId="31543"/>
    <cellStyle name="20% - Акцент3 3 14 12" xfId="21406"/>
    <cellStyle name="20% — акцент3 3 14 12" xfId="32782"/>
    <cellStyle name="20% - Акцент3 3 14 13" xfId="39334"/>
    <cellStyle name="20% — акцент3 3 14 13" xfId="39335"/>
    <cellStyle name="20% - Акцент3 3 14 14" xfId="43817"/>
    <cellStyle name="20% — акцент3 3 14 14" xfId="43816"/>
    <cellStyle name="20% - Акцент3 3 14 15" xfId="44839"/>
    <cellStyle name="20% — акцент3 3 14 15" xfId="45006"/>
    <cellStyle name="20% - Акцент3 3 14 16" xfId="48523"/>
    <cellStyle name="20% — акцент3 3 14 16" xfId="48524"/>
    <cellStyle name="20% - Акцент3 3 14 2" xfId="5499"/>
    <cellStyle name="20% — акцент3 3 14 2" xfId="5500"/>
    <cellStyle name="20% - Акцент3 3 14 3" xfId="14388"/>
    <cellStyle name="20% — акцент3 3 14 3" xfId="14389"/>
    <cellStyle name="20% - Акцент3 3 14 4" xfId="20436"/>
    <cellStyle name="20% — акцент3 3 14 4" xfId="20435"/>
    <cellStyle name="20% - Акцент3 3 14 5" xfId="14669"/>
    <cellStyle name="20% — акцент3 3 14 5" xfId="18746"/>
    <cellStyle name="20% - Акцент3 3 14 6" xfId="26355"/>
    <cellStyle name="20% — акцент3 3 14 6" xfId="26643"/>
    <cellStyle name="20% - Акцент3 3 14 7" xfId="17619"/>
    <cellStyle name="20% — акцент3 3 14 7" xfId="20374"/>
    <cellStyle name="20% - Акцент3 3 14 8" xfId="30182"/>
    <cellStyle name="20% — акцент3 3 14 8" xfId="30473"/>
    <cellStyle name="20% - Акцент3 3 14 9" xfId="25481"/>
    <cellStyle name="20% — акцент3 3 14 9" xfId="21694"/>
    <cellStyle name="20% - Акцент3 3 15" xfId="1075"/>
    <cellStyle name="20% — акцент3 3 15" xfId="1076"/>
    <cellStyle name="20% - Акцент3 3 15 10" xfId="24012"/>
    <cellStyle name="20% — акцент3 3 15 10" xfId="17485"/>
    <cellStyle name="20% - Акцент3 3 15 11" xfId="17068"/>
    <cellStyle name="20% — акцент3 3 15 11" xfId="29487"/>
    <cellStyle name="20% - Акцент3 3 15 12" xfId="21466"/>
    <cellStyle name="20% — акцент3 3 15 12" xfId="36243"/>
    <cellStyle name="20% - Акцент3 3 15 13" xfId="39336"/>
    <cellStyle name="20% — акцент3 3 15 13" xfId="39337"/>
    <cellStyle name="20% - Акцент3 3 15 14" xfId="46881"/>
    <cellStyle name="20% — акцент3 3 15 14" xfId="46717"/>
    <cellStyle name="20% - Акцент3 3 15 15" xfId="45170"/>
    <cellStyle name="20% — акцент3 3 15 15" xfId="45331"/>
    <cellStyle name="20% - Акцент3 3 15 16" xfId="48525"/>
    <cellStyle name="20% — акцент3 3 15 16" xfId="48526"/>
    <cellStyle name="20% - Акцент3 3 15 2" xfId="5501"/>
    <cellStyle name="20% — акцент3 3 15 2" xfId="5502"/>
    <cellStyle name="20% - Акцент3 3 15 3" xfId="14390"/>
    <cellStyle name="20% — акцент3 3 15 3" xfId="14391"/>
    <cellStyle name="20% - Акцент3 3 15 4" xfId="20434"/>
    <cellStyle name="20% — акцент3 3 15 4" xfId="20433"/>
    <cellStyle name="20% - Акцент3 3 15 5" xfId="14670"/>
    <cellStyle name="20% — акцент3 3 15 5" xfId="18747"/>
    <cellStyle name="20% - Акцент3 3 15 6" xfId="26974"/>
    <cellStyle name="20% — акцент3 3 15 6" xfId="27220"/>
    <cellStyle name="20% - Акцент3 3 15 7" xfId="27535"/>
    <cellStyle name="20% — акцент3 3 15 7" xfId="17497"/>
    <cellStyle name="20% - Акцент3 3 15 8" xfId="30717"/>
    <cellStyle name="20% — акцент3 3 15 8" xfId="31004"/>
    <cellStyle name="20% - Акцент3 3 15 9" xfId="31295"/>
    <cellStyle name="20% — акцент3 3 15 9" xfId="31529"/>
    <cellStyle name="20% - Акцент3 3 16" xfId="1077"/>
    <cellStyle name="20% — акцент3 3 16" xfId="1078"/>
    <cellStyle name="20% - Акцент3 3 16 10" xfId="34348"/>
    <cellStyle name="20% — акцент3 3 16 10" xfId="34591"/>
    <cellStyle name="20% - Акцент3 3 16 11" xfId="34810"/>
    <cellStyle name="20% — акцент3 3 16 11" xfId="35015"/>
    <cellStyle name="20% - Акцент3 3 16 12" xfId="34965"/>
    <cellStyle name="20% — акцент3 3 16 12" xfId="29460"/>
    <cellStyle name="20% - Акцент3 3 16 13" xfId="39338"/>
    <cellStyle name="20% — акцент3 3 16 13" xfId="39339"/>
    <cellStyle name="20% - Акцент3 3 16 14" xfId="46557"/>
    <cellStyle name="20% — акцент3 3 16 14" xfId="46397"/>
    <cellStyle name="20% - Акцент3 3 16 15" xfId="45492"/>
    <cellStyle name="20% — акцент3 3 16 15" xfId="45654"/>
    <cellStyle name="20% - Акцент3 3 16 16" xfId="48527"/>
    <cellStyle name="20% — акцент3 3 16 16" xfId="48528"/>
    <cellStyle name="20% - Акцент3 3 16 2" xfId="5503"/>
    <cellStyle name="20% — акцент3 3 16 2" xfId="5504"/>
    <cellStyle name="20% - Акцент3 3 16 3" xfId="14392"/>
    <cellStyle name="20% — акцент3 3 16 3" xfId="14393"/>
    <cellStyle name="20% - Акцент3 3 16 4" xfId="20432"/>
    <cellStyle name="20% — акцент3 3 16 4" xfId="20431"/>
    <cellStyle name="20% - Акцент3 3 16 5" xfId="14671"/>
    <cellStyle name="20% — акцент3 3 16 5" xfId="18748"/>
    <cellStyle name="20% - Акцент3 3 16 6" xfId="27556"/>
    <cellStyle name="20% — акцент3 3 16 6" xfId="23592"/>
    <cellStyle name="20% - Акцент3 3 16 7" xfId="23187"/>
    <cellStyle name="20% — акцент3 3 16 7" xfId="25394"/>
    <cellStyle name="20% - Акцент3 3 16 8" xfId="19123"/>
    <cellStyle name="20% — акцент3 3 16 8" xfId="20235"/>
    <cellStyle name="20% - Акцент3 3 16 9" xfId="31781"/>
    <cellStyle name="20% — акцент3 3 16 9" xfId="32038"/>
    <cellStyle name="20% - Акцент3 3 17" xfId="1079"/>
    <cellStyle name="20% — акцент3 3 17" xfId="5490"/>
    <cellStyle name="20% - Акцент3 3 17 10" xfId="15991"/>
    <cellStyle name="20% - Акцент3 3 17 11" xfId="35220"/>
    <cellStyle name="20% - Акцент3 3 17 12" xfId="34882"/>
    <cellStyle name="20% - Акцент3 3 17 13" xfId="39340"/>
    <cellStyle name="20% - Акцент3 3 17 14" xfId="43815"/>
    <cellStyle name="20% - Акцент3 3 17 15" xfId="45806"/>
    <cellStyle name="20% - Акцент3 3 17 16" xfId="48529"/>
    <cellStyle name="20% - Акцент3 3 17 2" xfId="5505"/>
    <cellStyle name="20% - Акцент3 3 17 3" xfId="14394"/>
    <cellStyle name="20% - Акцент3 3 17 4" xfId="20430"/>
    <cellStyle name="20% - Акцент3 3 17 5" xfId="14672"/>
    <cellStyle name="20% - Акцент3 3 17 6" xfId="24917"/>
    <cellStyle name="20% - Акцент3 3 17 7" xfId="19648"/>
    <cellStyle name="20% - Акцент3 3 17 8" xfId="26194"/>
    <cellStyle name="20% - Акцент3 3 17 9" xfId="32318"/>
    <cellStyle name="20% - Акцент3 3 18" xfId="1080"/>
    <cellStyle name="20% — акцент3 3 18" xfId="14379"/>
    <cellStyle name="20% - Акцент3 3 18 10" xfId="34172"/>
    <cellStyle name="20% - Акцент3 3 18 11" xfId="36261"/>
    <cellStyle name="20% - Акцент3 3 18 12" xfId="39341"/>
    <cellStyle name="20% - Акцент3 3 18 13" xfId="43814"/>
    <cellStyle name="20% - Акцент3 3 18 14" xfId="41904"/>
    <cellStyle name="20% - Акцент3 3 18 15" xfId="48530"/>
    <cellStyle name="20% - Акцент3 3 18 2" xfId="5506"/>
    <cellStyle name="20% - Акцент3 3 18 3" xfId="20429"/>
    <cellStyle name="20% - Акцент3 3 18 4" xfId="18752"/>
    <cellStyle name="20% - Акцент3 3 18 5" xfId="23305"/>
    <cellStyle name="20% - Акцент3 3 18 6" xfId="26734"/>
    <cellStyle name="20% - Акцент3 3 18 7" xfId="15057"/>
    <cellStyle name="20% - Акцент3 3 18 8" xfId="22143"/>
    <cellStyle name="20% - Акцент3 3 18 9" xfId="23321"/>
    <cellStyle name="20% - Акцент3 3 19" xfId="1081"/>
    <cellStyle name="20% — акцент3 3 19" xfId="20445"/>
    <cellStyle name="20% - Акцент3 3 19 10" xfId="25081"/>
    <cellStyle name="20% - Акцент3 3 19 11" xfId="39342"/>
    <cellStyle name="20% - Акцент3 3 19 12" xfId="46240"/>
    <cellStyle name="20% - Акцент3 3 19 13" xfId="42076"/>
    <cellStyle name="20% - Акцент3 3 19 14" xfId="48531"/>
    <cellStyle name="20% - Акцент3 3 19 2" xfId="5507"/>
    <cellStyle name="20% - Акцент3 3 19 3" xfId="19887"/>
    <cellStyle name="20% - Акцент3 3 19 4" xfId="24812"/>
    <cellStyle name="20% - Акцент3 3 19 5" xfId="27805"/>
    <cellStyle name="20% - Акцент3 3 19 6" xfId="17347"/>
    <cellStyle name="20% - Акцент3 3 19 7" xfId="21600"/>
    <cellStyle name="20% - Акцент3 3 19 8" xfId="25907"/>
    <cellStyle name="20% - Акцент3 3 19 9" xfId="35413"/>
    <cellStyle name="20% - Акцент3 3 2" xfId="66"/>
    <cellStyle name="20% — акцент3 3 2" xfId="1082"/>
    <cellStyle name="20% - Акцент3 3 2 10" xfId="4909"/>
    <cellStyle name="20% — акцент3 3 2 10" xfId="29731"/>
    <cellStyle name="20% - Акцент3 3 2 11" xfId="5508"/>
    <cellStyle name="20% — акцент3 3 2 11" xfId="35618"/>
    <cellStyle name="20% - Акцент3 3 2 12" xfId="8645"/>
    <cellStyle name="20% — акцент3 3 2 12" xfId="35961"/>
    <cellStyle name="20% - Акцент3 3 2 13" xfId="8964"/>
    <cellStyle name="20% — акцент3 3 2 13" xfId="39343"/>
    <cellStyle name="20% - Акцент3 3 2 14" xfId="9326"/>
    <cellStyle name="20% — акцент3 3 2 14" xfId="46087"/>
    <cellStyle name="20% - Акцент3 3 2 15" xfId="9644"/>
    <cellStyle name="20% — акцент3 3 2 15" xfId="45964"/>
    <cellStyle name="20% - Акцент3 3 2 16" xfId="9962"/>
    <cellStyle name="20% — акцент3 3 2 16" xfId="48532"/>
    <cellStyle name="20% - Акцент3 3 2 17" xfId="10280"/>
    <cellStyle name="20% - Акцент3 3 2 18" xfId="10598"/>
    <cellStyle name="20% - Акцент3 3 2 19" xfId="10916"/>
    <cellStyle name="20% - Акцент3 3 2 2" xfId="1083"/>
    <cellStyle name="20% — акцент3 3 2 2" xfId="5509"/>
    <cellStyle name="20% - Акцент3 3 2 2 10" xfId="24226"/>
    <cellStyle name="20% - Акцент3 3 2 2 11" xfId="35799"/>
    <cellStyle name="20% - Акцент3 3 2 2 12" xfId="35849"/>
    <cellStyle name="20% - Акцент3 3 2 2 13" xfId="39344"/>
    <cellStyle name="20% - Акцент3 3 2 2 14" xfId="45932"/>
    <cellStyle name="20% - Акцент3 3 2 2 15" xfId="42729"/>
    <cellStyle name="20% - Акцент3 3 2 2 16" xfId="48533"/>
    <cellStyle name="20% - Акцент3 3 2 2 2" xfId="5510"/>
    <cellStyle name="20% - Акцент3 3 2 2 3" xfId="14398"/>
    <cellStyle name="20% - Акцент3 3 2 2 4" xfId="20426"/>
    <cellStyle name="20% - Акцент3 3 2 2 5" xfId="19888"/>
    <cellStyle name="20% - Акцент3 3 2 2 6" xfId="24492"/>
    <cellStyle name="20% - Акцент3 3 2 2 7" xfId="28365"/>
    <cellStyle name="20% - Акцент3 3 2 2 8" xfId="24716"/>
    <cellStyle name="20% - Акцент3 3 2 2 9" xfId="32817"/>
    <cellStyle name="20% - Акцент3 3 2 20" xfId="11234"/>
    <cellStyle name="20% - Акцент3 3 2 21" xfId="11552"/>
    <cellStyle name="20% - Акцент3 3 2 22" xfId="11870"/>
    <cellStyle name="20% - Акцент3 3 2 23" xfId="12188"/>
    <cellStyle name="20% - Акцент3 3 2 24" xfId="12462"/>
    <cellStyle name="20% - Акцент3 3 2 25" xfId="12824"/>
    <cellStyle name="20% - Акцент3 3 2 26" xfId="13097"/>
    <cellStyle name="20% - Акцент3 3 2 27" xfId="13420"/>
    <cellStyle name="20% - Акцент3 3 2 28" xfId="16857"/>
    <cellStyle name="20% - Акцент3 3 2 29" xfId="21487"/>
    <cellStyle name="20% - Акцент3 3 2 3" xfId="1084"/>
    <cellStyle name="20% — акцент3 3 2 3" xfId="14397"/>
    <cellStyle name="20% - Акцент3 3 2 3 10" xfId="35605"/>
    <cellStyle name="20% - Акцент3 3 2 3 11" xfId="36048"/>
    <cellStyle name="20% - Акцент3 3 2 3 12" xfId="39345"/>
    <cellStyle name="20% - Акцент3 3 2 3 13" xfId="45776"/>
    <cellStyle name="20% - Акцент3 3 2 3 14" xfId="46119"/>
    <cellStyle name="20% - Акцент3 3 2 3 15" xfId="48534"/>
    <cellStyle name="20% - Акцент3 3 2 3 2" xfId="5511"/>
    <cellStyle name="20% - Акцент3 3 2 3 3" xfId="20425"/>
    <cellStyle name="20% - Акцент3 3 2 3 4" xfId="17237"/>
    <cellStyle name="20% - Акцент3 3 2 3 5" xfId="23017"/>
    <cellStyle name="20% - Акцент3 3 2 3 6" xfId="28691"/>
    <cellStyle name="20% - Акцент3 3 2 3 7" xfId="20234"/>
    <cellStyle name="20% - Акцент3 3 2 3 8" xfId="28208"/>
    <cellStyle name="20% - Акцент3 3 2 3 9" xfId="31093"/>
    <cellStyle name="20% - Акцент3 3 2 30" xfId="13987"/>
    <cellStyle name="20% - Акцент3 3 2 31" xfId="21390"/>
    <cellStyle name="20% - Акцент3 3 2 32" xfId="27447"/>
    <cellStyle name="20% - Акцент3 3 2 33" xfId="21999"/>
    <cellStyle name="20% - Акцент3 3 2 34" xfId="22161"/>
    <cellStyle name="20% - Акцент3 3 2 35" xfId="19622"/>
    <cellStyle name="20% - Акцент3 3 2 36" xfId="24072"/>
    <cellStyle name="20% - Акцент3 3 2 37" xfId="38439"/>
    <cellStyle name="20% - Акцент3 3 2 38" xfId="38792"/>
    <cellStyle name="20% - Акцент3 3 2 39" xfId="43043"/>
    <cellStyle name="20% - Акцент3 3 2 4" xfId="1085"/>
    <cellStyle name="20% — акцент3 3 2 4" xfId="20427"/>
    <cellStyle name="20% - Акцент3 3 2 4 10" xfId="36246"/>
    <cellStyle name="20% - Акцент3 3 2 4 11" xfId="39346"/>
    <cellStyle name="20% - Акцент3 3 2 4 12" xfId="45624"/>
    <cellStyle name="20% - Акцент3 3 2 4 13" xfId="46270"/>
    <cellStyle name="20% - Акцент3 3 2 4 14" xfId="48535"/>
    <cellStyle name="20% - Акцент3 3 2 4 2" xfId="5512"/>
    <cellStyle name="20% - Акцент3 3 2 4 3" xfId="17459"/>
    <cellStyle name="20% - Акцент3 3 2 4 4" xfId="24197"/>
    <cellStyle name="20% - Акцент3 3 2 4 5" xfId="28939"/>
    <cellStyle name="20% - Акцент3 3 2 4 6" xfId="19180"/>
    <cellStyle name="20% - Акцент3 3 2 4 7" xfId="30128"/>
    <cellStyle name="20% - Акцент3 3 2 4 8" xfId="19480"/>
    <cellStyle name="20% - Акцент3 3 2 4 9" xfId="35813"/>
    <cellStyle name="20% - Акцент3 3 2 40" xfId="47743"/>
    <cellStyle name="20% - Акцент3 3 2 5" xfId="1086"/>
    <cellStyle name="20% — акцент3 3 2 5" xfId="16966"/>
    <cellStyle name="20% - Акцент3 3 2 5 10" xfId="39347"/>
    <cellStyle name="20% - Акцент3 3 2 5 11" xfId="45460"/>
    <cellStyle name="20% - Акцент3 3 2 5 12" xfId="46433"/>
    <cellStyle name="20% - Акцент3 3 2 5 13" xfId="48536"/>
    <cellStyle name="20% - Акцент3 3 2 5 2" xfId="5513"/>
    <cellStyle name="20% - Акцент3 3 2 5 3" xfId="20356"/>
    <cellStyle name="20% - Акцент3 3 2 5 4" xfId="29255"/>
    <cellStyle name="20% - Акцент3 3 2 5 5" xfId="19121"/>
    <cellStyle name="20% - Акцент3 3 2 5 6" xfId="25406"/>
    <cellStyle name="20% - Акцент3 3 2 5 7" xfId="28515"/>
    <cellStyle name="20% - Акцент3 3 2 5 8" xfId="35994"/>
    <cellStyle name="20% - Акцент3 3 2 5 9" xfId="28262"/>
    <cellStyle name="20% - Акцент3 3 2 6" xfId="3798"/>
    <cellStyle name="20% — акцент3 3 2 6" xfId="23449"/>
    <cellStyle name="20% - Акцент3 3 2 7" xfId="4120"/>
    <cellStyle name="20% — акцент3 3 2 7" xfId="28082"/>
    <cellStyle name="20% - Акцент3 3 2 8" xfId="4343"/>
    <cellStyle name="20% — акцент3 3 2 8" xfId="21757"/>
    <cellStyle name="20% - Акцент3 3 2 9" xfId="4705"/>
    <cellStyle name="20% — акцент3 3 2 9" xfId="32549"/>
    <cellStyle name="20% - Акцент3 3 20" xfId="1087"/>
    <cellStyle name="20% — акцент3 3 20" xfId="18749"/>
    <cellStyle name="20% - Акцент3 3 20 10" xfId="39348"/>
    <cellStyle name="20% - Акцент3 3 20 11" xfId="45299"/>
    <cellStyle name="20% - Акцент3 3 20 12" xfId="46589"/>
    <cellStyle name="20% - Акцент3 3 20 13" xfId="48537"/>
    <cellStyle name="20% - Акцент3 3 20 2" xfId="5514"/>
    <cellStyle name="20% - Акцент3 3 20 3" xfId="19191"/>
    <cellStyle name="20% - Акцент3 3 20 4" xfId="18099"/>
    <cellStyle name="20% - Акцент3 3 20 5" xfId="20014"/>
    <cellStyle name="20% - Акцент3 3 20 6" xfId="30525"/>
    <cellStyle name="20% - Акцент3 3 20 7" xfId="33178"/>
    <cellStyle name="20% - Акцент3 3 20 8" xfId="36207"/>
    <cellStyle name="20% - Акцент3 3 20 9" xfId="35583"/>
    <cellStyle name="20% - Акцент3 3 21" xfId="1088"/>
    <cellStyle name="20% — акцент3 3 21" xfId="17938"/>
    <cellStyle name="20% - Акцент3 3 21 10" xfId="45137"/>
    <cellStyle name="20% - Акцент3 3 21 11" xfId="46754"/>
    <cellStyle name="20% - Акцент3 3 21 12" xfId="48538"/>
    <cellStyle name="20% - Акцент3 3 21 2" xfId="5515"/>
    <cellStyle name="20% - Акцент3 3 21 3" xfId="22178"/>
    <cellStyle name="20% - Акцент3 3 21 4" xfId="18003"/>
    <cellStyle name="20% - Акцент3 3 21 5" xfId="15116"/>
    <cellStyle name="20% - Акцент3 3 21 6" xfId="33412"/>
    <cellStyle name="20% - Акцент3 3 21 7" xfId="33843"/>
    <cellStyle name="20% - Акцент3 3 21 8" xfId="34832"/>
    <cellStyle name="20% - Акцент3 3 21 9" xfId="39349"/>
    <cellStyle name="20% - Акцент3 3 22" xfId="1089"/>
    <cellStyle name="20% — акцент3 3 22" xfId="22430"/>
    <cellStyle name="20% - Акцент3 3 22 10" xfId="42730"/>
    <cellStyle name="20% - Акцент3 3 22 11" xfId="48539"/>
    <cellStyle name="20% - Акцент3 3 22 2" xfId="5516"/>
    <cellStyle name="20% - Акцент3 3 22 3" xfId="22940"/>
    <cellStyle name="20% - Акцент3 3 22 4" xfId="29307"/>
    <cellStyle name="20% - Акцент3 3 22 5" xfId="19314"/>
    <cellStyle name="20% - Акцент3 3 22 6" xfId="33606"/>
    <cellStyle name="20% - Акцент3 3 22 7" xfId="28982"/>
    <cellStyle name="20% - Акцент3 3 22 8" xfId="39350"/>
    <cellStyle name="20% - Акцент3 3 22 9" xfId="44973"/>
    <cellStyle name="20% - Акцент3 3 23" xfId="1090"/>
    <cellStyle name="20% — акцент3 3 23" xfId="23146"/>
    <cellStyle name="20% - Акцент3 3 23 10" xfId="48540"/>
    <cellStyle name="20% - Акцент3 3 23 2" xfId="5517"/>
    <cellStyle name="20% - Акцент3 3 23 3" xfId="26215"/>
    <cellStyle name="20% - Акцент3 3 23 4" xfId="33649"/>
    <cellStyle name="20% - Акцент3 3 23 5" xfId="32841"/>
    <cellStyle name="20% - Акцент3 3 23 6" xfId="35644"/>
    <cellStyle name="20% - Акцент3 3 23 7" xfId="39351"/>
    <cellStyle name="20% - Акцент3 3 23 8" xfId="44809"/>
    <cellStyle name="20% - Акцент3 3 23 9" xfId="42731"/>
    <cellStyle name="20% - Акцент3 3 24" xfId="1091"/>
    <cellStyle name="20% — акцент3 3 24" xfId="28625"/>
    <cellStyle name="20% - Акцент3 3 24 2" xfId="5518"/>
    <cellStyle name="20% - Акцент3 3 24 3" xfId="33882"/>
    <cellStyle name="20% - Акцент3 3 24 4" xfId="33367"/>
    <cellStyle name="20% - Акцент3 3 24 5" xfId="17123"/>
    <cellStyle name="20% - Акцент3 3 24 6" xfId="39352"/>
    <cellStyle name="20% - Акцент3 3 24 7" xfId="43812"/>
    <cellStyle name="20% - Акцент3 3 24 8" xfId="42732"/>
    <cellStyle name="20% - Акцент3 3 24 9" xfId="48541"/>
    <cellStyle name="20% - Акцент3 3 25" xfId="1063"/>
    <cellStyle name="20% — акцент3 3 25" xfId="33881"/>
    <cellStyle name="20% - Акцент3 3 25 2" xfId="14378"/>
    <cellStyle name="20% - Акцент3 3 25 3" xfId="19014"/>
    <cellStyle name="20% - Акцент3 3 25 4" xfId="22063"/>
    <cellStyle name="20% - Акцент3 3 25 5" xfId="39324"/>
    <cellStyle name="20% - Акцент3 3 25 6" xfId="43828"/>
    <cellStyle name="20% - Акцент3 3 25 7" xfId="45392"/>
    <cellStyle name="20% - Акцент3 3 25 8" xfId="48513"/>
    <cellStyle name="20% - Акцент3 3 26" xfId="3797"/>
    <cellStyle name="20% — акцент3 3 26" xfId="34371"/>
    <cellStyle name="20% - Акцент3 3 27" xfId="4119"/>
    <cellStyle name="20% — акцент3 3 27" xfId="31286"/>
    <cellStyle name="20% - Акцент3 3 28" xfId="4342"/>
    <cellStyle name="20% — акцент3 3 28" xfId="39325"/>
    <cellStyle name="20% - Акцент3 3 29" xfId="4706"/>
    <cellStyle name="20% — акцент3 3 29" xfId="43827"/>
    <cellStyle name="20% - Акцент3 3 3" xfId="1092"/>
    <cellStyle name="20% — акцент3 3 3" xfId="1093"/>
    <cellStyle name="20% - Акцент3 3 3 10" xfId="34124"/>
    <cellStyle name="20% — акцент3 3 3 10" xfId="31041"/>
    <cellStyle name="20% - Акцент3 3 3 11" xfId="33139"/>
    <cellStyle name="20% — акцент3 3 3 11" xfId="34511"/>
    <cellStyle name="20% - Акцент3 3 3 12" xfId="35257"/>
    <cellStyle name="20% — акцент3 3 3 12" xfId="36158"/>
    <cellStyle name="20% - Акцент3 3 3 13" xfId="39353"/>
    <cellStyle name="20% — акцент3 3 3 13" xfId="39354"/>
    <cellStyle name="20% - Акцент3 3 3 14" xfId="43813"/>
    <cellStyle name="20% — акцент3 3 3 14" xfId="41353"/>
    <cellStyle name="20% - Акцент3 3 3 15" xfId="42733"/>
    <cellStyle name="20% — акцент3 3 3 15" xfId="42734"/>
    <cellStyle name="20% - Акцент3 3 3 16" xfId="48542"/>
    <cellStyle name="20% — акцент3 3 3 16" xfId="48543"/>
    <cellStyle name="20% - Акцент3 3 3 2" xfId="5519"/>
    <cellStyle name="20% — акцент3 3 3 2" xfId="5520"/>
    <cellStyle name="20% - Акцент3 3 3 3" xfId="14405"/>
    <cellStyle name="20% — акцент3 3 3 3" xfId="14406"/>
    <cellStyle name="20% - Акцент3 3 3 4" xfId="20418"/>
    <cellStyle name="20% — акцент3 3 3 4" xfId="16320"/>
    <cellStyle name="20% - Акцент3 3 3 5" xfId="23387"/>
    <cellStyle name="20% — акцент3 3 3 5" xfId="23667"/>
    <cellStyle name="20% - Акцент3 3 3 6" xfId="24360"/>
    <cellStyle name="20% — акцент3 3 3 6" xfId="23623"/>
    <cellStyle name="20% - Акцент3 3 3 7" xfId="20410"/>
    <cellStyle name="20% — акцент3 3 3 7" xfId="19308"/>
    <cellStyle name="20% - Акцент3 3 3 8" xfId="29352"/>
    <cellStyle name="20% — акцент3 3 3 8" xfId="18585"/>
    <cellStyle name="20% - Акцент3 3 3 9" xfId="23484"/>
    <cellStyle name="20% — акцент3 3 3 9" xfId="27508"/>
    <cellStyle name="20% - Акцент3 3 30" xfId="4910"/>
    <cellStyle name="20% — акцент3 3 30" xfId="41903"/>
    <cellStyle name="20% - Акцент3 3 31" xfId="5489"/>
    <cellStyle name="20% — акцент3 3 31" xfId="48514"/>
    <cellStyle name="20% - Акцент3 3 32" xfId="8299"/>
    <cellStyle name="20% - Акцент3 3 32 2" xfId="20996"/>
    <cellStyle name="20% - Акцент3 3 33" xfId="8546"/>
    <cellStyle name="20% - Акцент3 3 33 2" xfId="21243"/>
    <cellStyle name="20% - Акцент3 3 34" xfId="8644"/>
    <cellStyle name="20% - Акцент3 3 35" xfId="8963"/>
    <cellStyle name="20% - Акцент3 3 36" xfId="9327"/>
    <cellStyle name="20% - Акцент3 3 37" xfId="9645"/>
    <cellStyle name="20% - Акцент3 3 38" xfId="9963"/>
    <cellStyle name="20% - Акцент3 3 39" xfId="10281"/>
    <cellStyle name="20% - Акцент3 3 4" xfId="1094"/>
    <cellStyle name="20% — акцент3 3 4" xfId="1095"/>
    <cellStyle name="20% - Акцент3 3 4 10" xfId="14929"/>
    <cellStyle name="20% — акцент3 3 4 10" xfId="18056"/>
    <cellStyle name="20% - Акцент3 3 4 11" xfId="18693"/>
    <cellStyle name="20% — акцент3 3 4 11" xfId="35028"/>
    <cellStyle name="20% - Акцент3 3 4 12" xfId="35568"/>
    <cellStyle name="20% — акцент3 3 4 12" xfId="35377"/>
    <cellStyle name="20% - Акцент3 3 4 13" xfId="39355"/>
    <cellStyle name="20% — акцент3 3 4 13" xfId="39356"/>
    <cellStyle name="20% - Акцент3 3 4 14" xfId="43811"/>
    <cellStyle name="20% — акцент3 3 4 14" xfId="44643"/>
    <cellStyle name="20% - Акцент3 3 4 15" xfId="42735"/>
    <cellStyle name="20% — акцент3 3 4 15" xfId="42738"/>
    <cellStyle name="20% - Акцент3 3 4 16" xfId="48544"/>
    <cellStyle name="20% — акцент3 3 4 16" xfId="48545"/>
    <cellStyle name="20% - Акцент3 3 4 2" xfId="5521"/>
    <cellStyle name="20% — акцент3 3 4 2" xfId="5522"/>
    <cellStyle name="20% - Акцент3 3 4 3" xfId="14407"/>
    <cellStyle name="20% — акцент3 3 4 3" xfId="14408"/>
    <cellStyle name="20% - Акцент3 3 4 4" xfId="20417"/>
    <cellStyle name="20% — акцент3 3 4 4" xfId="16319"/>
    <cellStyle name="20% - Акцент3 3 4 5" xfId="23958"/>
    <cellStyle name="20% — акцент3 3 4 5" xfId="24246"/>
    <cellStyle name="20% - Акцент3 3 4 6" xfId="14445"/>
    <cellStyle name="20% — акцент3 3 4 6" xfId="17759"/>
    <cellStyle name="20% - Акцент3 3 4 7" xfId="26117"/>
    <cellStyle name="20% — акцент3 3 4 7" xfId="19340"/>
    <cellStyle name="20% - Акцент3 3 4 8" xfId="28781"/>
    <cellStyle name="20% — акцент3 3 4 8" xfId="15889"/>
    <cellStyle name="20% - Акцент3 3 4 9" xfId="25368"/>
    <cellStyle name="20% — акцент3 3 4 9" xfId="21956"/>
    <cellStyle name="20% - Акцент3 3 40" xfId="10599"/>
    <cellStyle name="20% - Акцент3 3 41" xfId="10917"/>
    <cellStyle name="20% - Акцент3 3 42" xfId="11235"/>
    <cellStyle name="20% - Акцент3 3 43" xfId="11553"/>
    <cellStyle name="20% - Акцент3 3 44" xfId="11871"/>
    <cellStyle name="20% - Акцент3 3 45" xfId="12189"/>
    <cellStyle name="20% - Акцент3 3 46" xfId="12461"/>
    <cellStyle name="20% - Акцент3 3 47" xfId="12825"/>
    <cellStyle name="20% - Акцент3 3 48" xfId="13096"/>
    <cellStyle name="20% - Акцент3 3 49" xfId="13419"/>
    <cellStyle name="20% - Акцент3 3 5" xfId="1096"/>
    <cellStyle name="20% — акцент3 3 5" xfId="1097"/>
    <cellStyle name="20% - Акцент3 3 5 10" xfId="21355"/>
    <cellStyle name="20% — акцент3 3 5 10" xfId="21871"/>
    <cellStyle name="20% - Акцент3 3 5 11" xfId="35232"/>
    <cellStyle name="20% — акцент3 3 5 11" xfId="35426"/>
    <cellStyle name="20% - Акцент3 3 5 12" xfId="34439"/>
    <cellStyle name="20% — акцент3 3 5 12" xfId="36475"/>
    <cellStyle name="20% - Акцент3 3 5 13" xfId="39357"/>
    <cellStyle name="20% — акцент3 3 5 13" xfId="39358"/>
    <cellStyle name="20% - Акцент3 3 5 14" xfId="43762"/>
    <cellStyle name="20% — акцент3 3 5 14" xfId="42478"/>
    <cellStyle name="20% - Акцент3 3 5 15" xfId="42199"/>
    <cellStyle name="20% — акцент3 3 5 15" xfId="46491"/>
    <cellStyle name="20% - Акцент3 3 5 16" xfId="48546"/>
    <cellStyle name="20% — акцент3 3 5 16" xfId="48547"/>
    <cellStyle name="20% - Акцент3 3 5 2" xfId="5523"/>
    <cellStyle name="20% — акцент3 3 5 2" xfId="5524"/>
    <cellStyle name="20% - Акцент3 3 5 3" xfId="14409"/>
    <cellStyle name="20% — акцент3 3 5 3" xfId="14410"/>
    <cellStyle name="20% - Акцент3 3 5 4" xfId="20416"/>
    <cellStyle name="20% — акцент3 3 5 4" xfId="16318"/>
    <cellStyle name="20% - Акцент3 3 5 5" xfId="24542"/>
    <cellStyle name="20% — акцент3 3 5 5" xfId="24865"/>
    <cellStyle name="20% - Акцент3 3 5 6" xfId="14285"/>
    <cellStyle name="20% — акцент3 3 5 6" xfId="22883"/>
    <cellStyle name="20% - Акцент3 3 5 7" xfId="26948"/>
    <cellStyle name="20% — акцент3 3 5 7" xfId="19298"/>
    <cellStyle name="20% - Акцент3 3 5 8" xfId="23184"/>
    <cellStyle name="20% — акцент3 3 5 8" xfId="27825"/>
    <cellStyle name="20% - Акцент3 3 5 9" xfId="28480"/>
    <cellStyle name="20% — акцент3 3 5 9" xfId="29632"/>
    <cellStyle name="20% - Акцент3 3 50" xfId="20949"/>
    <cellStyle name="20% - Акцент3 3 51" xfId="18610"/>
    <cellStyle name="20% - Акцент3 3 52" xfId="17788"/>
    <cellStyle name="20% - Акцент3 3 53" xfId="18638"/>
    <cellStyle name="20% - Акцент3 3 54" xfId="25387"/>
    <cellStyle name="20% - Акцент3 3 55" xfId="30427"/>
    <cellStyle name="20% - Акцент3 3 56" xfId="29502"/>
    <cellStyle name="20% - Акцент3 3 57" xfId="20724"/>
    <cellStyle name="20% - Акцент3 3 58" xfId="32105"/>
    <cellStyle name="20% - Акцент3 3 59" xfId="38438"/>
    <cellStyle name="20% - Акцент3 3 6" xfId="1098"/>
    <cellStyle name="20% — акцент3 3 6" xfId="1099"/>
    <cellStyle name="20% - Акцент3 3 6 10" xfId="18302"/>
    <cellStyle name="20% — акцент3 3 6 10" xfId="25886"/>
    <cellStyle name="20% - Акцент3 3 6 11" xfId="36007"/>
    <cellStyle name="20% — акцент3 3 6 11" xfId="30010"/>
    <cellStyle name="20% - Акцент3 3 6 12" xfId="36621"/>
    <cellStyle name="20% — акцент3 3 6 12" xfId="36772"/>
    <cellStyle name="20% - Акцент3 3 6 13" xfId="39359"/>
    <cellStyle name="20% — акцент3 3 6 13" xfId="39360"/>
    <cellStyle name="20% - Акцент3 3 6 14" xfId="42411"/>
    <cellStyle name="20% — акцент3 3 6 14" xfId="42312"/>
    <cellStyle name="20% - Акцент3 3 6 15" xfId="42352"/>
    <cellStyle name="20% — акцент3 3 6 15" xfId="46651"/>
    <cellStyle name="20% - Акцент3 3 6 16" xfId="48548"/>
    <cellStyle name="20% — акцент3 3 6 16" xfId="48549"/>
    <cellStyle name="20% - Акцент3 3 6 2" xfId="5525"/>
    <cellStyle name="20% — акцент3 3 6 2" xfId="5526"/>
    <cellStyle name="20% - Акцент3 3 6 3" xfId="14411"/>
    <cellStyle name="20% — акцент3 3 6 3" xfId="14412"/>
    <cellStyle name="20% - Акцент3 3 6 4" xfId="20415"/>
    <cellStyle name="20% — акцент3 3 6 4" xfId="16317"/>
    <cellStyle name="20% - Акцент3 3 6 5" xfId="25127"/>
    <cellStyle name="20% — акцент3 3 6 5" xfId="25442"/>
    <cellStyle name="20% - Акцент3 3 6 6" xfId="17746"/>
    <cellStyle name="20% — акцент3 3 6 6" xfId="17986"/>
    <cellStyle name="20% - Акцент3 3 6 7" xfId="15250"/>
    <cellStyle name="20% — акцент3 3 6 7" xfId="25823"/>
    <cellStyle name="20% - Акцент3 3 6 8" xfId="28790"/>
    <cellStyle name="20% — акцент3 3 6 8" xfId="19119"/>
    <cellStyle name="20% - Акцент3 3 6 9" xfId="22312"/>
    <cellStyle name="20% — акцент3 3 6 9" xfId="27471"/>
    <cellStyle name="20% - Акцент3 3 60" xfId="41845"/>
    <cellStyle name="20% - Акцент3 3 61" xfId="45348"/>
    <cellStyle name="20% - Акцент3 3 62" xfId="47742"/>
    <cellStyle name="20% - Акцент3 3 7" xfId="1100"/>
    <cellStyle name="20% — акцент3 3 7" xfId="1101"/>
    <cellStyle name="20% - Акцент3 3 7 10" xfId="16321"/>
    <cellStyle name="20% — акцент3 3 7 10" xfId="17957"/>
    <cellStyle name="20% - Акцент3 3 7 11" xfId="36195"/>
    <cellStyle name="20% — акцент3 3 7 11" xfId="33492"/>
    <cellStyle name="20% - Акцент3 3 7 12" xfId="36921"/>
    <cellStyle name="20% — акцент3 3 7 12" xfId="37076"/>
    <cellStyle name="20% - Акцент3 3 7 13" xfId="39361"/>
    <cellStyle name="20% — акцент3 3 7 13" xfId="39362"/>
    <cellStyle name="20% - Акцент3 3 7 14" xfId="42150"/>
    <cellStyle name="20% — акцент3 3 7 14" xfId="42029"/>
    <cellStyle name="20% - Акцент3 3 7 15" xfId="42445"/>
    <cellStyle name="20% — акцент3 3 7 15" xfId="42736"/>
    <cellStyle name="20% - Акцент3 3 7 16" xfId="48550"/>
    <cellStyle name="20% — акцент3 3 7 16" xfId="48551"/>
    <cellStyle name="20% - Акцент3 3 7 2" xfId="5527"/>
    <cellStyle name="20% — акцент3 3 7 2" xfId="5528"/>
    <cellStyle name="20% - Акцент3 3 7 3" xfId="14413"/>
    <cellStyle name="20% — акцент3 3 7 3" xfId="14414"/>
    <cellStyle name="20% - Акцент3 3 7 4" xfId="25635"/>
    <cellStyle name="20% — акцент3 3 7 4" xfId="25345"/>
    <cellStyle name="20% - Акцент3 3 7 5" xfId="18754"/>
    <cellStyle name="20% — акцент3 3 7 5" xfId="16967"/>
    <cellStyle name="20% - Акцент3 3 7 6" xfId="22946"/>
    <cellStyle name="20% — акцент3 3 7 6" xfId="23474"/>
    <cellStyle name="20% - Акцент3 3 7 7" xfId="25060"/>
    <cellStyle name="20% — акцент3 3 7 7" xfId="23487"/>
    <cellStyle name="20% - Акцент3 3 7 8" xfId="15993"/>
    <cellStyle name="20% — акцент3 3 7 8" xfId="28620"/>
    <cellStyle name="20% - Акцент3 3 7 9" xfId="18532"/>
    <cellStyle name="20% — акцент3 3 7 9" xfId="31296"/>
    <cellStyle name="20% - Акцент3 3 8" xfId="1102"/>
    <cellStyle name="20% — акцент3 3 8" xfId="1103"/>
    <cellStyle name="20% - Акцент3 3 8 10" xfId="17968"/>
    <cellStyle name="20% — акцент3 3 8 10" xfId="18750"/>
    <cellStyle name="20% - Акцент3 3 8 11" xfId="33824"/>
    <cellStyle name="20% — акцент3 3 8 11" xfId="32267"/>
    <cellStyle name="20% - Акцент3 3 8 12" xfId="37236"/>
    <cellStyle name="20% — акцент3 3 8 12" xfId="37377"/>
    <cellStyle name="20% - Акцент3 3 8 13" xfId="39363"/>
    <cellStyle name="20% — акцент3 3 8 13" xfId="39364"/>
    <cellStyle name="20% - Акцент3 3 8 14" xfId="43810"/>
    <cellStyle name="20% — акцент3 3 8 14" xfId="41350"/>
    <cellStyle name="20% - Акцент3 3 8 15" xfId="44346"/>
    <cellStyle name="20% — акцент3 3 8 15" xfId="44465"/>
    <cellStyle name="20% - Акцент3 3 8 16" xfId="48552"/>
    <cellStyle name="20% — акцент3 3 8 16" xfId="48553"/>
    <cellStyle name="20% - Акцент3 3 8 2" xfId="5529"/>
    <cellStyle name="20% — акцент3 3 8 2" xfId="5530"/>
    <cellStyle name="20% - Акцент3 3 8 3" xfId="14415"/>
    <cellStyle name="20% — акцент3 3 8 3" xfId="14416"/>
    <cellStyle name="20% - Акцент3 3 8 4" xfId="25057"/>
    <cellStyle name="20% — акцент3 3 8 4" xfId="24763"/>
    <cellStyle name="20% - Акцент3 3 8 5" xfId="18753"/>
    <cellStyle name="20% — акцент3 3 8 5" xfId="21370"/>
    <cellStyle name="20% - Акцент3 3 8 6" xfId="23333"/>
    <cellStyle name="20% — акцент3 3 8 6" xfId="23044"/>
    <cellStyle name="20% - Акцент3 3 8 7" xfId="18461"/>
    <cellStyle name="20% — акцент3 3 8 7" xfId="21750"/>
    <cellStyle name="20% - Акцент3 3 8 8" xfId="18979"/>
    <cellStyle name="20% — акцент3 3 8 8" xfId="14931"/>
    <cellStyle name="20% - Акцент3 3 8 9" xfId="31530"/>
    <cellStyle name="20% — акцент3 3 8 9" xfId="29861"/>
    <cellStyle name="20% - Акцент3 3 9" xfId="1104"/>
    <cellStyle name="20% — акцент3 3 9" xfId="1105"/>
    <cellStyle name="20% - Акцент3 3 9 10" xfId="29488"/>
    <cellStyle name="20% — акцент3 3 9 10" xfId="14466"/>
    <cellStyle name="20% - Акцент3 3 9 11" xfId="34286"/>
    <cellStyle name="20% — акцент3 3 9 11" xfId="33508"/>
    <cellStyle name="20% - Акцент3 3 9 12" xfId="37545"/>
    <cellStyle name="20% — акцент3 3 9 12" xfId="22754"/>
    <cellStyle name="20% - Акцент3 3 9 13" xfId="39365"/>
    <cellStyle name="20% — акцент3 3 9 13" xfId="39366"/>
    <cellStyle name="20% - Акцент3 3 9 14" xfId="43809"/>
    <cellStyle name="20% — акцент3 3 9 14" xfId="41349"/>
    <cellStyle name="20% - Акцент3 3 9 15" xfId="42737"/>
    <cellStyle name="20% — акцент3 3 9 15" xfId="45328"/>
    <cellStyle name="20% - Акцент3 3 9 16" xfId="48554"/>
    <cellStyle name="20% — акцент3 3 9 16" xfId="48555"/>
    <cellStyle name="20% - Акцент3 3 9 2" xfId="5531"/>
    <cellStyle name="20% — акцент3 3 9 2" xfId="5532"/>
    <cellStyle name="20% - Акцент3 3 9 3" xfId="14417"/>
    <cellStyle name="20% — акцент3 3 9 3" xfId="14418"/>
    <cellStyle name="20% - Акцент3 3 9 4" xfId="24471"/>
    <cellStyle name="20% — акцент3 3 9 4" xfId="20414"/>
    <cellStyle name="20% - Акцент3 3 9 5" xfId="21672"/>
    <cellStyle name="20% — акцент3 3 9 5" xfId="21931"/>
    <cellStyle name="20% - Акцент3 3 9 6" xfId="25772"/>
    <cellStyle name="20% — акцент3 3 9 6" xfId="26066"/>
    <cellStyle name="20% - Акцент3 3 9 7" xfId="26444"/>
    <cellStyle name="20% — акцент3 3 9 7" xfId="27806"/>
    <cellStyle name="20% - Акцент3 3 9 8" xfId="29168"/>
    <cellStyle name="20% — акцент3 3 9 8" xfId="29647"/>
    <cellStyle name="20% - Акцент3 3 9 9" xfId="31782"/>
    <cellStyle name="20% — акцент3 3 9 9" xfId="32039"/>
    <cellStyle name="20% — акцент3 30" xfId="8293"/>
    <cellStyle name="20% — акцент3 30 2" xfId="20990"/>
    <cellStyle name="20% — акцент3 31" xfId="8552"/>
    <cellStyle name="20% — акцент3 31 2" xfId="21249"/>
    <cellStyle name="20% — акцент3 32" xfId="8632"/>
    <cellStyle name="20% — акцент3 33" xfId="8951"/>
    <cellStyle name="20% — акцент3 34" xfId="9339"/>
    <cellStyle name="20% — акцент3 35" xfId="9657"/>
    <cellStyle name="20% — акцент3 36" xfId="9975"/>
    <cellStyle name="20% — акцент3 37" xfId="10293"/>
    <cellStyle name="20% — акцент3 38" xfId="10611"/>
    <cellStyle name="20% — акцент3 39" xfId="10929"/>
    <cellStyle name="20% - Акцент3 4" xfId="67"/>
    <cellStyle name="20% — акцент3 4" xfId="1107"/>
    <cellStyle name="20% - Акцент3 4 10" xfId="1108"/>
    <cellStyle name="20% — акцент3 4 10" xfId="32648"/>
    <cellStyle name="20% - Акцент3 4 10 2" xfId="5535"/>
    <cellStyle name="20% - Акцент3 4 10 3" xfId="27864"/>
    <cellStyle name="20% - Акцент3 4 10 4" xfId="26013"/>
    <cellStyle name="20% - Акцент3 4 10 5" xfId="39369"/>
    <cellStyle name="20% - Акцент3 4 10 6" xfId="43807"/>
    <cellStyle name="20% - Акцент3 4 10 7" xfId="45804"/>
    <cellStyle name="20% - Акцент3 4 10 8" xfId="48558"/>
    <cellStyle name="20% - Акцент3 4 11" xfId="1106"/>
    <cellStyle name="20% — акцент3 4 11" xfId="33036"/>
    <cellStyle name="20% - Акцент3 4 11 2" xfId="14419"/>
    <cellStyle name="20% - Акцент3 4 11 3" xfId="34980"/>
    <cellStyle name="20% - Акцент3 4 11 4" xfId="39367"/>
    <cellStyle name="20% - Акцент3 4 11 5" xfId="43808"/>
    <cellStyle name="20% - Акцент3 4 11 6" xfId="45490"/>
    <cellStyle name="20% - Акцент3 4 11 7" xfId="48556"/>
    <cellStyle name="20% - Акцент3 4 12" xfId="3799"/>
    <cellStyle name="20% — акцент3 4 12" xfId="34772"/>
    <cellStyle name="20% - Акцент3 4 13" xfId="4121"/>
    <cellStyle name="20% — акцент3 4 13" xfId="39368"/>
    <cellStyle name="20% - Акцент3 4 14" xfId="4344"/>
    <cellStyle name="20% — акцент3 4 14" xfId="41348"/>
    <cellStyle name="20% - Акцент3 4 15" xfId="4704"/>
    <cellStyle name="20% — акцент3 4 15" xfId="45651"/>
    <cellStyle name="20% - Акцент3 4 16" xfId="4908"/>
    <cellStyle name="20% — акцент3 4 16" xfId="48557"/>
    <cellStyle name="20% - Акцент3 4 17" xfId="5533"/>
    <cellStyle name="20% - Акцент3 4 18" xfId="8300"/>
    <cellStyle name="20% - Акцент3 4 18 2" xfId="20997"/>
    <cellStyle name="20% - Акцент3 4 19" xfId="8545"/>
    <cellStyle name="20% - Акцент3 4 19 2" xfId="21242"/>
    <cellStyle name="20% - Акцент3 4 2" xfId="68"/>
    <cellStyle name="20% — акцент3 4 2" xfId="5534"/>
    <cellStyle name="20% - Акцент3 4 2 10" xfId="10278"/>
    <cellStyle name="20% - Акцент3 4 2 11" xfId="10596"/>
    <cellStyle name="20% - Акцент3 4 2 12" xfId="10914"/>
    <cellStyle name="20% - Акцент3 4 2 13" xfId="11232"/>
    <cellStyle name="20% - Акцент3 4 2 14" xfId="11550"/>
    <cellStyle name="20% - Акцент3 4 2 15" xfId="11868"/>
    <cellStyle name="20% - Акцент3 4 2 16" xfId="12186"/>
    <cellStyle name="20% - Акцент3 4 2 17" xfId="12464"/>
    <cellStyle name="20% - Акцент3 4 2 18" xfId="12822"/>
    <cellStyle name="20% - Акцент3 4 2 19" xfId="13099"/>
    <cellStyle name="20% - Акцент3 4 2 2" xfId="1109"/>
    <cellStyle name="20% - Акцент3 4 2 2 2" xfId="5537"/>
    <cellStyle name="20% - Акцент3 4 2 20" xfId="13422"/>
    <cellStyle name="20% - Акцент3 4 2 21" xfId="20948"/>
    <cellStyle name="20% - Акцент3 4 2 22" xfId="22664"/>
    <cellStyle name="20% - Акцент3 4 2 23" xfId="25790"/>
    <cellStyle name="20% - Акцент3 4 2 24" xfId="27544"/>
    <cellStyle name="20% - Акцент3 4 2 25" xfId="21462"/>
    <cellStyle name="20% - Акцент3 4 2 26" xfId="18417"/>
    <cellStyle name="20% - Акцент3 4 2 27" xfId="31541"/>
    <cellStyle name="20% - Акцент3 4 2 28" xfId="22134"/>
    <cellStyle name="20% - Акцент3 4 2 29" xfId="33188"/>
    <cellStyle name="20% - Акцент3 4 2 3" xfId="3800"/>
    <cellStyle name="20% - Акцент3 4 2 30" xfId="38441"/>
    <cellStyle name="20% - Акцент3 4 2 31" xfId="38790"/>
    <cellStyle name="20% - Акцент3 4 2 32" xfId="42631"/>
    <cellStyle name="20% - Акцент3 4 2 33" xfId="47745"/>
    <cellStyle name="20% - Акцент3 4 2 4" xfId="5536"/>
    <cellStyle name="20% - Акцент3 4 2 5" xfId="8647"/>
    <cellStyle name="20% - Акцент3 4 2 6" xfId="8966"/>
    <cellStyle name="20% - Акцент3 4 2 7" xfId="9324"/>
    <cellStyle name="20% - Акцент3 4 2 8" xfId="9642"/>
    <cellStyle name="20% - Акцент3 4 2 9" xfId="9960"/>
    <cellStyle name="20% - Акцент3 4 20" xfId="8646"/>
    <cellStyle name="20% - Акцент3 4 21" xfId="8965"/>
    <cellStyle name="20% - Акцент3 4 22" xfId="9325"/>
    <cellStyle name="20% - Акцент3 4 23" xfId="9643"/>
    <cellStyle name="20% - Акцент3 4 24" xfId="9961"/>
    <cellStyle name="20% - Акцент3 4 25" xfId="10279"/>
    <cellStyle name="20% - Акцент3 4 26" xfId="10597"/>
    <cellStyle name="20% - Акцент3 4 27" xfId="10915"/>
    <cellStyle name="20% - Акцент3 4 28" xfId="11233"/>
    <cellStyle name="20% - Акцент3 4 29" xfId="11551"/>
    <cellStyle name="20% - Акцент3 4 3" xfId="1110"/>
    <cellStyle name="20% — акцент3 4 3" xfId="14420"/>
    <cellStyle name="20% - Акцент3 4 3 10" xfId="13989"/>
    <cellStyle name="20% - Акцент3 4 3 11" xfId="19042"/>
    <cellStyle name="20% - Акцент3 4 3 12" xfId="39371"/>
    <cellStyle name="20% - Акцент3 4 3 13" xfId="43806"/>
    <cellStyle name="20% - Акцент3 4 3 14" xfId="46116"/>
    <cellStyle name="20% - Акцент3 4 3 15" xfId="48559"/>
    <cellStyle name="20% - Акцент3 4 3 2" xfId="5538"/>
    <cellStyle name="20% - Акцент3 4 3 3" xfId="23313"/>
    <cellStyle name="20% - Акцент3 4 3 4" xfId="27745"/>
    <cellStyle name="20% - Акцент3 4 3 5" xfId="27558"/>
    <cellStyle name="20% - Акцент3 4 3 6" xfId="29254"/>
    <cellStyle name="20% - Акцент3 4 3 7" xfId="31008"/>
    <cellStyle name="20% - Акцент3 4 3 8" xfId="14947"/>
    <cellStyle name="20% - Акцент3 4 3 9" xfId="30683"/>
    <cellStyle name="20% - Акцент3 4 30" xfId="11869"/>
    <cellStyle name="20% - Акцент3 4 31" xfId="12187"/>
    <cellStyle name="20% - Акцент3 4 32" xfId="12463"/>
    <cellStyle name="20% - Акцент3 4 33" xfId="12823"/>
    <cellStyle name="20% - Акцент3 4 34" xfId="13098"/>
    <cellStyle name="20% - Акцент3 4 35" xfId="13421"/>
    <cellStyle name="20% - Акцент3 4 36" xfId="20947"/>
    <cellStyle name="20% - Акцент3 4 37" xfId="18609"/>
    <cellStyle name="20% - Акцент3 4 38" xfId="23991"/>
    <cellStyle name="20% - Акцент3 4 39" xfId="25596"/>
    <cellStyle name="20% - Акцент3 4 4" xfId="1111"/>
    <cellStyle name="20% — акцент3 4 4" xfId="24176"/>
    <cellStyle name="20% - Акцент3 4 4 10" xfId="29980"/>
    <cellStyle name="20% - Акцент3 4 4 11" xfId="39372"/>
    <cellStyle name="20% - Акцент3 4 4 12" xfId="43805"/>
    <cellStyle name="20% - Акцент3 4 4 13" xfId="46267"/>
    <cellStyle name="20% - Акцент3 4 4 14" xfId="48560"/>
    <cellStyle name="20% - Акцент3 4 4 2" xfId="5539"/>
    <cellStyle name="20% - Акцент3 4 4 3" xfId="27449"/>
    <cellStyle name="20% - Акцент3 4 4 4" xfId="22759"/>
    <cellStyle name="20% - Акцент3 4 4 5" xfId="27610"/>
    <cellStyle name="20% - Акцент3 4 4 6" xfId="20337"/>
    <cellStyle name="20% - Акцент3 4 4 7" xfId="17041"/>
    <cellStyle name="20% - Акцент3 4 4 8" xfId="21949"/>
    <cellStyle name="20% - Акцент3 4 4 9" xfId="23379"/>
    <cellStyle name="20% - Акцент3 4 40" xfId="25819"/>
    <cellStyle name="20% - Акцент3 4 41" xfId="25782"/>
    <cellStyle name="20% - Акцент3 4 42" xfId="20080"/>
    <cellStyle name="20% - Акцент3 4 43" xfId="34365"/>
    <cellStyle name="20% - Акцент3 4 44" xfId="33431"/>
    <cellStyle name="20% - Акцент3 4 45" xfId="38440"/>
    <cellStyle name="20% - Акцент3 4 46" xfId="38791"/>
    <cellStyle name="20% - Акцент3 4 47" xfId="42632"/>
    <cellStyle name="20% - Акцент3 4 48" xfId="47744"/>
    <cellStyle name="20% - Акцент3 4 5" xfId="1112"/>
    <cellStyle name="20% — акцент3 4 5" xfId="22520"/>
    <cellStyle name="20% - Акцент3 4 5 10" xfId="39373"/>
    <cellStyle name="20% - Акцент3 4 5 11" xfId="43804"/>
    <cellStyle name="20% - Акцент3 4 5 12" xfId="46436"/>
    <cellStyle name="20% - Акцент3 4 5 13" xfId="48561"/>
    <cellStyle name="20% - Акцент3 4 5 2" xfId="5540"/>
    <cellStyle name="20% - Акцент3 4 5 3" xfId="17143"/>
    <cellStyle name="20% - Акцент3 4 5 4" xfId="25999"/>
    <cellStyle name="20% - Акцент3 4 5 5" xfId="16935"/>
    <cellStyle name="20% - Акцент3 4 5 6" xfId="28248"/>
    <cellStyle name="20% - Акцент3 4 5 7" xfId="24808"/>
    <cellStyle name="20% - Акцент3 4 5 8" xfId="23053"/>
    <cellStyle name="20% - Акцент3 4 5 9" xfId="17539"/>
    <cellStyle name="20% - Акцент3 4 6" xfId="1113"/>
    <cellStyle name="20% — акцент3 4 6" xfId="26641"/>
    <cellStyle name="20% - Акцент3 4 6 10" xfId="43803"/>
    <cellStyle name="20% - Акцент3 4 6 11" xfId="46586"/>
    <cellStyle name="20% - Акцент3 4 6 12" xfId="48562"/>
    <cellStyle name="20% - Акцент3 4 6 2" xfId="5541"/>
    <cellStyle name="20% - Акцент3 4 6 3" xfId="27168"/>
    <cellStyle name="20% - Акцент3 4 6 4" xfId="29081"/>
    <cellStyle name="20% - Акцент3 4 6 5" xfId="14470"/>
    <cellStyle name="20% - Акцент3 4 6 6" xfId="16893"/>
    <cellStyle name="20% - Акцент3 4 6 7" xfId="24082"/>
    <cellStyle name="20% - Акцент3 4 6 8" xfId="24207"/>
    <cellStyle name="20% - Акцент3 4 6 9" xfId="39374"/>
    <cellStyle name="20% - Акцент3 4 7" xfId="1114"/>
    <cellStyle name="20% — акцент3 4 7" xfId="28366"/>
    <cellStyle name="20% - Акцент3 4 7 10" xfId="46757"/>
    <cellStyle name="20% - Акцент3 4 7 11" xfId="48563"/>
    <cellStyle name="20% - Акцент3 4 7 2" xfId="5542"/>
    <cellStyle name="20% - Акцент3 4 7 3" xfId="22942"/>
    <cellStyle name="20% - Акцент3 4 7 4" xfId="23058"/>
    <cellStyle name="20% - Акцент3 4 7 5" xfId="29481"/>
    <cellStyle name="20% - Акцент3 4 7 6" xfId="29316"/>
    <cellStyle name="20% - Акцент3 4 7 7" xfId="36009"/>
    <cellStyle name="20% - Акцент3 4 7 8" xfId="39375"/>
    <cellStyle name="20% - Акцент3 4 7 9" xfId="43802"/>
    <cellStyle name="20% - Акцент3 4 8" xfId="1115"/>
    <cellStyle name="20% — акцент3 4 8" xfId="30178"/>
    <cellStyle name="20% - Акцент3 4 8 10" xfId="48564"/>
    <cellStyle name="20% - Акцент3 4 8 2" xfId="5543"/>
    <cellStyle name="20% - Акцент3 4 8 3" xfId="26884"/>
    <cellStyle name="20% - Акцент3 4 8 4" xfId="29739"/>
    <cellStyle name="20% - Акцент3 4 8 5" xfId="28590"/>
    <cellStyle name="20% - Акцент3 4 8 6" xfId="18711"/>
    <cellStyle name="20% - Акцент3 4 8 7" xfId="39376"/>
    <cellStyle name="20% - Акцент3 4 8 8" xfId="43801"/>
    <cellStyle name="20% - Акцент3 4 8 9" xfId="39468"/>
    <cellStyle name="20% - Акцент3 4 9" xfId="1116"/>
    <cellStyle name="20% — акцент3 4 9" xfId="32550"/>
    <cellStyle name="20% - Акцент3 4 9 2" xfId="5544"/>
    <cellStyle name="20% - Акцент3 4 9 3" xfId="31100"/>
    <cellStyle name="20% - Акцент3 4 9 4" xfId="34807"/>
    <cellStyle name="20% - Акцент3 4 9 5" xfId="38367"/>
    <cellStyle name="20% - Акцент3 4 9 6" xfId="39377"/>
    <cellStyle name="20% - Акцент3 4 9 7" xfId="43800"/>
    <cellStyle name="20% - Акцент3 4 9 8" xfId="41905"/>
    <cellStyle name="20% - Акцент3 4 9 9" xfId="48565"/>
    <cellStyle name="20% — акцент3 40" xfId="11247"/>
    <cellStyle name="20% — акцент3 41" xfId="11565"/>
    <cellStyle name="20% — акцент3 42" xfId="11883"/>
    <cellStyle name="20% — акцент3 43" xfId="12201"/>
    <cellStyle name="20% — акцент3 44" xfId="12449"/>
    <cellStyle name="20% — акцент3 45" xfId="12837"/>
    <cellStyle name="20% — акцент3 46" xfId="13084"/>
    <cellStyle name="20% — акцент3 47" xfId="13407"/>
    <cellStyle name="20% — акцент3 48" xfId="13804"/>
    <cellStyle name="20% — акцент3 49" xfId="21784"/>
    <cellStyle name="20% - Акцент3 5" xfId="69"/>
    <cellStyle name="20% — акцент3 5" xfId="1118"/>
    <cellStyle name="20% - Акцент3 5 10" xfId="1119"/>
    <cellStyle name="20% — акцент3 5 10" xfId="33410"/>
    <cellStyle name="20% - Акцент3 5 10 2" xfId="5547"/>
    <cellStyle name="20% - Акцент3 5 10 3" xfId="35602"/>
    <cellStyle name="20% - Акцент3 5 10 4" xfId="38130"/>
    <cellStyle name="20% - Акцент3 5 10 5" xfId="39380"/>
    <cellStyle name="20% - Акцент3 5 10 6" xfId="43797"/>
    <cellStyle name="20% - Акцент3 5 10 7" xfId="44686"/>
    <cellStyle name="20% - Акцент3 5 10 8" xfId="48568"/>
    <cellStyle name="20% - Акцент3 5 11" xfId="1117"/>
    <cellStyle name="20% — акцент3 5 11" xfId="35410"/>
    <cellStyle name="20% - Акцент3 5 11 2" xfId="14430"/>
    <cellStyle name="20% - Акцент3 5 11 3" xfId="38286"/>
    <cellStyle name="20% - Акцент3 5 11 4" xfId="39378"/>
    <cellStyle name="20% - Акцент3 5 11 5" xfId="43799"/>
    <cellStyle name="20% - Акцент3 5 11 6" xfId="42739"/>
    <cellStyle name="20% - Акцент3 5 11 7" xfId="48566"/>
    <cellStyle name="20% - Акцент3 5 12" xfId="3801"/>
    <cellStyle name="20% — акцент3 5 12" xfId="38206"/>
    <cellStyle name="20% - Акцент3 5 13" xfId="4122"/>
    <cellStyle name="20% — акцент3 5 13" xfId="39379"/>
    <cellStyle name="20% - Акцент3 5 14" xfId="4346"/>
    <cellStyle name="20% — акцент3 5 14" xfId="43798"/>
    <cellStyle name="20% - Акцент3 5 15" xfId="4702"/>
    <cellStyle name="20% — акцент3 5 15" xfId="44524"/>
    <cellStyle name="20% - Акцент3 5 16" xfId="4906"/>
    <cellStyle name="20% — акцент3 5 16" xfId="48567"/>
    <cellStyle name="20% - Акцент3 5 17" xfId="5545"/>
    <cellStyle name="20% - Акцент3 5 18" xfId="8301"/>
    <cellStyle name="20% - Акцент3 5 18 2" xfId="20998"/>
    <cellStyle name="20% - Акцент3 5 19" xfId="8544"/>
    <cellStyle name="20% - Акцент3 5 19 2" xfId="21241"/>
    <cellStyle name="20% - Акцент3 5 2" xfId="70"/>
    <cellStyle name="20% — акцент3 5 2" xfId="5546"/>
    <cellStyle name="20% - Акцент3 5 2 10" xfId="10276"/>
    <cellStyle name="20% - Акцент3 5 2 11" xfId="10594"/>
    <cellStyle name="20% - Акцент3 5 2 12" xfId="10912"/>
    <cellStyle name="20% - Акцент3 5 2 13" xfId="11230"/>
    <cellStyle name="20% - Акцент3 5 2 14" xfId="11548"/>
    <cellStyle name="20% - Акцент3 5 2 15" xfId="11866"/>
    <cellStyle name="20% - Акцент3 5 2 16" xfId="12184"/>
    <cellStyle name="20% - Акцент3 5 2 17" xfId="12466"/>
    <cellStyle name="20% - Акцент3 5 2 18" xfId="12820"/>
    <cellStyle name="20% - Акцент3 5 2 19" xfId="13101"/>
    <cellStyle name="20% - Акцент3 5 2 2" xfId="1120"/>
    <cellStyle name="20% - Акцент3 5 2 2 2" xfId="5549"/>
    <cellStyle name="20% - Акцент3 5 2 20" xfId="13424"/>
    <cellStyle name="20% - Акцент3 5 2 21" xfId="16855"/>
    <cellStyle name="20% - Акцент3 5 2 22" xfId="21783"/>
    <cellStyle name="20% - Акцент3 5 2 23" xfId="18387"/>
    <cellStyle name="20% - Акцент3 5 2 24" xfId="21691"/>
    <cellStyle name="20% - Акцент3 5 2 25" xfId="29065"/>
    <cellStyle name="20% - Акцент3 5 2 26" xfId="29716"/>
    <cellStyle name="20% - Акцент3 5 2 27" xfId="28385"/>
    <cellStyle name="20% - Акцент3 5 2 28" xfId="27935"/>
    <cellStyle name="20% - Акцент3 5 2 29" xfId="35879"/>
    <cellStyle name="20% - Акцент3 5 2 3" xfId="3802"/>
    <cellStyle name="20% - Акцент3 5 2 30" xfId="38443"/>
    <cellStyle name="20% - Акцент3 5 2 31" xfId="38788"/>
    <cellStyle name="20% - Акцент3 5 2 32" xfId="45541"/>
    <cellStyle name="20% - Акцент3 5 2 33" xfId="47747"/>
    <cellStyle name="20% - Акцент3 5 2 4" xfId="5548"/>
    <cellStyle name="20% - Акцент3 5 2 5" xfId="8649"/>
    <cellStyle name="20% - Акцент3 5 2 6" xfId="8968"/>
    <cellStyle name="20% - Акцент3 5 2 7" xfId="9322"/>
    <cellStyle name="20% - Акцент3 5 2 8" xfId="9640"/>
    <cellStyle name="20% - Акцент3 5 2 9" xfId="9958"/>
    <cellStyle name="20% - Акцент3 5 20" xfId="8648"/>
    <cellStyle name="20% - Акцент3 5 21" xfId="8967"/>
    <cellStyle name="20% - Акцент3 5 22" xfId="9323"/>
    <cellStyle name="20% - Акцент3 5 23" xfId="9641"/>
    <cellStyle name="20% - Акцент3 5 24" xfId="9959"/>
    <cellStyle name="20% - Акцент3 5 25" xfId="10277"/>
    <cellStyle name="20% - Акцент3 5 26" xfId="10595"/>
    <cellStyle name="20% - Акцент3 5 27" xfId="10913"/>
    <cellStyle name="20% - Акцент3 5 28" xfId="11231"/>
    <cellStyle name="20% - Акцент3 5 29" xfId="11549"/>
    <cellStyle name="20% - Акцент3 5 3" xfId="1121"/>
    <cellStyle name="20% — акцент3 5 3" xfId="14431"/>
    <cellStyle name="20% - Акцент3 5 3 10" xfId="35992"/>
    <cellStyle name="20% - Акцент3 5 3 11" xfId="31590"/>
    <cellStyle name="20% - Акцент3 5 3 12" xfId="39381"/>
    <cellStyle name="20% - Акцент3 5 3 13" xfId="43796"/>
    <cellStyle name="20% - Акцент3 5 3 14" xfId="45003"/>
    <cellStyle name="20% - Акцент3 5 3 15" xfId="48569"/>
    <cellStyle name="20% - Акцент3 5 3 2" xfId="5550"/>
    <cellStyle name="20% - Акцент3 5 3 3" xfId="21569"/>
    <cellStyle name="20% - Акцент3 5 3 4" xfId="17783"/>
    <cellStyle name="20% - Акцент3 5 3 5" xfId="21425"/>
    <cellStyle name="20% - Акцент3 5 3 6" xfId="26591"/>
    <cellStyle name="20% - Акцент3 5 3 7" xfId="17074"/>
    <cellStyle name="20% - Акцент3 5 3 8" xfId="28996"/>
    <cellStyle name="20% - Акцент3 5 3 9" xfId="34127"/>
    <cellStyle name="20% - Акцент3 5 30" xfId="11867"/>
    <cellStyle name="20% - Акцент3 5 31" xfId="12185"/>
    <cellStyle name="20% - Акцент3 5 32" xfId="12465"/>
    <cellStyle name="20% - Акцент3 5 33" xfId="12821"/>
    <cellStyle name="20% - Акцент3 5 34" xfId="13100"/>
    <cellStyle name="20% - Акцент3 5 35" xfId="13423"/>
    <cellStyle name="20% - Акцент3 5 36" xfId="16856"/>
    <cellStyle name="20% - Акцент3 5 37" xfId="20821"/>
    <cellStyle name="20% - Акцент3 5 38" xfId="13869"/>
    <cellStyle name="20% - Акцент3 5 39" xfId="25050"/>
    <cellStyle name="20% - Акцент3 5 4" xfId="1122"/>
    <cellStyle name="20% — акцент3 5 4" xfId="22453"/>
    <cellStyle name="20% - Акцент3 5 4 10" xfId="38052"/>
    <cellStyle name="20% - Акцент3 5 4 11" xfId="39382"/>
    <cellStyle name="20% - Акцент3 5 4 12" xfId="43795"/>
    <cellStyle name="20% - Акцент3 5 4 13" xfId="45168"/>
    <cellStyle name="20% - Акцент3 5 4 14" xfId="48570"/>
    <cellStyle name="20% - Акцент3 5 4 2" xfId="5551"/>
    <cellStyle name="20% - Акцент3 5 4 3" xfId="25200"/>
    <cellStyle name="20% - Акцент3 5 4 4" xfId="22471"/>
    <cellStyle name="20% - Акцент3 5 4 5" xfId="17984"/>
    <cellStyle name="20% - Акцент3 5 4 6" xfId="24789"/>
    <cellStyle name="20% - Акцент3 5 4 7" xfId="25215"/>
    <cellStyle name="20% - Акцент3 5 4 8" xfId="34345"/>
    <cellStyle name="20% - Акцент3 5 4 9" xfId="36209"/>
    <cellStyle name="20% - Акцент3 5 40" xfId="27830"/>
    <cellStyle name="20% - Акцент3 5 41" xfId="22465"/>
    <cellStyle name="20% - Акцент3 5 42" xfId="31198"/>
    <cellStyle name="20% - Акцент3 5 43" xfId="22486"/>
    <cellStyle name="20% - Акцент3 5 44" xfId="36071"/>
    <cellStyle name="20% - Акцент3 5 45" xfId="38442"/>
    <cellStyle name="20% - Акцент3 5 46" xfId="38789"/>
    <cellStyle name="20% - Акцент3 5 47" xfId="45376"/>
    <cellStyle name="20% - Акцент3 5 48" xfId="47746"/>
    <cellStyle name="20% - Акцент3 5 5" xfId="1123"/>
    <cellStyle name="20% — акцент3 5 5" xfId="26006"/>
    <cellStyle name="20% - Акцент3 5 5 10" xfId="39383"/>
    <cellStyle name="20% - Акцент3 5 5 11" xfId="43794"/>
    <cellStyle name="20% - Акцент3 5 5 12" xfId="44523"/>
    <cellStyle name="20% - Акцент3 5 5 13" xfId="48571"/>
    <cellStyle name="20% - Акцент3 5 5 2" xfId="5552"/>
    <cellStyle name="20% - Акцент3 5 5 3" xfId="22172"/>
    <cellStyle name="20% - Акцент3 5 5 4" xfId="30116"/>
    <cellStyle name="20% - Акцент3 5 5 5" xfId="27862"/>
    <cellStyle name="20% - Акцент3 5 5 6" xfId="21964"/>
    <cellStyle name="20% - Акцент3 5 5 7" xfId="36346"/>
    <cellStyle name="20% - Акцент3 5 5 8" xfId="31777"/>
    <cellStyle name="20% - Акцент3 5 5 9" xfId="37972"/>
    <cellStyle name="20% - Акцент3 5 6" xfId="1124"/>
    <cellStyle name="20% — акцент3 5 6" xfId="23501"/>
    <cellStyle name="20% - Акцент3 5 6 10" xfId="43780"/>
    <cellStyle name="20% - Акцент3 5 6 11" xfId="44685"/>
    <cellStyle name="20% - Акцент3 5 6 12" xfId="48572"/>
    <cellStyle name="20% - Акцент3 5 6 2" xfId="5553"/>
    <cellStyle name="20% - Акцент3 5 6 3" xfId="29849"/>
    <cellStyle name="20% - Акцент3 5 6 4" xfId="28434"/>
    <cellStyle name="20% - Акцент3 5 6 5" xfId="21616"/>
    <cellStyle name="20% - Акцент3 5 6 6" xfId="36146"/>
    <cellStyle name="20% - Акцент3 5 6 7" xfId="31821"/>
    <cellStyle name="20% - Акцент3 5 6 8" xfId="37889"/>
    <cellStyle name="20% - Акцент3 5 6 9" xfId="39384"/>
    <cellStyle name="20% - Акцент3 5 7" xfId="1125"/>
    <cellStyle name="20% — акцент3 5 7" xfId="30913"/>
    <cellStyle name="20% - Акцент3 5 7 10" xfId="44837"/>
    <cellStyle name="20% - Акцент3 5 7 11" xfId="48573"/>
    <cellStyle name="20% - Акцент3 5 7 2" xfId="5554"/>
    <cellStyle name="20% - Акцент3 5 7 3" xfId="18556"/>
    <cellStyle name="20% - Акцент3 5 7 4" xfId="29193"/>
    <cellStyle name="20% - Акцент3 5 7 5" xfId="35950"/>
    <cellStyle name="20% - Акцент3 5 7 6" xfId="33269"/>
    <cellStyle name="20% - Акцент3 5 7 7" xfId="37808"/>
    <cellStyle name="20% - Акцент3 5 7 8" xfId="39385"/>
    <cellStyle name="20% - Акцент3 5 7 9" xfId="43779"/>
    <cellStyle name="20% - Акцент3 5 8" xfId="1126"/>
    <cellStyle name="20% — акцент3 5 8" xfId="28147"/>
    <cellStyle name="20% - Акцент3 5 8 10" xfId="48574"/>
    <cellStyle name="20% - Акцент3 5 8 2" xfId="5555"/>
    <cellStyle name="20% - Акцент3 5 8 3" xfId="34750"/>
    <cellStyle name="20% - Акцент3 5 8 4" xfId="35753"/>
    <cellStyle name="20% - Акцент3 5 8 5" xfId="28337"/>
    <cellStyle name="20% - Акцент3 5 8 6" xfId="37730"/>
    <cellStyle name="20% - Акцент3 5 8 7" xfId="39386"/>
    <cellStyle name="20% - Акцент3 5 8 8" xfId="43793"/>
    <cellStyle name="20% - Акцент3 5 8 9" xfId="47671"/>
    <cellStyle name="20% - Акцент3 5 9" xfId="1127"/>
    <cellStyle name="20% — акцент3 5 9" xfId="25438"/>
    <cellStyle name="20% - Акцент3 5 9 2" xfId="5556"/>
    <cellStyle name="20% - Акцент3 5 9 3" xfId="34593"/>
    <cellStyle name="20% - Акцент3 5 9 4" xfId="33906"/>
    <cellStyle name="20% - Акцент3 5 9 5" xfId="34850"/>
    <cellStyle name="20% - Акцент3 5 9 6" xfId="39387"/>
    <cellStyle name="20% - Акцент3 5 9 7" xfId="43792"/>
    <cellStyle name="20% - Акцент3 5 9 8" xfId="47591"/>
    <cellStyle name="20% - Акцент3 5 9 9" xfId="48575"/>
    <cellStyle name="20% — акцент3 50" xfId="14454"/>
    <cellStyle name="20% — акцент3 51" xfId="22920"/>
    <cellStyle name="20% — акцент3 52" xfId="22031"/>
    <cellStyle name="20% — акцент3 53" xfId="22703"/>
    <cellStyle name="20% — акцент3 54" xfId="15508"/>
    <cellStyle name="20% — акцент3 55" xfId="27776"/>
    <cellStyle name="20% — акцент3 56" xfId="34560"/>
    <cellStyle name="20% — акцент3 57" xfId="38426"/>
    <cellStyle name="20% — акцент3 58" xfId="41850"/>
    <cellStyle name="20% — акцент3 59" xfId="42242"/>
    <cellStyle name="20% - Акцент3 6" xfId="71"/>
    <cellStyle name="20% — акцент3 6" xfId="1129"/>
    <cellStyle name="20% - Акцент3 6 10" xfId="1130"/>
    <cellStyle name="20% — акцент3 6 10" xfId="35557"/>
    <cellStyle name="20% - Акцент3 6 10 2" xfId="5559"/>
    <cellStyle name="20% - Акцент3 6 10 3" xfId="37350"/>
    <cellStyle name="20% - Акцент3 6 10 4" xfId="35465"/>
    <cellStyle name="20% - Акцент3 6 10 5" xfId="39390"/>
    <cellStyle name="20% - Акцент3 6 10 6" xfId="43789"/>
    <cellStyle name="20% - Акцент3 6 10 7" xfId="45004"/>
    <cellStyle name="20% - Акцент3 6 10 8" xfId="48578"/>
    <cellStyle name="20% - Акцент3 6 11" xfId="1128"/>
    <cellStyle name="20% — акцент3 6 11" xfId="37507"/>
    <cellStyle name="20% - Акцент3 6 11 2" xfId="14441"/>
    <cellStyle name="20% - Акцент3 6 11 3" xfId="34493"/>
    <cellStyle name="20% - Акцент3 6 11 4" xfId="39388"/>
    <cellStyle name="20% - Акцент3 6 11 5" xfId="43791"/>
    <cellStyle name="20% - Акцент3 6 11 6" xfId="47509"/>
    <cellStyle name="20% - Акцент3 6 11 7" xfId="48576"/>
    <cellStyle name="20% - Акцент3 6 12" xfId="3803"/>
    <cellStyle name="20% — акцент3 6 12" xfId="35278"/>
    <cellStyle name="20% - Акцент3 6 13" xfId="4123"/>
    <cellStyle name="20% — акцент3 6 13" xfId="39389"/>
    <cellStyle name="20% - Акцент3 6 14" xfId="4348"/>
    <cellStyle name="20% — акцент3 6 14" xfId="43790"/>
    <cellStyle name="20% - Акцент3 6 15" xfId="4700"/>
    <cellStyle name="20% — акцент3 6 15" xfId="47433"/>
    <cellStyle name="20% - Акцент3 6 16" xfId="4904"/>
    <cellStyle name="20% — акцент3 6 16" xfId="48577"/>
    <cellStyle name="20% - Акцент3 6 17" xfId="5557"/>
    <cellStyle name="20% - Акцент3 6 18" xfId="8302"/>
    <cellStyle name="20% - Акцент3 6 18 2" xfId="20999"/>
    <cellStyle name="20% - Акцент3 6 19" xfId="8543"/>
    <cellStyle name="20% - Акцент3 6 19 2" xfId="21240"/>
    <cellStyle name="20% - Акцент3 6 2" xfId="72"/>
    <cellStyle name="20% — акцент3 6 2" xfId="5558"/>
    <cellStyle name="20% - Акцент3 6 2 10" xfId="10274"/>
    <cellStyle name="20% - Акцент3 6 2 11" xfId="10592"/>
    <cellStyle name="20% - Акцент3 6 2 12" xfId="10910"/>
    <cellStyle name="20% - Акцент3 6 2 13" xfId="11228"/>
    <cellStyle name="20% - Акцент3 6 2 14" xfId="11546"/>
    <cellStyle name="20% - Акцент3 6 2 15" xfId="11864"/>
    <cellStyle name="20% - Акцент3 6 2 16" xfId="12182"/>
    <cellStyle name="20% - Акцент3 6 2 17" xfId="12468"/>
    <cellStyle name="20% - Акцент3 6 2 18" xfId="12818"/>
    <cellStyle name="20% - Акцент3 6 2 19" xfId="13103"/>
    <cellStyle name="20% - Акцент3 6 2 2" xfId="1131"/>
    <cellStyle name="20% - Акцент3 6 2 2 2" xfId="5561"/>
    <cellStyle name="20% - Акцент3 6 2 20" xfId="13426"/>
    <cellStyle name="20% - Акцент3 6 2 21" xfId="20946"/>
    <cellStyle name="20% - Акцент3 6 2 22" xfId="20823"/>
    <cellStyle name="20% - Акцент3 6 2 23" xfId="18658"/>
    <cellStyle name="20% - Акцент3 6 2 24" xfId="19732"/>
    <cellStyle name="20% - Акцент3 6 2 25" xfId="28380"/>
    <cellStyle name="20% - Акцент3 6 2 26" xfId="27003"/>
    <cellStyle name="20% - Акцент3 6 2 27" xfId="23084"/>
    <cellStyle name="20% - Акцент3 6 2 28" xfId="25562"/>
    <cellStyle name="20% - Акцент3 6 2 29" xfId="31077"/>
    <cellStyle name="20% - Акцент3 6 2 3" xfId="3804"/>
    <cellStyle name="20% - Акцент3 6 2 30" xfId="38445"/>
    <cellStyle name="20% - Акцент3 6 2 31" xfId="38786"/>
    <cellStyle name="20% - Акцент3 6 2 32" xfId="45693"/>
    <cellStyle name="20% - Акцент3 6 2 33" xfId="47749"/>
    <cellStyle name="20% - Акцент3 6 2 4" xfId="5560"/>
    <cellStyle name="20% - Акцент3 6 2 5" xfId="8651"/>
    <cellStyle name="20% - Акцент3 6 2 6" xfId="8970"/>
    <cellStyle name="20% - Акцент3 6 2 7" xfId="9320"/>
    <cellStyle name="20% - Акцент3 6 2 8" xfId="9638"/>
    <cellStyle name="20% - Акцент3 6 2 9" xfId="9956"/>
    <cellStyle name="20% - Акцент3 6 20" xfId="8650"/>
    <cellStyle name="20% - Акцент3 6 21" xfId="8969"/>
    <cellStyle name="20% - Акцент3 6 22" xfId="9321"/>
    <cellStyle name="20% - Акцент3 6 23" xfId="9639"/>
    <cellStyle name="20% - Акцент3 6 24" xfId="9957"/>
    <cellStyle name="20% - Акцент3 6 25" xfId="10275"/>
    <cellStyle name="20% - Акцент3 6 26" xfId="10593"/>
    <cellStyle name="20% - Акцент3 6 27" xfId="10911"/>
    <cellStyle name="20% - Акцент3 6 28" xfId="11229"/>
    <cellStyle name="20% - Акцент3 6 29" xfId="11547"/>
    <cellStyle name="20% - Акцент3 6 3" xfId="1132"/>
    <cellStyle name="20% — акцент3 6 3" xfId="14442"/>
    <cellStyle name="20% - Акцент3 6 3 10" xfId="34558"/>
    <cellStyle name="20% - Акцент3 6 3 11" xfId="35251"/>
    <cellStyle name="20% - Акцент3 6 3 12" xfId="39392"/>
    <cellStyle name="20% - Акцент3 6 3 13" xfId="43788"/>
    <cellStyle name="20% - Акцент3 6 3 14" xfId="47355"/>
    <cellStyle name="20% - Акцент3 6 3 15" xfId="48579"/>
    <cellStyle name="20% - Акцент3 6 3 2" xfId="5562"/>
    <cellStyle name="20% - Акцент3 6 3 3" xfId="23888"/>
    <cellStyle name="20% - Акцент3 6 3 4" xfId="15331"/>
    <cellStyle name="20% - Акцент3 6 3 5" xfId="19189"/>
    <cellStyle name="20% - Акцент3 6 3 6" xfId="27326"/>
    <cellStyle name="20% - Акцент3 6 3 7" xfId="29648"/>
    <cellStyle name="20% - Акцент3 6 3 8" xfId="33830"/>
    <cellStyle name="20% - Акцент3 6 3 9" xfId="34969"/>
    <cellStyle name="20% - Акцент3 6 30" xfId="11865"/>
    <cellStyle name="20% - Акцент3 6 31" xfId="12183"/>
    <cellStyle name="20% - Акцент3 6 32" xfId="12467"/>
    <cellStyle name="20% - Акцент3 6 33" xfId="12819"/>
    <cellStyle name="20% - Акцент3 6 34" xfId="13102"/>
    <cellStyle name="20% - Акцент3 6 35" xfId="13425"/>
    <cellStyle name="20% - Акцент3 6 36" xfId="20945"/>
    <cellStyle name="20% - Акцент3 6 37" xfId="16741"/>
    <cellStyle name="20% - Акцент3 6 38" xfId="18328"/>
    <cellStyle name="20% - Акцент3 6 39" xfId="27231"/>
    <cellStyle name="20% - Акцент3 6 4" xfId="1133"/>
    <cellStyle name="20% — акцент3 6 4" xfId="24764"/>
    <cellStyle name="20% - Акцент3 6 4 10" xfId="36022"/>
    <cellStyle name="20% - Акцент3 6 4 11" xfId="39393"/>
    <cellStyle name="20% - Акцент3 6 4 12" xfId="43787"/>
    <cellStyle name="20% - Акцент3 6 4 13" xfId="47279"/>
    <cellStyle name="20% - Акцент3 6 4 14" xfId="48580"/>
    <cellStyle name="20% - Акцент3 6 4 2" xfId="5563"/>
    <cellStyle name="20% - Акцент3 6 4 3" xfId="19484"/>
    <cellStyle name="20% - Акцент3 6 4 4" xfId="28303"/>
    <cellStyle name="20% - Акцент3 6 4 5" xfId="16972"/>
    <cellStyle name="20% - Акцент3 6 4 6" xfId="31979"/>
    <cellStyle name="20% - Акцент3 6 4 7" xfId="33592"/>
    <cellStyle name="20% - Акцент3 6 4 8" xfId="34761"/>
    <cellStyle name="20% - Акцент3 6 4 9" xfId="34090"/>
    <cellStyle name="20% - Акцент3 6 40" xfId="18308"/>
    <cellStyle name="20% - Акцент3 6 41" xfId="24821"/>
    <cellStyle name="20% - Акцент3 6 42" xfId="32561"/>
    <cellStyle name="20% - Акцент3 6 43" xfId="28672"/>
    <cellStyle name="20% - Акцент3 6 44" xfId="37087"/>
    <cellStyle name="20% - Акцент3 6 45" xfId="38444"/>
    <cellStyle name="20% - Акцент3 6 46" xfId="38787"/>
    <cellStyle name="20% - Акцент3 6 47" xfId="41736"/>
    <cellStyle name="20% - Акцент3 6 48" xfId="47748"/>
    <cellStyle name="20% - Акцент3 6 5" xfId="1134"/>
    <cellStyle name="20% — акцент3 6 5" xfId="23095"/>
    <cellStyle name="20% - Акцент3 6 5 10" xfId="39394"/>
    <cellStyle name="20% - Акцент3 6 5 11" xfId="43786"/>
    <cellStyle name="20% - Акцент3 6 5 12" xfId="47198"/>
    <cellStyle name="20% - Акцент3 6 5 13" xfId="48581"/>
    <cellStyle name="20% - Акцент3 6 5 2" xfId="5564"/>
    <cellStyle name="20% - Акцент3 6 5 3" xfId="28021"/>
    <cellStyle name="20% - Акцент3 6 5 4" xfId="26304"/>
    <cellStyle name="20% - Акцент3 6 5 5" xfId="31719"/>
    <cellStyle name="20% - Акцент3 6 5 6" xfId="33351"/>
    <cellStyle name="20% - Акцент3 6 5 7" xfId="27909"/>
    <cellStyle name="20% - Акцент3 6 5 8" xfId="37048"/>
    <cellStyle name="20% - Акцент3 6 5 9" xfId="18281"/>
    <cellStyle name="20% - Акцент3 6 6" xfId="1135"/>
    <cellStyle name="20% — акцент3 6 6" xfId="28874"/>
    <cellStyle name="20% - Акцент3 6 6 10" xfId="43785"/>
    <cellStyle name="20% - Акцент3 6 6 11" xfId="47117"/>
    <cellStyle name="20% - Акцент3 6 6 12" xfId="48582"/>
    <cellStyle name="20% - Акцент3 6 6 2" xfId="5565"/>
    <cellStyle name="20% - Акцент3 6 6 3" xfId="21450"/>
    <cellStyle name="20% - Акцент3 6 6 4" xfId="31468"/>
    <cellStyle name="20% - Акцент3 6 6 5" xfId="33126"/>
    <cellStyle name="20% - Акцент3 6 6 6" xfId="27747"/>
    <cellStyle name="20% - Акцент3 6 6 7" xfId="36894"/>
    <cellStyle name="20% - Акцент3 6 6 8" xfId="31047"/>
    <cellStyle name="20% - Акцент3 6 6 9" xfId="39395"/>
    <cellStyle name="20% - Акцент3 6 7" xfId="1136"/>
    <cellStyle name="20% — акцент3 6 7" xfId="23186"/>
    <cellStyle name="20% - Акцент3 6 7 10" xfId="47040"/>
    <cellStyle name="20% - Акцент3 6 7 11" xfId="48583"/>
    <cellStyle name="20% - Акцент3 6 7 2" xfId="5566"/>
    <cellStyle name="20% - Акцент3 6 7 3" xfId="31236"/>
    <cellStyle name="20% - Акцент3 6 7 4" xfId="19126"/>
    <cellStyle name="20% - Акцент3 6 7 5" xfId="33698"/>
    <cellStyle name="20% - Акцент3 6 7 6" xfId="36745"/>
    <cellStyle name="20% - Акцент3 6 7 7" xfId="37527"/>
    <cellStyle name="20% - Акцент3 6 7 8" xfId="39396"/>
    <cellStyle name="20% - Акцент3 6 7 9" xfId="43784"/>
    <cellStyle name="20% - Акцент3 6 8" xfId="1137"/>
    <cellStyle name="20% — акцент3 6 8" xfId="32489"/>
    <cellStyle name="20% - Акцент3 6 8 10" xfId="48584"/>
    <cellStyle name="20% - Акцент3 6 8 2" xfId="5567"/>
    <cellStyle name="20% - Акцент3 6 8 3" xfId="29593"/>
    <cellStyle name="20% - Акцент3 6 8 4" xfId="28914"/>
    <cellStyle name="20% - Акцент3 6 8 5" xfId="36593"/>
    <cellStyle name="20% - Акцент3 6 8 6" xfId="29044"/>
    <cellStyle name="20% - Акцент3 6 8 7" xfId="39397"/>
    <cellStyle name="20% - Акцент3 6 8 8" xfId="43783"/>
    <cellStyle name="20% - Акцент3 6 8 9" xfId="46960"/>
    <cellStyle name="20% - Акцент3 6 9" xfId="1138"/>
    <cellStyle name="20% — акцент3 6 9" xfId="34055"/>
    <cellStyle name="20% - Акцент3 6 9 2" xfId="5568"/>
    <cellStyle name="20% - Акцент3 6 9 3" xfId="29875"/>
    <cellStyle name="20% - Акцент3 6 9 4" xfId="36446"/>
    <cellStyle name="20% - Акцент3 6 9 5" xfId="33738"/>
    <cellStyle name="20% - Акцент3 6 9 6" xfId="39398"/>
    <cellStyle name="20% - Акцент3 6 9 7" xfId="43782"/>
    <cellStyle name="20% - Акцент3 6 9 8" xfId="45526"/>
    <cellStyle name="20% - Акцент3 6 9 9" xfId="48585"/>
    <cellStyle name="20% — акцент3 60" xfId="47730"/>
    <cellStyle name="20% - Акцент3 7" xfId="73"/>
    <cellStyle name="20% — акцент3 7" xfId="1140"/>
    <cellStyle name="20% - Акцент3 7 10" xfId="1141"/>
    <cellStyle name="20% — акцент3 7 10" xfId="28340"/>
    <cellStyle name="20% - Акцент3 7 10 2" xfId="5571"/>
    <cellStyle name="20% - Акцент3 7 10 3" xfId="35255"/>
    <cellStyle name="20% - Акцент3 7 10 4" xfId="30655"/>
    <cellStyle name="20% - Акцент3 7 10 5" xfId="39401"/>
    <cellStyle name="20% - Акцент3 7 10 6" xfId="41315"/>
    <cellStyle name="20% - Акцент3 7 10 7" xfId="42543"/>
    <cellStyle name="20% - Акцент3 7 10 8" xfId="48588"/>
    <cellStyle name="20% - Акцент3 7 11" xfId="1139"/>
    <cellStyle name="20% — акцент3 7 11" xfId="34853"/>
    <cellStyle name="20% - Акцент3 7 11 2" xfId="14452"/>
    <cellStyle name="20% - Акцент3 7 11 3" xfId="35633"/>
    <cellStyle name="20% - Акцент3 7 11 4" xfId="39399"/>
    <cellStyle name="20% - Акцент3 7 11 5" xfId="43781"/>
    <cellStyle name="20% - Акцент3 7 11 6" xfId="42516"/>
    <cellStyle name="20% - Акцент3 7 11 7" xfId="48586"/>
    <cellStyle name="20% - Акцент3 7 12" xfId="3805"/>
    <cellStyle name="20% — акцент3 7 12" xfId="33038"/>
    <cellStyle name="20% - Акцент3 7 13" xfId="4124"/>
    <cellStyle name="20% — акцент3 7 13" xfId="39400"/>
    <cellStyle name="20% - Акцент3 7 14" xfId="4350"/>
    <cellStyle name="20% — акцент3 7 14" xfId="43778"/>
    <cellStyle name="20% - Акцент3 7 15" xfId="4698"/>
    <cellStyle name="20% — акцент3 7 15" xfId="46407"/>
    <cellStyle name="20% - Акцент3 7 16" xfId="4902"/>
    <cellStyle name="20% — акцент3 7 16" xfId="48587"/>
    <cellStyle name="20% - Акцент3 7 17" xfId="5569"/>
    <cellStyle name="20% - Акцент3 7 18" xfId="8303"/>
    <cellStyle name="20% - Акцент3 7 18 2" xfId="21000"/>
    <cellStyle name="20% - Акцент3 7 19" xfId="8542"/>
    <cellStyle name="20% - Акцент3 7 19 2" xfId="21239"/>
    <cellStyle name="20% - Акцент3 7 2" xfId="74"/>
    <cellStyle name="20% — акцент3 7 2" xfId="5570"/>
    <cellStyle name="20% - Акцент3 7 2 10" xfId="10272"/>
    <cellStyle name="20% - Акцент3 7 2 11" xfId="10590"/>
    <cellStyle name="20% - Акцент3 7 2 12" xfId="10908"/>
    <cellStyle name="20% - Акцент3 7 2 13" xfId="11226"/>
    <cellStyle name="20% - Акцент3 7 2 14" xfId="11544"/>
    <cellStyle name="20% - Акцент3 7 2 15" xfId="11862"/>
    <cellStyle name="20% - Акцент3 7 2 16" xfId="12180"/>
    <cellStyle name="20% - Акцент3 7 2 17" xfId="12470"/>
    <cellStyle name="20% - Акцент3 7 2 18" xfId="12816"/>
    <cellStyle name="20% - Акцент3 7 2 19" xfId="13105"/>
    <cellStyle name="20% - Акцент3 7 2 2" xfId="1142"/>
    <cellStyle name="20% - Акцент3 7 2 2 2" xfId="5573"/>
    <cellStyle name="20% - Акцент3 7 2 20" xfId="13428"/>
    <cellStyle name="20% - Акцент3 7 2 21" xfId="16853"/>
    <cellStyle name="20% - Акцент3 7 2 22" xfId="20824"/>
    <cellStyle name="20% - Акцент3 7 2 23" xfId="18659"/>
    <cellStyle name="20% - Акцент3 7 2 24" xfId="22457"/>
    <cellStyle name="20% - Акцент3 7 2 25" xfId="22169"/>
    <cellStyle name="20% - Акцент3 7 2 26" xfId="16769"/>
    <cellStyle name="20% - Акцент3 7 2 27" xfId="26027"/>
    <cellStyle name="20% - Акцент3 7 2 28" xfId="26380"/>
    <cellStyle name="20% - Акцент3 7 2 29" xfId="29033"/>
    <cellStyle name="20% - Акцент3 7 2 3" xfId="3806"/>
    <cellStyle name="20% - Акцент3 7 2 30" xfId="38447"/>
    <cellStyle name="20% - Акцент3 7 2 31" xfId="38784"/>
    <cellStyle name="20% - Акцент3 7 2 32" xfId="44182"/>
    <cellStyle name="20% - Акцент3 7 2 33" xfId="47751"/>
    <cellStyle name="20% - Акцент3 7 2 4" xfId="5572"/>
    <cellStyle name="20% - Акцент3 7 2 5" xfId="8653"/>
    <cellStyle name="20% - Акцент3 7 2 6" xfId="8972"/>
    <cellStyle name="20% - Акцент3 7 2 7" xfId="9318"/>
    <cellStyle name="20% - Акцент3 7 2 8" xfId="9636"/>
    <cellStyle name="20% - Акцент3 7 2 9" xfId="9954"/>
    <cellStyle name="20% - Акцент3 7 20" xfId="8652"/>
    <cellStyle name="20% - Акцент3 7 21" xfId="8971"/>
    <cellStyle name="20% - Акцент3 7 22" xfId="9319"/>
    <cellStyle name="20% - Акцент3 7 23" xfId="9637"/>
    <cellStyle name="20% - Акцент3 7 24" xfId="9955"/>
    <cellStyle name="20% - Акцент3 7 25" xfId="10273"/>
    <cellStyle name="20% - Акцент3 7 26" xfId="10591"/>
    <cellStyle name="20% - Акцент3 7 27" xfId="10909"/>
    <cellStyle name="20% - Акцент3 7 28" xfId="11227"/>
    <cellStyle name="20% - Акцент3 7 29" xfId="11545"/>
    <cellStyle name="20% - Акцент3 7 3" xfId="1143"/>
    <cellStyle name="20% — акцент3 7 3" xfId="14453"/>
    <cellStyle name="20% - Акцент3 7 3 10" xfId="33677"/>
    <cellStyle name="20% - Акцент3 7 3 11" xfId="33460"/>
    <cellStyle name="20% - Акцент3 7 3 12" xfId="39403"/>
    <cellStyle name="20% - Акцент3 7 3 13" xfId="41314"/>
    <cellStyle name="20% - Акцент3 7 3 14" xfId="45329"/>
    <cellStyle name="20% - Акцент3 7 3 15" xfId="48589"/>
    <cellStyle name="20% - Акцент3 7 3 2" xfId="5574"/>
    <cellStyle name="20% - Акцент3 7 3 3" xfId="20411"/>
    <cellStyle name="20% - Акцент3 7 3 4" xfId="14677"/>
    <cellStyle name="20% - Акцент3 7 3 5" xfId="25494"/>
    <cellStyle name="20% - Акцент3 7 3 6" xfId="29076"/>
    <cellStyle name="20% - Акцент3 7 3 7" xfId="29907"/>
    <cellStyle name="20% - Акцент3 7 3 8" xfId="22909"/>
    <cellStyle name="20% - Акцент3 7 3 9" xfId="32377"/>
    <cellStyle name="20% - Акцент3 7 30" xfId="11863"/>
    <cellStyle name="20% - Акцент3 7 31" xfId="12181"/>
    <cellStyle name="20% - Акцент3 7 32" xfId="12469"/>
    <cellStyle name="20% - Акцент3 7 33" xfId="12817"/>
    <cellStyle name="20% - Акцент3 7 34" xfId="13104"/>
    <cellStyle name="20% - Акцент3 7 35" xfId="13427"/>
    <cellStyle name="20% - Акцент3 7 36" xfId="16854"/>
    <cellStyle name="20% - Акцент3 7 37" xfId="16742"/>
    <cellStyle name="20% - Акцент3 7 38" xfId="18262"/>
    <cellStyle name="20% - Акцент3 7 39" xfId="26995"/>
    <cellStyle name="20% - Акцент3 7 4" xfId="1144"/>
    <cellStyle name="20% — акцент3 7 4" xfId="17648"/>
    <cellStyle name="20% - Акцент3 7 4 10" xfId="36040"/>
    <cellStyle name="20% - Акцент3 7 4 11" xfId="39404"/>
    <cellStyle name="20% - Акцент3 7 4 12" xfId="43777"/>
    <cellStyle name="20% - Акцент3 7 4 13" xfId="43180"/>
    <cellStyle name="20% - Акцент3 7 4 14" xfId="48590"/>
    <cellStyle name="20% - Акцент3 7 4 2" xfId="5575"/>
    <cellStyle name="20% - Акцент3 7 4 3" xfId="18755"/>
    <cellStyle name="20% - Акцент3 7 4 4" xfId="15122"/>
    <cellStyle name="20% - Акцент3 7 4 5" xfId="18777"/>
    <cellStyle name="20% - Акцент3 7 4 6" xfId="18271"/>
    <cellStyle name="20% - Акцент3 7 4 7" xfId="29721"/>
    <cellStyle name="20% - Акцент3 7 4 8" xfId="32411"/>
    <cellStyle name="20% - Акцент3 7 4 9" xfId="25150"/>
    <cellStyle name="20% - Акцент3 7 40" xfId="26118"/>
    <cellStyle name="20% - Акцент3 7 41" xfId="24511"/>
    <cellStyle name="20% - Акцент3 7 42" xfId="26618"/>
    <cellStyle name="20% - Акцент3 7 43" xfId="29486"/>
    <cellStyle name="20% - Акцент3 7 44" xfId="36932"/>
    <cellStyle name="20% - Акцент3 7 45" xfId="38446"/>
    <cellStyle name="20% - Акцент3 7 46" xfId="38785"/>
    <cellStyle name="20% - Акцент3 7 47" xfId="41737"/>
    <cellStyle name="20% - Акцент3 7 48" xfId="47750"/>
    <cellStyle name="20% - Акцент3 7 5" xfId="1145"/>
    <cellStyle name="20% — акцент3 7 5" xfId="25285"/>
    <cellStyle name="20% - Акцент3 7 5 10" xfId="39405"/>
    <cellStyle name="20% - Акцент3 7 5 11" xfId="43776"/>
    <cellStyle name="20% - Акцент3 7 5 12" xfId="45652"/>
    <cellStyle name="20% - Акцент3 7 5 13" xfId="48591"/>
    <cellStyle name="20% - Акцент3 7 5 2" xfId="5576"/>
    <cellStyle name="20% - Акцент3 7 5 3" xfId="18384"/>
    <cellStyle name="20% - Акцент3 7 5 4" xfId="28247"/>
    <cellStyle name="20% - Акцент3 7 5 5" xfId="28414"/>
    <cellStyle name="20% - Акцент3 7 5 6" xfId="29085"/>
    <cellStyle name="20% - Акцент3 7 5 7" xfId="33724"/>
    <cellStyle name="20% - Акцент3 7 5 8" xfId="33693"/>
    <cellStyle name="20% - Акцент3 7 5 9" xfId="28773"/>
    <cellStyle name="20% - Акцент3 7 6" xfId="1146"/>
    <cellStyle name="20% — акцент3 7 6" xfId="19636"/>
    <cellStyle name="20% - Акцент3 7 6 10" xfId="43775"/>
    <cellStyle name="20% - Акцент3 7 6 11" xfId="42062"/>
    <cellStyle name="20% - Акцент3 7 6 12" xfId="48592"/>
    <cellStyle name="20% - Акцент3 7 6 2" xfId="5577"/>
    <cellStyle name="20% - Акцент3 7 6 3" xfId="17871"/>
    <cellStyle name="20% - Акцент3 7 6 4" xfId="30179"/>
    <cellStyle name="20% - Акцент3 7 6 5" xfId="14920"/>
    <cellStyle name="20% - Акцент3 7 6 6" xfId="24073"/>
    <cellStyle name="20% - Акцент3 7 6 7" xfId="30450"/>
    <cellStyle name="20% - Акцент3 7 6 8" xfId="36386"/>
    <cellStyle name="20% - Акцент3 7 6 9" xfId="39406"/>
    <cellStyle name="20% - Акцент3 7 7" xfId="1147"/>
    <cellStyle name="20% — акцент3 7 7" xfId="15307"/>
    <cellStyle name="20% - Акцент3 7 7 10" xfId="42764"/>
    <cellStyle name="20% - Акцент3 7 7 11" xfId="48593"/>
    <cellStyle name="20% - Акцент3 7 7 2" xfId="5578"/>
    <cellStyle name="20% - Акцент3 7 7 3" xfId="30746"/>
    <cellStyle name="20% - Акцент3 7 7 4" xfId="28900"/>
    <cellStyle name="20% - Акцент3 7 7 5" xfId="33494"/>
    <cellStyle name="20% - Акцент3 7 7 6" xfId="34100"/>
    <cellStyle name="20% - Акцент3 7 7 7" xfId="36485"/>
    <cellStyle name="20% - Акцент3 7 7 8" xfId="39407"/>
    <cellStyle name="20% - Акцент3 7 7 9" xfId="43774"/>
    <cellStyle name="20% - Акцент3 7 8" xfId="1148"/>
    <cellStyle name="20% — акцент3 7 8" xfId="14889"/>
    <cellStyle name="20% - Акцент3 7 8 10" xfId="48594"/>
    <cellStyle name="20% - Акцент3 7 8 2" xfId="5579"/>
    <cellStyle name="20% - Акцент3 7 8 3" xfId="29353"/>
    <cellStyle name="20% - Акцент3 7 8 4" xfId="15303"/>
    <cellStyle name="20% - Акцент3 7 8 5" xfId="34248"/>
    <cellStyle name="20% - Акцент3 7 8 6" xfId="36535"/>
    <cellStyle name="20% - Акцент3 7 8 7" xfId="39408"/>
    <cellStyle name="20% - Акцент3 7 8 8" xfId="43773"/>
    <cellStyle name="20% - Акцент3 7 8 9" xfId="42237"/>
    <cellStyle name="20% - Акцент3 7 9" xfId="1149"/>
    <cellStyle name="20% — акцент3 7 9" xfId="24087"/>
    <cellStyle name="20% - Акцент3 7 9 2" xfId="5580"/>
    <cellStyle name="20% - Акцент3 7 9 3" xfId="22154"/>
    <cellStyle name="20% - Акцент3 7 9 4" xfId="23425"/>
    <cellStyle name="20% - Акцент3 7 9 5" xfId="29685"/>
    <cellStyle name="20% - Акцент3 7 9 6" xfId="39409"/>
    <cellStyle name="20% - Акцент3 7 9 7" xfId="43772"/>
    <cellStyle name="20% - Акцент3 7 9 8" xfId="42241"/>
    <cellStyle name="20% - Акцент3 7 9 9" xfId="48595"/>
    <cellStyle name="20% - Акцент3 8" xfId="75"/>
    <cellStyle name="20% — акцент3 8" xfId="1151"/>
    <cellStyle name="20% - Акцент3 8 10" xfId="1152"/>
    <cellStyle name="20% — акцент3 8 10" xfId="31511"/>
    <cellStyle name="20% - Акцент3 8 10 2" xfId="5583"/>
    <cellStyle name="20% - Акцент3 8 10 3" xfId="35076"/>
    <cellStyle name="20% - Акцент3 8 10 4" xfId="36058"/>
    <cellStyle name="20% - Акцент3 8 10 5" xfId="39412"/>
    <cellStyle name="20% - Акцент3 8 10 6" xfId="43769"/>
    <cellStyle name="20% - Акцент3 8 10 7" xfId="42247"/>
    <cellStyle name="20% - Акцент3 8 10 8" xfId="48598"/>
    <cellStyle name="20% - Акцент3 8 11" xfId="1150"/>
    <cellStyle name="20% — акцент3 8 11" xfId="32620"/>
    <cellStyle name="20% - Акцент3 8 11 2" xfId="14461"/>
    <cellStyle name="20% - Акцент3 8 11 3" xfId="24086"/>
    <cellStyle name="20% - Акцент3 8 11 4" xfId="39410"/>
    <cellStyle name="20% - Акцент3 8 11 5" xfId="43771"/>
    <cellStyle name="20% - Акцент3 8 11 6" xfId="45841"/>
    <cellStyle name="20% - Акцент3 8 11 7" xfId="48596"/>
    <cellStyle name="20% - Акцент3 8 12" xfId="3807"/>
    <cellStyle name="20% — акцент3 8 12" xfId="15062"/>
    <cellStyle name="20% - Акцент3 8 13" xfId="4125"/>
    <cellStyle name="20% — акцент3 8 13" xfId="39411"/>
    <cellStyle name="20% - Акцент3 8 14" xfId="4352"/>
    <cellStyle name="20% — акцент3 8 14" xfId="43770"/>
    <cellStyle name="20% - Акцент3 8 15" xfId="4696"/>
    <cellStyle name="20% — акцент3 8 15" xfId="45208"/>
    <cellStyle name="20% - Акцент3 8 16" xfId="4900"/>
    <cellStyle name="20% — акцент3 8 16" xfId="48597"/>
    <cellStyle name="20% - Акцент3 8 17" xfId="5581"/>
    <cellStyle name="20% - Акцент3 8 18" xfId="8304"/>
    <cellStyle name="20% - Акцент3 8 18 2" xfId="21001"/>
    <cellStyle name="20% - Акцент3 8 19" xfId="8541"/>
    <cellStyle name="20% - Акцент3 8 19 2" xfId="21238"/>
    <cellStyle name="20% - Акцент3 8 2" xfId="76"/>
    <cellStyle name="20% — акцент3 8 2" xfId="5582"/>
    <cellStyle name="20% - Акцент3 8 2 10" xfId="10270"/>
    <cellStyle name="20% - Акцент3 8 2 11" xfId="10588"/>
    <cellStyle name="20% - Акцент3 8 2 12" xfId="10906"/>
    <cellStyle name="20% - Акцент3 8 2 13" xfId="11224"/>
    <cellStyle name="20% - Акцент3 8 2 14" xfId="11542"/>
    <cellStyle name="20% - Акцент3 8 2 15" xfId="11860"/>
    <cellStyle name="20% - Акцент3 8 2 16" xfId="12178"/>
    <cellStyle name="20% - Акцент3 8 2 17" xfId="12472"/>
    <cellStyle name="20% - Акцент3 8 2 18" xfId="12814"/>
    <cellStyle name="20% - Акцент3 8 2 19" xfId="13107"/>
    <cellStyle name="20% - Акцент3 8 2 2" xfId="1153"/>
    <cellStyle name="20% - Акцент3 8 2 2 2" xfId="5585"/>
    <cellStyle name="20% - Акцент3 8 2 20" xfId="13430"/>
    <cellStyle name="20% - Акцент3 8 2 21" xfId="13802"/>
    <cellStyle name="20% - Акцент3 8 2 22" xfId="20820"/>
    <cellStyle name="20% - Акцент3 8 2 23" xfId="18657"/>
    <cellStyle name="20% - Акцент3 8 2 24" xfId="15957"/>
    <cellStyle name="20% - Акцент3 8 2 25" xfId="23185"/>
    <cellStyle name="20% - Акцент3 8 2 26" xfId="25411"/>
    <cellStyle name="20% - Акцент3 8 2 27" xfId="26765"/>
    <cellStyle name="20% - Акцент3 8 2 28" xfId="32260"/>
    <cellStyle name="20% - Акцент3 8 2 29" xfId="30673"/>
    <cellStyle name="20% - Акцент3 8 2 3" xfId="3808"/>
    <cellStyle name="20% - Акцент3 8 2 30" xfId="38449"/>
    <cellStyle name="20% - Акцент3 8 2 31" xfId="41843"/>
    <cellStyle name="20% - Акцент3 8 2 32" xfId="41738"/>
    <cellStyle name="20% - Акцент3 8 2 33" xfId="47753"/>
    <cellStyle name="20% - Акцент3 8 2 4" xfId="5584"/>
    <cellStyle name="20% - Акцент3 8 2 5" xfId="8655"/>
    <cellStyle name="20% - Акцент3 8 2 6" xfId="8974"/>
    <cellStyle name="20% - Акцент3 8 2 7" xfId="9316"/>
    <cellStyle name="20% - Акцент3 8 2 8" xfId="9634"/>
    <cellStyle name="20% - Акцент3 8 2 9" xfId="9952"/>
    <cellStyle name="20% - Акцент3 8 20" xfId="8654"/>
    <cellStyle name="20% - Акцент3 8 21" xfId="8973"/>
    <cellStyle name="20% - Акцент3 8 22" xfId="9317"/>
    <cellStyle name="20% - Акцент3 8 23" xfId="9635"/>
    <cellStyle name="20% - Акцент3 8 24" xfId="9953"/>
    <cellStyle name="20% - Акцент3 8 25" xfId="10271"/>
    <cellStyle name="20% - Акцент3 8 26" xfId="10589"/>
    <cellStyle name="20% - Акцент3 8 27" xfId="10907"/>
    <cellStyle name="20% - Акцент3 8 28" xfId="11225"/>
    <cellStyle name="20% - Акцент3 8 29" xfId="11543"/>
    <cellStyle name="20% - Акцент3 8 3" xfId="1154"/>
    <cellStyle name="20% — акцент3 8 3" xfId="14462"/>
    <cellStyle name="20% - Акцент3 8 3 10" xfId="30143"/>
    <cellStyle name="20% - Акцент3 8 3 11" xfId="35865"/>
    <cellStyle name="20% - Акцент3 8 3 12" xfId="39414"/>
    <cellStyle name="20% - Акцент3 8 3 13" xfId="43768"/>
    <cellStyle name="20% - Акцент3 8 3 14" xfId="43183"/>
    <cellStyle name="20% - Акцент3 8 3 15" xfId="48599"/>
    <cellStyle name="20% - Акцент3 8 3 2" xfId="5586"/>
    <cellStyle name="20% - Акцент3 8 3 3" xfId="16307"/>
    <cellStyle name="20% - Акцент3 8 3 4" xfId="14680"/>
    <cellStyle name="20% - Акцент3 8 3 5" xfId="24918"/>
    <cellStyle name="20% - Акцент3 8 3 6" xfId="26760"/>
    <cellStyle name="20% - Акцент3 8 3 7" xfId="30476"/>
    <cellStyle name="20% - Акцент3 8 3 8" xfId="31659"/>
    <cellStyle name="20% - Акцент3 8 3 9" xfId="24841"/>
    <cellStyle name="20% - Акцент3 8 30" xfId="11861"/>
    <cellStyle name="20% - Акцент3 8 31" xfId="12179"/>
    <cellStyle name="20% - Акцент3 8 32" xfId="12471"/>
    <cellStyle name="20% - Акцент3 8 33" xfId="12815"/>
    <cellStyle name="20% - Акцент3 8 34" xfId="13106"/>
    <cellStyle name="20% - Акцент3 8 35" xfId="13429"/>
    <cellStyle name="20% - Акцент3 8 36" xfId="13803"/>
    <cellStyle name="20% - Акцент3 8 37" xfId="17162"/>
    <cellStyle name="20% - Акцент3 8 38" xfId="17313"/>
    <cellStyle name="20% - Акцент3 8 39" xfId="23159"/>
    <cellStyle name="20% - Акцент3 8 4" xfId="1155"/>
    <cellStyle name="20% — акцент3 8 4" xfId="20406"/>
    <cellStyle name="20% - Акцент3 8 4 10" xfId="27194"/>
    <cellStyle name="20% - Акцент3 8 4 11" xfId="39415"/>
    <cellStyle name="20% - Акцент3 8 4 12" xfId="43767"/>
    <cellStyle name="20% - Акцент3 8 4 13" xfId="45962"/>
    <cellStyle name="20% - Акцент3 8 4 14" xfId="48600"/>
    <cellStyle name="20% - Акцент3 8 4 2" xfId="5587"/>
    <cellStyle name="20% - Акцент3 8 4 3" xfId="18758"/>
    <cellStyle name="20% - Акцент3 8 4 4" xfId="17936"/>
    <cellStyle name="20% - Акцент3 8 4 5" xfId="25722"/>
    <cellStyle name="20% - Акцент3 8 4 6" xfId="18531"/>
    <cellStyle name="20% - Акцент3 8 4 7" xfId="31293"/>
    <cellStyle name="20% - Акцент3 8 4 8" xfId="30926"/>
    <cellStyle name="20% - Акцент3 8 4 9" xfId="26105"/>
    <cellStyle name="20% - Акцент3 8 40" xfId="20649"/>
    <cellStyle name="20% - Акцент3 8 41" xfId="25931"/>
    <cellStyle name="20% - Акцент3 8 42" xfId="28617"/>
    <cellStyle name="20% - Акцент3 8 43" xfId="22269"/>
    <cellStyle name="20% - Акцент3 8 44" xfId="19344"/>
    <cellStyle name="20% - Акцент3 8 45" xfId="38448"/>
    <cellStyle name="20% - Акцент3 8 46" xfId="44292"/>
    <cellStyle name="20% - Акцент3 8 47" xfId="44181"/>
    <cellStyle name="20% - Акцент3 8 48" xfId="47752"/>
    <cellStyle name="20% - Акцент3 8 5" xfId="1156"/>
    <cellStyle name="20% — акцент3 8 5" xfId="18756"/>
    <cellStyle name="20% - Акцент3 8 5 10" xfId="39416"/>
    <cellStyle name="20% - Акцент3 8 5 11" xfId="43766"/>
    <cellStyle name="20% - Акцент3 8 5 12" xfId="43169"/>
    <cellStyle name="20% - Акцент3 8 5 13" xfId="48601"/>
    <cellStyle name="20% - Акцент3 8 5 2" xfId="5588"/>
    <cellStyle name="20% - Акцент3 8 5 3" xfId="24491"/>
    <cellStyle name="20% - Акцент3 8 5 4" xfId="20373"/>
    <cellStyle name="20% - Акцент3 8 5 5" xfId="30714"/>
    <cellStyle name="20% - Акцент3 8 5 6" xfId="31920"/>
    <cellStyle name="20% - Акцент3 8 5 7" xfId="24939"/>
    <cellStyle name="20% - Акцент3 8 5 8" xfId="19156"/>
    <cellStyle name="20% - Акцент3 8 5 9" xfId="32117"/>
    <cellStyle name="20% - Акцент3 8 6" xfId="1157"/>
    <cellStyle name="20% — акцент3 8 6" xfId="20150"/>
    <cellStyle name="20% - Акцент3 8 6 10" xfId="43765"/>
    <cellStyle name="20% - Акцент3 8 6 11" xfId="42741"/>
    <cellStyle name="20% - Акцент3 8 6 12" xfId="48602"/>
    <cellStyle name="20% - Акцент3 8 6 2" xfId="5589"/>
    <cellStyle name="20% - Акцент3 8 6 3" xfId="19250"/>
    <cellStyle name="20% - Акцент3 8 6 4" xfId="20551"/>
    <cellStyle name="20% - Акцент3 8 6 5" xfId="31527"/>
    <cellStyle name="20% - Акцент3 8 6 6" xfId="28193"/>
    <cellStyle name="20% - Акцент3 8 6 7" xfId="34479"/>
    <cellStyle name="20% - Акцент3 8 6 8" xfId="25523"/>
    <cellStyle name="20% - Акцент3 8 6 9" xfId="39417"/>
    <cellStyle name="20% - Акцент3 8 7" xfId="1158"/>
    <cellStyle name="20% — акцент3 8 7" xfId="20120"/>
    <cellStyle name="20% - Акцент3 8 7 10" xfId="43184"/>
    <cellStyle name="20% - Акцент3 8 7 11" xfId="48603"/>
    <cellStyle name="20% - Акцент3 8 7 2" xfId="5590"/>
    <cellStyle name="20% - Акцент3 8 7 3" xfId="31007"/>
    <cellStyle name="20% - Акцент3 8 7 4" xfId="32176"/>
    <cellStyle name="20% - Акцент3 8 7 5" xfId="30123"/>
    <cellStyle name="20% - Акцент3 8 7 6" xfId="33915"/>
    <cellStyle name="20% - Акцент3 8 7 7" xfId="25483"/>
    <cellStyle name="20% - Акцент3 8 7 8" xfId="39418"/>
    <cellStyle name="20% - Акцент3 8 7 9" xfId="43764"/>
    <cellStyle name="20% - Акцент3 8 8" xfId="1159"/>
    <cellStyle name="20% — акцент3 8 8" xfId="25909"/>
    <cellStyle name="20% - Акцент3 8 8 10" xfId="48604"/>
    <cellStyle name="20% - Акцент3 8 8 2" xfId="5591"/>
    <cellStyle name="20% - Акцент3 8 8 3" xfId="31779"/>
    <cellStyle name="20% - Акцент3 8 8 4" xfId="30533"/>
    <cellStyle name="20% - Акцент3 8 8 5" xfId="30167"/>
    <cellStyle name="20% - Акцент3 8 8 6" xfId="33839"/>
    <cellStyle name="20% - Акцент3 8 8 7" xfId="39419"/>
    <cellStyle name="20% - Акцент3 8 8 8" xfId="43763"/>
    <cellStyle name="20% - Акцент3 8 8 9" xfId="46117"/>
    <cellStyle name="20% - Акцент3 8 9" xfId="1160"/>
    <cellStyle name="20% — акцент3 8 9" xfId="19379"/>
    <cellStyle name="20% - Акцент3 8 9 2" xfId="5592"/>
    <cellStyle name="20% - Акцент3 8 9 3" xfId="19634"/>
    <cellStyle name="20% - Акцент3 8 9 4" xfId="33450"/>
    <cellStyle name="20% - Акцент3 8 9 5" xfId="31160"/>
    <cellStyle name="20% - Акцент3 8 9 6" xfId="39420"/>
    <cellStyle name="20% - Акцент3 8 9 7" xfId="43761"/>
    <cellStyle name="20% - Акцент3 8 9 8" xfId="46268"/>
    <cellStyle name="20% - Акцент3 8 9 9" xfId="48605"/>
    <cellStyle name="20% - Акцент3 9" xfId="77"/>
    <cellStyle name="20% — акцент3 9" xfId="1162"/>
    <cellStyle name="20% - Акцент3 9 10" xfId="1163"/>
    <cellStyle name="20% — акцент3 9 10" xfId="19143"/>
    <cellStyle name="20% - Акцент3 9 10 2" xfId="5595"/>
    <cellStyle name="20% - Акцент3 9 10 3" xfId="28036"/>
    <cellStyle name="20% - Акцент3 9 10 4" xfId="36472"/>
    <cellStyle name="20% - Акцент3 9 10 5" xfId="39423"/>
    <cellStyle name="20% - Акцент3 9 10 6" xfId="43758"/>
    <cellStyle name="20% - Акцент3 9 10 7" xfId="46756"/>
    <cellStyle name="20% - Акцент3 9 10 8" xfId="48608"/>
    <cellStyle name="20% - Акцент3 9 11" xfId="1161"/>
    <cellStyle name="20% — акцент3 9 11" xfId="26906"/>
    <cellStyle name="20% - Акцент3 9 11 2" xfId="14472"/>
    <cellStyle name="20% - Акцент3 9 11 3" xfId="18408"/>
    <cellStyle name="20% - Акцент3 9 11 4" xfId="39421"/>
    <cellStyle name="20% - Акцент3 9 11 5" xfId="43760"/>
    <cellStyle name="20% - Акцент3 9 11 6" xfId="46435"/>
    <cellStyle name="20% - Акцент3 9 11 7" xfId="48606"/>
    <cellStyle name="20% - Акцент3 9 12" xfId="3809"/>
    <cellStyle name="20% — акцент3 9 12" xfId="23361"/>
    <cellStyle name="20% - Акцент3 9 13" xfId="4126"/>
    <cellStyle name="20% — акцент3 9 13" xfId="39422"/>
    <cellStyle name="20% - Акцент3 9 14" xfId="4354"/>
    <cellStyle name="20% — акцент3 9 14" xfId="43759"/>
    <cellStyle name="20% - Акцент3 9 15" xfId="4694"/>
    <cellStyle name="20% — акцент3 9 15" xfId="46587"/>
    <cellStyle name="20% - Акцент3 9 16" xfId="4898"/>
    <cellStyle name="20% — акцент3 9 16" xfId="48607"/>
    <cellStyle name="20% - Акцент3 9 17" xfId="5593"/>
    <cellStyle name="20% - Акцент3 9 18" xfId="8306"/>
    <cellStyle name="20% - Акцент3 9 18 2" xfId="21003"/>
    <cellStyle name="20% - Акцент3 9 19" xfId="8540"/>
    <cellStyle name="20% - Акцент3 9 19 2" xfId="21237"/>
    <cellStyle name="20% - Акцент3 9 2" xfId="78"/>
    <cellStyle name="20% — акцент3 9 2" xfId="5594"/>
    <cellStyle name="20% - Акцент3 9 2 10" xfId="10268"/>
    <cellStyle name="20% - Акцент3 9 2 11" xfId="10586"/>
    <cellStyle name="20% - Акцент3 9 2 12" xfId="10904"/>
    <cellStyle name="20% - Акцент3 9 2 13" xfId="11222"/>
    <cellStyle name="20% - Акцент3 9 2 14" xfId="11540"/>
    <cellStyle name="20% - Акцент3 9 2 15" xfId="11858"/>
    <cellStyle name="20% - Акцент3 9 2 16" xfId="12176"/>
    <cellStyle name="20% - Акцент3 9 2 17" xfId="12474"/>
    <cellStyle name="20% - Акцент3 9 2 18" xfId="12812"/>
    <cellStyle name="20% - Акцент3 9 2 19" xfId="13109"/>
    <cellStyle name="20% - Акцент3 9 2 2" xfId="1164"/>
    <cellStyle name="20% - Акцент3 9 2 2 2" xfId="5597"/>
    <cellStyle name="20% - Акцент3 9 2 20" xfId="13432"/>
    <cellStyle name="20% - Акцент3 9 2 21" xfId="13800"/>
    <cellStyle name="20% - Акцент3 9 2 22" xfId="16743"/>
    <cellStyle name="20% - Акцент3 9 2 23" xfId="18656"/>
    <cellStyle name="20% - Акцент3 9 2 24" xfId="26963"/>
    <cellStyle name="20% - Акцент3 9 2 25" xfId="23741"/>
    <cellStyle name="20% - Акцент3 9 2 26" xfId="23459"/>
    <cellStyle name="20% - Акцент3 9 2 27" xfId="33189"/>
    <cellStyle name="20% - Акцент3 9 2 28" xfId="34820"/>
    <cellStyle name="20% - Акцент3 9 2 29" xfId="35682"/>
    <cellStyle name="20% - Акцент3 9 2 3" xfId="3810"/>
    <cellStyle name="20% - Акцент3 9 2 30" xfId="38451"/>
    <cellStyle name="20% - Акцент3 9 2 31" xfId="41844"/>
    <cellStyle name="20% - Акцент3 9 2 32" xfId="41739"/>
    <cellStyle name="20% - Акцент3 9 2 33" xfId="47755"/>
    <cellStyle name="20% - Акцент3 9 2 4" xfId="5596"/>
    <cellStyle name="20% - Акцент3 9 2 5" xfId="8657"/>
    <cellStyle name="20% - Акцент3 9 2 6" xfId="8976"/>
    <cellStyle name="20% - Акцент3 9 2 7" xfId="9314"/>
    <cellStyle name="20% - Акцент3 9 2 8" xfId="9632"/>
    <cellStyle name="20% - Акцент3 9 2 9" xfId="9950"/>
    <cellStyle name="20% - Акцент3 9 20" xfId="8656"/>
    <cellStyle name="20% - Акцент3 9 21" xfId="8975"/>
    <cellStyle name="20% - Акцент3 9 22" xfId="9315"/>
    <cellStyle name="20% - Акцент3 9 23" xfId="9633"/>
    <cellStyle name="20% - Акцент3 9 24" xfId="9951"/>
    <cellStyle name="20% - Акцент3 9 25" xfId="10269"/>
    <cellStyle name="20% - Акцент3 9 26" xfId="10587"/>
    <cellStyle name="20% - Акцент3 9 27" xfId="10905"/>
    <cellStyle name="20% - Акцент3 9 28" xfId="11223"/>
    <cellStyle name="20% - Акцент3 9 29" xfId="11541"/>
    <cellStyle name="20% - Акцент3 9 3" xfId="1165"/>
    <cellStyle name="20% — акцент3 9 3" xfId="14473"/>
    <cellStyle name="20% - Акцент3 9 3 10" xfId="34808"/>
    <cellStyle name="20% - Акцент3 9 3 11" xfId="35455"/>
    <cellStyle name="20% - Акцент3 9 3 12" xfId="39425"/>
    <cellStyle name="20% - Акцент3 9 3 13" xfId="43757"/>
    <cellStyle name="20% - Акцент3 9 3 14" xfId="42742"/>
    <cellStyle name="20% - Акцент3 9 3 15" xfId="48609"/>
    <cellStyle name="20% - Акцент3 9 3 2" xfId="5598"/>
    <cellStyle name="20% - Акцент3 9 3 3" xfId="23885"/>
    <cellStyle name="20% - Акцент3 9 3 4" xfId="18765"/>
    <cellStyle name="20% - Акцент3 9 3 5" xfId="19187"/>
    <cellStyle name="20% - Акцент3 9 3 6" xfId="28363"/>
    <cellStyle name="20% - Акцент3 9 3 7" xfId="19606"/>
    <cellStyle name="20% - Акцент3 9 3 8" xfId="23491"/>
    <cellStyle name="20% - Акцент3 9 3 9" xfId="25700"/>
    <cellStyle name="20% - Акцент3 9 30" xfId="11859"/>
    <cellStyle name="20% - Акцент3 9 31" xfId="12177"/>
    <cellStyle name="20% - Акцент3 9 32" xfId="12473"/>
    <cellStyle name="20% - Акцент3 9 33" xfId="12813"/>
    <cellStyle name="20% - Акцент3 9 34" xfId="13108"/>
    <cellStyle name="20% - Акцент3 9 35" xfId="13431"/>
    <cellStyle name="20% - Акцент3 9 36" xfId="13801"/>
    <cellStyle name="20% - Акцент3 9 37" xfId="13677"/>
    <cellStyle name="20% - Акцент3 9 38" xfId="17087"/>
    <cellStyle name="20% - Акцент3 9 39" xfId="19244"/>
    <cellStyle name="20% - Акцент3 9 4" xfId="1166"/>
    <cellStyle name="20% — акцент3 9 4" xfId="20403"/>
    <cellStyle name="20% - Акцент3 9 4 10" xfId="16908"/>
    <cellStyle name="20% - Акцент3 9 4 11" xfId="39426"/>
    <cellStyle name="20% - Акцент3 9 4 12" xfId="46879"/>
    <cellStyle name="20% - Акцент3 9 4 13" xfId="42743"/>
    <cellStyle name="20% - Акцент3 9 4 14" xfId="48610"/>
    <cellStyle name="20% - Акцент3 9 4 2" xfId="5599"/>
    <cellStyle name="20% - Акцент3 9 4 3" xfId="16969"/>
    <cellStyle name="20% - Акцент3 9 4 4" xfId="19186"/>
    <cellStyle name="20% - Акцент3 9 4 5" xfId="15249"/>
    <cellStyle name="20% - Акцент3 9 4 6" xfId="22761"/>
    <cellStyle name="20% - Акцент3 9 4 7" xfId="27019"/>
    <cellStyle name="20% - Акцент3 9 4 8" xfId="33177"/>
    <cellStyle name="20% - Акцент3 9 4 9" xfId="35013"/>
    <cellStyle name="20% - Акцент3 9 40" xfId="15297"/>
    <cellStyle name="20% - Акцент3 9 41" xfId="27463"/>
    <cellStyle name="20% - Акцент3 9 42" xfId="28029"/>
    <cellStyle name="20% - Акцент3 9 43" xfId="28088"/>
    <cellStyle name="20% - Акцент3 9 44" xfId="30136"/>
    <cellStyle name="20% - Акцент3 9 45" xfId="38450"/>
    <cellStyle name="20% - Акцент3 9 46" xfId="44293"/>
    <cellStyle name="20% - Акцент3 9 47" xfId="44183"/>
    <cellStyle name="20% - Акцент3 9 48" xfId="47754"/>
    <cellStyle name="20% - Акцент3 9 5" xfId="1167"/>
    <cellStyle name="20% — акцент3 9 5" xfId="14682"/>
    <cellStyle name="20% - Акцент3 9 5 10" xfId="39427"/>
    <cellStyle name="20% - Акцент3 9 5 11" xfId="46715"/>
    <cellStyle name="20% - Акцент3 9 5 12" xfId="42744"/>
    <cellStyle name="20% - Акцент3 9 5 13" xfId="48611"/>
    <cellStyle name="20% - Акцент3 9 5 2" xfId="5600"/>
    <cellStyle name="20% - Акцент3 9 5 3" xfId="17854"/>
    <cellStyle name="20% - Акцент3 9 5 4" xfId="26402"/>
    <cellStyle name="20% - Акцент3 9 5 5" xfId="17541"/>
    <cellStyle name="20% - Акцент3 9 5 6" xfId="21368"/>
    <cellStyle name="20% - Акцент3 9 5 7" xfId="33411"/>
    <cellStyle name="20% - Акцент3 9 5 8" xfId="35218"/>
    <cellStyle name="20% - Акцент3 9 5 9" xfId="36769"/>
    <cellStyle name="20% - Акцент3 9 6" xfId="1168"/>
    <cellStyle name="20% — акцент3 9 6" xfId="23332"/>
    <cellStyle name="20% - Акцент3 9 6 10" xfId="46555"/>
    <cellStyle name="20% - Акцент3 9 6 11" xfId="42745"/>
    <cellStyle name="20% - Акцент3 9 6 12" xfId="48612"/>
    <cellStyle name="20% - Акцент3 9 6 2" xfId="5601"/>
    <cellStyle name="20% - Акцент3 9 6 3" xfId="28693"/>
    <cellStyle name="20% - Акцент3 9 6 4" xfId="29426"/>
    <cellStyle name="20% - Акцент3 9 6 5" xfId="21876"/>
    <cellStyle name="20% - Акцент3 9 6 6" xfId="30032"/>
    <cellStyle name="20% - Акцент3 9 6 7" xfId="29994"/>
    <cellStyle name="20% - Акцент3 9 6 8" xfId="36918"/>
    <cellStyle name="20% - Акцент3 9 6 9" xfId="39428"/>
    <cellStyle name="20% - Акцент3 9 7" xfId="1169"/>
    <cellStyle name="20% — акцент3 9 7" xfId="27314"/>
    <cellStyle name="20% - Акцент3 9 7 10" xfId="42746"/>
    <cellStyle name="20% - Акцент3 9 7 11" xfId="48613"/>
    <cellStyle name="20% - Акцент3 9 7 2" xfId="5602"/>
    <cellStyle name="20% - Акцент3 9 7 3" xfId="23212"/>
    <cellStyle name="20% - Акцент3 9 7 4" xfId="18812"/>
    <cellStyle name="20% - Акцент3 9 7 5" xfId="33647"/>
    <cellStyle name="20% - Акцент3 9 7 6" xfId="35411"/>
    <cellStyle name="20% - Акцент3 9 7 7" xfId="37073"/>
    <cellStyle name="20% - Акцент3 9 7 8" xfId="39429"/>
    <cellStyle name="20% - Акцент3 9 7 9" xfId="46395"/>
    <cellStyle name="20% - Акцент3 9 8" xfId="1170"/>
    <cellStyle name="20% — акцент3 9 8" xfId="16241"/>
    <cellStyle name="20% - Акцент3 9 8 10" xfId="48614"/>
    <cellStyle name="20% - Акцент3 9 8 2" xfId="5603"/>
    <cellStyle name="20% - Акцент3 9 8 3" xfId="25796"/>
    <cellStyle name="20% - Акцент3 9 8 4" xfId="33880"/>
    <cellStyle name="20% - Акцент3 9 8 5" xfId="35603"/>
    <cellStyle name="20% - Акцент3 9 8 6" xfId="37238"/>
    <cellStyle name="20% - Акцент3 9 8 7" xfId="39430"/>
    <cellStyle name="20% - Акцент3 9 8 8" xfId="46238"/>
    <cellStyle name="20% - Акцент3 9 8 9" xfId="42444"/>
    <cellStyle name="20% - Акцент3 9 9" xfId="1171"/>
    <cellStyle name="20% — акцент3 9 9" xfId="32547"/>
    <cellStyle name="20% - Акцент3 9 9 2" xfId="5604"/>
    <cellStyle name="20% - Акцент3 9 9 3" xfId="34126"/>
    <cellStyle name="20% - Акцент3 9 9 4" xfId="35815"/>
    <cellStyle name="20% - Акцент3 9 9 5" xfId="37375"/>
    <cellStyle name="20% - Акцент3 9 9 6" xfId="39431"/>
    <cellStyle name="20% - Акцент3 9 9 7" xfId="43756"/>
    <cellStyle name="20% - Акцент3 9 9 8" xfId="42747"/>
    <cellStyle name="20% - Акцент3 9 9 9" xfId="48615"/>
    <cellStyle name="20% — акцент4" xfId="79"/>
    <cellStyle name="20% - Акцент4 10" xfId="80"/>
    <cellStyle name="20% — акцент4 10" xfId="1174"/>
    <cellStyle name="20% - Акцент4 10 10" xfId="1175"/>
    <cellStyle name="20% — акцент4 10 10" xfId="34346"/>
    <cellStyle name="20% - Акцент4 10 10 2" xfId="5608"/>
    <cellStyle name="20% - Акцент4 10 10 3" xfId="32599"/>
    <cellStyle name="20% - Акцент4 10 10 4" xfId="35866"/>
    <cellStyle name="20% - Акцент4 10 10 5" xfId="39435"/>
    <cellStyle name="20% - Акцент4 10 10 6" xfId="45622"/>
    <cellStyle name="20% - Акцент4 10 10 7" xfId="42750"/>
    <cellStyle name="20% - Акцент4 10 10 8" xfId="48618"/>
    <cellStyle name="20% - Акцент4 10 11" xfId="1173"/>
    <cellStyle name="20% — акцент4 10 11" xfId="31186"/>
    <cellStyle name="20% - Акцент4 10 11 2" xfId="14484"/>
    <cellStyle name="20% - Акцент4 10 11 3" xfId="36340"/>
    <cellStyle name="20% - Акцент4 10 11 4" xfId="39433"/>
    <cellStyle name="20% - Акцент4 10 11 5" xfId="45930"/>
    <cellStyle name="20% - Акцент4 10 11 6" xfId="44687"/>
    <cellStyle name="20% - Акцент4 10 11 7" xfId="48616"/>
    <cellStyle name="20% - Акцент4 10 12" xfId="3812"/>
    <cellStyle name="20% — акцент4 10 12" xfId="26868"/>
    <cellStyle name="20% - Акцент4 10 13" xfId="4128"/>
    <cellStyle name="20% — акцент4 10 13" xfId="39434"/>
    <cellStyle name="20% - Акцент4 10 14" xfId="4357"/>
    <cellStyle name="20% — акцент4 10 14" xfId="45775"/>
    <cellStyle name="20% - Акцент4 10 15" xfId="4691"/>
    <cellStyle name="20% — акцент4 10 15" xfId="44836"/>
    <cellStyle name="20% - Акцент4 10 16" xfId="4895"/>
    <cellStyle name="20% — акцент4 10 16" xfId="48617"/>
    <cellStyle name="20% - Акцент4 10 17" xfId="5606"/>
    <cellStyle name="20% - Акцент4 10 18" xfId="8309"/>
    <cellStyle name="20% - Акцент4 10 18 2" xfId="21006"/>
    <cellStyle name="20% - Акцент4 10 19" xfId="8538"/>
    <cellStyle name="20% - Акцент4 10 19 2" xfId="21235"/>
    <cellStyle name="20% - Акцент4 10 2" xfId="81"/>
    <cellStyle name="20% — акцент4 10 2" xfId="5607"/>
    <cellStyle name="20% - Акцент4 10 2 10" xfId="10265"/>
    <cellStyle name="20% - Акцент4 10 2 11" xfId="10583"/>
    <cellStyle name="20% - Акцент4 10 2 12" xfId="10901"/>
    <cellStyle name="20% - Акцент4 10 2 13" xfId="11219"/>
    <cellStyle name="20% - Акцент4 10 2 14" xfId="11537"/>
    <cellStyle name="20% - Акцент4 10 2 15" xfId="11855"/>
    <cellStyle name="20% - Акцент4 10 2 16" xfId="12173"/>
    <cellStyle name="20% - Акцент4 10 2 17" xfId="12477"/>
    <cellStyle name="20% - Акцент4 10 2 18" xfId="12809"/>
    <cellStyle name="20% - Акцент4 10 2 19" xfId="13112"/>
    <cellStyle name="20% - Акцент4 10 2 2" xfId="1176"/>
    <cellStyle name="20% - Акцент4 10 2 2 2" xfId="5610"/>
    <cellStyle name="20% - Акцент4 10 2 20" xfId="13435"/>
    <cellStyle name="20% - Акцент4 10 2 21" xfId="13797"/>
    <cellStyle name="20% - Акцент4 10 2 22" xfId="16744"/>
    <cellStyle name="20% - Акцент4 10 2 23" xfId="17172"/>
    <cellStyle name="20% - Акцент4 10 2 24" xfId="21491"/>
    <cellStyle name="20% - Акцент4 10 2 25" xfId="24479"/>
    <cellStyle name="20% - Акцент4 10 2 26" xfId="26486"/>
    <cellStyle name="20% - Акцент4 10 2 27" xfId="27640"/>
    <cellStyle name="20% - Акцент4 10 2 28" xfId="33937"/>
    <cellStyle name="20% - Акцент4 10 2 29" xfId="26798"/>
    <cellStyle name="20% - Акцент4 10 2 3" xfId="3813"/>
    <cellStyle name="20% - Акцент4 10 2 30" xfId="38454"/>
    <cellStyle name="20% - Акцент4 10 2 31" xfId="38781"/>
    <cellStyle name="20% - Акцент4 10 2 32" xfId="45823"/>
    <cellStyle name="20% - Акцент4 10 2 33" xfId="47758"/>
    <cellStyle name="20% - Акцент4 10 2 4" xfId="5609"/>
    <cellStyle name="20% - Акцент4 10 2 5" xfId="8660"/>
    <cellStyle name="20% - Акцент4 10 2 6" xfId="8979"/>
    <cellStyle name="20% - Акцент4 10 2 7" xfId="9311"/>
    <cellStyle name="20% - Акцент4 10 2 8" xfId="9629"/>
    <cellStyle name="20% - Акцент4 10 2 9" xfId="9947"/>
    <cellStyle name="20% - Акцент4 10 20" xfId="8659"/>
    <cellStyle name="20% - Акцент4 10 21" xfId="8978"/>
    <cellStyle name="20% - Акцент4 10 22" xfId="9312"/>
    <cellStyle name="20% - Акцент4 10 23" xfId="9630"/>
    <cellStyle name="20% - Акцент4 10 24" xfId="9948"/>
    <cellStyle name="20% - Акцент4 10 25" xfId="10266"/>
    <cellStyle name="20% - Акцент4 10 26" xfId="10584"/>
    <cellStyle name="20% - Акцент4 10 27" xfId="10902"/>
    <cellStyle name="20% - Акцент4 10 28" xfId="11220"/>
    <cellStyle name="20% - Акцент4 10 29" xfId="11538"/>
    <cellStyle name="20% - Акцент4 10 3" xfId="1177"/>
    <cellStyle name="20% — акцент4 10 3" xfId="14485"/>
    <cellStyle name="20% - Акцент4 10 3 10" xfId="32079"/>
    <cellStyle name="20% - Акцент4 10 3 11" xfId="23102"/>
    <cellStyle name="20% - Акцент4 10 3 12" xfId="39437"/>
    <cellStyle name="20% - Акцент4 10 3 13" xfId="45297"/>
    <cellStyle name="20% - Акцент4 10 3 14" xfId="45002"/>
    <cellStyle name="20% - Акцент4 10 3 15" xfId="48619"/>
    <cellStyle name="20% - Акцент4 10 3 2" xfId="5611"/>
    <cellStyle name="20% - Акцент4 10 3 3" xfId="21863"/>
    <cellStyle name="20% - Акцент4 10 3 4" xfId="24243"/>
    <cellStyle name="20% - Акцент4 10 3 5" xfId="27560"/>
    <cellStyle name="20% - Акцент4 10 3 6" xfId="19307"/>
    <cellStyle name="20% - Акцент4 10 3 7" xfId="31010"/>
    <cellStyle name="20% - Акцент4 10 3 8" xfId="20722"/>
    <cellStyle name="20% - Акцент4 10 3 9" xfId="16873"/>
    <cellStyle name="20% - Акцент4 10 30" xfId="11856"/>
    <cellStyle name="20% - Акцент4 10 31" xfId="12174"/>
    <cellStyle name="20% - Акцент4 10 32" xfId="12476"/>
    <cellStyle name="20% - Акцент4 10 33" xfId="12810"/>
    <cellStyle name="20% - Акцент4 10 34" xfId="13111"/>
    <cellStyle name="20% - Акцент4 10 35" xfId="13434"/>
    <cellStyle name="20% - Акцент4 10 36" xfId="13798"/>
    <cellStyle name="20% - Акцент4 10 37" xfId="22074"/>
    <cellStyle name="20% - Акцент4 10 38" xfId="18660"/>
    <cellStyle name="20% - Акцент4 10 39" xfId="21728"/>
    <cellStyle name="20% - Акцент4 10 4" xfId="1178"/>
    <cellStyle name="20% — акцент4 10 4" xfId="22739"/>
    <cellStyle name="20% - Акцент4 10 4 10" xfId="24292"/>
    <cellStyle name="20% - Акцент4 10 4 11" xfId="39438"/>
    <cellStyle name="20% - Акцент4 10 4 12" xfId="45135"/>
    <cellStyle name="20% - Акцент4 10 4 13" xfId="45167"/>
    <cellStyle name="20% - Акцент4 10 4 14" xfId="48620"/>
    <cellStyle name="20% - Акцент4 10 4 2" xfId="5612"/>
    <cellStyle name="20% - Акцент4 10 4 3" xfId="22970"/>
    <cellStyle name="20% - Акцент4 10 4 4" xfId="17215"/>
    <cellStyle name="20% - Акцент4 10 4 5" xfId="26693"/>
    <cellStyle name="20% - Акцент4 10 4 6" xfId="22217"/>
    <cellStyle name="20% - Акцент4 10 4 7" xfId="22442"/>
    <cellStyle name="20% - Акцент4 10 4 8" xfId="18162"/>
    <cellStyle name="20% - Акцент4 10 4 9" xfId="30409"/>
    <cellStyle name="20% - Акцент4 10 40" xfId="21294"/>
    <cellStyle name="20% - Акцент4 10 41" xfId="23893"/>
    <cellStyle name="20% - Акцент4 10 42" xfId="32739"/>
    <cellStyle name="20% - Акцент4 10 43" xfId="19625"/>
    <cellStyle name="20% - Акцент4 10 44" xfId="35486"/>
    <cellStyle name="20% - Акцент4 10 45" xfId="38453"/>
    <cellStyle name="20% - Акцент4 10 46" xfId="38782"/>
    <cellStyle name="20% - Акцент4 10 47" xfId="42044"/>
    <cellStyle name="20% - Акцент4 10 48" xfId="47757"/>
    <cellStyle name="20% - Акцент4 10 5" xfId="1179"/>
    <cellStyle name="20% — акцент4 10 5" xfId="23091"/>
    <cellStyle name="20% - Акцент4 10 5 10" xfId="39439"/>
    <cellStyle name="20% - Акцент4 10 5 11" xfId="44971"/>
    <cellStyle name="20% - Акцент4 10 5 12" xfId="45327"/>
    <cellStyle name="20% - Акцент4 10 5 13" xfId="48621"/>
    <cellStyle name="20% - Акцент4 10 5 2" xfId="5613"/>
    <cellStyle name="20% - Акцент4 10 5 3" xfId="14286"/>
    <cellStyle name="20% - Акцент4 10 5 4" xfId="15279"/>
    <cellStyle name="20% - Акцент4 10 5 5" xfId="17031"/>
    <cellStyle name="20% - Акцент4 10 5 6" xfId="15259"/>
    <cellStyle name="20% - Акцент4 10 5 7" xfId="32865"/>
    <cellStyle name="20% - Акцент4 10 5 8" xfId="27223"/>
    <cellStyle name="20% - Акцент4 10 5 9" xfId="36166"/>
    <cellStyle name="20% - Акцент4 10 6" xfId="1180"/>
    <cellStyle name="20% — акцент4 10 6" xfId="17024"/>
    <cellStyle name="20% - Акцент4 10 6 10" xfId="44807"/>
    <cellStyle name="20% - Акцент4 10 6 11" xfId="45489"/>
    <cellStyle name="20% - Акцент4 10 6 12" xfId="48622"/>
    <cellStyle name="20% - Акцент4 10 6 2" xfId="5614"/>
    <cellStyle name="20% - Акцент4 10 6 3" xfId="26377"/>
    <cellStyle name="20% - Акцент4 10 6 4" xfId="21453"/>
    <cellStyle name="20% - Акцент4 10 6 5" xfId="24639"/>
    <cellStyle name="20% - Акцент4 10 6 6" xfId="31974"/>
    <cellStyle name="20% - Акцент4 10 6 7" xfId="31563"/>
    <cellStyle name="20% - Акцент4 10 6 8" xfId="33904"/>
    <cellStyle name="20% - Акцент4 10 6 9" xfId="39440"/>
    <cellStyle name="20% - Акцент4 10 7" xfId="1181"/>
    <cellStyle name="20% — акцент4 10 7" xfId="23473"/>
    <cellStyle name="20% - Акцент4 10 7 10" xfId="45650"/>
    <cellStyle name="20% - Акцент4 10 7 11" xfId="48623"/>
    <cellStyle name="20% - Акцент4 10 7 2" xfId="5615"/>
    <cellStyle name="20% - Акцент4 10 7 3" xfId="24145"/>
    <cellStyle name="20% - Акцент4 10 7 4" xfId="25145"/>
    <cellStyle name="20% - Акцент4 10 7 5" xfId="32503"/>
    <cellStyle name="20% - Акцент4 10 7 6" xfId="31340"/>
    <cellStyle name="20% - Акцент4 10 7 7" xfId="20277"/>
    <cellStyle name="20% - Акцент4 10 7 8" xfId="39441"/>
    <cellStyle name="20% - Акцент4 10 7 9" xfId="44641"/>
    <cellStyle name="20% - Акцент4 10 8" xfId="1182"/>
    <cellStyle name="20% — акцент4 10 8" xfId="23163"/>
    <cellStyle name="20% - Акцент4 10 8 10" xfId="48624"/>
    <cellStyle name="20% - Акцент4 10 8 2" xfId="5616"/>
    <cellStyle name="20% - Акцент4 10 8 3" xfId="26111"/>
    <cellStyle name="20% - Акцент4 10 8 4" xfId="31714"/>
    <cellStyle name="20% - Акцент4 10 8 5" xfId="18968"/>
    <cellStyle name="20% - Акцент4 10 8 6" xfId="35038"/>
    <cellStyle name="20% - Акцент4 10 8 7" xfId="39442"/>
    <cellStyle name="20% - Акцент4 10 8 8" xfId="45298"/>
    <cellStyle name="20% - Акцент4 10 8 9" xfId="42748"/>
    <cellStyle name="20% - Акцент4 10 9" xfId="1183"/>
    <cellStyle name="20% — акцент4 10 9" xfId="18216"/>
    <cellStyle name="20% - Акцент4 10 9 2" xfId="5617"/>
    <cellStyle name="20% - Акцент4 10 9 3" xfId="32367"/>
    <cellStyle name="20% - Акцент4 10 9 4" xfId="17944"/>
    <cellStyle name="20% - Акцент4 10 9 5" xfId="36030"/>
    <cellStyle name="20% - Акцент4 10 9 6" xfId="39443"/>
    <cellStyle name="20% - Акцент4 10 9 7" xfId="45136"/>
    <cellStyle name="20% - Акцент4 10 9 8" xfId="42749"/>
    <cellStyle name="20% - Акцент4 10 9 9" xfId="48625"/>
    <cellStyle name="20% - Акцент4 11" xfId="82"/>
    <cellStyle name="20% — акцент4 11" xfId="1185"/>
    <cellStyle name="20% - Акцент4 11 10" xfId="1186"/>
    <cellStyle name="20% — акцент4 11 10" xfId="31481"/>
    <cellStyle name="20% - Акцент4 11 10 2" xfId="5620"/>
    <cellStyle name="20% - Акцент4 11 10 3" xfId="33046"/>
    <cellStyle name="20% - Акцент4 11 10 4" xfId="31264"/>
    <cellStyle name="20% - Акцент4 11 10 5" xfId="39446"/>
    <cellStyle name="20% - Акцент4 11 10 6" xfId="44642"/>
    <cellStyle name="20% - Акцент4 11 10 7" xfId="46115"/>
    <cellStyle name="20% - Акцент4 11 10 8" xfId="48628"/>
    <cellStyle name="20% - Акцент4 11 11" xfId="1184"/>
    <cellStyle name="20% — акцент4 11 11" xfId="15269"/>
    <cellStyle name="20% - Акцент4 11 11 2" xfId="14494"/>
    <cellStyle name="20% - Акцент4 11 11 3" xfId="35783"/>
    <cellStyle name="20% - Акцент4 11 11 4" xfId="39444"/>
    <cellStyle name="20% - Акцент4 11 11 5" xfId="44972"/>
    <cellStyle name="20% - Акцент4 11 11 6" xfId="45803"/>
    <cellStyle name="20% - Акцент4 11 11 7" xfId="48626"/>
    <cellStyle name="20% - Акцент4 11 12" xfId="3814"/>
    <cellStyle name="20% — акцент4 11 12" xfId="24065"/>
    <cellStyle name="20% - Акцент4 11 13" xfId="4129"/>
    <cellStyle name="20% — акцент4 11 13" xfId="39445"/>
    <cellStyle name="20% - Акцент4 11 14" xfId="4359"/>
    <cellStyle name="20% — акцент4 11 14" xfId="44808"/>
    <cellStyle name="20% - Акцент4 11 15" xfId="4689"/>
    <cellStyle name="20% — акцент4 11 15" xfId="45961"/>
    <cellStyle name="20% - Акцент4 11 16" xfId="4893"/>
    <cellStyle name="20% — акцент4 11 16" xfId="48627"/>
    <cellStyle name="20% - Акцент4 11 17" xfId="5618"/>
    <cellStyle name="20% - Акцент4 11 18" xfId="8311"/>
    <cellStyle name="20% - Акцент4 11 18 2" xfId="21008"/>
    <cellStyle name="20% - Акцент4 11 19" xfId="8537"/>
    <cellStyle name="20% - Акцент4 11 19 2" xfId="21234"/>
    <cellStyle name="20% - Акцент4 11 2" xfId="83"/>
    <cellStyle name="20% — акцент4 11 2" xfId="5619"/>
    <cellStyle name="20% - Акцент4 11 2 10" xfId="10263"/>
    <cellStyle name="20% - Акцент4 11 2 11" xfId="10581"/>
    <cellStyle name="20% - Акцент4 11 2 12" xfId="10899"/>
    <cellStyle name="20% - Акцент4 11 2 13" xfId="11217"/>
    <cellStyle name="20% - Акцент4 11 2 14" xfId="11535"/>
    <cellStyle name="20% - Акцент4 11 2 15" xfId="11853"/>
    <cellStyle name="20% - Акцент4 11 2 16" xfId="12171"/>
    <cellStyle name="20% - Акцент4 11 2 17" xfId="12479"/>
    <cellStyle name="20% - Акцент4 11 2 18" xfId="12807"/>
    <cellStyle name="20% - Акцент4 11 2 19" xfId="13114"/>
    <cellStyle name="20% - Акцент4 11 2 2" xfId="1187"/>
    <cellStyle name="20% - Акцент4 11 2 2 2" xfId="5622"/>
    <cellStyle name="20% - Акцент4 11 2 20" xfId="13437"/>
    <cellStyle name="20% - Акцент4 11 2 21" xfId="16852"/>
    <cellStyle name="20% - Акцент4 11 2 22" xfId="27753"/>
    <cellStyle name="20% - Акцент4 11 2 23" xfId="16888"/>
    <cellStyle name="20% - Акцент4 11 2 24" xfId="20048"/>
    <cellStyle name="20% - Акцент4 11 2 25" xfId="18769"/>
    <cellStyle name="20% - Акцент4 11 2 26" xfId="19477"/>
    <cellStyle name="20% - Акцент4 11 2 27" xfId="32526"/>
    <cellStyle name="20% - Акцент4 11 2 28" xfId="34890"/>
    <cellStyle name="20% - Акцент4 11 2 29" xfId="16060"/>
    <cellStyle name="20% - Акцент4 11 2 3" xfId="3815"/>
    <cellStyle name="20% - Акцент4 11 2 30" xfId="38456"/>
    <cellStyle name="20% - Акцент4 11 2 31" xfId="38779"/>
    <cellStyle name="20% - Акцент4 11 2 32" xfId="45670"/>
    <cellStyle name="20% - Акцент4 11 2 33" xfId="47760"/>
    <cellStyle name="20% - Акцент4 11 2 4" xfId="5621"/>
    <cellStyle name="20% - Акцент4 11 2 5" xfId="8662"/>
    <cellStyle name="20% - Акцент4 11 2 6" xfId="8981"/>
    <cellStyle name="20% - Акцент4 11 2 7" xfId="9309"/>
    <cellStyle name="20% - Акцент4 11 2 8" xfId="9627"/>
    <cellStyle name="20% - Акцент4 11 2 9" xfId="9945"/>
    <cellStyle name="20% - Акцент4 11 20" xfId="8661"/>
    <cellStyle name="20% - Акцент4 11 21" xfId="8980"/>
    <cellStyle name="20% - Акцент4 11 22" xfId="9310"/>
    <cellStyle name="20% - Акцент4 11 23" xfId="9628"/>
    <cellStyle name="20% - Акцент4 11 24" xfId="9946"/>
    <cellStyle name="20% - Акцент4 11 25" xfId="10264"/>
    <cellStyle name="20% - Акцент4 11 26" xfId="10582"/>
    <cellStyle name="20% - Акцент4 11 27" xfId="10900"/>
    <cellStyle name="20% - Акцент4 11 28" xfId="11218"/>
    <cellStyle name="20% - Акцент4 11 29" xfId="11536"/>
    <cellStyle name="20% - Акцент4 11 3" xfId="1188"/>
    <cellStyle name="20% — акцент4 11 3" xfId="14495"/>
    <cellStyle name="20% - Акцент4 11 3 10" xfId="29225"/>
    <cellStyle name="20% - Акцент4 11 3 11" xfId="30754"/>
    <cellStyle name="20% - Акцент4 11 3 12" xfId="39448"/>
    <cellStyle name="20% - Акцент4 11 3 13" xfId="42028"/>
    <cellStyle name="20% - Акцент4 11 3 14" xfId="46437"/>
    <cellStyle name="20% - Акцент4 11 3 15" xfId="48629"/>
    <cellStyle name="20% - Акцент4 11 3 2" xfId="5623"/>
    <cellStyle name="20% - Акцент4 11 3 3" xfId="24175"/>
    <cellStyle name="20% - Акцент4 11 3 4" xfId="21675"/>
    <cellStyle name="20% - Акцент4 11 3 5" xfId="26064"/>
    <cellStyle name="20% - Акцент4 11 3 6" xfId="26882"/>
    <cellStyle name="20% - Акцент4 11 3 7" xfId="29646"/>
    <cellStyle name="20% - Акцент4 11 3 8" xfId="32319"/>
    <cellStyle name="20% - Акцент4 11 3 9" xfId="32635"/>
    <cellStyle name="20% - Акцент4 11 30" xfId="11854"/>
    <cellStyle name="20% - Акцент4 11 31" xfId="12172"/>
    <cellStyle name="20% - Акцент4 11 32" xfId="12478"/>
    <cellStyle name="20% - Акцент4 11 33" xfId="12808"/>
    <cellStyle name="20% - Акцент4 11 34" xfId="13113"/>
    <cellStyle name="20% - Акцент4 11 35" xfId="13436"/>
    <cellStyle name="20% - Акцент4 11 36" xfId="20944"/>
    <cellStyle name="20% - Акцент4 11 37" xfId="27754"/>
    <cellStyle name="20% - Акцент4 11 38" xfId="26369"/>
    <cellStyle name="20% - Акцент4 11 39" xfId="21913"/>
    <cellStyle name="20% - Акцент4 11 4" xfId="1189"/>
    <cellStyle name="20% — акцент4 11 4" xfId="25056"/>
    <cellStyle name="20% - Акцент4 11 4 10" xfId="36473"/>
    <cellStyle name="20% - Акцент4 11 4 11" xfId="39449"/>
    <cellStyle name="20% - Акцент4 11 4 12" xfId="43755"/>
    <cellStyle name="20% - Акцент4 11 4 13" xfId="46585"/>
    <cellStyle name="20% - Акцент4 11 4 14" xfId="48630"/>
    <cellStyle name="20% - Акцент4 11 4 2" xfId="5624"/>
    <cellStyle name="20% - Акцент4 11 4 3" xfId="21929"/>
    <cellStyle name="20% - Акцент4 11 4 4" xfId="26351"/>
    <cellStyle name="20% - Акцент4 11 4 5" xfId="27804"/>
    <cellStyle name="20% - Акцент4 11 4 6" xfId="29904"/>
    <cellStyle name="20% - Акцент4 11 4 7" xfId="32548"/>
    <cellStyle name="20% - Акцент4 11 4 8" xfId="34459"/>
    <cellStyle name="20% - Акцент4 11 4 9" xfId="14277"/>
    <cellStyle name="20% - Акцент4 11 40" xfId="19705"/>
    <cellStyle name="20% - Акцент4 11 41" xfId="31392"/>
    <cellStyle name="20% - Акцент4 11 42" xfId="28902"/>
    <cellStyle name="20% - Акцент4 11 43" xfId="23190"/>
    <cellStyle name="20% - Акцент4 11 44" xfId="24385"/>
    <cellStyle name="20% - Акцент4 11 45" xfId="38455"/>
    <cellStyle name="20% - Акцент4 11 46" xfId="38780"/>
    <cellStyle name="20% - Акцент4 11 47" xfId="46007"/>
    <cellStyle name="20% - Акцент4 11 48" xfId="47759"/>
    <cellStyle name="20% - Акцент4 11 5" xfId="1190"/>
    <cellStyle name="20% — акцент4 11 5" xfId="16970"/>
    <cellStyle name="20% - Акцент4 11 5 10" xfId="39450"/>
    <cellStyle name="20% - Акцент4 11 5 11" xfId="41290"/>
    <cellStyle name="20% - Акцент4 11 5 12" xfId="46758"/>
    <cellStyle name="20% - Акцент4 11 5 13" xfId="48631"/>
    <cellStyle name="20% - Акцент4 11 5 2" xfId="5625"/>
    <cellStyle name="20% - Акцент4 11 5 3" xfId="26639"/>
    <cellStyle name="20% - Акцент4 11 5 4" xfId="22302"/>
    <cellStyle name="20% - Акцент4 11 5 5" xfId="30176"/>
    <cellStyle name="20% - Акцент4 11 5 6" xfId="32818"/>
    <cellStyle name="20% - Акцент4 11 5 7" xfId="30147"/>
    <cellStyle name="20% - Акцент4 11 5 8" xfId="17381"/>
    <cellStyle name="20% - Акцент4 11 5 9" xfId="36619"/>
    <cellStyle name="20% - Акцент4 11 6" xfId="1191"/>
    <cellStyle name="20% — акцент4 11 6" xfId="19188"/>
    <cellStyle name="20% - Акцент4 11 6 10" xfId="46880"/>
    <cellStyle name="20% - Акцент4 11 6 11" xfId="42751"/>
    <cellStyle name="20% - Акцент4 11 6 12" xfId="48632"/>
    <cellStyle name="20% - Акцент4 11 6 2" xfId="5626"/>
    <cellStyle name="20% - Акцент4 11 6 3" xfId="28081"/>
    <cellStyle name="20% - Акцент4 11 6 4" xfId="30479"/>
    <cellStyle name="20% - Акцент4 11 6 5" xfId="15316"/>
    <cellStyle name="20% - Акцент4 11 6 6" xfId="34690"/>
    <cellStyle name="20% - Акцент4 11 6 7" xfId="21711"/>
    <cellStyle name="20% - Акцент4 11 6 8" xfId="36770"/>
    <cellStyle name="20% - Акцент4 11 6 9" xfId="39451"/>
    <cellStyle name="20% - Акцент4 11 7" xfId="1192"/>
    <cellStyle name="20% — акцент4 11 7" xfId="27572"/>
    <cellStyle name="20% - Акцент4 11 7 10" xfId="43197"/>
    <cellStyle name="20% - Акцент4 11 7 11" xfId="48633"/>
    <cellStyle name="20% - Акцент4 11 7 2" xfId="5627"/>
    <cellStyle name="20% - Акцент4 11 7 3" xfId="28295"/>
    <cellStyle name="20% - Акцент4 11 7 4" xfId="20481"/>
    <cellStyle name="20% - Акцент4 11 7 5" xfId="31991"/>
    <cellStyle name="20% - Акцент4 11 7 6" xfId="32071"/>
    <cellStyle name="20% - Акцент4 11 7 7" xfId="25317"/>
    <cellStyle name="20% - Акцент4 11 7 8" xfId="39452"/>
    <cellStyle name="20% - Акцент4 11 7 9" xfId="46716"/>
    <cellStyle name="20% - Акцент4 11 8" xfId="1193"/>
    <cellStyle name="20% — акцент4 11 8" xfId="25404"/>
    <cellStyle name="20% - Акцент4 11 8 10" xfId="48634"/>
    <cellStyle name="20% - Акцент4 11 8 2" xfId="5628"/>
    <cellStyle name="20% - Акцент4 11 8 3" xfId="31178"/>
    <cellStyle name="20% - Акцент4 11 8 4" xfId="24056"/>
    <cellStyle name="20% - Акцент4 11 8 5" xfId="31725"/>
    <cellStyle name="20% - Акцент4 11 8 6" xfId="36919"/>
    <cellStyle name="20% - Акцент4 11 8 7" xfId="39453"/>
    <cellStyle name="20% - Акцент4 11 8 8" xfId="46556"/>
    <cellStyle name="20% - Акцент4 11 8 9" xfId="41906"/>
    <cellStyle name="20% - Акцент4 11 9" xfId="1194"/>
    <cellStyle name="20% — акцент4 11 9" xfId="28658"/>
    <cellStyle name="20% - Акцент4 11 9 2" xfId="5629"/>
    <cellStyle name="20% - Акцент4 11 9 3" xfId="27803"/>
    <cellStyle name="20% - Акцент4 11 9 4" xfId="33233"/>
    <cellStyle name="20% - Акцент4 11 9 5" xfId="37074"/>
    <cellStyle name="20% - Акцент4 11 9 6" xfId="39454"/>
    <cellStyle name="20% - Акцент4 11 9 7" xfId="46396"/>
    <cellStyle name="20% - Акцент4 11 9 8" xfId="41963"/>
    <cellStyle name="20% - Акцент4 11 9 9" xfId="48635"/>
    <cellStyle name="20% - Акцент4 12" xfId="84"/>
    <cellStyle name="20% — акцент4 12" xfId="1196"/>
    <cellStyle name="20% - Акцент4 12 10" xfId="1197"/>
    <cellStyle name="20% — акцент4 12 10" xfId="30451"/>
    <cellStyle name="20% - Акцент4 12 10 2" xfId="5632"/>
    <cellStyle name="20% - Акцент4 12 10 3" xfId="18554"/>
    <cellStyle name="20% - Акцент4 12 10 4" xfId="37546"/>
    <cellStyle name="20% - Акцент4 12 10 5" xfId="39457"/>
    <cellStyle name="20% - Акцент4 12 10 6" xfId="45931"/>
    <cellStyle name="20% - Акцент4 12 10 7" xfId="42350"/>
    <cellStyle name="20% - Акцент4 12 10 8" xfId="48638"/>
    <cellStyle name="20% - Акцент4 12 11" xfId="1195"/>
    <cellStyle name="20% — акцент4 12 11" xfId="34805"/>
    <cellStyle name="20% - Акцент4 12 11 2" xfId="14505"/>
    <cellStyle name="20% - Акцент4 12 11 3" xfId="37237"/>
    <cellStyle name="20% - Акцент4 12 11 4" xfId="39455"/>
    <cellStyle name="20% - Акцент4 12 11 5" xfId="46239"/>
    <cellStyle name="20% - Акцент4 12 11 6" xfId="42077"/>
    <cellStyle name="20% - Акцент4 12 11 7" xfId="48636"/>
    <cellStyle name="20% - Акцент4 12 12" xfId="3816"/>
    <cellStyle name="20% — акцент4 12 12" xfId="37376"/>
    <cellStyle name="20% - Акцент4 12 13" xfId="4130"/>
    <cellStyle name="20% — акцент4 12 13" xfId="39456"/>
    <cellStyle name="20% - Акцент4 12 14" xfId="4361"/>
    <cellStyle name="20% — акцент4 12 14" xfId="46086"/>
    <cellStyle name="20% - Акцент4 12 15" xfId="4687"/>
    <cellStyle name="20% — акцент4 12 15" xfId="42201"/>
    <cellStyle name="20% - Акцент4 12 16" xfId="4891"/>
    <cellStyle name="20% — акцент4 12 16" xfId="48637"/>
    <cellStyle name="20% - Акцент4 12 17" xfId="5630"/>
    <cellStyle name="20% - Акцент4 12 18" xfId="8312"/>
    <cellStyle name="20% - Акцент4 12 18 2" xfId="21009"/>
    <cellStyle name="20% - Акцент4 12 19" xfId="8536"/>
    <cellStyle name="20% - Акцент4 12 19 2" xfId="21233"/>
    <cellStyle name="20% - Акцент4 12 2" xfId="85"/>
    <cellStyle name="20% — акцент4 12 2" xfId="5631"/>
    <cellStyle name="20% - Акцент4 12 2 10" xfId="10261"/>
    <cellStyle name="20% - Акцент4 12 2 11" xfId="10579"/>
    <cellStyle name="20% - Акцент4 12 2 12" xfId="10897"/>
    <cellStyle name="20% - Акцент4 12 2 13" xfId="11215"/>
    <cellStyle name="20% - Акцент4 12 2 14" xfId="11533"/>
    <cellStyle name="20% - Акцент4 12 2 15" xfId="11851"/>
    <cellStyle name="20% - Акцент4 12 2 16" xfId="12169"/>
    <cellStyle name="20% - Акцент4 12 2 17" xfId="12481"/>
    <cellStyle name="20% - Акцент4 12 2 18" xfId="12805"/>
    <cellStyle name="20% - Акцент4 12 2 19" xfId="13116"/>
    <cellStyle name="20% - Акцент4 12 2 2" xfId="1198"/>
    <cellStyle name="20% - Акцент4 12 2 2 2" xfId="5634"/>
    <cellStyle name="20% - Акцент4 12 2 20" xfId="13439"/>
    <cellStyle name="20% - Акцент4 12 2 21" xfId="20943"/>
    <cellStyle name="20% - Акцент4 12 2 22" xfId="20827"/>
    <cellStyle name="20% - Акцент4 12 2 23" xfId="17974"/>
    <cellStyle name="20% - Акцент4 12 2 24" xfId="26365"/>
    <cellStyle name="20% - Акцент4 12 2 25" xfId="24032"/>
    <cellStyle name="20% - Акцент4 12 2 26" xfId="27504"/>
    <cellStyle name="20% - Акцент4 12 2 27" xfId="27942"/>
    <cellStyle name="20% - Акцент4 12 2 28" xfId="31826"/>
    <cellStyle name="20% - Акцент4 12 2 29" xfId="37223"/>
    <cellStyle name="20% - Акцент4 12 2 3" xfId="3817"/>
    <cellStyle name="20% - Акцент4 12 2 30" xfId="38458"/>
    <cellStyle name="20% - Акцент4 12 2 31" xfId="38777"/>
    <cellStyle name="20% - Акцент4 12 2 32" xfId="44180"/>
    <cellStyle name="20% - Акцент4 12 2 33" xfId="47762"/>
    <cellStyle name="20% - Акцент4 12 2 4" xfId="5633"/>
    <cellStyle name="20% - Акцент4 12 2 5" xfId="8664"/>
    <cellStyle name="20% - Акцент4 12 2 6" xfId="8983"/>
    <cellStyle name="20% - Акцент4 12 2 7" xfId="9307"/>
    <cellStyle name="20% - Акцент4 12 2 8" xfId="9625"/>
    <cellStyle name="20% - Акцент4 12 2 9" xfId="9943"/>
    <cellStyle name="20% - Акцент4 12 20" xfId="8663"/>
    <cellStyle name="20% - Акцент4 12 21" xfId="8982"/>
    <cellStyle name="20% - Акцент4 12 22" xfId="9308"/>
    <cellStyle name="20% - Акцент4 12 23" xfId="9626"/>
    <cellStyle name="20% - Акцент4 12 24" xfId="9944"/>
    <cellStyle name="20% - Акцент4 12 25" xfId="10262"/>
    <cellStyle name="20% - Акцент4 12 26" xfId="10580"/>
    <cellStyle name="20% - Акцент4 12 27" xfId="10898"/>
    <cellStyle name="20% - Акцент4 12 28" xfId="11216"/>
    <cellStyle name="20% - Акцент4 12 29" xfId="11534"/>
    <cellStyle name="20% - Акцент4 12 3" xfId="1199"/>
    <cellStyle name="20% — акцент4 12 3" xfId="14506"/>
    <cellStyle name="20% - Акцент4 12 3 10" xfId="35215"/>
    <cellStyle name="20% - Акцент4 12 3 11" xfId="30540"/>
    <cellStyle name="20% - Акцент4 12 3 12" xfId="39458"/>
    <cellStyle name="20% - Акцент4 12 3 13" xfId="45623"/>
    <cellStyle name="20% - Акцент4 12 3 14" xfId="42752"/>
    <cellStyle name="20% - Акцент4 12 3 15" xfId="48639"/>
    <cellStyle name="20% - Акцент4 12 3 2" xfId="5635"/>
    <cellStyle name="20% - Акцент4 12 3 3" xfId="17150"/>
    <cellStyle name="20% - Акцент4 12 3 4" xfId="23092"/>
    <cellStyle name="20% - Акцент4 12 3 5" xfId="24664"/>
    <cellStyle name="20% - Акцент4 12 3 6" xfId="24384"/>
    <cellStyle name="20% - Акцент4 12 3 7" xfId="26580"/>
    <cellStyle name="20% - Акцент4 12 3 8" xfId="23750"/>
    <cellStyle name="20% - Акцент4 12 3 9" xfId="33175"/>
    <cellStyle name="20% - Акцент4 12 30" xfId="11852"/>
    <cellStyle name="20% - Акцент4 12 31" xfId="12170"/>
    <cellStyle name="20% - Акцент4 12 32" xfId="12480"/>
    <cellStyle name="20% - Акцент4 12 33" xfId="12806"/>
    <cellStyle name="20% - Акцент4 12 34" xfId="13115"/>
    <cellStyle name="20% - Акцент4 12 35" xfId="13438"/>
    <cellStyle name="20% - Акцент4 12 36" xfId="13796"/>
    <cellStyle name="20% - Акцент4 12 37" xfId="22374"/>
    <cellStyle name="20% - Акцент4 12 38" xfId="17273"/>
    <cellStyle name="20% - Акцент4 12 39" xfId="26078"/>
    <cellStyle name="20% - Акцент4 12 4" xfId="1200"/>
    <cellStyle name="20% — акцент4 12 4" xfId="17834"/>
    <cellStyle name="20% - Акцент4 12 4 10" xfId="28769"/>
    <cellStyle name="20% - Акцент4 12 4 11" xfId="39459"/>
    <cellStyle name="20% - Акцент4 12 4 12" xfId="45459"/>
    <cellStyle name="20% - Акцент4 12 4 13" xfId="42753"/>
    <cellStyle name="20% - Акцент4 12 4 14" xfId="48640"/>
    <cellStyle name="20% - Акцент4 12 4 2" xfId="5636"/>
    <cellStyle name="20% - Акцент4 12 4 3" xfId="19922"/>
    <cellStyle name="20% - Акцент4 12 4 4" xfId="22364"/>
    <cellStyle name="20% - Акцент4 12 4 5" xfId="14295"/>
    <cellStyle name="20% - Акцент4 12 4 6" xfId="21400"/>
    <cellStyle name="20% - Акцент4 12 4 7" xfId="29841"/>
    <cellStyle name="20% - Акцент4 12 4 8" xfId="33408"/>
    <cellStyle name="20% - Акцент4 12 4 9" xfId="35408"/>
    <cellStyle name="20% - Акцент4 12 40" xfId="24063"/>
    <cellStyle name="20% - Акцент4 12 41" xfId="29728"/>
    <cellStyle name="20% - Акцент4 12 42" xfId="21416"/>
    <cellStyle name="20% - Акцент4 12 43" xfId="22225"/>
    <cellStyle name="20% - Акцент4 12 44" xfId="28207"/>
    <cellStyle name="20% - Акцент4 12 45" xfId="38457"/>
    <cellStyle name="20% - Акцент4 12 46" xfId="38778"/>
    <cellStyle name="20% - Акцент4 12 47" xfId="45850"/>
    <cellStyle name="20% - Акцент4 12 48" xfId="47761"/>
    <cellStyle name="20% - Акцент4 12 5" xfId="1201"/>
    <cellStyle name="20% — акцент4 12 5" xfId="19921"/>
    <cellStyle name="20% - Акцент4 12 5 10" xfId="39460"/>
    <cellStyle name="20% - Акцент4 12 5 11" xfId="43753"/>
    <cellStyle name="20% - Акцент4 12 5 12" xfId="42754"/>
    <cellStyle name="20% - Акцент4 12 5 13" xfId="48641"/>
    <cellStyle name="20% - Акцент4 12 5 2" xfId="5637"/>
    <cellStyle name="20% - Акцент4 12 5 3" xfId="15494"/>
    <cellStyle name="20% - Акцент4 12 5 4" xfId="22093"/>
    <cellStyle name="20% - Акцент4 12 5 5" xfId="22066"/>
    <cellStyle name="20% - Акцент4 12 5 6" xfId="29290"/>
    <cellStyle name="20% - Акцент4 12 5 7" xfId="33645"/>
    <cellStyle name="20% - Акцент4 12 5 8" xfId="35600"/>
    <cellStyle name="20% - Акцент4 12 5 9" xfId="36244"/>
    <cellStyle name="20% - Акцент4 12 6" xfId="1202"/>
    <cellStyle name="20% — акцент4 12 6" xfId="15118"/>
    <cellStyle name="20% - Акцент4 12 6 10" xfId="44337"/>
    <cellStyle name="20% - Акцент4 12 6 11" xfId="42755"/>
    <cellStyle name="20% - Акцент4 12 6 12" xfId="48642"/>
    <cellStyle name="20% - Акцент4 12 6 2" xfId="5638"/>
    <cellStyle name="20% - Акцент4 12 6 3" xfId="18778"/>
    <cellStyle name="20% - Акцент4 12 6 4" xfId="28626"/>
    <cellStyle name="20% - Акцент4 12 6 5" xfId="30108"/>
    <cellStyle name="20% - Акцент4 12 6 6" xfId="33877"/>
    <cellStyle name="20% - Акцент4 12 6 7" xfId="35817"/>
    <cellStyle name="20% - Акцент4 12 6 8" xfId="35960"/>
    <cellStyle name="20% - Акцент4 12 6 9" xfId="39461"/>
    <cellStyle name="20% - Акцент4 12 7" xfId="1203"/>
    <cellStyle name="20% — акцент4 12 7" xfId="22289"/>
    <cellStyle name="20% - Акцент4 12 7 10" xfId="42756"/>
    <cellStyle name="20% - Акцент4 12 7 11" xfId="48643"/>
    <cellStyle name="20% - Акцент4 12 7 2" xfId="5639"/>
    <cellStyle name="20% - Акцент4 12 7 3" xfId="29231"/>
    <cellStyle name="20% - Акцент4 12 7 4" xfId="30834"/>
    <cellStyle name="20% - Акцент4 12 7 5" xfId="34129"/>
    <cellStyle name="20% - Акцент4 12 7 6" xfId="35990"/>
    <cellStyle name="20% - Акцент4 12 7 7" xfId="36630"/>
    <cellStyle name="20% - Акцент4 12 7 8" xfId="39462"/>
    <cellStyle name="20% - Акцент4 12 7 9" xfId="44463"/>
    <cellStyle name="20% - Акцент4 12 8" xfId="1204"/>
    <cellStyle name="20% — акцент4 12 8" xfId="28505"/>
    <cellStyle name="20% - Акцент4 12 8 10" xfId="48644"/>
    <cellStyle name="20% - Акцент4 12 8 2" xfId="5640"/>
    <cellStyle name="20% - Акцент4 12 8 3" xfId="18751"/>
    <cellStyle name="20% - Акцент4 12 8 4" xfId="34343"/>
    <cellStyle name="20% - Акцент4 12 8 5" xfId="36211"/>
    <cellStyle name="20% - Акцент4 12 8 6" xfId="36782"/>
    <cellStyle name="20% - Акцент4 12 8 7" xfId="39463"/>
    <cellStyle name="20% - Акцент4 12 8 8" xfId="43752"/>
    <cellStyle name="20% - Акцент4 12 8 9" xfId="42757"/>
    <cellStyle name="20% - Акцент4 12 9" xfId="1205"/>
    <cellStyle name="20% — акцент4 12 9" xfId="30905"/>
    <cellStyle name="20% - Акцент4 12 9 2" xfId="5641"/>
    <cellStyle name="20% - Акцент4 12 9 3" xfId="34595"/>
    <cellStyle name="20% - Акцент4 12 9 4" xfId="27603"/>
    <cellStyle name="20% - Акцент4 12 9 5" xfId="36930"/>
    <cellStyle name="20% - Акцент4 12 9 6" xfId="39464"/>
    <cellStyle name="20% - Акцент4 12 9 7" xfId="42477"/>
    <cellStyle name="20% - Акцент4 12 9 8" xfId="42758"/>
    <cellStyle name="20% - Акцент4 12 9 9" xfId="48645"/>
    <cellStyle name="20% - Акцент4 13" xfId="86"/>
    <cellStyle name="20% — акцент4 13" xfId="1207"/>
    <cellStyle name="20% - Акцент4 13 10" xfId="1208"/>
    <cellStyle name="20% — акцент4 13 10" xfId="24914"/>
    <cellStyle name="20% - Акцент4 13 10 2" xfId="5644"/>
    <cellStyle name="20% - Акцент4 13 10 3" xfId="27859"/>
    <cellStyle name="20% - Акцент4 13 10 4" xfId="38284"/>
    <cellStyle name="20% - Акцент4 13 10 5" xfId="39467"/>
    <cellStyle name="20% - Акцент4 13 10 6" xfId="42149"/>
    <cellStyle name="20% - Акцент4 13 10 7" xfId="42762"/>
    <cellStyle name="20% - Акцент4 13 10 8" xfId="48648"/>
    <cellStyle name="20% - Акцент4 13 11" xfId="1206"/>
    <cellStyle name="20% — акцент4 13 11" xfId="27247"/>
    <cellStyle name="20% - Акцент4 13 11 2" xfId="14514"/>
    <cellStyle name="20% - Акцент4 13 11 3" xfId="37085"/>
    <cellStyle name="20% - Акцент4 13 11 4" xfId="39465"/>
    <cellStyle name="20% - Акцент4 13 11 5" xfId="42409"/>
    <cellStyle name="20% - Акцент4 13 11 6" xfId="39489"/>
    <cellStyle name="20% - Акцент4 13 11 7" xfId="48646"/>
    <cellStyle name="20% - Акцент4 13 12" xfId="3818"/>
    <cellStyle name="20% — акцент4 13 12" xfId="38365"/>
    <cellStyle name="20% - Акцент4 13 13" xfId="4131"/>
    <cellStyle name="20% — акцент4 13 13" xfId="39466"/>
    <cellStyle name="20% - Акцент4 13 14" xfId="4363"/>
    <cellStyle name="20% — акцент4 13 14" xfId="42310"/>
    <cellStyle name="20% - Акцент4 13 15" xfId="4685"/>
    <cellStyle name="20% — акцент4 13 15" xfId="42759"/>
    <cellStyle name="20% - Акцент4 13 16" xfId="4889"/>
    <cellStyle name="20% — акцент4 13 16" xfId="48647"/>
    <cellStyle name="20% - Акцент4 13 17" xfId="5642"/>
    <cellStyle name="20% - Акцент4 13 18" xfId="8314"/>
    <cellStyle name="20% - Акцент4 13 18 2" xfId="21011"/>
    <cellStyle name="20% - Акцент4 13 19" xfId="8535"/>
    <cellStyle name="20% - Акцент4 13 19 2" xfId="21232"/>
    <cellStyle name="20% - Акцент4 13 2" xfId="87"/>
    <cellStyle name="20% — акцент4 13 2" xfId="5643"/>
    <cellStyle name="20% - Акцент4 13 2 10" xfId="10259"/>
    <cellStyle name="20% - Акцент4 13 2 11" xfId="10577"/>
    <cellStyle name="20% - Акцент4 13 2 12" xfId="10895"/>
    <cellStyle name="20% - Акцент4 13 2 13" xfId="11213"/>
    <cellStyle name="20% - Акцент4 13 2 14" xfId="11531"/>
    <cellStyle name="20% - Акцент4 13 2 15" xfId="11849"/>
    <cellStyle name="20% - Акцент4 13 2 16" xfId="12167"/>
    <cellStyle name="20% - Акцент4 13 2 17" xfId="12483"/>
    <cellStyle name="20% - Акцент4 13 2 18" xfId="12803"/>
    <cellStyle name="20% - Акцент4 13 2 19" xfId="13118"/>
    <cellStyle name="20% - Акцент4 13 2 2" xfId="1209"/>
    <cellStyle name="20% - Акцент4 13 2 2 2" xfId="5646"/>
    <cellStyle name="20% - Акцент4 13 2 20" xfId="13441"/>
    <cellStyle name="20% - Акцент4 13 2 21" xfId="20941"/>
    <cellStyle name="20% - Акцент4 13 2 22" xfId="16745"/>
    <cellStyle name="20% - Акцент4 13 2 23" xfId="16882"/>
    <cellStyle name="20% - Акцент4 13 2 24" xfId="19616"/>
    <cellStyle name="20% - Акцент4 13 2 25" xfId="26931"/>
    <cellStyle name="20% - Акцент4 13 2 26" xfId="21778"/>
    <cellStyle name="20% - Акцент4 13 2 27" xfId="31306"/>
    <cellStyle name="20% - Акцент4 13 2 28" xfId="27285"/>
    <cellStyle name="20% - Акцент4 13 2 29" xfId="29771"/>
    <cellStyle name="20% - Акцент4 13 2 3" xfId="3819"/>
    <cellStyle name="20% - Акцент4 13 2 30" xfId="38460"/>
    <cellStyle name="20% - Акцент4 13 2 31" xfId="38775"/>
    <cellStyle name="20% - Акцент4 13 2 32" xfId="38702"/>
    <cellStyle name="20% - Акцент4 13 2 33" xfId="47764"/>
    <cellStyle name="20% - Акцент4 13 2 4" xfId="5645"/>
    <cellStyle name="20% - Акцент4 13 2 5" xfId="8666"/>
    <cellStyle name="20% - Акцент4 13 2 6" xfId="8985"/>
    <cellStyle name="20% - Акцент4 13 2 7" xfId="9305"/>
    <cellStyle name="20% - Акцент4 13 2 8" xfId="9623"/>
    <cellStyle name="20% - Акцент4 13 2 9" xfId="9941"/>
    <cellStyle name="20% - Акцент4 13 20" xfId="8665"/>
    <cellStyle name="20% - Акцент4 13 21" xfId="8984"/>
    <cellStyle name="20% - Акцент4 13 22" xfId="9306"/>
    <cellStyle name="20% - Акцент4 13 23" xfId="9624"/>
    <cellStyle name="20% - Акцент4 13 24" xfId="9942"/>
    <cellStyle name="20% - Акцент4 13 25" xfId="10260"/>
    <cellStyle name="20% - Акцент4 13 26" xfId="10578"/>
    <cellStyle name="20% - Акцент4 13 27" xfId="10896"/>
    <cellStyle name="20% - Акцент4 13 28" xfId="11214"/>
    <cellStyle name="20% - Акцент4 13 29" xfId="11532"/>
    <cellStyle name="20% - Акцент4 13 3" xfId="1210"/>
    <cellStyle name="20% — акцент4 13 3" xfId="14515"/>
    <cellStyle name="20% - Акцент4 13 3 10" xfId="34096"/>
    <cellStyle name="20% - Акцент4 13 3 11" xfId="38128"/>
    <cellStyle name="20% - Акцент4 13 3 12" xfId="39469"/>
    <cellStyle name="20% - Акцент4 13 3 13" xfId="43754"/>
    <cellStyle name="20% - Акцент4 13 3 14" xfId="42763"/>
    <cellStyle name="20% - Акцент4 13 3 15" xfId="48649"/>
    <cellStyle name="20% - Акцент4 13 3 2" xfId="5647"/>
    <cellStyle name="20% - Акцент4 13 3 3" xfId="20395"/>
    <cellStyle name="20% - Акцент4 13 3 4" xfId="26864"/>
    <cellStyle name="20% - Акцент4 13 3 5" xfId="19183"/>
    <cellStyle name="20% - Акцент4 13 3 6" xfId="27341"/>
    <cellStyle name="20% - Акцент4 13 3 7" xfId="19009"/>
    <cellStyle name="20% - Акцент4 13 3 8" xfId="30738"/>
    <cellStyle name="20% - Акцент4 13 3 9" xfId="30531"/>
    <cellStyle name="20% - Акцент4 13 30" xfId="11850"/>
    <cellStyle name="20% - Акцент4 13 31" xfId="12168"/>
    <cellStyle name="20% - Акцент4 13 32" xfId="12482"/>
    <cellStyle name="20% - Акцент4 13 33" xfId="12804"/>
    <cellStyle name="20% - Акцент4 13 34" xfId="13117"/>
    <cellStyle name="20% - Акцент4 13 35" xfId="13440"/>
    <cellStyle name="20% - Акцент4 13 36" xfId="13795"/>
    <cellStyle name="20% - Акцент4 13 37" xfId="20826"/>
    <cellStyle name="20% - Акцент4 13 38" xfId="19774"/>
    <cellStyle name="20% - Акцент4 13 39" xfId="24121"/>
    <cellStyle name="20% - Акцент4 13 4" xfId="1211"/>
    <cellStyle name="20% — акцент4 13 4" xfId="16298"/>
    <cellStyle name="20% - Акцент4 13 4 10" xfId="38050"/>
    <cellStyle name="20% - Акцент4 13 4 11" xfId="39470"/>
    <cellStyle name="20% - Акцент4 13 4 12" xfId="43751"/>
    <cellStyle name="20% - Акцент4 13 4 13" xfId="42765"/>
    <cellStyle name="20% - Акцент4 13 4 14" xfId="48650"/>
    <cellStyle name="20% - Акцент4 13 4 2" xfId="5648"/>
    <cellStyle name="20% - Акцент4 13 4 3" xfId="26578"/>
    <cellStyle name="20% - Акцент4 13 4 4" xfId="18010"/>
    <cellStyle name="20% - Акцент4 13 4 5" xfId="23497"/>
    <cellStyle name="20% - Акцент4 13 4 6" xfId="14597"/>
    <cellStyle name="20% - Акцент4 13 4 7" xfId="29969"/>
    <cellStyle name="20% - Акцент4 13 4 8" xfId="28199"/>
    <cellStyle name="20% - Акцент4 13 4 9" xfId="34551"/>
    <cellStyle name="20% - Акцент4 13 40" xfId="20506"/>
    <cellStyle name="20% - Акцент4 13 41" xfId="31640"/>
    <cellStyle name="20% - Акцент4 13 42" xfId="28666"/>
    <cellStyle name="20% - Акцент4 13 43" xfId="31244"/>
    <cellStyle name="20% - Акцент4 13 44" xfId="28600"/>
    <cellStyle name="20% - Акцент4 13 45" xfId="38459"/>
    <cellStyle name="20% - Акцент4 13 46" xfId="38776"/>
    <cellStyle name="20% - Акцент4 13 47" xfId="46158"/>
    <cellStyle name="20% - Акцент4 13 48" xfId="47763"/>
    <cellStyle name="20% - Акцент4 13 5" xfId="1212"/>
    <cellStyle name="20% — акцент4 13 5" xfId="27743"/>
    <cellStyle name="20% - Акцент4 13 5 10" xfId="39471"/>
    <cellStyle name="20% - Акцент4 13 5 11" xfId="43750"/>
    <cellStyle name="20% - Акцент4 13 5 12" xfId="42766"/>
    <cellStyle name="20% - Акцент4 13 5 13" xfId="48651"/>
    <cellStyle name="20% - Акцент4 13 5 2" xfId="5649"/>
    <cellStyle name="20% - Акцент4 13 5 3" xfId="20355"/>
    <cellStyle name="20% - Акцент4 13 5 4" xfId="31184"/>
    <cellStyle name="20% - Акцент4 13 5 5" xfId="23405"/>
    <cellStyle name="20% - Акцент4 13 5 6" xfId="30559"/>
    <cellStyle name="20% - Акцент4 13 5 7" xfId="14349"/>
    <cellStyle name="20% - Акцент4 13 5 8" xfId="34085"/>
    <cellStyle name="20% - Акцент4 13 5 9" xfId="37225"/>
    <cellStyle name="20% - Акцент4 13 6" xfId="1213"/>
    <cellStyle name="20% — акцент4 13 6" xfId="21556"/>
    <cellStyle name="20% - Акцент4 13 6 10" xfId="43749"/>
    <cellStyle name="20% - Акцент4 13 6 11" xfId="42767"/>
    <cellStyle name="20% - Акцент4 13 6 12" xfId="48652"/>
    <cellStyle name="20% - Акцент4 13 6 2" xfId="5650"/>
    <cellStyle name="20% - Акцент4 13 6 3" xfId="30911"/>
    <cellStyle name="20% - Акцент4 13 6 4" xfId="29269"/>
    <cellStyle name="20% - Акцент4 13 6 5" xfId="29056"/>
    <cellStyle name="20% - Акцент4 13 6 6" xfId="26660"/>
    <cellStyle name="20% - Акцент4 13 6 7" xfId="33001"/>
    <cellStyle name="20% - Акцент4 13 6 8" xfId="37970"/>
    <cellStyle name="20% - Акцент4 13 6 9" xfId="39472"/>
    <cellStyle name="20% - Акцент4 13 7" xfId="1214"/>
    <cellStyle name="20% — акцент4 13 7" xfId="22627"/>
    <cellStyle name="20% - Акцент4 13 7 10" xfId="42768"/>
    <cellStyle name="20% - Акцент4 13 7 11" xfId="48653"/>
    <cellStyle name="20% - Акцент4 13 7 2" xfId="5651"/>
    <cellStyle name="20% - Акцент4 13 7 3" xfId="29905"/>
    <cellStyle name="20% - Акцент4 13 7 4" xfId="17683"/>
    <cellStyle name="20% - Акцент4 13 7 5" xfId="31342"/>
    <cellStyle name="20% - Акцент4 13 7 6" xfId="34375"/>
    <cellStyle name="20% - Акцент4 13 7 7" xfId="37887"/>
    <cellStyle name="20% - Акцент4 13 7 8" xfId="39473"/>
    <cellStyle name="20% - Акцент4 13 7 9" xfId="43748"/>
    <cellStyle name="20% - Акцент4 13 8" xfId="1215"/>
    <cellStyle name="20% — акцент4 13 8" xfId="28428"/>
    <cellStyle name="20% - Акцент4 13 8 10" xfId="48654"/>
    <cellStyle name="20% - Акцент4 13 8 2" xfId="5652"/>
    <cellStyle name="20% - Акцент4 13 8 3" xfId="24514"/>
    <cellStyle name="20% - Акцент4 13 8 4" xfId="36344"/>
    <cellStyle name="20% - Акцент4 13 8 5" xfId="34378"/>
    <cellStyle name="20% - Акцент4 13 8 6" xfId="37806"/>
    <cellStyle name="20% - Акцент4 13 8 7" xfId="39474"/>
    <cellStyle name="20% - Акцент4 13 8 8" xfId="43747"/>
    <cellStyle name="20% - Акцент4 13 8 9" xfId="42769"/>
    <cellStyle name="20% - Акцент4 13 9" xfId="1216"/>
    <cellStyle name="20% — акцент4 13 9" xfId="18282"/>
    <cellStyle name="20% - Акцент4 13 9 2" xfId="5653"/>
    <cellStyle name="20% - Акцент4 13 9 3" xfId="36144"/>
    <cellStyle name="20% - Акцент4 13 9 4" xfId="33921"/>
    <cellStyle name="20% - Акцент4 13 9 5" xfId="37728"/>
    <cellStyle name="20% - Акцент4 13 9 6" xfId="39475"/>
    <cellStyle name="20% - Акцент4 13 9 7" xfId="43746"/>
    <cellStyle name="20% - Акцент4 13 9 8" xfId="42770"/>
    <cellStyle name="20% - Акцент4 13 9 9" xfId="48655"/>
    <cellStyle name="20% - Акцент4 14" xfId="88"/>
    <cellStyle name="20% — акцент4 14" xfId="1217"/>
    <cellStyle name="20% - Акцент4 14 10" xfId="4887"/>
    <cellStyle name="20% — акцент4 14 10" xfId="35948"/>
    <cellStyle name="20% - Акцент4 14 11" xfId="5654"/>
    <cellStyle name="20% — акцент4 14 11" xfId="21335"/>
    <cellStyle name="20% - Акцент4 14 12" xfId="8667"/>
    <cellStyle name="20% — акцент4 14 12" xfId="35790"/>
    <cellStyle name="20% - Акцент4 14 13" xfId="8986"/>
    <cellStyle name="20% — акцент4 14 13" xfId="39476"/>
    <cellStyle name="20% - Акцент4 14 14" xfId="9304"/>
    <cellStyle name="20% — акцент4 14 14" xfId="46877"/>
    <cellStyle name="20% - Акцент4 14 15" xfId="9622"/>
    <cellStyle name="20% — акцент4 14 15" xfId="47669"/>
    <cellStyle name="20% - Акцент4 14 16" xfId="9940"/>
    <cellStyle name="20% — акцент4 14 16" xfId="48656"/>
    <cellStyle name="20% - Акцент4 14 17" xfId="10258"/>
    <cellStyle name="20% - Акцент4 14 18" xfId="10576"/>
    <cellStyle name="20% - Акцент4 14 19" xfId="10894"/>
    <cellStyle name="20% - Акцент4 14 2" xfId="1218"/>
    <cellStyle name="20% — акцент4 14 2" xfId="5655"/>
    <cellStyle name="20% - Акцент4 14 2 10" xfId="35751"/>
    <cellStyle name="20% - Акцент4 14 2 11" xfId="23238"/>
    <cellStyle name="20% - Акцент4 14 2 12" xfId="22760"/>
    <cellStyle name="20% - Акцент4 14 2 13" xfId="39477"/>
    <cellStyle name="20% - Акцент4 14 2 14" xfId="46713"/>
    <cellStyle name="20% - Акцент4 14 2 15" xfId="47589"/>
    <cellStyle name="20% - Акцент4 14 2 16" xfId="48657"/>
    <cellStyle name="20% - Акцент4 14 2 2" xfId="5656"/>
    <cellStyle name="20% - Акцент4 14 2 3" xfId="14522"/>
    <cellStyle name="20% - Акцент4 14 2 4" xfId="24467"/>
    <cellStyle name="20% - Акцент4 14 2 5" xfId="14068"/>
    <cellStyle name="20% - Акцент4 14 2 6" xfId="19565"/>
    <cellStyle name="20% - Акцент4 14 2 7" xfId="29847"/>
    <cellStyle name="20% - Акцент4 14 2 8" xfId="30478"/>
    <cellStyle name="20% - Акцент4 14 2 9" xfId="31776"/>
    <cellStyle name="20% - Акцент4 14 20" xfId="11212"/>
    <cellStyle name="20% - Акцент4 14 21" xfId="11530"/>
    <cellStyle name="20% - Акцент4 14 22" xfId="11848"/>
    <cellStyle name="20% - Акцент4 14 23" xfId="12166"/>
    <cellStyle name="20% - Акцент4 14 24" xfId="12484"/>
    <cellStyle name="20% - Акцент4 14 25" xfId="12802"/>
    <cellStyle name="20% - Акцент4 14 26" xfId="13119"/>
    <cellStyle name="20% - Акцент4 14 27" xfId="13442"/>
    <cellStyle name="20% - Акцент4 14 28" xfId="20942"/>
    <cellStyle name="20% - Акцент4 14 29" xfId="20828"/>
    <cellStyle name="20% - Акцент4 14 3" xfId="1219"/>
    <cellStyle name="20% — акцент4 14 3" xfId="14521"/>
    <cellStyle name="20% - Акцент4 14 3 10" xfId="21598"/>
    <cellStyle name="20% - Акцент4 14 3 11" xfId="27662"/>
    <cellStyle name="20% - Акцент4 14 3 12" xfId="39478"/>
    <cellStyle name="20% - Акцент4 14 3 13" xfId="46553"/>
    <cellStyle name="20% - Акцент4 14 3 14" xfId="47507"/>
    <cellStyle name="20% - Акцент4 14 3 15" xfId="48658"/>
    <cellStyle name="20% - Акцент4 14 3 2" xfId="5657"/>
    <cellStyle name="20% - Акцент4 14 3 3" xfId="20393"/>
    <cellStyle name="20% - Акцент4 14 3 4" xfId="14151"/>
    <cellStyle name="20% - Акцент4 14 3 5" xfId="17763"/>
    <cellStyle name="20% - Акцент4 14 3 6" xfId="29586"/>
    <cellStyle name="20% - Акцент4 14 3 7" xfId="30712"/>
    <cellStyle name="20% - Акцент4 14 3 8" xfId="34748"/>
    <cellStyle name="20% - Акцент4 14 3 9" xfId="35555"/>
    <cellStyle name="20% - Акцент4 14 30" xfId="15703"/>
    <cellStyle name="20% - Акцент4 14 31" xfId="22207"/>
    <cellStyle name="20% - Акцент4 14 32" xfId="19144"/>
    <cellStyle name="20% - Акцент4 14 33" xfId="29348"/>
    <cellStyle name="20% - Акцент4 14 34" xfId="18574"/>
    <cellStyle name="20% - Акцент4 14 35" xfId="16580"/>
    <cellStyle name="20% - Акцент4 14 36" xfId="38373"/>
    <cellStyle name="20% - Акцент4 14 37" xfId="38461"/>
    <cellStyle name="20% - Акцент4 14 38" xfId="44291"/>
    <cellStyle name="20% - Акцент4 14 39" xfId="41740"/>
    <cellStyle name="20% - Акцент4 14 4" xfId="1220"/>
    <cellStyle name="20% — акцент4 14 4" xfId="24759"/>
    <cellStyle name="20% - Акцент4 14 4 10" xfId="35267"/>
    <cellStyle name="20% - Акцент4 14 4 11" xfId="39479"/>
    <cellStyle name="20% - Акцент4 14 4 12" xfId="46393"/>
    <cellStyle name="20% - Акцент4 14 4 13" xfId="47431"/>
    <cellStyle name="20% - Акцент4 14 4 14" xfId="48659"/>
    <cellStyle name="20% - Акцент4 14 4 2" xfId="5658"/>
    <cellStyle name="20% - Акцент4 14 4 3" xfId="21317"/>
    <cellStyle name="20% - Акцент4 14 4 4" xfId="23781"/>
    <cellStyle name="20% - Акцент4 14 4 5" xfId="18343"/>
    <cellStyle name="20% - Акцент4 14 4 6" xfId="31009"/>
    <cellStyle name="20% - Акцент4 14 4 7" xfId="34515"/>
    <cellStyle name="20% - Акцент4 14 4 8" xfId="29295"/>
    <cellStyle name="20% - Акцент4 14 4 9" xfId="37652"/>
    <cellStyle name="20% - Акцент4 14 40" xfId="47765"/>
    <cellStyle name="20% - Акцент4 14 5" xfId="1221"/>
    <cellStyle name="20% — акцент4 14 5" xfId="17184"/>
    <cellStyle name="20% - Акцент4 14 5 10" xfId="39480"/>
    <cellStyle name="20% - Акцент4 14 5 11" xfId="46236"/>
    <cellStyle name="20% - Акцент4 14 5 12" xfId="47353"/>
    <cellStyle name="20% - Акцент4 14 5 13" xfId="48660"/>
    <cellStyle name="20% - Акцент4 14 5 2" xfId="5659"/>
    <cellStyle name="20% - Акцент4 14 5 3" xfId="21619"/>
    <cellStyle name="20% - Акцент4 14 5 4" xfId="26470"/>
    <cellStyle name="20% - Акцент4 14 5 5" xfId="32985"/>
    <cellStyle name="20% - Акцент4 14 5 6" xfId="34290"/>
    <cellStyle name="20% - Акцент4 14 5 7" xfId="35365"/>
    <cellStyle name="20% - Акцент4 14 5 8" xfId="37505"/>
    <cellStyle name="20% - Акцент4 14 5 9" xfId="32793"/>
    <cellStyle name="20% - Акцент4 14 6" xfId="3820"/>
    <cellStyle name="20% — акцент4 14 6" xfId="18486"/>
    <cellStyle name="20% - Акцент4 14 7" xfId="4132"/>
    <cellStyle name="20% — акцент4 14 7" xfId="25797"/>
    <cellStyle name="20% - Акцент4 14 8" xfId="4365"/>
    <cellStyle name="20% — акцент4 14 8" xfId="27618"/>
    <cellStyle name="20% - Акцент4 14 9" xfId="4683"/>
    <cellStyle name="20% — акцент4 14 9" xfId="31525"/>
    <cellStyle name="20% - Акцент4 15" xfId="1222"/>
    <cellStyle name="20% — акцент4 15" xfId="1223"/>
    <cellStyle name="20% - Акцент4 15 10" xfId="35171"/>
    <cellStyle name="20% — акцент4 15 10" xfId="34967"/>
    <cellStyle name="20% - Акцент4 15 11" xfId="37348"/>
    <cellStyle name="20% — акцент4 15 11" xfId="37196"/>
    <cellStyle name="20% - Акцент4 15 12" xfId="27472"/>
    <cellStyle name="20% — акцент4 15 12" xfId="26922"/>
    <cellStyle name="20% - Акцент4 15 13" xfId="39481"/>
    <cellStyle name="20% — акцент4 15 13" xfId="39482"/>
    <cellStyle name="20% - Акцент4 15 14" xfId="43745"/>
    <cellStyle name="20% — акцент4 15 14" xfId="46084"/>
    <cellStyle name="20% - Акцент4 15 15" xfId="42771"/>
    <cellStyle name="20% — акцент4 15 15" xfId="47277"/>
    <cellStyle name="20% - Акцент4 15 16" xfId="48661"/>
    <cellStyle name="20% — акцент4 15 16" xfId="48662"/>
    <cellStyle name="20% - Акцент4 15 2" xfId="5660"/>
    <cellStyle name="20% — акцент4 15 2" xfId="5661"/>
    <cellStyle name="20% - Акцент4 15 3" xfId="14525"/>
    <cellStyle name="20% — акцент4 15 3" xfId="14526"/>
    <cellStyle name="20% - Акцент4 15 4" xfId="23883"/>
    <cellStyle name="20% — акцент4 15 4" xfId="23597"/>
    <cellStyle name="20% - Акцент4 15 5" xfId="18471"/>
    <cellStyle name="20% — акцент4 15 5" xfId="25373"/>
    <cellStyle name="20% - Акцент4 15 6" xfId="19182"/>
    <cellStyle name="20% — акцент4 15 6" xfId="29432"/>
    <cellStyle name="20% - Акцент4 15 7" xfId="20520"/>
    <cellStyle name="20% — акцент4 15 7" xfId="17409"/>
    <cellStyle name="20% - Акцент4 15 8" xfId="32731"/>
    <cellStyle name="20% — акцент4 15 8" xfId="32487"/>
    <cellStyle name="20% - Акцент4 15 9" xfId="34053"/>
    <cellStyle name="20% — акцент4 15 9" xfId="33828"/>
    <cellStyle name="20% - Акцент4 16" xfId="1224"/>
    <cellStyle name="20% — акцент4 16" xfId="1225"/>
    <cellStyle name="20% - Акцент4 16 10" xfId="34759"/>
    <cellStyle name="20% — акцент4 16 10" xfId="22475"/>
    <cellStyle name="20% - Акцент4 16 11" xfId="37046"/>
    <cellStyle name="20% — акцент4 16 11" xfId="34806"/>
    <cellStyle name="20% - Акцент4 16 12" xfId="24622"/>
    <cellStyle name="20% — акцент4 16 12" xfId="26717"/>
    <cellStyle name="20% - Акцент4 16 13" xfId="39483"/>
    <cellStyle name="20% — акцент4 16 13" xfId="39484"/>
    <cellStyle name="20% - Акцент4 16 14" xfId="45928"/>
    <cellStyle name="20% — акцент4 16 14" xfId="45773"/>
    <cellStyle name="20% - Акцент4 16 15" xfId="47196"/>
    <cellStyle name="20% — акцент4 16 15" xfId="47115"/>
    <cellStyle name="20% - Акцент4 16 16" xfId="48663"/>
    <cellStyle name="20% — акцент4 16 16" xfId="48664"/>
    <cellStyle name="20% - Акцент4 16 2" xfId="5662"/>
    <cellStyle name="20% — акцент4 16 2" xfId="5663"/>
    <cellStyle name="20% - Акцент4 16 3" xfId="14527"/>
    <cellStyle name="20% — акцент4 16 3" xfId="14528"/>
    <cellStyle name="20% - Акцент4 16 4" xfId="23310"/>
    <cellStyle name="20% — акцент4 16 4" xfId="23022"/>
    <cellStyle name="20% - Акцент4 16 5" xfId="25382"/>
    <cellStyle name="20% — акцент4 16 5" xfId="22575"/>
    <cellStyle name="20% - Акцент4 16 6" xfId="29157"/>
    <cellStyle name="20% — акцент4 16 6" xfId="28872"/>
    <cellStyle name="20% - Акцент4 16 7" xfId="22426"/>
    <cellStyle name="20% — акцент4 16 7" xfId="19410"/>
    <cellStyle name="20% - Акцент4 16 8" xfId="32233"/>
    <cellStyle name="20% — акцент4 16 8" xfId="31977"/>
    <cellStyle name="20% - Акцент4 16 9" xfId="32034"/>
    <cellStyle name="20% — акцент4 16 9" xfId="33590"/>
    <cellStyle name="20% - Акцент4 17" xfId="1226"/>
    <cellStyle name="20% — акцент4 17" xfId="1227"/>
    <cellStyle name="20% - Акцент4 17 10" xfId="28735"/>
    <cellStyle name="20% — акцент4 17 10" xfId="34080"/>
    <cellStyle name="20% - Акцент4 17 11" xfId="36892"/>
    <cellStyle name="20% — акцент4 17 11" xfId="36743"/>
    <cellStyle name="20% - Акцент4 17 12" xfId="33240"/>
    <cellStyle name="20% — акцент4 17 12" xfId="34573"/>
    <cellStyle name="20% - Акцент4 17 13" xfId="39485"/>
    <cellStyle name="20% — акцент4 17 13" xfId="39486"/>
    <cellStyle name="20% - Акцент4 17 14" xfId="45620"/>
    <cellStyle name="20% — акцент4 17 14" xfId="45457"/>
    <cellStyle name="20% - Акцент4 17 15" xfId="47038"/>
    <cellStyle name="20% — акцент4 17 15" xfId="46958"/>
    <cellStyle name="20% - Акцент4 17 16" xfId="48665"/>
    <cellStyle name="20% — акцент4 17 16" xfId="48666"/>
    <cellStyle name="20% - Акцент4 17 2" xfId="5664"/>
    <cellStyle name="20% — акцент4 17 2" xfId="5665"/>
    <cellStyle name="20% - Акцент4 17 3" xfId="14529"/>
    <cellStyle name="20% — акцент4 17 3" xfId="14530"/>
    <cellStyle name="20% - Акцент4 17 4" xfId="22736"/>
    <cellStyle name="20% — акцент4 17 4" xfId="22448"/>
    <cellStyle name="20% - Акцент4 17 5" xfId="17211"/>
    <cellStyle name="20% — акцент4 17 5" xfId="18470"/>
    <cellStyle name="20% - Акцент4 17 6" xfId="28583"/>
    <cellStyle name="20% — акцент4 17 6" xfId="28301"/>
    <cellStyle name="20% - Акцент4 17 7" xfId="20193"/>
    <cellStyle name="20% — акцент4 17 7" xfId="15520"/>
    <cellStyle name="20% - Акцент4 17 8" xfId="23117"/>
    <cellStyle name="20% — акцент4 17 8" xfId="31717"/>
    <cellStyle name="20% - Акцент4 17 9" xfId="33349"/>
    <cellStyle name="20% — акцент4 17 9" xfId="33124"/>
    <cellStyle name="20% - Акцент4 18" xfId="1228"/>
    <cellStyle name="20% — акцент4 18" xfId="1229"/>
    <cellStyle name="20% - Акцент4 18 10" xfId="28192"/>
    <cellStyle name="20% — акцент4 18 10" xfId="31470"/>
    <cellStyle name="20% - Акцент4 18 11" xfId="36591"/>
    <cellStyle name="20% — акцент4 18 11" xfId="36444"/>
    <cellStyle name="20% - Акцент4 18 12" xfId="37534"/>
    <cellStyle name="20% — акцент4 18 12" xfId="28226"/>
    <cellStyle name="20% - Акцент4 18 13" xfId="39487"/>
    <cellStyle name="20% — акцент4 18 13" xfId="39488"/>
    <cellStyle name="20% - Акцент4 18 14" xfId="45295"/>
    <cellStyle name="20% — акцент4 18 14" xfId="45133"/>
    <cellStyle name="20% - Акцент4 18 15" xfId="45838"/>
    <cellStyle name="20% — акцент4 18 15" xfId="42514"/>
    <cellStyle name="20% - Акцент4 18 16" xfId="48667"/>
    <cellStyle name="20% — акцент4 18 16" xfId="48668"/>
    <cellStyle name="20% - Акцент4 18 2" xfId="5666"/>
    <cellStyle name="20% — акцент4 18 2" xfId="5667"/>
    <cellStyle name="20% - Акцент4 18 3" xfId="14531"/>
    <cellStyle name="20% — акцент4 18 3" xfId="14532"/>
    <cellStyle name="20% - Акцент4 18 4" xfId="22148"/>
    <cellStyle name="20% — акцент4 18 4" xfId="21860"/>
    <cellStyle name="20% - Акцент4 18 5" xfId="24244"/>
    <cellStyle name="20% — акцент4 18 5" xfId="22944"/>
    <cellStyle name="20% - Акцент4 18 6" xfId="15115"/>
    <cellStyle name="20% — акцент4 18 6" xfId="28019"/>
    <cellStyle name="20% - Акцент4 18 7" xfId="22275"/>
    <cellStyle name="20% — акцент4 18 7" xfId="24549"/>
    <cellStyle name="20% - Акцент4 18 8" xfId="31466"/>
    <cellStyle name="20% — акцент4 18 8" xfId="31234"/>
    <cellStyle name="20% - Акцент4 18 9" xfId="28181"/>
    <cellStyle name="20% — акцент4 18 9" xfId="26100"/>
    <cellStyle name="20% — акцент4 19" xfId="1230"/>
    <cellStyle name="20% — акцент4 19 2" xfId="5668"/>
    <cellStyle name="20% - Акцент4 2" xfId="89"/>
    <cellStyle name="20% — акцент4 2" xfId="1232"/>
    <cellStyle name="20% - Акцент4 2 10" xfId="1233"/>
    <cellStyle name="20% — акцент4 2 10" xfId="1234"/>
    <cellStyle name="20% - Акцент4 2 10 10" xfId="29313"/>
    <cellStyle name="20% — акцент4 2 10 10" xfId="32874"/>
    <cellStyle name="20% - Акцент4 2 10 11" xfId="35048"/>
    <cellStyle name="20% — акцент4 2 10 11" xfId="30023"/>
    <cellStyle name="20% - Акцент4 2 10 12" xfId="38285"/>
    <cellStyle name="20% — акцент4 2 10 12" xfId="38205"/>
    <cellStyle name="20% - Акцент4 2 10 13" xfId="39492"/>
    <cellStyle name="20% — акцент4 2 10 13" xfId="39493"/>
    <cellStyle name="20% - Акцент4 2 10 14" xfId="45296"/>
    <cellStyle name="20% — акцент4 2 10 14" xfId="45134"/>
    <cellStyle name="20% - Акцент4 2 10 15" xfId="45683"/>
    <cellStyle name="20% — акцент4 2 10 15" xfId="42515"/>
    <cellStyle name="20% - Акцент4 2 10 16" xfId="48671"/>
    <cellStyle name="20% — акцент4 2 10 16" xfId="48672"/>
    <cellStyle name="20% - Акцент4 2 10 2" xfId="5671"/>
    <cellStyle name="20% — акцент4 2 10 2" xfId="5672"/>
    <cellStyle name="20% - Акцент4 2 10 3" xfId="14536"/>
    <cellStyle name="20% — акцент4 2 10 3" xfId="14537"/>
    <cellStyle name="20% - Акцент4 2 10 4" xfId="22149"/>
    <cellStyle name="20% — акцент4 2 10 4" xfId="21861"/>
    <cellStyle name="20% - Акцент4 2 10 5" xfId="27448"/>
    <cellStyle name="20% — акцент4 2 10 5" xfId="27155"/>
    <cellStyle name="20% - Акцент4 2 10 6" xfId="15373"/>
    <cellStyle name="20% — акцент4 2 10 6" xfId="24641"/>
    <cellStyle name="20% - Акцент4 2 10 7" xfId="17034"/>
    <cellStyle name="20% — акцент4 2 10 7" xfId="29347"/>
    <cellStyle name="20% - Акцент4 2 10 8" xfId="18819"/>
    <cellStyle name="20% — акцент4 2 10 8" xfId="17302"/>
    <cellStyle name="20% - Акцент4 2 10 9" xfId="30284"/>
    <cellStyle name="20% — акцент4 2 10 9" xfId="27362"/>
    <cellStyle name="20% - Акцент4 2 11" xfId="1235"/>
    <cellStyle name="20% — акцент4 2 11" xfId="1236"/>
    <cellStyle name="20% - Акцент4 2 11 10" xfId="31984"/>
    <cellStyle name="20% — акцент4 2 11 10" xfId="29712"/>
    <cellStyle name="20% - Акцент4 2 11 11" xfId="29278"/>
    <cellStyle name="20% — акцент4 2 11 11" xfId="30747"/>
    <cellStyle name="20% - Акцент4 2 11 12" xfId="38129"/>
    <cellStyle name="20% — акцент4 2 11 12" xfId="38051"/>
    <cellStyle name="20% - Акцент4 2 11 13" xfId="39494"/>
    <cellStyle name="20% — акцент4 2 11 13" xfId="39495"/>
    <cellStyle name="20% - Акцент4 2 11 14" xfId="44970"/>
    <cellStyle name="20% — акцент4 2 11 14" xfId="44806"/>
    <cellStyle name="20% - Акцент4 2 11 15" xfId="46613"/>
    <cellStyle name="20% — акцент4 2 11 15" xfId="44491"/>
    <cellStyle name="20% - Акцент4 2 11 16" xfId="48673"/>
    <cellStyle name="20% — акцент4 2 11 16" xfId="48674"/>
    <cellStyle name="20% - Акцент4 2 11 2" xfId="5673"/>
    <cellStyle name="20% — акцент4 2 11 2" xfId="5674"/>
    <cellStyle name="20% - Акцент4 2 11 3" xfId="14538"/>
    <cellStyle name="20% — акцент4 2 11 3" xfId="14539"/>
    <cellStyle name="20% - Акцент4 2 11 4" xfId="21565"/>
    <cellStyle name="20% — акцент4 2 11 4" xfId="20391"/>
    <cellStyle name="20% - Акцент4 2 11 5" xfId="26865"/>
    <cellStyle name="20% — акцент4 2 11 5" xfId="26579"/>
    <cellStyle name="20% - Акцент4 2 11 6" xfId="19507"/>
    <cellStyle name="20% — акцент4 2 11 6" xfId="21991"/>
    <cellStyle name="20% - Акцент4 2 11 7" xfId="21420"/>
    <cellStyle name="20% — акцент4 2 11 7" xfId="28817"/>
    <cellStyle name="20% - Акцент4 2 11 8" xfId="28185"/>
    <cellStyle name="20% — акцент4 2 11 8" xfId="27218"/>
    <cellStyle name="20% - Акцент4 2 11 9" xfId="14321"/>
    <cellStyle name="20% — акцент4 2 11 9" xfId="14069"/>
    <cellStyle name="20% - Акцент4 2 12" xfId="1237"/>
    <cellStyle name="20% — акцент4 2 12" xfId="1238"/>
    <cellStyle name="20% - Акцент4 2 12 10" xfId="14832"/>
    <cellStyle name="20% — акцент4 2 12 10" xfId="27465"/>
    <cellStyle name="20% - Акцент4 2 12 11" xfId="35453"/>
    <cellStyle name="20% — акцент4 2 12 11" xfId="27212"/>
    <cellStyle name="20% - Акцент4 2 12 12" xfId="37971"/>
    <cellStyle name="20% — акцент4 2 12 12" xfId="37888"/>
    <cellStyle name="20% - Акцент4 2 12 13" xfId="39496"/>
    <cellStyle name="20% — акцент4 2 12 13" xfId="39497"/>
    <cellStyle name="20% - Акцент4 2 12 14" xfId="44640"/>
    <cellStyle name="20% — акцент4 2 12 14" xfId="43743"/>
    <cellStyle name="20% - Акцент4 2 12 15" xfId="42174"/>
    <cellStyle name="20% — акцент4 2 12 15" xfId="42773"/>
    <cellStyle name="20% - Акцент4 2 12 16" xfId="48675"/>
    <cellStyle name="20% — акцент4 2 12 16" xfId="48676"/>
    <cellStyle name="20% - Акцент4 2 12 2" xfId="5675"/>
    <cellStyle name="20% — акцент4 2 12 2" xfId="5676"/>
    <cellStyle name="20% - Акцент4 2 12 3" xfId="14540"/>
    <cellStyle name="20% — акцент4 2 12 3" xfId="14541"/>
    <cellStyle name="20% - Акцент4 2 12 4" xfId="17149"/>
    <cellStyle name="20% — акцент4 2 12 4" xfId="20392"/>
    <cellStyle name="20% - Акцент4 2 12 5" xfId="26292"/>
    <cellStyle name="20% — акцент4 2 12 5" xfId="26005"/>
    <cellStyle name="20% - Акцент4 2 12 6" xfId="27264"/>
    <cellStyle name="20% — акцент4 2 12 6" xfId="21730"/>
    <cellStyle name="20% - Акцент4 2 12 7" xfId="31185"/>
    <cellStyle name="20% — акцент4 2 12 7" xfId="30912"/>
    <cellStyle name="20% - Акцент4 2 12 8" xfId="25884"/>
    <cellStyle name="20% — акцент4 2 12 8" xfId="24521"/>
    <cellStyle name="20% - Акцент4 2 12 9" xfId="23852"/>
    <cellStyle name="20% — акцент4 2 12 9" xfId="26414"/>
    <cellStyle name="20% - Акцент4 2 13" xfId="1239"/>
    <cellStyle name="20% — акцент4 2 13" xfId="1240"/>
    <cellStyle name="20% - Акцент4 2 13 10" xfId="34458"/>
    <cellStyle name="20% — акцент4 2 13 10" xfId="36345"/>
    <cellStyle name="20% - Акцент4 2 13 11" xfId="32380"/>
    <cellStyle name="20% — акцент4 2 13 11" xfId="21568"/>
    <cellStyle name="20% - Акцент4 2 13 12" xfId="37807"/>
    <cellStyle name="20% — акцент4 2 13 12" xfId="37729"/>
    <cellStyle name="20% - Акцент4 2 13 13" xfId="39498"/>
    <cellStyle name="20% — акцент4 2 13 13" xfId="39499"/>
    <cellStyle name="20% - Акцент4 2 13 14" xfId="42027"/>
    <cellStyle name="20% — акцент4 2 13 14" xfId="43744"/>
    <cellStyle name="20% - Акцент4 2 13 15" xfId="42249"/>
    <cellStyle name="20% — акцент4 2 13 15" xfId="42772"/>
    <cellStyle name="20% - Акцент4 2 13 16" xfId="48677"/>
    <cellStyle name="20% — акцент4 2 13 16" xfId="48678"/>
    <cellStyle name="20% - Акцент4 2 13 2" xfId="5677"/>
    <cellStyle name="20% — акцент4 2 13 2" xfId="5678"/>
    <cellStyle name="20% - Акцент4 2 13 3" xfId="14542"/>
    <cellStyle name="20% — акцент4 2 13 3" xfId="14543"/>
    <cellStyle name="20% - Акцент4 2 13 4" xfId="16294"/>
    <cellStyle name="20% — акцент4 2 13 4" xfId="25632"/>
    <cellStyle name="20% - Акцент4 2 13 5" xfId="25711"/>
    <cellStyle name="20% — акцент4 2 13 5" xfId="18135"/>
    <cellStyle name="20% - Акцент4 2 13 6" xfId="27487"/>
    <cellStyle name="20% — акцент4 2 13 6" xfId="17065"/>
    <cellStyle name="20% - Акцент4 2 13 7" xfId="30648"/>
    <cellStyle name="20% — акцент4 2 13 7" xfId="30388"/>
    <cellStyle name="20% - Акцент4 2 13 8" xfId="29354"/>
    <cellStyle name="20% — акцент4 2 13 8" xfId="27554"/>
    <cellStyle name="20% - Акцент4 2 13 9" xfId="19333"/>
    <cellStyle name="20% — акцент4 2 13 9" xfId="32545"/>
    <cellStyle name="20% - Акцент4 2 14" xfId="1241"/>
    <cellStyle name="20% — акцент4 2 14" xfId="1242"/>
    <cellStyle name="20% - Акцент4 2 14 10" xfId="36145"/>
    <cellStyle name="20% — акцент4 2 14 10" xfId="35949"/>
    <cellStyle name="20% - Акцент4 2 14 11" xfId="35216"/>
    <cellStyle name="20% — акцент4 2 14 11" xfId="27173"/>
    <cellStyle name="20% - Акцент4 2 14 12" xfId="33449"/>
    <cellStyle name="20% — акцент4 2 14 12" xfId="35376"/>
    <cellStyle name="20% - Акцент4 2 14 13" xfId="39500"/>
    <cellStyle name="20% — акцент4 2 14 13" xfId="39501"/>
    <cellStyle name="20% - Акцент4 2 14 14" xfId="41279"/>
    <cellStyle name="20% — акцент4 2 14 14" xfId="46878"/>
    <cellStyle name="20% - Акцент4 2 14 15" xfId="46492"/>
    <cellStyle name="20% — акцент4 2 14 15" xfId="47670"/>
    <cellStyle name="20% - Акцент4 2 14 16" xfId="48679"/>
    <cellStyle name="20% — акцент4 2 14 16" xfId="48680"/>
    <cellStyle name="20% - Акцент4 2 14 2" xfId="5679"/>
    <cellStyle name="20% — акцент4 2 14 2" xfId="5680"/>
    <cellStyle name="20% - Акцент4 2 14 3" xfId="14544"/>
    <cellStyle name="20% — акцент4 2 14 3" xfId="14545"/>
    <cellStyle name="20% - Акцент4 2 14 4" xfId="25342"/>
    <cellStyle name="20% — акцент4 2 14 4" xfId="25054"/>
    <cellStyle name="20% - Акцент4 2 14 5" xfId="16886"/>
    <cellStyle name="20% — акцент4 2 14 5" xfId="24867"/>
    <cellStyle name="20% - Акцент4 2 14 6" xfId="14275"/>
    <cellStyle name="20% — акцент4 2 14 6" xfId="26930"/>
    <cellStyle name="20% - Акцент4 2 14 7" xfId="30115"/>
    <cellStyle name="20% — акцент4 2 14 7" xfId="29848"/>
    <cellStyle name="20% - Акцент4 2 14 8" xfId="30974"/>
    <cellStyle name="20% — акцент4 2 14 8" xfId="20772"/>
    <cellStyle name="20% - Акцент4 2 14 9" xfId="14723"/>
    <cellStyle name="20% — акцент4 2 14 9" xfId="32322"/>
    <cellStyle name="20% - Акцент4 2 15" xfId="1243"/>
    <cellStyle name="20% — акцент4 2 15" xfId="1244"/>
    <cellStyle name="20% - Акцент4 2 15 10" xfId="35752"/>
    <cellStyle name="20% — акцент4 2 15 10" xfId="35556"/>
    <cellStyle name="20% - Акцент4 2 15 11" xfId="35012"/>
    <cellStyle name="20% — акцент4 2 15 11" xfId="24392"/>
    <cellStyle name="20% - Акцент4 2 15 12" xfId="23976"/>
    <cellStyle name="20% — акцент4 2 15 12" xfId="36938"/>
    <cellStyle name="20% - Акцент4 2 15 13" xfId="39502"/>
    <cellStyle name="20% — акцент4 2 15 13" xfId="39503"/>
    <cellStyle name="20% - Акцент4 2 15 14" xfId="46714"/>
    <cellStyle name="20% — акцент4 2 15 14" xfId="46554"/>
    <cellStyle name="20% - Акцент4 2 15 15" xfId="47590"/>
    <cellStyle name="20% — акцент4 2 15 15" xfId="47508"/>
    <cellStyle name="20% - Акцент4 2 15 16" xfId="48681"/>
    <cellStyle name="20% — акцент4 2 15 16" xfId="48682"/>
    <cellStyle name="20% - Акцент4 2 15 2" xfId="5681"/>
    <cellStyle name="20% — акцент4 2 15 2" xfId="5682"/>
    <cellStyle name="20% - Акцент4 2 15 3" xfId="14546"/>
    <cellStyle name="20% — акцент4 2 15 3" xfId="14547"/>
    <cellStyle name="20% - Акцент4 2 15 4" xfId="24760"/>
    <cellStyle name="20% — акцент4 2 15 4" xfId="24468"/>
    <cellStyle name="20% - Акцент4 2 15 5" xfId="22536"/>
    <cellStyle name="20% — акцент4 2 15 5" xfId="22544"/>
    <cellStyle name="20% - Акцент4 2 15 6" xfId="25343"/>
    <cellStyle name="20% — акцент4 2 15 6" xfId="17025"/>
    <cellStyle name="20% - Акцент4 2 15 7" xfId="29587"/>
    <cellStyle name="20% — акцент4 2 15 7" xfId="19400"/>
    <cellStyle name="20% - Акцент4 2 15 8" xfId="28055"/>
    <cellStyle name="20% — акцент4 2 15 8" xfId="15053"/>
    <cellStyle name="20% - Акцент4 2 15 9" xfId="28169"/>
    <cellStyle name="20% — акцент4 2 15 9" xfId="34749"/>
    <cellStyle name="20% - Акцент4 2 16" xfId="1245"/>
    <cellStyle name="20% — акцент4 2 16" xfId="1246"/>
    <cellStyle name="20% - Акцент4 2 16 10" xfId="35366"/>
    <cellStyle name="20% — акцент4 2 16 10" xfId="35172"/>
    <cellStyle name="20% - Акцент4 2 16 11" xfId="37653"/>
    <cellStyle name="20% — акцент4 2 16 11" xfId="37506"/>
    <cellStyle name="20% - Акцент4 2 16 12" xfId="34964"/>
    <cellStyle name="20% — акцент4 2 16 12" xfId="36507"/>
    <cellStyle name="20% - Акцент4 2 16 13" xfId="39504"/>
    <cellStyle name="20% — акцент4 2 16 13" xfId="39505"/>
    <cellStyle name="20% - Акцент4 2 16 14" xfId="46394"/>
    <cellStyle name="20% — акцент4 2 16 14" xfId="46237"/>
    <cellStyle name="20% - Акцент4 2 16 15" xfId="47432"/>
    <cellStyle name="20% — акцент4 2 16 15" xfId="47354"/>
    <cellStyle name="20% - Акцент4 2 16 16" xfId="48683"/>
    <cellStyle name="20% — акцент4 2 16 16" xfId="48684"/>
    <cellStyle name="20% - Акцент4 2 16 2" xfId="5683"/>
    <cellStyle name="20% — акцент4 2 16 2" xfId="5684"/>
    <cellStyle name="20% - Акцент4 2 16 3" xfId="14548"/>
    <cellStyle name="20% — акцент4 2 16 3" xfId="14549"/>
    <cellStyle name="20% - Акцент4 2 16 4" xfId="24173"/>
    <cellStyle name="20% — акцент4 2 16 4" xfId="23884"/>
    <cellStyle name="20% - Акцент4 2 16 5" xfId="25125"/>
    <cellStyle name="20% — акцент4 2 16 5" xfId="24357"/>
    <cellStyle name="20% - Акцент4 2 16 6" xfId="22115"/>
    <cellStyle name="20% — акцент4 2 16 6" xfId="24649"/>
    <cellStyle name="20% - Акцент4 2 16 7" xfId="26182"/>
    <cellStyle name="20% — акцент4 2 16 7" xfId="26110"/>
    <cellStyle name="20% - Акцент4 2 16 8" xfId="27323"/>
    <cellStyle name="20% — акцент4 2 16 8" xfId="32986"/>
    <cellStyle name="20% - Акцент4 2 16 9" xfId="34516"/>
    <cellStyle name="20% — акцент4 2 16 9" xfId="34291"/>
    <cellStyle name="20% - Акцент4 2 17" xfId="1247"/>
    <cellStyle name="20% — акцент4 2 17" xfId="5670"/>
    <cellStyle name="20% - Акцент4 2 17 10" xfId="34968"/>
    <cellStyle name="20% - Акцент4 2 17 11" xfId="37349"/>
    <cellStyle name="20% - Акцент4 2 17 12" xfId="22185"/>
    <cellStyle name="20% - Акцент4 2 17 13" xfId="39506"/>
    <cellStyle name="20% - Акцент4 2 17 14" xfId="46085"/>
    <cellStyle name="20% - Акцент4 2 17 15" xfId="47278"/>
    <cellStyle name="20% - Акцент4 2 17 16" xfId="48685"/>
    <cellStyle name="20% - Акцент4 2 17 2" xfId="5685"/>
    <cellStyle name="20% - Акцент4 2 17 3" xfId="14550"/>
    <cellStyle name="20% - Акцент4 2 17 4" xfId="23598"/>
    <cellStyle name="20% - Акцент4 2 17 5" xfId="19485"/>
    <cellStyle name="20% - Акцент4 2 17 6" xfId="17716"/>
    <cellStyle name="20% - Акцент4 2 17 7" xfId="20539"/>
    <cellStyle name="20% - Акцент4 2 17 8" xfId="32732"/>
    <cellStyle name="20% - Акцент4 2 17 9" xfId="34054"/>
    <cellStyle name="20% - Акцент4 2 18" xfId="1248"/>
    <cellStyle name="20% — акцент4 2 18" xfId="14535"/>
    <cellStyle name="20% - Акцент4 2 18 10" xfId="37197"/>
    <cellStyle name="20% - Акцент4 2 18 11" xfId="35069"/>
    <cellStyle name="20% - Акцент4 2 18 12" xfId="39507"/>
    <cellStyle name="20% - Акцент4 2 18 13" xfId="45929"/>
    <cellStyle name="20% - Акцент4 2 18 14" xfId="47197"/>
    <cellStyle name="20% - Акцент4 2 18 15" xfId="48686"/>
    <cellStyle name="20% - Акцент4 2 18 2" xfId="5686"/>
    <cellStyle name="20% - Акцент4 2 18 3" xfId="23311"/>
    <cellStyle name="20% - Акцент4 2 18 4" xfId="21463"/>
    <cellStyle name="20% - Акцент4 2 18 5" xfId="29433"/>
    <cellStyle name="20% - Акцент4 2 18 6" xfId="25733"/>
    <cellStyle name="20% - Акцент4 2 18 7" xfId="32488"/>
    <cellStyle name="20% - Акцент4 2 18 8" xfId="33829"/>
    <cellStyle name="20% - Акцент4 2 18 9" xfId="34760"/>
    <cellStyle name="20% - Акцент4 2 19" xfId="1249"/>
    <cellStyle name="20% — акцент4 2 19" xfId="22449"/>
    <cellStyle name="20% - Акцент4 2 19 10" xfId="35839"/>
    <cellStyle name="20% - Акцент4 2 19 11" xfId="39508"/>
    <cellStyle name="20% - Акцент4 2 19 12" xfId="45774"/>
    <cellStyle name="20% - Акцент4 2 19 13" xfId="47116"/>
    <cellStyle name="20% - Акцент4 2 19 14" xfId="48687"/>
    <cellStyle name="20% - Акцент4 2 19 2" xfId="5687"/>
    <cellStyle name="20% - Акцент4 2 19 3" xfId="19592"/>
    <cellStyle name="20% - Акцент4 2 19 4" xfId="29158"/>
    <cellStyle name="20% - Акцент4 2 19 5" xfId="22841"/>
    <cellStyle name="20% - Акцент4 2 19 6" xfId="32234"/>
    <cellStyle name="20% - Акцент4 2 19 7" xfId="33591"/>
    <cellStyle name="20% - Акцент4 2 19 8" xfId="29208"/>
    <cellStyle name="20% - Акцент4 2 19 9" xfId="37047"/>
    <cellStyle name="20% - Акцент4 2 2" xfId="90"/>
    <cellStyle name="20% — акцент4 2 2" xfId="1250"/>
    <cellStyle name="20% - Акцент4 2 2 10" xfId="4885"/>
    <cellStyle name="20% — акцент4 2 2 10" xfId="27881"/>
    <cellStyle name="20% - Акцент4 2 2 11" xfId="5688"/>
    <cellStyle name="20% — акцент4 2 2 11" xfId="36893"/>
    <cellStyle name="20% - Акцент4 2 2 12" xfId="8669"/>
    <cellStyle name="20% — акцент4 2 2 12" xfId="26603"/>
    <cellStyle name="20% - Акцент4 2 2 13" xfId="8988"/>
    <cellStyle name="20% — акцент4 2 2 13" xfId="39509"/>
    <cellStyle name="20% - Акцент4 2 2 14" xfId="9302"/>
    <cellStyle name="20% — акцент4 2 2 14" xfId="45621"/>
    <cellStyle name="20% - Акцент4 2 2 15" xfId="9620"/>
    <cellStyle name="20% — акцент4 2 2 15" xfId="47039"/>
    <cellStyle name="20% - Акцент4 2 2 16" xfId="9938"/>
    <cellStyle name="20% — акцент4 2 2 16" xfId="48688"/>
    <cellStyle name="20% - Акцент4 2 2 17" xfId="10256"/>
    <cellStyle name="20% - Акцент4 2 2 18" xfId="10574"/>
    <cellStyle name="20% - Акцент4 2 2 19" xfId="10892"/>
    <cellStyle name="20% - Акцент4 2 2 2" xfId="1251"/>
    <cellStyle name="20% — акцент4 2 2 2" xfId="5689"/>
    <cellStyle name="20% - Акцент4 2 2 2 10" xfId="28104"/>
    <cellStyle name="20% - Акцент4 2 2 2 11" xfId="36744"/>
    <cellStyle name="20% - Акцент4 2 2 2 12" xfId="36190"/>
    <cellStyle name="20% - Акцент4 2 2 2 13" xfId="39510"/>
    <cellStyle name="20% - Акцент4 2 2 2 14" xfId="45458"/>
    <cellStyle name="20% - Акцент4 2 2 2 15" xfId="46959"/>
    <cellStyle name="20% - Акцент4 2 2 2 16" xfId="48689"/>
    <cellStyle name="20% - Акцент4 2 2 2 2" xfId="5690"/>
    <cellStyle name="20% - Акцент4 2 2 2 3" xfId="14554"/>
    <cellStyle name="20% - Акцент4 2 2 2 4" xfId="20388"/>
    <cellStyle name="20% - Акцент4 2 2 2 5" xfId="22958"/>
    <cellStyle name="20% - Акцент4 2 2 2 6" xfId="28584"/>
    <cellStyle name="20% - Акцент4 2 2 2 7" xfId="17890"/>
    <cellStyle name="20% - Акцент4 2 2 2 8" xfId="31718"/>
    <cellStyle name="20% - Акцент4 2 2 2 9" xfId="33125"/>
    <cellStyle name="20% - Акцент4 2 2 20" xfId="11210"/>
    <cellStyle name="20% - Акцент4 2 2 21" xfId="11528"/>
    <cellStyle name="20% - Акцент4 2 2 22" xfId="11846"/>
    <cellStyle name="20% - Акцент4 2 2 23" xfId="12164"/>
    <cellStyle name="20% - Акцент4 2 2 24" xfId="12486"/>
    <cellStyle name="20% - Акцент4 2 2 25" xfId="12800"/>
    <cellStyle name="20% - Акцент4 2 2 26" xfId="13121"/>
    <cellStyle name="20% - Акцент4 2 2 27" xfId="13444"/>
    <cellStyle name="20% - Акцент4 2 2 28" xfId="16849"/>
    <cellStyle name="20% - Акцент4 2 2 29" xfId="20829"/>
    <cellStyle name="20% - Акцент4 2 2 3" xfId="1252"/>
    <cellStyle name="20% — акцент4 2 2 3" xfId="14553"/>
    <cellStyle name="20% - Акцент4 2 2 3 10" xfId="36592"/>
    <cellStyle name="20% - Акцент4 2 2 3 11" xfId="25147"/>
    <cellStyle name="20% - Акцент4 2 2 3 12" xfId="39511"/>
    <cellStyle name="20% - Акцент4 2 2 3 13" xfId="43741"/>
    <cellStyle name="20% - Акцент4 2 2 3 14" xfId="42761"/>
    <cellStyle name="20% - Акцент4 2 2 3 15" xfId="48690"/>
    <cellStyle name="20% - Акцент4 2 2 3 2" xfId="5691"/>
    <cellStyle name="20% - Акцент4 2 2 3 3" xfId="18017"/>
    <cellStyle name="20% - Акцент4 2 2 3 4" xfId="24540"/>
    <cellStyle name="20% - Акцент4 2 2 3 5" xfId="28302"/>
    <cellStyle name="20% - Акцент4 2 2 3 6" xfId="19134"/>
    <cellStyle name="20% - Акцент4 2 2 3 7" xfId="31467"/>
    <cellStyle name="20% - Акцент4 2 2 3 8" xfId="23716"/>
    <cellStyle name="20% - Акцент4 2 2 3 9" xfId="33903"/>
    <cellStyle name="20% - Акцент4 2 2 30" xfId="18654"/>
    <cellStyle name="20% - Акцент4 2 2 31" xfId="31194"/>
    <cellStyle name="20% - Акцент4 2 2 32" xfId="25338"/>
    <cellStyle name="20% - Акцент4 2 2 33" xfId="20858"/>
    <cellStyle name="20% - Акцент4 2 2 34" xfId="30557"/>
    <cellStyle name="20% - Акцент4 2 2 35" xfId="19475"/>
    <cellStyle name="20% - Акцент4 2 2 36" xfId="33021"/>
    <cellStyle name="20% - Акцент4 2 2 37" xfId="38463"/>
    <cellStyle name="20% - Акцент4 2 2 38" xfId="38774"/>
    <cellStyle name="20% - Акцент4 2 2 39" xfId="44187"/>
    <cellStyle name="20% - Акцент4 2 2 4" xfId="1253"/>
    <cellStyle name="20% — акцент4 2 2 4" xfId="20389"/>
    <cellStyle name="20% - Акцент4 2 2 4 10" xfId="35669"/>
    <cellStyle name="20% - Акцент4 2 2 4 11" xfId="39512"/>
    <cellStyle name="20% - Акцент4 2 2 4 12" xfId="44339"/>
    <cellStyle name="20% - Акцент4 2 2 4 13" xfId="42064"/>
    <cellStyle name="20% - Акцент4 2 2 4 14" xfId="48691"/>
    <cellStyle name="20% - Акцент4 2 2 4 2" xfId="5692"/>
    <cellStyle name="20% - Акцент4 2 2 4 3" xfId="22380"/>
    <cellStyle name="20% - Акцент4 2 2 4 4" xfId="28020"/>
    <cellStyle name="20% - Акцент4 2 2 4 5" xfId="22891"/>
    <cellStyle name="20% - Акцент4 2 2 4 6" xfId="31235"/>
    <cellStyle name="20% - Акцент4 2 2 4 7" xfId="28052"/>
    <cellStyle name="20% - Акцент4 2 2 4 8" xfId="21631"/>
    <cellStyle name="20% - Акцент4 2 2 4 9" xfId="36445"/>
    <cellStyle name="20% - Акцент4 2 2 40" xfId="47767"/>
    <cellStyle name="20% - Акцент4 2 2 5" xfId="1254"/>
    <cellStyle name="20% — акцент4 2 2 5" xfId="19656"/>
    <cellStyle name="20% - Акцент4 2 2 5 10" xfId="39513"/>
    <cellStyle name="20% - Акцент4 2 2 5 11" xfId="44461"/>
    <cellStyle name="20% - Акцент4 2 2 5 12" xfId="42373"/>
    <cellStyle name="20% - Акцент4 2 2 5 13" xfId="48692"/>
    <cellStyle name="20% - Акцент4 2 2 5 2" xfId="5693"/>
    <cellStyle name="20% - Акцент4 2 2 5 3" xfId="15577"/>
    <cellStyle name="20% - Акцент4 2 2 5 4" xfId="19523"/>
    <cellStyle name="20% - Акцент4 2 2 5 5" xfId="20238"/>
    <cellStyle name="20% - Акцент4 2 2 5 6" xfId="29580"/>
    <cellStyle name="20% - Акцент4 2 2 5 7" xfId="34188"/>
    <cellStyle name="20% - Акцент4 2 2 5 8" xfId="32849"/>
    <cellStyle name="20% - Акцент4 2 2 5 9" xfId="34534"/>
    <cellStyle name="20% - Акцент4 2 2 6" xfId="3822"/>
    <cellStyle name="20% — акцент4 2 2 6" xfId="28873"/>
    <cellStyle name="20% - Акцент4 2 2 7" xfId="4134"/>
    <cellStyle name="20% — акцент4 2 2 7" xfId="22621"/>
    <cellStyle name="20% - Акцент4 2 2 8" xfId="4367"/>
    <cellStyle name="20% — акцент4 2 2 8" xfId="31978"/>
    <cellStyle name="20% - Акцент4 2 2 9" xfId="4681"/>
    <cellStyle name="20% — акцент4 2 2 9" xfId="33350"/>
    <cellStyle name="20% - Акцент4 2 20" xfId="1255"/>
    <cellStyle name="20% — акцент4 2 20" xfId="27744"/>
    <cellStyle name="20% - Акцент4 2 20 10" xfId="39514"/>
    <cellStyle name="20% - Акцент4 2 20 11" xfId="43740"/>
    <cellStyle name="20% - Акцент4 2 20 12" xfId="42775"/>
    <cellStyle name="20% - Акцент4 2 20 13" xfId="48693"/>
    <cellStyle name="20% - Акцент4 2 20 2" xfId="5694"/>
    <cellStyle name="20% - Акцент4 2 20 3" xfId="17284"/>
    <cellStyle name="20% - Акцент4 2 20 4" xfId="18573"/>
    <cellStyle name="20% - Акцент4 2 20 5" xfId="21542"/>
    <cellStyle name="20% - Акцент4 2 20 6" xfId="24312"/>
    <cellStyle name="20% - Акцент4 2 20 7" xfId="33251"/>
    <cellStyle name="20% - Акцент4 2 20 8" xfId="35409"/>
    <cellStyle name="20% - Акцент4 2 20 9" xfId="35474"/>
    <cellStyle name="20% - Акцент4 2 21" xfId="1256"/>
    <cellStyle name="20% — акцент4 2 21" xfId="17464"/>
    <cellStyle name="20% - Акцент4 2 21 10" xfId="42476"/>
    <cellStyle name="20% - Акцент4 2 21 11" xfId="42405"/>
    <cellStyle name="20% - Акцент4 2 21 12" xfId="48694"/>
    <cellStyle name="20% - Акцент4 2 21 2" xfId="5695"/>
    <cellStyle name="20% - Акцент4 2 21 3" xfId="22062"/>
    <cellStyle name="20% - Акцент4 2 21 4" xfId="23156"/>
    <cellStyle name="20% - Акцент4 2 21 5" xfId="32296"/>
    <cellStyle name="20% - Акцент4 2 21 6" xfId="33959"/>
    <cellStyle name="20% - Акцент4 2 21 7" xfId="31261"/>
    <cellStyle name="20% - Акцент4 2 21 8" xfId="28573"/>
    <cellStyle name="20% - Акцент4 2 21 9" xfId="39515"/>
    <cellStyle name="20% - Акцент4 2 22" xfId="1257"/>
    <cellStyle name="20% — акцент4 2 22" xfId="22128"/>
    <cellStyle name="20% - Акцент4 2 22 10" xfId="42171"/>
    <cellStyle name="20% - Акцент4 2 22 11" xfId="48695"/>
    <cellStyle name="20% - Акцент4 2 22 2" xfId="5696"/>
    <cellStyle name="20% - Акцент4 2 22 3" xfId="17738"/>
    <cellStyle name="20% - Акцент4 2 22 4" xfId="18468"/>
    <cellStyle name="20% - Акцент4 2 22 5" xfId="17239"/>
    <cellStyle name="20% - Акцент4 2 22 6" xfId="35624"/>
    <cellStyle name="20% - Акцент4 2 22 7" xfId="31845"/>
    <cellStyle name="20% - Акцент4 2 22 8" xfId="39516"/>
    <cellStyle name="20% - Акцент4 2 22 9" xfId="42408"/>
    <cellStyle name="20% - Акцент4 2 23" xfId="1258"/>
    <cellStyle name="20% — акцент4 2 23" xfId="15518"/>
    <cellStyle name="20% - Акцент4 2 23 10" xfId="48696"/>
    <cellStyle name="20% - Акцент4 2 23 2" xfId="5697"/>
    <cellStyle name="20% - Акцент4 2 23 3" xfId="27768"/>
    <cellStyle name="20% - Акцент4 2 23 4" xfId="31080"/>
    <cellStyle name="20% - Акцент4 2 23 5" xfId="35601"/>
    <cellStyle name="20% - Акцент4 2 23 6" xfId="35850"/>
    <cellStyle name="20% - Акцент4 2 23 7" xfId="39517"/>
    <cellStyle name="20% - Акцент4 2 23 8" xfId="42309"/>
    <cellStyle name="20% - Акцент4 2 23 9" xfId="46149"/>
    <cellStyle name="20% - Акцент4 2 24" xfId="1259"/>
    <cellStyle name="20% — акцент4 2 24" xfId="28918"/>
    <cellStyle name="20% - Акцент4 2 24 2" xfId="5698"/>
    <cellStyle name="20% - Акцент4 2 24 3" xfId="23124"/>
    <cellStyle name="20% - Акцент4 2 24 4" xfId="29189"/>
    <cellStyle name="20% - Акцент4 2 24 5" xfId="38363"/>
    <cellStyle name="20% - Акцент4 2 24 6" xfId="39518"/>
    <cellStyle name="20% - Акцент4 2 24 7" xfId="42148"/>
    <cellStyle name="20% - Акцент4 2 24 8" xfId="45369"/>
    <cellStyle name="20% - Акцент4 2 24 9" xfId="48697"/>
    <cellStyle name="20% - Акцент4 2 25" xfId="1231"/>
    <cellStyle name="20% — акцент4 2 25" xfId="33925"/>
    <cellStyle name="20% - Акцент4 2 25 2" xfId="14534"/>
    <cellStyle name="20% - Акцент4 2 25 3" xfId="25070"/>
    <cellStyle name="20% - Акцент4 2 25 4" xfId="24906"/>
    <cellStyle name="20% - Акцент4 2 25 5" xfId="39490"/>
    <cellStyle name="20% - Акцент4 2 25 6" xfId="44805"/>
    <cellStyle name="20% - Акцент4 2 25 7" xfId="44658"/>
    <cellStyle name="20% - Акцент4 2 25 8" xfId="48669"/>
    <cellStyle name="20% - Акцент4 2 26" xfId="3821"/>
    <cellStyle name="20% — акцент4 2 26" xfId="35645"/>
    <cellStyle name="20% - Акцент4 2 27" xfId="4133"/>
    <cellStyle name="20% — акцент4 2 27" xfId="38366"/>
    <cellStyle name="20% - Акцент4 2 28" xfId="4366"/>
    <cellStyle name="20% — акцент4 2 28" xfId="39491"/>
    <cellStyle name="20% - Акцент4 2 29" xfId="4682"/>
    <cellStyle name="20% — акцент4 2 29" xfId="44639"/>
    <cellStyle name="20% - Акцент4 2 3" xfId="1260"/>
    <cellStyle name="20% — акцент4 2 3" xfId="1261"/>
    <cellStyle name="20% - Акцент4 2 3 10" xfId="21299"/>
    <cellStyle name="20% — акцент4 2 3 10" xfId="34689"/>
    <cellStyle name="20% - Акцент4 2 3 11" xfId="35469"/>
    <cellStyle name="20% — акцент4 2 3 11" xfId="35470"/>
    <cellStyle name="20% - Акцент4 2 3 12" xfId="38282"/>
    <cellStyle name="20% — акцент4 2 3 12" xfId="38203"/>
    <cellStyle name="20% - Акцент4 2 3 13" xfId="39519"/>
    <cellStyle name="20% — акцент4 2 3 13" xfId="39520"/>
    <cellStyle name="20% - Акцент4 2 3 14" xfId="42026"/>
    <cellStyle name="20% — акцент4 2 3 14" xfId="43742"/>
    <cellStyle name="20% - Акцент4 2 3 15" xfId="43020"/>
    <cellStyle name="20% — акцент4 2 3 15" xfId="42774"/>
    <cellStyle name="20% - Акцент4 2 3 16" xfId="48698"/>
    <cellStyle name="20% — акцент4 2 3 16" xfId="48699"/>
    <cellStyle name="20% - Акцент4 2 3 2" xfId="5699"/>
    <cellStyle name="20% — акцент4 2 3 2" xfId="5700"/>
    <cellStyle name="20% - Акцент4 2 3 3" xfId="14563"/>
    <cellStyle name="20% — акцент4 2 3 3" xfId="14564"/>
    <cellStyle name="20% - Акцент4 2 3 4" xfId="16290"/>
    <cellStyle name="20% — акцент4 2 3 4" xfId="20386"/>
    <cellStyle name="20% - Акцент4 2 3 5" xfId="14690"/>
    <cellStyle name="20% — акцент4 2 3 5" xfId="19926"/>
    <cellStyle name="20% - Акцент4 2 3 6" xfId="15377"/>
    <cellStyle name="20% — акцент4 2 3 6" xfId="23987"/>
    <cellStyle name="20% - Акцент4 2 3 7" xfId="25758"/>
    <cellStyle name="20% — акцент4 2 3 7" xfId="22340"/>
    <cellStyle name="20% - Акцент4 2 3 8" xfId="29741"/>
    <cellStyle name="20% — акцент4 2 3 8" xfId="21361"/>
    <cellStyle name="20% - Акцент4 2 3 9" xfId="31375"/>
    <cellStyle name="20% — акцент4 2 3 9" xfId="23784"/>
    <cellStyle name="20% - Акцент4 2 30" xfId="4886"/>
    <cellStyle name="20% — акцент4 2 30" xfId="42379"/>
    <cellStyle name="20% - Акцент4 2 31" xfId="5669"/>
    <cellStyle name="20% — акцент4 2 31" xfId="48670"/>
    <cellStyle name="20% - Акцент4 2 32" xfId="8317"/>
    <cellStyle name="20% - Акцент4 2 32 2" xfId="21014"/>
    <cellStyle name="20% - Акцент4 2 33" xfId="8534"/>
    <cellStyle name="20% - Акцент4 2 33 2" xfId="21231"/>
    <cellStyle name="20% - Акцент4 2 34" xfId="8668"/>
    <cellStyle name="20% - Акцент4 2 35" xfId="8987"/>
    <cellStyle name="20% - Акцент4 2 36" xfId="9303"/>
    <cellStyle name="20% - Акцент4 2 37" xfId="9621"/>
    <cellStyle name="20% - Акцент4 2 38" xfId="9939"/>
    <cellStyle name="20% - Акцент4 2 39" xfId="10257"/>
    <cellStyle name="20% - Акцент4 2 4" xfId="1262"/>
    <cellStyle name="20% — акцент4 2 4" xfId="1263"/>
    <cellStyle name="20% - Акцент4 2 4 10" xfId="30007"/>
    <cellStyle name="20% — акцент4 2 4 10" xfId="13964"/>
    <cellStyle name="20% - Акцент4 2 4 11" xfId="29989"/>
    <cellStyle name="20% — акцент4 2 4 11" xfId="34206"/>
    <cellStyle name="20% - Акцент4 2 4 12" xfId="38126"/>
    <cellStyle name="20% — акцент4 2 4 12" xfId="38048"/>
    <cellStyle name="20% - Акцент4 2 4 13" xfId="39521"/>
    <cellStyle name="20% — акцент4 2 4 13" xfId="39522"/>
    <cellStyle name="20% - Акцент4 2 4 14" xfId="43739"/>
    <cellStyle name="20% — акцент4 2 4 14" xfId="43738"/>
    <cellStyle name="20% - Акцент4 2 4 15" xfId="42776"/>
    <cellStyle name="20% — акцент4 2 4 15" xfId="42777"/>
    <cellStyle name="20% - Акцент4 2 4 16" xfId="48700"/>
    <cellStyle name="20% — акцент4 2 4 16" xfId="48701"/>
    <cellStyle name="20% - Акцент4 2 4 2" xfId="5701"/>
    <cellStyle name="20% — акцент4 2 4 2" xfId="5702"/>
    <cellStyle name="20% - Акцент4 2 4 3" xfId="14565"/>
    <cellStyle name="20% — акцент4 2 4 3" xfId="14566"/>
    <cellStyle name="20% - Акцент4 2 4 4" xfId="16289"/>
    <cellStyle name="20% — акцент4 2 4 4" xfId="20385"/>
    <cellStyle name="20% - Акцент4 2 4 5" xfId="18770"/>
    <cellStyle name="20% — акцент4 2 4 5" xfId="17100"/>
    <cellStyle name="20% - Акцент4 2 4 6" xfId="22195"/>
    <cellStyle name="20% — акцент4 2 4 6" xfId="24315"/>
    <cellStyle name="20% - Акцент4 2 4 7" xfId="17425"/>
    <cellStyle name="20% — акцент4 2 4 7" xfId="21407"/>
    <cellStyle name="20% - Акцент4 2 4 8" xfId="22198"/>
    <cellStyle name="20% — акцент4 2 4 8" xfId="17972"/>
    <cellStyle name="20% - Акцент4 2 4 9" xfId="23115"/>
    <cellStyle name="20% — акцент4 2 4 9" xfId="31661"/>
    <cellStyle name="20% - Акцент4 2 40" xfId="10575"/>
    <cellStyle name="20% - Акцент4 2 41" xfId="10893"/>
    <cellStyle name="20% - Акцент4 2 42" xfId="11211"/>
    <cellStyle name="20% - Акцент4 2 43" xfId="11529"/>
    <cellStyle name="20% - Акцент4 2 44" xfId="11847"/>
    <cellStyle name="20% - Акцент4 2 45" xfId="12165"/>
    <cellStyle name="20% - Акцент4 2 46" xfId="12485"/>
    <cellStyle name="20% - Акцент4 2 47" xfId="12801"/>
    <cellStyle name="20% - Акцент4 2 48" xfId="13120"/>
    <cellStyle name="20% - Акцент4 2 49" xfId="13443"/>
    <cellStyle name="20% - Акцент4 2 5" xfId="1264"/>
    <cellStyle name="20% — акцент4 2 5" xfId="1265"/>
    <cellStyle name="20% - Акцент4 2 5 10" xfId="21435"/>
    <cellStyle name="20% — акцент4 2 5 10" xfId="33176"/>
    <cellStyle name="20% - Акцент4 2 5 11" xfId="35113"/>
    <cellStyle name="20% — акцент4 2 5 11" xfId="34305"/>
    <cellStyle name="20% - Акцент4 2 5 12" xfId="33202"/>
    <cellStyle name="20% — акцент4 2 5 12" xfId="37968"/>
    <cellStyle name="20% - Акцент4 2 5 13" xfId="39523"/>
    <cellStyle name="20% — акцент4 2 5 13" xfId="39524"/>
    <cellStyle name="20% - Акцент4 2 5 14" xfId="43737"/>
    <cellStyle name="20% — акцент4 2 5 14" xfId="43736"/>
    <cellStyle name="20% - Акцент4 2 5 15" xfId="42442"/>
    <cellStyle name="20% — акцент4 2 5 15" xfId="42778"/>
    <cellStyle name="20% - Акцент4 2 5 16" xfId="48702"/>
    <cellStyle name="20% — акцент4 2 5 16" xfId="48703"/>
    <cellStyle name="20% - Акцент4 2 5 2" xfId="5703"/>
    <cellStyle name="20% — акцент4 2 5 2" xfId="5704"/>
    <cellStyle name="20% - Акцент4 2 5 3" xfId="14567"/>
    <cellStyle name="20% — акцент4 2 5 3" xfId="14568"/>
    <cellStyle name="20% - Акцент4 2 5 4" xfId="16288"/>
    <cellStyle name="20% — акцент4 2 5 4" xfId="20384"/>
    <cellStyle name="20% - Акцент4 2 5 5" xfId="14691"/>
    <cellStyle name="20% — акцент4 2 5 5" xfId="17322"/>
    <cellStyle name="20% - Акцент4 2 5 6" xfId="16059"/>
    <cellStyle name="20% — акцент4 2 5 6" xfId="22494"/>
    <cellStyle name="20% - Акцент4 2 5 7" xfId="26052"/>
    <cellStyle name="20% — акцент4 2 5 7" xfId="22429"/>
    <cellStyle name="20% - Акцент4 2 5 8" xfId="19074"/>
    <cellStyle name="20% — акцент4 2 5 8" xfId="18173"/>
    <cellStyle name="20% - Акцент4 2 5 9" xfId="32822"/>
    <cellStyle name="20% — акцент4 2 5 9" xfId="30395"/>
    <cellStyle name="20% - Акцент4 2 50" xfId="16850"/>
    <cellStyle name="20% - Акцент4 2 51" xfId="16746"/>
    <cellStyle name="20% - Акцент4 2 52" xfId="18653"/>
    <cellStyle name="20% - Акцент4 2 53" xfId="31195"/>
    <cellStyle name="20% - Акцент4 2 54" xfId="26441"/>
    <cellStyle name="20% - Акцент4 2 55" xfId="21493"/>
    <cellStyle name="20% - Акцент4 2 56" xfId="23886"/>
    <cellStyle name="20% - Акцент4 2 57" xfId="30443"/>
    <cellStyle name="20% - Акцент4 2 58" xfId="38372"/>
    <cellStyle name="20% - Акцент4 2 59" xfId="38462"/>
    <cellStyle name="20% - Акцент4 2 6" xfId="1266"/>
    <cellStyle name="20% — акцент4 2 6" xfId="1267"/>
    <cellStyle name="20% - Акцент4 2 6 10" xfId="33409"/>
    <cellStyle name="20% — акцент4 2 6 10" xfId="23337"/>
    <cellStyle name="20% - Акцент4 2 6 11" xfId="31888"/>
    <cellStyle name="20% — акцент4 2 6 11" xfId="35816"/>
    <cellStyle name="20% - Акцент4 2 6 12" xfId="37885"/>
    <cellStyle name="20% — акцент4 2 6 12" xfId="37804"/>
    <cellStyle name="20% - Акцент4 2 6 13" xfId="39525"/>
    <cellStyle name="20% — акцент4 2 6 13" xfId="39526"/>
    <cellStyle name="20% - Акцент4 2 6 14" xfId="43735"/>
    <cellStyle name="20% — акцент4 2 6 14" xfId="43734"/>
    <cellStyle name="20% - Акцент4 2 6 15" xfId="44525"/>
    <cellStyle name="20% — акцент4 2 6 15" xfId="44689"/>
    <cellStyle name="20% - Акцент4 2 6 16" xfId="48704"/>
    <cellStyle name="20% — акцент4 2 6 16" xfId="48705"/>
    <cellStyle name="20% - Акцент4 2 6 2" xfId="5705"/>
    <cellStyle name="20% — акцент4 2 6 2" xfId="5706"/>
    <cellStyle name="20% - Акцент4 2 6 3" xfId="14569"/>
    <cellStyle name="20% — акцент4 2 6 3" xfId="14570"/>
    <cellStyle name="20% - Акцент4 2 6 4" xfId="16287"/>
    <cellStyle name="20% — акцент4 2 6 4" xfId="20383"/>
    <cellStyle name="20% - Акцент4 2 6 5" xfId="27741"/>
    <cellStyle name="20% — акцент4 2 6 5" xfId="27445"/>
    <cellStyle name="20% - Акцент4 2 6 6" xfId="18964"/>
    <cellStyle name="20% — акцент4 2 6 6" xfId="25949"/>
    <cellStyle name="20% - Акцент4 2 6 7" xfId="15226"/>
    <cellStyle name="20% — акцент4 2 6 7" xfId="27461"/>
    <cellStyle name="20% - Акцент4 2 6 8" xfId="24795"/>
    <cellStyle name="20% — акцент4 2 6 8" xfId="27848"/>
    <cellStyle name="20% - Акцент4 2 6 9" xfId="30569"/>
    <cellStyle name="20% — акцент4 2 6 9" xfId="31922"/>
    <cellStyle name="20% - Акцент4 2 60" xfId="41842"/>
    <cellStyle name="20% - Акцент4 2 61" xfId="41741"/>
    <cellStyle name="20% - Акцент4 2 62" xfId="47766"/>
    <cellStyle name="20% - Акцент4 2 7" xfId="1268"/>
    <cellStyle name="20% — акцент4 2 7" xfId="1269"/>
    <cellStyle name="20% - Акцент4 2 7 10" xfId="33646"/>
    <cellStyle name="20% — акцент4 2 7 10" xfId="36342"/>
    <cellStyle name="20% - Акцент4 2 7 11" xfId="35991"/>
    <cellStyle name="20% — акцент4 2 7 11" xfId="36210"/>
    <cellStyle name="20% - Акцент4 2 7 12" xfId="37726"/>
    <cellStyle name="20% — акцент4 2 7 12" xfId="15133"/>
    <cellStyle name="20% - Акцент4 2 7 13" xfId="39527"/>
    <cellStyle name="20% — акцент4 2 7 13" xfId="39528"/>
    <cellStyle name="20% - Акцент4 2 7 14" xfId="46875"/>
    <cellStyle name="20% — акцент4 2 7 14" xfId="46711"/>
    <cellStyle name="20% - Акцент4 2 7 15" xfId="47667"/>
    <cellStyle name="20% — акцент4 2 7 15" xfId="47587"/>
    <cellStyle name="20% - Акцент4 2 7 16" xfId="48706"/>
    <cellStyle name="20% — акцент4 2 7 16" xfId="48707"/>
    <cellStyle name="20% - Акцент4 2 7 2" xfId="5707"/>
    <cellStyle name="20% — акцент4 2 7 2" xfId="5708"/>
    <cellStyle name="20% - Акцент4 2 7 3" xfId="14571"/>
    <cellStyle name="20% — акцент4 2 7 3" xfId="14572"/>
    <cellStyle name="20% - Акцент4 2 7 4" xfId="16286"/>
    <cellStyle name="20% — акцент4 2 7 4" xfId="20382"/>
    <cellStyle name="20% - Акцент4 2 7 5" xfId="27152"/>
    <cellStyle name="20% — акцент4 2 7 5" xfId="26862"/>
    <cellStyle name="20% - Акцент4 2 7 6" xfId="14510"/>
    <cellStyle name="20% — акцент4 2 7 6" xfId="18106"/>
    <cellStyle name="20% - Акцент4 2 7 7" xfId="27802"/>
    <cellStyle name="20% — акцент4 2 7 7" xfId="31182"/>
    <cellStyle name="20% - Акцент4 2 7 8" xfId="16575"/>
    <cellStyle name="20% — акцент4 2 7 8" xfId="22840"/>
    <cellStyle name="20% - Акцент4 2 7 9" xfId="22097"/>
    <cellStyle name="20% — акцент4 2 7 9" xfId="32178"/>
    <cellStyle name="20% - Акцент4 2 8" xfId="1270"/>
    <cellStyle name="20% — акцент4 2 8" xfId="1271"/>
    <cellStyle name="20% - Акцент4 2 8 10" xfId="36142"/>
    <cellStyle name="20% — акцент4 2 8 10" xfId="35946"/>
    <cellStyle name="20% - Акцент4 2 8 11" xfId="34173"/>
    <cellStyle name="20% — акцент4 2 8 11" xfId="33842"/>
    <cellStyle name="20% - Акцент4 2 8 12" xfId="33805"/>
    <cellStyle name="20% — акцент4 2 8 12" xfId="33381"/>
    <cellStyle name="20% - Акцент4 2 8 13" xfId="39529"/>
    <cellStyle name="20% — акцент4 2 8 13" xfId="39530"/>
    <cellStyle name="20% - Акцент4 2 8 14" xfId="46551"/>
    <cellStyle name="20% — акцент4 2 8 14" xfId="46391"/>
    <cellStyle name="20% - Акцент4 2 8 15" xfId="47505"/>
    <cellStyle name="20% — акцент4 2 8 15" xfId="47429"/>
    <cellStyle name="20% - Акцент4 2 8 16" xfId="48708"/>
    <cellStyle name="20% — акцент4 2 8 16" xfId="48709"/>
    <cellStyle name="20% - Акцент4 2 8 2" xfId="5709"/>
    <cellStyle name="20% — акцент4 2 8 2" xfId="5710"/>
    <cellStyle name="20% - Акцент4 2 8 3" xfId="14573"/>
    <cellStyle name="20% — акцент4 2 8 3" xfId="14574"/>
    <cellStyle name="20% - Акцент4 2 8 4" xfId="16285"/>
    <cellStyle name="20% — акцент4 2 8 4" xfId="25629"/>
    <cellStyle name="20% - Акцент4 2 8 5" xfId="26576"/>
    <cellStyle name="20% — акцент4 2 8 5" xfId="18771"/>
    <cellStyle name="20% - Акцент4 2 8 6" xfId="17421"/>
    <cellStyle name="20% — акцент4 2 8 6" xfId="26233"/>
    <cellStyle name="20% - Акцент4 2 8 7" xfId="30909"/>
    <cellStyle name="20% — акцент4 2 8 7" xfId="30645"/>
    <cellStyle name="20% - Акцент4 2 8 8" xfId="13878"/>
    <cellStyle name="20% — акцент4 2 8 8" xfId="18352"/>
    <cellStyle name="20% - Акцент4 2 8 9" xfId="17660"/>
    <cellStyle name="20% — акцент4 2 8 9" xfId="22565"/>
    <cellStyle name="20% - Акцент4 2 9" xfId="1272"/>
    <cellStyle name="20% — акцент4 2 9" xfId="1273"/>
    <cellStyle name="20% - Акцент4 2 9 10" xfId="35749"/>
    <cellStyle name="20% — акцент4 2 9 10" xfId="35553"/>
    <cellStyle name="20% - Акцент4 2 9 11" xfId="33605"/>
    <cellStyle name="20% — акцент4 2 9 11" xfId="37650"/>
    <cellStyle name="20% - Акцент4 2 9 12" xfId="34861"/>
    <cellStyle name="20% — акцент4 2 9 12" xfId="33729"/>
    <cellStyle name="20% - Акцент4 2 9 13" xfId="39531"/>
    <cellStyle name="20% — акцент4 2 9 13" xfId="39532"/>
    <cellStyle name="20% - Акцент4 2 9 14" xfId="46234"/>
    <cellStyle name="20% — акцент4 2 9 14" xfId="43733"/>
    <cellStyle name="20% - Акцент4 2 9 15" xfId="47351"/>
    <cellStyle name="20% — акцент4 2 9 15" xfId="44834"/>
    <cellStyle name="20% - Акцент4 2 9 16" xfId="48710"/>
    <cellStyle name="20% — акцент4 2 9 16" xfId="48711"/>
    <cellStyle name="20% - Акцент4 2 9 2" xfId="5711"/>
    <cellStyle name="20% — акцент4 2 9 2" xfId="5712"/>
    <cellStyle name="20% - Акцент4 2 9 3" xfId="14575"/>
    <cellStyle name="20% — акцент4 2 9 3" xfId="14576"/>
    <cellStyle name="20% - Акцент4 2 9 4" xfId="25339"/>
    <cellStyle name="20% — акцент4 2 9 4" xfId="25051"/>
    <cellStyle name="20% - Акцент4 2 9 5" xfId="26289"/>
    <cellStyle name="20% — акцент4 2 9 5" xfId="26002"/>
    <cellStyle name="20% - Акцент4 2 9 6" xfId="18361"/>
    <cellStyle name="20% — акцент4 2 9 6" xfId="14837"/>
    <cellStyle name="20% - Акцент4 2 9 7" xfId="30385"/>
    <cellStyle name="20% — акцент4 2 9 7" xfId="30112"/>
    <cellStyle name="20% - Акцент4 2 9 8" xfId="22911"/>
    <cellStyle name="20% — акцент4 2 9 8" xfId="18275"/>
    <cellStyle name="20% - Акцент4 2 9 9" xfId="23898"/>
    <cellStyle name="20% — акцент4 2 9 9" xfId="23298"/>
    <cellStyle name="20% — акцент4 20" xfId="1274"/>
    <cellStyle name="20% — акцент4 20 2" xfId="5713"/>
    <cellStyle name="20% — акцент4 21" xfId="1275"/>
    <cellStyle name="20% — акцент4 21 2" xfId="5714"/>
    <cellStyle name="20% — акцент4 22" xfId="1276"/>
    <cellStyle name="20% — акцент4 22 2" xfId="5715"/>
    <cellStyle name="20% — акцент4 23" xfId="1172"/>
    <cellStyle name="20% — акцент4 23 2" xfId="14483"/>
    <cellStyle name="20% — акцент4 24" xfId="3811"/>
    <cellStyle name="20% — акцент4 25" xfId="4127"/>
    <cellStyle name="20% — акцент4 26" xfId="4356"/>
    <cellStyle name="20% — акцент4 27" xfId="4692"/>
    <cellStyle name="20% — акцент4 28" xfId="4896"/>
    <cellStyle name="20% — акцент4 29" xfId="5605"/>
    <cellStyle name="20% - Акцент4 3" xfId="91"/>
    <cellStyle name="20% — акцент4 3" xfId="1278"/>
    <cellStyle name="20% - Акцент4 3 10" xfId="1279"/>
    <cellStyle name="20% — акцент4 3 10" xfId="1280"/>
    <cellStyle name="20% - Акцент4 3 10 10" xfId="22645"/>
    <cellStyle name="20% — акцент4 3 10 10" xfId="33228"/>
    <cellStyle name="20% - Акцент4 3 10 11" xfId="36890"/>
    <cellStyle name="20% — акцент4 3 10 11" xfId="36741"/>
    <cellStyle name="20% - Акцент4 3 10 12" xfId="30243"/>
    <cellStyle name="20% — акцент4 3 10 12" xfId="35567"/>
    <cellStyle name="20% - Акцент4 3 10 13" xfId="39538"/>
    <cellStyle name="20% — акцент4 3 10 13" xfId="39539"/>
    <cellStyle name="20% - Акцент4 3 10 14" xfId="45293"/>
    <cellStyle name="20% — акцент4 3 10 14" xfId="45131"/>
    <cellStyle name="20% - Акцент4 3 10 15" xfId="42541"/>
    <cellStyle name="20% — акцент4 3 10 15" xfId="42512"/>
    <cellStyle name="20% - Акцент4 3 10 16" xfId="48714"/>
    <cellStyle name="20% — акцент4 3 10 16" xfId="48715"/>
    <cellStyle name="20% - Акцент4 3 10 2" xfId="5718"/>
    <cellStyle name="20% — акцент4 3 10 2" xfId="5719"/>
    <cellStyle name="20% - Акцент4 3 10 3" xfId="14582"/>
    <cellStyle name="20% — акцент4 3 10 3" xfId="14583"/>
    <cellStyle name="20% - Акцент4 3 10 4" xfId="23882"/>
    <cellStyle name="20% — акцент4 3 10 4" xfId="23595"/>
    <cellStyle name="20% - Акцент4 3 10 5" xfId="21988"/>
    <cellStyle name="20% — акцент4 3 10 5" xfId="17947"/>
    <cellStyle name="20% - Акцент4 3 10 6" xfId="27103"/>
    <cellStyle name="20% — акцент4 3 10 6" xfId="19181"/>
    <cellStyle name="20% - Акцент4 3 10 7" xfId="24644"/>
    <cellStyle name="20% — акцент4 3 10 7" xfId="19378"/>
    <cellStyle name="20% - Акцент4 3 10 8" xfId="32485"/>
    <cellStyle name="20% — акцент4 3 10 8" xfId="32232"/>
    <cellStyle name="20% - Акцент4 3 10 9" xfId="28760"/>
    <cellStyle name="20% — акцент4 3 10 9" xfId="33588"/>
    <cellStyle name="20% - Акцент4 3 11" xfId="1281"/>
    <cellStyle name="20% — акцент4 3 11" xfId="1282"/>
    <cellStyle name="20% - Акцент4 3 11 10" xfId="34540"/>
    <cellStyle name="20% — акцент4 3 11 10" xfId="32061"/>
    <cellStyle name="20% - Акцент4 3 11 11" xfId="36589"/>
    <cellStyle name="20% — акцент4 3 11 11" xfId="36442"/>
    <cellStyle name="20% - Акцент4 3 11 12" xfId="26681"/>
    <cellStyle name="20% — акцент4 3 11 12" xfId="33362"/>
    <cellStyle name="20% - Акцент4 3 11 13" xfId="39540"/>
    <cellStyle name="20% — акцент4 3 11 13" xfId="39541"/>
    <cellStyle name="20% - Акцент4 3 11 14" xfId="44968"/>
    <cellStyle name="20% — акцент4 3 11 14" xfId="44803"/>
    <cellStyle name="20% - Акцент4 3 11 15" xfId="42159"/>
    <cellStyle name="20% — акцент4 3 11 15" xfId="45031"/>
    <cellStyle name="20% - Акцент4 3 11 16" xfId="48716"/>
    <cellStyle name="20% — акцент4 3 11 16" xfId="48717"/>
    <cellStyle name="20% - Акцент4 3 11 2" xfId="5720"/>
    <cellStyle name="20% — акцент4 3 11 2" xfId="5721"/>
    <cellStyle name="20% - Акцент4 3 11 3" xfId="14584"/>
    <cellStyle name="20% — акцент4 3 11 3" xfId="14585"/>
    <cellStyle name="20% - Акцент4 3 11 4" xfId="23308"/>
    <cellStyle name="20% — акцент4 3 11 4" xfId="23020"/>
    <cellStyle name="20% - Акцент4 3 11 5" xfId="18442"/>
    <cellStyle name="20% — акцент4 3 11 5" xfId="17905"/>
    <cellStyle name="20% - Акцент4 3 11 6" xfId="29430"/>
    <cellStyle name="20% — акцент4 3 11 6" xfId="29155"/>
    <cellStyle name="20% - Акцент4 3 11 7" xfId="17688"/>
    <cellStyle name="20% — акцент4 3 11 7" xfId="27850"/>
    <cellStyle name="20% - Акцент4 3 11 8" xfId="31975"/>
    <cellStyle name="20% — акцент4 3 11 8" xfId="22884"/>
    <cellStyle name="20% - Акцент4 3 11 9" xfId="33347"/>
    <cellStyle name="20% — акцент4 3 11 9" xfId="33122"/>
    <cellStyle name="20% - Акцент4 3 12" xfId="1283"/>
    <cellStyle name="20% — акцент4 3 12" xfId="1284"/>
    <cellStyle name="20% - Акцент4 3 12 10" xfId="31238"/>
    <cellStyle name="20% — акцент4 3 12 10" xfId="31241"/>
    <cellStyle name="20% - Акцент4 3 12 11" xfId="32733"/>
    <cellStyle name="20% — акцент4 3 12 11" xfId="35259"/>
    <cellStyle name="20% - Акцент4 3 12 12" xfId="36522"/>
    <cellStyle name="20% — акцент4 3 12 12" xfId="38364"/>
    <cellStyle name="20% - Акцент4 3 12 13" xfId="39542"/>
    <cellStyle name="20% — акцент4 3 12 13" xfId="39543"/>
    <cellStyle name="20% - Акцент4 3 12 14" xfId="44637"/>
    <cellStyle name="20% — акцент4 3 12 14" xfId="45294"/>
    <cellStyle name="20% - Акцент4 3 12 15" xfId="42582"/>
    <cellStyle name="20% — акцент4 3 12 15" xfId="45997"/>
    <cellStyle name="20% - Акцент4 3 12 16" xfId="48718"/>
    <cellStyle name="20% — акцент4 3 12 16" xfId="48719"/>
    <cellStyle name="20% - Акцент4 3 12 2" xfId="5722"/>
    <cellStyle name="20% — акцент4 3 12 2" xfId="5723"/>
    <cellStyle name="20% - Акцент4 3 12 3" xfId="14586"/>
    <cellStyle name="20% — акцент4 3 12 3" xfId="14587"/>
    <cellStyle name="20% - Акцент4 3 12 4" xfId="22734"/>
    <cellStyle name="20% — акцент4 3 12 4" xfId="22446"/>
    <cellStyle name="20% - Акцент4 3 12 5" xfId="18228"/>
    <cellStyle name="20% — акцент4 3 12 5" xfId="21617"/>
    <cellStyle name="20% - Акцент4 3 12 6" xfId="28870"/>
    <cellStyle name="20% — акцент4 3 12 6" xfId="28581"/>
    <cellStyle name="20% - Акцент4 3 12 7" xfId="19254"/>
    <cellStyle name="20% — акцент4 3 12 7" xfId="22654"/>
    <cellStyle name="20% - Акцент4 3 12 8" xfId="31715"/>
    <cellStyle name="20% — акцент4 3 12 8" xfId="31464"/>
    <cellStyle name="20% - Акцент4 3 12 9" xfId="20512"/>
    <cellStyle name="20% — акцент4 3 12 9" xfId="22886"/>
    <cellStyle name="20% - Акцент4 3 13" xfId="1285"/>
    <cellStyle name="20% — акцент4 3 13" xfId="1286"/>
    <cellStyle name="20% - Акцент4 3 13 10" xfId="28895"/>
    <cellStyle name="20% — акцент4 3 13 10" xfId="34389"/>
    <cellStyle name="20% - Акцент4 3 13 11" xfId="36031"/>
    <cellStyle name="20% — акцент4 3 13 11" xfId="35447"/>
    <cellStyle name="20% - Акцент4 3 13 12" xfId="38283"/>
    <cellStyle name="20% — акцент4 3 13 12" xfId="38204"/>
    <cellStyle name="20% - Акцент4 3 13 13" xfId="39544"/>
    <cellStyle name="20% — акцент4 3 13 13" xfId="39545"/>
    <cellStyle name="20% - Акцент4 3 13 14" xfId="45132"/>
    <cellStyle name="20% — акцент4 3 13 14" xfId="44969"/>
    <cellStyle name="20% - Акцент4 3 13 15" xfId="42513"/>
    <cellStyle name="20% — акцент4 3 13 15" xfId="42169"/>
    <cellStyle name="20% - Акцент4 3 13 16" xfId="48720"/>
    <cellStyle name="20% — акцент4 3 13 16" xfId="48721"/>
    <cellStyle name="20% - Акцент4 3 13 2" xfId="5724"/>
    <cellStyle name="20% — акцент4 3 13 2" xfId="5725"/>
    <cellStyle name="20% - Акцент4 3 13 3" xfId="14588"/>
    <cellStyle name="20% — акцент4 3 13 3" xfId="14589"/>
    <cellStyle name="20% - Акцент4 3 13 4" xfId="22146"/>
    <cellStyle name="20% — акцент4 3 13 4" xfId="21858"/>
    <cellStyle name="20% - Акцент4 3 13 5" xfId="17765"/>
    <cellStyle name="20% — акцент4 3 13 5" xfId="17941"/>
    <cellStyle name="20% - Акцент4 3 13 6" xfId="28299"/>
    <cellStyle name="20% — акцент4 3 13 6" xfId="15114"/>
    <cellStyle name="20% - Акцент4 3 13 7" xfId="20723"/>
    <cellStyle name="20% — акцент4 3 13 7" xfId="24858"/>
    <cellStyle name="20% - Акцент4 3 13 8" xfId="31232"/>
    <cellStyle name="20% — акцент4 3 13 8" xfId="24452"/>
    <cellStyle name="20% - Акцент4 3 13 9" xfId="27367"/>
    <cellStyle name="20% — акцент4 3 13 9" xfId="24828"/>
    <cellStyle name="20% - Акцент4 3 14" xfId="1287"/>
    <cellStyle name="20% — акцент4 3 14" xfId="1288"/>
    <cellStyle name="20% - Акцент4 3 14 10" xfId="18174"/>
    <cellStyle name="20% — акцент4 3 14 10" xfId="32623"/>
    <cellStyle name="20% - Акцент4 3 14 11" xfId="33706"/>
    <cellStyle name="20% — акцент4 3 14 11" xfId="33439"/>
    <cellStyle name="20% - Акцент4 3 14 12" xfId="38127"/>
    <cellStyle name="20% — акцент4 3 14 12" xfId="38049"/>
    <cellStyle name="20% - Акцент4 3 14 13" xfId="39546"/>
    <cellStyle name="20% — акцент4 3 14 13" xfId="39547"/>
    <cellStyle name="20% - Акцент4 3 14 14" xfId="44804"/>
    <cellStyle name="20% — акцент4 3 14 14" xfId="44638"/>
    <cellStyle name="20% - Акцент4 3 14 15" xfId="44866"/>
    <cellStyle name="20% — акцент4 3 14 15" xfId="42457"/>
    <cellStyle name="20% - Акцент4 3 14 16" xfId="48722"/>
    <cellStyle name="20% — акцент4 3 14 16" xfId="48723"/>
    <cellStyle name="20% - Акцент4 3 14 2" xfId="5726"/>
    <cellStyle name="20% — акцент4 3 14 2" xfId="5727"/>
    <cellStyle name="20% - Акцент4 3 14 3" xfId="14590"/>
    <cellStyle name="20% — акцент4 3 14 3" xfId="14591"/>
    <cellStyle name="20% - Акцент4 3 14 4" xfId="21562"/>
    <cellStyle name="20% — акцент4 3 14 4" xfId="22735"/>
    <cellStyle name="20% - Акцент4 3 14 5" xfId="18772"/>
    <cellStyle name="20% — акцент4 3 14 5" xfId="19657"/>
    <cellStyle name="20% - Акцент4 3 14 6" xfId="28017"/>
    <cellStyle name="20% — акцент4 3 14 6" xfId="22630"/>
    <cellStyle name="20% - Акцент4 3 14 7" xfId="26735"/>
    <cellStyle name="20% — акцент4 3 14 7" xfId="19220"/>
    <cellStyle name="20% - Акцент4 3 14 8" xfId="17128"/>
    <cellStyle name="20% — акцент4 3 14 8" xfId="13692"/>
    <cellStyle name="20% - Акцент4 3 14 9" xfId="28026"/>
    <cellStyle name="20% — акцент4 3 14 9" xfId="14936"/>
    <cellStyle name="20% - Акцент4 3 15" xfId="1289"/>
    <cellStyle name="20% — акцент4 3 15" xfId="1290"/>
    <cellStyle name="20% - Акцент4 3 15 10" xfId="31472"/>
    <cellStyle name="20% — акцент4 3 15 10" xfId="34344"/>
    <cellStyle name="20% - Акцент4 3 15 11" xfId="35060"/>
    <cellStyle name="20% — акцент4 3 15 11" xfId="35772"/>
    <cellStyle name="20% - Акцент4 3 15 12" xfId="37969"/>
    <cellStyle name="20% — акцент4 3 15 12" xfId="37886"/>
    <cellStyle name="20% - Акцент4 3 15 13" xfId="39548"/>
    <cellStyle name="20% — акцент4 3 15 13" xfId="39549"/>
    <cellStyle name="20% - Акцент4 3 15 14" xfId="43731"/>
    <cellStyle name="20% — акцент4 3 15 14" xfId="42025"/>
    <cellStyle name="20% - Акцент4 3 15 15" xfId="45165"/>
    <cellStyle name="20% — акцент4 3 15 15" xfId="44408"/>
    <cellStyle name="20% - Акцент4 3 15 16" xfId="48724"/>
    <cellStyle name="20% — акцент4 3 15 16" xfId="48725"/>
    <cellStyle name="20% - Акцент4 3 15 2" xfId="5728"/>
    <cellStyle name="20% — акцент4 3 15 2" xfId="5729"/>
    <cellStyle name="20% - Акцент4 3 15 3" xfId="14592"/>
    <cellStyle name="20% — акцент4 3 15 3" xfId="14593"/>
    <cellStyle name="20% - Акцент4 3 15 4" xfId="22447"/>
    <cellStyle name="20% — акцент4 3 15 4" xfId="22147"/>
    <cellStyle name="20% - Акцент4 3 15 5" xfId="14692"/>
    <cellStyle name="20% — акцент4 3 15 5" xfId="17478"/>
    <cellStyle name="20% - Акцент4 3 15 6" xfId="20774"/>
    <cellStyle name="20% — акцент4 3 15 6" xfId="23204"/>
    <cellStyle name="20% - Акцент4 3 15 7" xfId="27617"/>
    <cellStyle name="20% — акцент4 3 15 7" xfId="28694"/>
    <cellStyle name="20% - Акцент4 3 15 8" xfId="22602"/>
    <cellStyle name="20% — акцент4 3 15 8" xfId="16925"/>
    <cellStyle name="20% - Акцент4 3 15 9" xfId="21475"/>
    <cellStyle name="20% — акцент4 3 15 9" xfId="18687"/>
    <cellStyle name="20% - Акцент4 3 16" xfId="1291"/>
    <cellStyle name="20% — акцент4 3 16" xfId="1292"/>
    <cellStyle name="20% - Акцент4 3 16 10" xfId="22614"/>
    <cellStyle name="20% — акцент4 3 16 10" xfId="34128"/>
    <cellStyle name="20% - Акцент4 3 16 11" xfId="35249"/>
    <cellStyle name="20% — акцент4 3 16 11" xfId="33458"/>
    <cellStyle name="20% - Акцент4 3 16 12" xfId="37805"/>
    <cellStyle name="20% — акцент4 3 16 12" xfId="37727"/>
    <cellStyle name="20% - Акцент4 3 16 13" xfId="39550"/>
    <cellStyle name="20% — акцент4 3 16 13" xfId="39551"/>
    <cellStyle name="20% - Акцент4 3 16 14" xfId="43732"/>
    <cellStyle name="20% — акцент4 3 16 14" xfId="41268"/>
    <cellStyle name="20% - Акцент4 3 16 15" xfId="45000"/>
    <cellStyle name="20% — акцент4 3 16 15" xfId="43210"/>
    <cellStyle name="20% - Акцент4 3 16 16" xfId="48726"/>
    <cellStyle name="20% — акцент4 3 16 16" xfId="48727"/>
    <cellStyle name="20% - Акцент4 3 16 2" xfId="5730"/>
    <cellStyle name="20% — акцент4 3 16 2" xfId="5731"/>
    <cellStyle name="20% - Акцент4 3 16 3" xfId="14594"/>
    <cellStyle name="20% — акцент4 3 16 3" xfId="14595"/>
    <cellStyle name="20% - Акцент4 3 16 4" xfId="21859"/>
    <cellStyle name="20% — акцент4 3 16 4" xfId="21563"/>
    <cellStyle name="20% - Акцент4 3 16 5" xfId="27742"/>
    <cellStyle name="20% — акцент4 3 16 5" xfId="27446"/>
    <cellStyle name="20% - Акцент4 3 16 6" xfId="26718"/>
    <cellStyle name="20% — акцент4 3 16 6" xfId="24060"/>
    <cellStyle name="20% - Акцент4 3 16 7" xfId="24204"/>
    <cellStyle name="20% — акцент4 3 16 7" xfId="28362"/>
    <cellStyle name="20% - Акцент4 3 16 8" xfId="18450"/>
    <cellStyle name="20% — акцент4 3 16 8" xfId="25801"/>
    <cellStyle name="20% - Акцент4 3 16 9" xfId="29987"/>
    <cellStyle name="20% — акцент4 3 16 9" xfId="21638"/>
    <cellStyle name="20% - Акцент4 3 17" xfId="1293"/>
    <cellStyle name="20% — акцент4 3 17" xfId="5717"/>
    <cellStyle name="20% - Акцент4 3 17 10" xfId="33517"/>
    <cellStyle name="20% - Акцент4 3 17 11" xfId="32265"/>
    <cellStyle name="20% - Акцент4 3 17 12" xfId="32613"/>
    <cellStyle name="20% - Акцент4 3 17 13" xfId="39552"/>
    <cellStyle name="20% - Акцент4 3 17 14" xfId="46876"/>
    <cellStyle name="20% - Акцент4 3 17 15" xfId="47668"/>
    <cellStyle name="20% - Акцент4 3 17 16" xfId="48728"/>
    <cellStyle name="20% - Акцент4 3 17 2" xfId="5732"/>
    <cellStyle name="20% - Акцент4 3 17 3" xfId="14596"/>
    <cellStyle name="20% - Акцент4 3 17 4" xfId="20380"/>
    <cellStyle name="20% - Акцент4 3 17 5" xfId="27153"/>
    <cellStyle name="20% - Акцент4 3 17 6" xfId="23764"/>
    <cellStyle name="20% - Акцент4 3 17 7" xfId="26707"/>
    <cellStyle name="20% - Акцент4 3 17 8" xfId="26725"/>
    <cellStyle name="20% - Акцент4 3 17 9" xfId="14437"/>
    <cellStyle name="20% - Акцент4 3 18" xfId="1294"/>
    <cellStyle name="20% — акцент4 3 18" xfId="14581"/>
    <cellStyle name="20% - Акцент4 3 18 10" xfId="32035"/>
    <cellStyle name="20% - Акцент4 3 18 11" xfId="29195"/>
    <cellStyle name="20% - Акцент4 3 18 12" xfId="39553"/>
    <cellStyle name="20% - Акцент4 3 18 13" xfId="46712"/>
    <cellStyle name="20% - Акцент4 3 18 14" xfId="47588"/>
    <cellStyle name="20% - Акцент4 3 18 15" xfId="48729"/>
    <cellStyle name="20% - Акцент4 3 18 2" xfId="5733"/>
    <cellStyle name="20% - Акцент4 3 18 3" xfId="17148"/>
    <cellStyle name="20% - Акцент4 3 18 4" xfId="26863"/>
    <cellStyle name="20% - Акцент4 3 18 5" xfId="23985"/>
    <cellStyle name="20% - Акцент4 3 18 6" xfId="31183"/>
    <cellStyle name="20% - Акцент4 3 18 7" xfId="17594"/>
    <cellStyle name="20% - Акцент4 3 18 8" xfId="20422"/>
    <cellStyle name="20% - Акцент4 3 18 9" xfId="36343"/>
    <cellStyle name="20% - Акцент4 3 19" xfId="1295"/>
    <cellStyle name="20% — акцент4 3 19" xfId="24170"/>
    <cellStyle name="20% - Акцент4 3 19 10" xfId="30231"/>
    <cellStyle name="20% - Акцент4 3 19 11" xfId="39554"/>
    <cellStyle name="20% - Акцент4 3 19 12" xfId="46552"/>
    <cellStyle name="20% - Акцент4 3 19 13" xfId="47506"/>
    <cellStyle name="20% - Акцент4 3 19 14" xfId="48730"/>
    <cellStyle name="20% - Акцент4 3 19 2" xfId="5734"/>
    <cellStyle name="20% - Акцент4 3 19 3" xfId="26577"/>
    <cellStyle name="20% - Акцент4 3 19 4" xfId="22752"/>
    <cellStyle name="20% - Акцент4 3 19 5" xfId="30910"/>
    <cellStyle name="20% - Акцент4 3 19 6" xfId="19073"/>
    <cellStyle name="20% - Акцент4 3 19 7" xfId="26268"/>
    <cellStyle name="20% - Акцент4 3 19 8" xfId="36143"/>
    <cellStyle name="20% - Акцент4 3 19 9" xfId="31623"/>
    <cellStyle name="20% - Акцент4 3 2" xfId="92"/>
    <cellStyle name="20% — акцент4 3 2" xfId="1296"/>
    <cellStyle name="20% - Акцент4 3 2 10" xfId="4883"/>
    <cellStyle name="20% — акцент4 3 2 10" xfId="35947"/>
    <cellStyle name="20% - Акцент4 3 2 11" xfId="5735"/>
    <cellStyle name="20% — акцент4 3 2 11" xfId="33138"/>
    <cellStyle name="20% - Акцент4 3 2 12" xfId="8671"/>
    <cellStyle name="20% — акцент4 3 2 12" xfId="37219"/>
    <cellStyle name="20% - Акцент4 3 2 13" xfId="8990"/>
    <cellStyle name="20% — акцент4 3 2 13" xfId="39555"/>
    <cellStyle name="20% - Акцент4 3 2 14" xfId="9300"/>
    <cellStyle name="20% — акцент4 3 2 14" xfId="46392"/>
    <cellStyle name="20% - Акцент4 3 2 15" xfId="9618"/>
    <cellStyle name="20% — акцент4 3 2 15" xfId="47430"/>
    <cellStyle name="20% - Акцент4 3 2 16" xfId="9936"/>
    <cellStyle name="20% — акцент4 3 2 16" xfId="48731"/>
    <cellStyle name="20% - Акцент4 3 2 17" xfId="10254"/>
    <cellStyle name="20% - Акцент4 3 2 18" xfId="10572"/>
    <cellStyle name="20% - Акцент4 3 2 19" xfId="10890"/>
    <cellStyle name="20% - Акцент4 3 2 2" xfId="1297"/>
    <cellStyle name="20% — акцент4 3 2 2" xfId="5736"/>
    <cellStyle name="20% - Акцент4 3 2 2 10" xfId="35750"/>
    <cellStyle name="20% - Акцент4 3 2 2 11" xfId="34610"/>
    <cellStyle name="20% - Акцент4 3 2 2 12" xfId="36471"/>
    <cellStyle name="20% - Акцент4 3 2 2 13" xfId="39556"/>
    <cellStyle name="20% - Акцент4 3 2 2 14" xfId="46235"/>
    <cellStyle name="20% - Акцент4 3 2 2 15" xfId="47352"/>
    <cellStyle name="20% - Акцент4 3 2 2 16" xfId="48732"/>
    <cellStyle name="20% - Акцент4 3 2 2 2" xfId="5737"/>
    <cellStyle name="20% - Акцент4 3 2 2 3" xfId="14600"/>
    <cellStyle name="20% - Акцент4 3 2 2 4" xfId="25630"/>
    <cellStyle name="20% - Акцент4 3 2 2 5" xfId="26003"/>
    <cellStyle name="20% - Акцент4 3 2 2 6" xfId="24350"/>
    <cellStyle name="20% - Акцент4 3 2 2 7" xfId="30386"/>
    <cellStyle name="20% - Акцент4 3 2 2 8" xfId="22355"/>
    <cellStyle name="20% - Акцент4 3 2 2 9" xfId="25077"/>
    <cellStyle name="20% - Акцент4 3 2 20" xfId="11208"/>
    <cellStyle name="20% - Акцент4 3 2 21" xfId="11526"/>
    <cellStyle name="20% - Акцент4 3 2 22" xfId="11844"/>
    <cellStyle name="20% - Акцент4 3 2 23" xfId="12162"/>
    <cellStyle name="20% - Акцент4 3 2 24" xfId="12488"/>
    <cellStyle name="20% - Акцент4 3 2 25" xfId="12798"/>
    <cellStyle name="20% - Акцент4 3 2 26" xfId="13123"/>
    <cellStyle name="20% - Акцент4 3 2 27" xfId="13446"/>
    <cellStyle name="20% - Акцент4 3 2 28" xfId="16848"/>
    <cellStyle name="20% - Акцент4 3 2 29" xfId="20825"/>
    <cellStyle name="20% - Акцент4 3 2 3" xfId="1298"/>
    <cellStyle name="20% — акцент4 3 2 3" xfId="14599"/>
    <cellStyle name="20% - Акцент4 3 2 3 10" xfId="37651"/>
    <cellStyle name="20% - Акцент4 3 2 3 11" xfId="36808"/>
    <cellStyle name="20% - Акцент4 3 2 3 12" xfId="39557"/>
    <cellStyle name="20% - Акцент4 3 2 3 13" xfId="46083"/>
    <cellStyle name="20% - Акцент4 3 2 3 14" xfId="47276"/>
    <cellStyle name="20% - Акцент4 3 2 3 15" xfId="48733"/>
    <cellStyle name="20% - Акцент4 3 2 3 2" xfId="5738"/>
    <cellStyle name="20% - Акцент4 3 2 3 3" xfId="25340"/>
    <cellStyle name="20% - Акцент4 3 2 3 4" xfId="25710"/>
    <cellStyle name="20% - Акцент4 3 2 3 5" xfId="19434"/>
    <cellStyle name="20% - Акцент4 3 2 3 6" xfId="30113"/>
    <cellStyle name="20% - Акцент4 3 2 3 7" xfId="22922"/>
    <cellStyle name="20% - Акцент4 3 2 3 8" xfId="30831"/>
    <cellStyle name="20% - Акцент4 3 2 3 9" xfId="35554"/>
    <cellStyle name="20% - Акцент4 3 2 30" xfId="18652"/>
    <cellStyle name="20% - Акцент4 3 2 31" xfId="25785"/>
    <cellStyle name="20% - Акцент4 3 2 32" xfId="17052"/>
    <cellStyle name="20% - Акцент4 3 2 33" xfId="24730"/>
    <cellStyle name="20% - Акцент4 3 2 34" xfId="33422"/>
    <cellStyle name="20% - Акцент4 3 2 35" xfId="35026"/>
    <cellStyle name="20% - Акцент4 3 2 36" xfId="25670"/>
    <cellStyle name="20% - Акцент4 3 2 37" xfId="38465"/>
    <cellStyle name="20% - Акцент4 3 2 38" xfId="38773"/>
    <cellStyle name="20% - Акцент4 3 2 39" xfId="41742"/>
    <cellStyle name="20% - Акцент4 3 2 4" xfId="1299"/>
    <cellStyle name="20% — акцент4 3 2 4" xfId="16284"/>
    <cellStyle name="20% - Акцент4 3 2 4 10" xfId="36039"/>
    <cellStyle name="20% - Акцент4 3 2 4 11" xfId="39558"/>
    <cellStyle name="20% - Акцент4 3 2 4 12" xfId="45927"/>
    <cellStyle name="20% - Акцент4 3 2 4 13" xfId="47195"/>
    <cellStyle name="20% - Акцент4 3 2 4 14" xfId="48734"/>
    <cellStyle name="20% - Акцент4 3 2 4 2" xfId="5739"/>
    <cellStyle name="20% - Акцент4 3 2 4 3" xfId="18134"/>
    <cellStyle name="20% - Акцент4 3 2 4 4" xfId="23450"/>
    <cellStyle name="20% - Акцент4 3 2 4 5" xfId="29846"/>
    <cellStyle name="20% - Акцент4 3 2 4 6" xfId="17406"/>
    <cellStyle name="20% - Акцент4 3 2 4 7" xfId="34747"/>
    <cellStyle name="20% - Акцент4 3 2 4 8" xfId="35364"/>
    <cellStyle name="20% - Акцент4 3 2 4 9" xfId="37504"/>
    <cellStyle name="20% - Акцент4 3 2 40" xfId="47769"/>
    <cellStyle name="20% - Акцент4 3 2 5" xfId="1300"/>
    <cellStyle name="20% — акцент4 3 2 5" xfId="26290"/>
    <cellStyle name="20% - Акцент4 3 2 5 10" xfId="39559"/>
    <cellStyle name="20% - Акцент4 3 2 5 11" xfId="45772"/>
    <cellStyle name="20% - Акцент4 3 2 5 12" xfId="47114"/>
    <cellStyle name="20% - Акцент4 3 2 5 13" xfId="48735"/>
    <cellStyle name="20% - Акцент4 3 2 5 2" xfId="5740"/>
    <cellStyle name="20% - Акцент4 3 2 5 3" xfId="27514"/>
    <cellStyle name="20% - Акцент4 3 2 5 4" xfId="29585"/>
    <cellStyle name="20% - Акцент4 3 2 5 5" xfId="28225"/>
    <cellStyle name="20% - Акцент4 3 2 5 6" xfId="34514"/>
    <cellStyle name="20% - Акцент4 3 2 5 7" xfId="35170"/>
    <cellStyle name="20% - Акцент4 3 2 5 8" xfId="37347"/>
    <cellStyle name="20% - Акцент4 3 2 5 9" xfId="35245"/>
    <cellStyle name="20% - Акцент4 3 2 6" xfId="3824"/>
    <cellStyle name="20% — акцент4 3 2 6" xfId="21432"/>
    <cellStyle name="20% - Акцент4 3 2 7" xfId="4136"/>
    <cellStyle name="20% — акцент4 3 2 7" xfId="30646"/>
    <cellStyle name="20% - Акцент4 3 2 8" xfId="4369"/>
    <cellStyle name="20% — акцент4 3 2 8" xfId="26972"/>
    <cellStyle name="20% - Акцент4 3 2 9" xfId="4679"/>
    <cellStyle name="20% — акцент4 3 2 9" xfId="31387"/>
    <cellStyle name="20% - Акцент4 3 20" xfId="1301"/>
    <cellStyle name="20% — акцент4 3 20" xfId="14152"/>
    <cellStyle name="20% - Акцент4 3 20 10" xfId="39560"/>
    <cellStyle name="20% - Акцент4 3 20 11" xfId="45619"/>
    <cellStyle name="20% - Акцент4 3 20 12" xfId="47037"/>
    <cellStyle name="20% - Акцент4 3 20 13" xfId="48736"/>
    <cellStyle name="20% - Акцент4 3 20 2" xfId="5741"/>
    <cellStyle name="20% - Акцент4 3 20 3" xfId="25055"/>
    <cellStyle name="20% - Акцент4 3 20 4" xfId="27891"/>
    <cellStyle name="20% - Акцент4 3 20 5" xfId="30331"/>
    <cellStyle name="20% - Акцент4 3 20 6" xfId="34289"/>
    <cellStyle name="20% - Акцент4 3 20 7" xfId="34966"/>
    <cellStyle name="20% - Акцент4 3 20 8" xfId="37195"/>
    <cellStyle name="20% - Акцент4 3 20 9" xfId="20148"/>
    <cellStyle name="20% - Акцент4 3 21" xfId="1302"/>
    <cellStyle name="20% — акцент4 3 21" xfId="23161"/>
    <cellStyle name="20% - Акцент4 3 21 10" xfId="45456"/>
    <cellStyle name="20% - Акцент4 3 21 11" xfId="46957"/>
    <cellStyle name="20% - Акцент4 3 21 12" xfId="48737"/>
    <cellStyle name="20% - Акцент4 3 21 2" xfId="5742"/>
    <cellStyle name="20% - Акцент4 3 21 3" xfId="26757"/>
    <cellStyle name="20% - Акцент4 3 21 4" xfId="32984"/>
    <cellStyle name="20% - Акцент4 3 21 5" xfId="34052"/>
    <cellStyle name="20% - Акцент4 3 21 6" xfId="22194"/>
    <cellStyle name="20% - Акцент4 3 21 7" xfId="37045"/>
    <cellStyle name="20% - Акцент4 3 21 8" xfId="14322"/>
    <cellStyle name="20% - Акцент4 3 21 9" xfId="39561"/>
    <cellStyle name="20% - Акцент4 3 22" xfId="1303"/>
    <cellStyle name="20% — акцент4 3 22" xfId="18373"/>
    <cellStyle name="20% - Акцент4 3 22 10" xfId="45487"/>
    <cellStyle name="20% - Акцент4 3 22 11" xfId="48738"/>
    <cellStyle name="20% - Акцент4 3 22 2" xfId="5743"/>
    <cellStyle name="20% - Акцент4 3 22 3" xfId="32730"/>
    <cellStyle name="20% - Акцент4 3 22 4" xfId="33827"/>
    <cellStyle name="20% - Акцент4 3 22 5" xfId="32064"/>
    <cellStyle name="20% - Акцент4 3 22 6" xfId="36891"/>
    <cellStyle name="20% - Акцент4 3 22 7" xfId="24943"/>
    <cellStyle name="20% - Акцент4 3 22 8" xfId="39562"/>
    <cellStyle name="20% - Акцент4 3 22 9" xfId="43729"/>
    <cellStyle name="20% - Акцент4 3 23" xfId="1304"/>
    <cellStyle name="20% — акцент4 3 23" xfId="32729"/>
    <cellStyle name="20% - Акцент4 3 23 10" xfId="48739"/>
    <cellStyle name="20% - Акцент4 3 23 2" xfId="5744"/>
    <cellStyle name="20% - Акцент4 3 23 3" xfId="33589"/>
    <cellStyle name="20% - Акцент4 3 23 4" xfId="25462"/>
    <cellStyle name="20% - Акцент4 3 23 5" xfId="36742"/>
    <cellStyle name="20% - Акцент4 3 23 6" xfId="28162"/>
    <cellStyle name="20% - Акцент4 3 23 7" xfId="39563"/>
    <cellStyle name="20% - Акцент4 3 23 8" xfId="44342"/>
    <cellStyle name="20% - Акцент4 3 23 9" xfId="39226"/>
    <cellStyle name="20% - Акцент4 3 24" xfId="1305"/>
    <cellStyle name="20% — акцент4 3 24" xfId="33826"/>
    <cellStyle name="20% - Акцент4 3 24 2" xfId="5745"/>
    <cellStyle name="20% - Акцент4 3 24 3" xfId="26145"/>
    <cellStyle name="20% - Акцент4 3 24 4" xfId="36590"/>
    <cellStyle name="20% - Акцент4 3 24 5" xfId="36617"/>
    <cellStyle name="20% - Акцент4 3 24 6" xfId="39564"/>
    <cellStyle name="20% - Акцент4 3 24 7" xfId="44460"/>
    <cellStyle name="20% - Акцент4 3 24 8" xfId="42599"/>
    <cellStyle name="20% - Акцент4 3 24 9" xfId="48740"/>
    <cellStyle name="20% - Акцент4 3 25" xfId="1277"/>
    <cellStyle name="20% — акцент4 3 25" xfId="24215"/>
    <cellStyle name="20% - Акцент4 3 25 2" xfId="14580"/>
    <cellStyle name="20% - Акцент4 3 25 3" xfId="37044"/>
    <cellStyle name="20% - Акцент4 3 25 4" xfId="35071"/>
    <cellStyle name="20% - Акцент4 3 25 5" xfId="39536"/>
    <cellStyle name="20% - Акцент4 3 25 6" xfId="45618"/>
    <cellStyle name="20% - Акцент4 3 25 7" xfId="47036"/>
    <cellStyle name="20% - Акцент4 3 25 8" xfId="48712"/>
    <cellStyle name="20% - Акцент4 3 26" xfId="3823"/>
    <cellStyle name="20% — акцент4 3 26" xfId="33366"/>
    <cellStyle name="20% - Акцент4 3 27" xfId="4135"/>
    <cellStyle name="20% — акцент4 3 27" xfId="22659"/>
    <cellStyle name="20% - Акцент4 3 28" xfId="4368"/>
    <cellStyle name="20% — акцент4 3 28" xfId="39537"/>
    <cellStyle name="20% - Акцент4 3 29" xfId="4680"/>
    <cellStyle name="20% — акцент4 3 29" xfId="45455"/>
    <cellStyle name="20% - Акцент4 3 3" xfId="1306"/>
    <cellStyle name="20% — акцент4 3 3" xfId="1307"/>
    <cellStyle name="20% - Акцент4 3 3 10" xfId="34370"/>
    <cellStyle name="20% — акцент4 3 3 10" xfId="18114"/>
    <cellStyle name="20% - Акцент4 3 3 11" xfId="36443"/>
    <cellStyle name="20% — акцент4 3 3 11" xfId="32600"/>
    <cellStyle name="20% - Акцент4 3 3 12" xfId="36767"/>
    <cellStyle name="20% — акцент4 3 3 12" xfId="36917"/>
    <cellStyle name="20% - Акцент4 3 3 13" xfId="39565"/>
    <cellStyle name="20% — акцент4 3 3 13" xfId="39566"/>
    <cellStyle name="20% - Акцент4 3 3 14" xfId="43728"/>
    <cellStyle name="20% — акцент4 3 3 14" xfId="42475"/>
    <cellStyle name="20% - Акцент4 3 3 15" xfId="45648"/>
    <cellStyle name="20% — акцент4 3 3 15" xfId="44398"/>
    <cellStyle name="20% - Акцент4 3 3 16" xfId="48741"/>
    <cellStyle name="20% — акцент4 3 3 16" xfId="48742"/>
    <cellStyle name="20% - Акцент4 3 3 2" xfId="5746"/>
    <cellStyle name="20% — акцент4 3 3 2" xfId="5747"/>
    <cellStyle name="20% - Акцент4 3 3 3" xfId="14608"/>
    <cellStyle name="20% — акцент4 3 3 3" xfId="14609"/>
    <cellStyle name="20% - Акцент4 3 3 4" xfId="23021"/>
    <cellStyle name="20% — акцент4 3 3 4" xfId="20378"/>
    <cellStyle name="20% - Акцент4 3 3 5" xfId="19486"/>
    <cellStyle name="20% — акцент4 3 3 5" xfId="22049"/>
    <cellStyle name="20% - Акцент4 3 3 6" xfId="29431"/>
    <cellStyle name="20% — акцент4 3 3 6" xfId="29156"/>
    <cellStyle name="20% - Акцент4 3 3 7" xfId="24051"/>
    <cellStyle name="20% — акцент4 3 3 7" xfId="21707"/>
    <cellStyle name="20% - Акцент4 3 3 8" xfId="31976"/>
    <cellStyle name="20% — акцент4 3 3 8" xfId="31716"/>
    <cellStyle name="20% - Акцент4 3 3 9" xfId="33123"/>
    <cellStyle name="20% — акцент4 3 3 9" xfId="22723"/>
    <cellStyle name="20% - Акцент4 3 30" xfId="4884"/>
    <cellStyle name="20% — акцент4 3 30" xfId="46956"/>
    <cellStyle name="20% - Акцент4 3 31" xfId="5716"/>
    <cellStyle name="20% — акцент4 3 31" xfId="48713"/>
    <cellStyle name="20% - Акцент4 3 32" xfId="8319"/>
    <cellStyle name="20% - Акцент4 3 32 2" xfId="21016"/>
    <cellStyle name="20% - Акцент4 3 33" xfId="8532"/>
    <cellStyle name="20% - Акцент4 3 33 2" xfId="21229"/>
    <cellStyle name="20% - Акцент4 3 34" xfId="8670"/>
    <cellStyle name="20% - Акцент4 3 35" xfId="8989"/>
    <cellStyle name="20% - Акцент4 3 36" xfId="9301"/>
    <cellStyle name="20% - Акцент4 3 37" xfId="9619"/>
    <cellStyle name="20% - Акцент4 3 38" xfId="9937"/>
    <cellStyle name="20% - Акцент4 3 39" xfId="10255"/>
    <cellStyle name="20% - Акцент4 3 4" xfId="1308"/>
    <cellStyle name="20% — акцент4 3 4" xfId="1309"/>
    <cellStyle name="20% - Акцент4 3 4 10" xfId="34643"/>
    <cellStyle name="20% — акцент4 3 4 10" xfId="33727"/>
    <cellStyle name="20% - Акцент4 3 4 11" xfId="34512"/>
    <cellStyle name="20% — акцент4 3 4 11" xfId="36191"/>
    <cellStyle name="20% - Акцент4 3 4 12" xfId="37071"/>
    <cellStyle name="20% — акцент4 3 4 12" xfId="37240"/>
    <cellStyle name="20% - Акцент4 3 4 13" xfId="39567"/>
    <cellStyle name="20% — акцент4 3 4 13" xfId="39568"/>
    <cellStyle name="20% - Акцент4 3 4 14" xfId="42406"/>
    <cellStyle name="20% — акцент4 3 4 14" xfId="42308"/>
    <cellStyle name="20% - Акцент4 3 4 15" xfId="44401"/>
    <cellStyle name="20% — акцент4 3 4 15" xfId="46461"/>
    <cellStyle name="20% - Акцент4 3 4 16" xfId="48743"/>
    <cellStyle name="20% — акцент4 3 4 16" xfId="48744"/>
    <cellStyle name="20% - Акцент4 3 4 2" xfId="5748"/>
    <cellStyle name="20% — акцент4 3 4 2" xfId="5749"/>
    <cellStyle name="20% - Акцент4 3 4 3" xfId="14610"/>
    <cellStyle name="20% — акцент4 3 4 3" xfId="14611"/>
    <cellStyle name="20% - Акцент4 3 4 4" xfId="20377"/>
    <cellStyle name="20% — акцент4 3 4 4" xfId="18016"/>
    <cellStyle name="20% - Акцент4 3 4 5" xfId="15523"/>
    <cellStyle name="20% — акцент4 3 4 5" xfId="23222"/>
    <cellStyle name="20% - Акцент4 3 4 6" xfId="28871"/>
    <cellStyle name="20% — акцент4 3 4 6" xfId="28582"/>
    <cellStyle name="20% - Акцент4 3 4 7" xfId="21649"/>
    <cellStyle name="20% — акцент4 3 4 7" xfId="28482"/>
    <cellStyle name="20% - Акцент4 3 4 8" xfId="31465"/>
    <cellStyle name="20% — акцент4 3 4 8" xfId="31233"/>
    <cellStyle name="20% - Акцент4 3 4 9" xfId="27779"/>
    <cellStyle name="20% — акцент4 3 4 9" xfId="17192"/>
    <cellStyle name="20% - Акцент4 3 40" xfId="10573"/>
    <cellStyle name="20% - Акцент4 3 41" xfId="10891"/>
    <cellStyle name="20% - Акцент4 3 42" xfId="11209"/>
    <cellStyle name="20% - Акцент4 3 43" xfId="11527"/>
    <cellStyle name="20% - Акцент4 3 44" xfId="11845"/>
    <cellStyle name="20% - Акцент4 3 45" xfId="12163"/>
    <cellStyle name="20% - Акцент4 3 46" xfId="12487"/>
    <cellStyle name="20% - Акцент4 3 47" xfId="12799"/>
    <cellStyle name="20% - Акцент4 3 48" xfId="13122"/>
    <cellStyle name="20% - Акцент4 3 49" xfId="13445"/>
    <cellStyle name="20% - Акцент4 3 5" xfId="1310"/>
    <cellStyle name="20% — акцент4 3 5" xfId="1311"/>
    <cellStyle name="20% - Акцент4 3 5 10" xfId="34420"/>
    <cellStyle name="20% — акцент4 3 5 10" xfId="25251"/>
    <cellStyle name="20% - Акцент4 3 5 11" xfId="36010"/>
    <cellStyle name="20% — акцент4 3 5 11" xfId="21290"/>
    <cellStyle name="20% - Акцент4 3 5 12" xfId="37373"/>
    <cellStyle name="20% — акцент4 3 5 12" xfId="38361"/>
    <cellStyle name="20% - Акцент4 3 5 13" xfId="39569"/>
    <cellStyle name="20% — акцент4 3 5 13" xfId="39570"/>
    <cellStyle name="20% - Акцент4 3 5 14" xfId="42147"/>
    <cellStyle name="20% — акцент4 3 5 14" xfId="42024"/>
    <cellStyle name="20% - Акцент4 3 5 15" xfId="45534"/>
    <cellStyle name="20% — акцент4 3 5 15" xfId="44400"/>
    <cellStyle name="20% - Акцент4 3 5 16" xfId="48745"/>
    <cellStyle name="20% — акцент4 3 5 16" xfId="48746"/>
    <cellStyle name="20% - Акцент4 3 5 2" xfId="5750"/>
    <cellStyle name="20% — акцент4 3 5 2" xfId="5751"/>
    <cellStyle name="20% - Акцент4 3 5 3" xfId="14612"/>
    <cellStyle name="20% — акцент4 3 5 3" xfId="14613"/>
    <cellStyle name="20% - Акцент4 3 5 4" xfId="17830"/>
    <cellStyle name="20% — акцент4 3 5 4" xfId="17643"/>
    <cellStyle name="20% - Акцент4 3 5 5" xfId="19925"/>
    <cellStyle name="20% — акцент4 3 5 5" xfId="14693"/>
    <cellStyle name="20% - Акцент4 3 5 6" xfId="28300"/>
    <cellStyle name="20% — акцент4 3 5 6" xfId="28018"/>
    <cellStyle name="20% - Акцент4 3 5 7" xfId="20807"/>
    <cellStyle name="20% — акцент4 3 5 7" xfId="17062"/>
    <cellStyle name="20% - Акцент4 3 5 8" xfId="23344"/>
    <cellStyle name="20% — акцент4 3 5 8" xfId="26008"/>
    <cellStyle name="20% - Акцент4 3 5 9" xfId="32800"/>
    <cellStyle name="20% — акцент4 3 5 9" xfId="32792"/>
    <cellStyle name="20% - Акцент4 3 50" xfId="20940"/>
    <cellStyle name="20% - Акцент4 3 51" xfId="17163"/>
    <cellStyle name="20% - Акцент4 3 52" xfId="19770"/>
    <cellStyle name="20% - Акцент4 3 53" xfId="26621"/>
    <cellStyle name="20% - Акцент4 3 54" xfId="22740"/>
    <cellStyle name="20% - Акцент4 3 55" xfId="23726"/>
    <cellStyle name="20% - Акцент4 3 56" xfId="30765"/>
    <cellStyle name="20% - Акцент4 3 57" xfId="19041"/>
    <cellStyle name="20% - Акцент4 3 58" xfId="35295"/>
    <cellStyle name="20% - Акцент4 3 59" xfId="38464"/>
    <cellStyle name="20% - Акцент4 3 6" xfId="1312"/>
    <cellStyle name="20% — акцент4 3 6" xfId="1313"/>
    <cellStyle name="20% - Акцент4 3 6 10" xfId="31685"/>
    <cellStyle name="20% — акцент4 3 6 10" xfId="34216"/>
    <cellStyle name="20% - Акцент4 3 6 11" xfId="35074"/>
    <cellStyle name="20% — акцент4 3 6 11" xfId="35858"/>
    <cellStyle name="20% - Акцент4 3 6 12" xfId="38280"/>
    <cellStyle name="20% — акцент4 3 6 12" xfId="38201"/>
    <cellStyle name="20% - Акцент4 3 6 13" xfId="39571"/>
    <cellStyle name="20% — акцент4 3 6 13" xfId="39572"/>
    <cellStyle name="20% - Акцент4 3 6 14" xfId="43730"/>
    <cellStyle name="20% — акцент4 3 6 14" xfId="43727"/>
    <cellStyle name="20% - Акцент4 3 6 15" xfId="45325"/>
    <cellStyle name="20% — акцент4 3 6 15" xfId="42779"/>
    <cellStyle name="20% - Акцент4 3 6 16" xfId="48747"/>
    <cellStyle name="20% — акцент4 3 6 16" xfId="48748"/>
    <cellStyle name="20% - Акцент4 3 6 2" xfId="5752"/>
    <cellStyle name="20% — акцент4 3 6 2" xfId="5753"/>
    <cellStyle name="20% - Акцент4 3 6 3" xfId="14614"/>
    <cellStyle name="20% — акцент4 3 6 3" xfId="14615"/>
    <cellStyle name="20% - Акцент4 3 6 4" xfId="17356"/>
    <cellStyle name="20% — акцент4 3 6 4" xfId="17147"/>
    <cellStyle name="20% - Акцент4 3 6 5" xfId="17702"/>
    <cellStyle name="20% — акцент4 3 6 5" xfId="18774"/>
    <cellStyle name="20% - Акцент4 3 6 6" xfId="17442"/>
    <cellStyle name="20% — акцент4 3 6 6" xfId="17535"/>
    <cellStyle name="20% - Акцент4 3 6 7" xfId="26784"/>
    <cellStyle name="20% — акцент4 3 6 7" xfId="14276"/>
    <cellStyle name="20% - Акцент4 3 6 8" xfId="15888"/>
    <cellStyle name="20% — акцент4 3 6 8" xfId="25102"/>
    <cellStyle name="20% - Акцент4 3 6 9" xfId="14271"/>
    <cellStyle name="20% — акцент4 3 6 9" xfId="17813"/>
    <cellStyle name="20% - Акцент4 3 60" xfId="46889"/>
    <cellStyle name="20% - Акцент4 3 61" xfId="44186"/>
    <cellStyle name="20% - Акцент4 3 62" xfId="47768"/>
    <cellStyle name="20% - Акцент4 3 7" xfId="1314"/>
    <cellStyle name="20% — акцент4 3 7" xfId="1315"/>
    <cellStyle name="20% - Акцент4 3 7 10" xfId="34594"/>
    <cellStyle name="20% — акцент4 3 7 10" xfId="33757"/>
    <cellStyle name="20% - Акцент4 3 7 11" xfId="35861"/>
    <cellStyle name="20% — акцент4 3 7 11" xfId="15656"/>
    <cellStyle name="20% - Акцент4 3 7 12" xfId="38124"/>
    <cellStyle name="20% — акцент4 3 7 12" xfId="38046"/>
    <cellStyle name="20% - Акцент4 3 7 13" xfId="39573"/>
    <cellStyle name="20% — акцент4 3 7 13" xfId="39574"/>
    <cellStyle name="20% - Акцент4 3 7 14" xfId="43726"/>
    <cellStyle name="20% — акцент4 3 7 14" xfId="43725"/>
    <cellStyle name="20% - Акцент4 3 7 15" xfId="42780"/>
    <cellStyle name="20% — акцент4 3 7 15" xfId="45801"/>
    <cellStyle name="20% - Акцент4 3 7 16" xfId="48749"/>
    <cellStyle name="20% — акцент4 3 7 16" xfId="48750"/>
    <cellStyle name="20% - Акцент4 3 7 2" xfId="5754"/>
    <cellStyle name="20% — акцент4 3 7 2" xfId="5755"/>
    <cellStyle name="20% - Акцент4 3 7 3" xfId="14616"/>
    <cellStyle name="20% — акцент4 3 7 3" xfId="14617"/>
    <cellStyle name="20% - Акцент4 3 7 4" xfId="20379"/>
    <cellStyle name="20% — акцент4 3 7 4" xfId="16283"/>
    <cellStyle name="20% - Акцент4 3 7 5" xfId="22973"/>
    <cellStyle name="20% — акцент4 3 7 5" xfId="14697"/>
    <cellStyle name="20% - Акцент4 3 7 6" xfId="20696"/>
    <cellStyle name="20% — акцент4 3 7 6" xfId="26429"/>
    <cellStyle name="20% - Акцент4 3 7 7" xfId="28938"/>
    <cellStyle name="20% — акцент4 3 7 7" xfId="22738"/>
    <cellStyle name="20% - Акцент4 3 7 8" xfId="28975"/>
    <cellStyle name="20% — акцент4 3 7 8" xfId="19628"/>
    <cellStyle name="20% - Акцент4 3 7 9" xfId="26413"/>
    <cellStyle name="20% — акцент4 3 7 9" xfId="31880"/>
    <cellStyle name="20% - Акцент4 3 8" xfId="1316"/>
    <cellStyle name="20% — акцент4 3 8" xfId="1317"/>
    <cellStyle name="20% - Акцент4 3 8 10" xfId="30246"/>
    <cellStyle name="20% — акцент4 3 8 10" xfId="34444"/>
    <cellStyle name="20% - Акцент4 3 8 11" xfId="30206"/>
    <cellStyle name="20% — акцент4 3 8 11" xfId="20156"/>
    <cellStyle name="20% - Акцент4 3 8 12" xfId="37548"/>
    <cellStyle name="20% — акцент4 3 8 12" xfId="37966"/>
    <cellStyle name="20% - Акцент4 3 8 13" xfId="39575"/>
    <cellStyle name="20% — акцент4 3 8 13" xfId="39576"/>
    <cellStyle name="20% - Акцент4 3 8 14" xfId="43724"/>
    <cellStyle name="20% — акцент4 3 8 14" xfId="43723"/>
    <cellStyle name="20% - Акцент4 3 8 15" xfId="45959"/>
    <cellStyle name="20% — акцент4 3 8 15" xfId="46113"/>
    <cellStyle name="20% - Акцент4 3 8 16" xfId="48751"/>
    <cellStyle name="20% — акцент4 3 8 16" xfId="48752"/>
    <cellStyle name="20% - Акцент4 3 8 2" xfId="5756"/>
    <cellStyle name="20% — акцент4 3 8 2" xfId="5757"/>
    <cellStyle name="20% - Акцент4 3 8 3" xfId="14618"/>
    <cellStyle name="20% — акцент4 3 8 3" xfId="14619"/>
    <cellStyle name="20% - Акцент4 3 8 4" xfId="20376"/>
    <cellStyle name="20% — акцент4 3 8 4" xfId="16280"/>
    <cellStyle name="20% - Акцент4 3 8 5" xfId="23253"/>
    <cellStyle name="20% — акцент4 3 8 5" xfId="18776"/>
    <cellStyle name="20% - Акцент4 3 8 6" xfId="26065"/>
    <cellStyle name="20% — акцент4 3 8 6" xfId="21971"/>
    <cellStyle name="20% - Акцент4 3 8 7" xfId="21897"/>
    <cellStyle name="20% — акцент4 3 8 7" xfId="15513"/>
    <cellStyle name="20% - Акцент4 3 8 8" xfId="30281"/>
    <cellStyle name="20% — акцент4 3 8 8" xfId="16910"/>
    <cellStyle name="20% - Акцент4 3 8 9" xfId="28629"/>
    <cellStyle name="20% — акцент4 3 8 9" xfId="31634"/>
    <cellStyle name="20% - Акцент4 3 9" xfId="1318"/>
    <cellStyle name="20% — акцент4 3 9" xfId="1319"/>
    <cellStyle name="20% - Акцент4 3 9 10" xfId="17233"/>
    <cellStyle name="20% — акцент4 3 9 10" xfId="28141"/>
    <cellStyle name="20% - Акцент4 3 9 11" xfId="23363"/>
    <cellStyle name="20% — акцент4 3 9 11" xfId="19071"/>
    <cellStyle name="20% - Акцент4 3 9 12" xfId="37883"/>
    <cellStyle name="20% — акцент4 3 9 12" xfId="37802"/>
    <cellStyle name="20% - Акцент4 3 9 13" xfId="39577"/>
    <cellStyle name="20% — акцент4 3 9 13" xfId="39578"/>
    <cellStyle name="20% - Акцент4 3 9 14" xfId="43722"/>
    <cellStyle name="20% — акцент4 3 9 14" xfId="46873"/>
    <cellStyle name="20% - Акцент4 3 9 15" xfId="46265"/>
    <cellStyle name="20% — акцент4 3 9 15" xfId="47665"/>
    <cellStyle name="20% - Акцент4 3 9 16" xfId="48753"/>
    <cellStyle name="20% — акцент4 3 9 16" xfId="48754"/>
    <cellStyle name="20% - Акцент4 3 9 2" xfId="5758"/>
    <cellStyle name="20% — акцент4 3 9 2" xfId="5759"/>
    <cellStyle name="20% - Акцент4 3 9 3" xfId="14620"/>
    <cellStyle name="20% — акцент4 3 9 3" xfId="14621"/>
    <cellStyle name="20% - Акцент4 3 9 4" xfId="20375"/>
    <cellStyle name="20% — акцент4 3 9 4" xfId="16279"/>
    <cellStyle name="20% - Акцент4 3 9 5" xfId="23546"/>
    <cellStyle name="20% — акцент4 3 9 5" xfId="16971"/>
    <cellStyle name="20% - Акцент4 3 9 6" xfId="17750"/>
    <cellStyle name="20% — акцент4 3 9 6" xfId="26352"/>
    <cellStyle name="20% - Акцент4 3 9 7" xfId="21927"/>
    <cellStyle name="20% — акцент4 3 9 7" xfId="26907"/>
    <cellStyle name="20% - Акцент4 3 9 8" xfId="21926"/>
    <cellStyle name="20% — акцент4 3 9 8" xfId="17997"/>
    <cellStyle name="20% - Акцент4 3 9 9" xfId="26440"/>
    <cellStyle name="20% — акцент4 3 9 9" xfId="27887"/>
    <cellStyle name="20% — акцент4 30" xfId="8308"/>
    <cellStyle name="20% — акцент4 30 2" xfId="21005"/>
    <cellStyle name="20% — акцент4 31" xfId="8539"/>
    <cellStyle name="20% — акцент4 31 2" xfId="21236"/>
    <cellStyle name="20% — акцент4 32" xfId="8658"/>
    <cellStyle name="20% — акцент4 33" xfId="8977"/>
    <cellStyle name="20% — акцент4 34" xfId="9313"/>
    <cellStyle name="20% — акцент4 35" xfId="9631"/>
    <cellStyle name="20% — акцент4 36" xfId="9949"/>
    <cellStyle name="20% — акцент4 37" xfId="10267"/>
    <cellStyle name="20% — акцент4 38" xfId="10585"/>
    <cellStyle name="20% — акцент4 39" xfId="10903"/>
    <cellStyle name="20% - Акцент4 4" xfId="93"/>
    <cellStyle name="20% — акцент4 4" xfId="1321"/>
    <cellStyle name="20% - Акцент4 4 10" xfId="1322"/>
    <cellStyle name="20% — акцент4 4 10" xfId="24515"/>
    <cellStyle name="20% - Акцент4 4 10 2" xfId="5762"/>
    <cellStyle name="20% - Акцент4 4 10 3" xfId="22496"/>
    <cellStyle name="20% - Акцент4 4 10 4" xfId="17754"/>
    <cellStyle name="20% - Акцент4 4 10 5" xfId="39581"/>
    <cellStyle name="20% - Акцент4 4 10 6" xfId="46389"/>
    <cellStyle name="20% - Акцент4 4 10 7" xfId="47427"/>
    <cellStyle name="20% - Акцент4 4 10 8" xfId="48757"/>
    <cellStyle name="20% - Акцент4 4 11" xfId="1320"/>
    <cellStyle name="20% — акцент4 4 11" xfId="22903"/>
    <cellStyle name="20% - Акцент4 4 11 2" xfId="14622"/>
    <cellStyle name="20% - Акцент4 4 11 3" xfId="37724"/>
    <cellStyle name="20% - Акцент4 4 11 4" xfId="39579"/>
    <cellStyle name="20% - Акцент4 4 11 5" xfId="46710"/>
    <cellStyle name="20% - Акцент4 4 11 6" xfId="47586"/>
    <cellStyle name="20% - Акцент4 4 11 7" xfId="48755"/>
    <cellStyle name="20% - Акцент4 4 12" xfId="3825"/>
    <cellStyle name="20% — акцент4 4 12" xfId="33484"/>
    <cellStyle name="20% - Акцент4 4 13" xfId="4137"/>
    <cellStyle name="20% — акцент4 4 13" xfId="39580"/>
    <cellStyle name="20% - Акцент4 4 14" xfId="4370"/>
    <cellStyle name="20% — акцент4 4 14" xfId="46549"/>
    <cellStyle name="20% - Акцент4 4 15" xfId="4678"/>
    <cellStyle name="20% — акцент4 4 15" xfId="47503"/>
    <cellStyle name="20% - Акцент4 4 16" xfId="4882"/>
    <cellStyle name="20% — акцент4 4 16" xfId="48756"/>
    <cellStyle name="20% - Акцент4 4 17" xfId="5760"/>
    <cellStyle name="20% - Акцент4 4 18" xfId="8321"/>
    <cellStyle name="20% - Акцент4 4 18 2" xfId="21018"/>
    <cellStyle name="20% - Акцент4 4 19" xfId="8527"/>
    <cellStyle name="20% - Акцент4 4 19 2" xfId="21224"/>
    <cellStyle name="20% - Акцент4 4 2" xfId="94"/>
    <cellStyle name="20% — акцент4 4 2" xfId="5761"/>
    <cellStyle name="20% - Акцент4 4 2 10" xfId="10252"/>
    <cellStyle name="20% - Акцент4 4 2 11" xfId="10570"/>
    <cellStyle name="20% - Акцент4 4 2 12" xfId="10888"/>
    <cellStyle name="20% - Акцент4 4 2 13" xfId="11206"/>
    <cellStyle name="20% - Акцент4 4 2 14" xfId="11524"/>
    <cellStyle name="20% - Акцент4 4 2 15" xfId="11842"/>
    <cellStyle name="20% - Акцент4 4 2 16" xfId="12160"/>
    <cellStyle name="20% - Акцент4 4 2 17" xfId="12490"/>
    <cellStyle name="20% - Акцент4 4 2 18" xfId="12796"/>
    <cellStyle name="20% - Акцент4 4 2 19" xfId="13125"/>
    <cellStyle name="20% - Акцент4 4 2 2" xfId="1323"/>
    <cellStyle name="20% - Акцент4 4 2 2 2" xfId="5764"/>
    <cellStyle name="20% - Акцент4 4 2 20" xfId="13448"/>
    <cellStyle name="20% - Акцент4 4 2 21" xfId="20939"/>
    <cellStyle name="20% - Акцент4 4 2 22" xfId="22663"/>
    <cellStyle name="20% - Акцент4 4 2 23" xfId="18546"/>
    <cellStyle name="20% - Акцент4 4 2 24" xfId="18151"/>
    <cellStyle name="20% - Акцент4 4 2 25" xfId="25418"/>
    <cellStyle name="20% - Акцент4 4 2 26" xfId="26146"/>
    <cellStyle name="20% - Акцент4 4 2 27" xfId="27135"/>
    <cellStyle name="20% - Акцент4 4 2 28" xfId="30742"/>
    <cellStyle name="20% - Акцент4 4 2 29" xfId="35097"/>
    <cellStyle name="20% - Акцент4 4 2 3" xfId="3826"/>
    <cellStyle name="20% - Акцент4 4 2 30" xfId="38467"/>
    <cellStyle name="20% - Акцент4 4 2 31" xfId="38771"/>
    <cellStyle name="20% - Акцент4 4 2 32" xfId="41743"/>
    <cellStyle name="20% - Акцент4 4 2 33" xfId="47771"/>
    <cellStyle name="20% - Акцент4 4 2 4" xfId="5763"/>
    <cellStyle name="20% - Акцент4 4 2 5" xfId="8673"/>
    <cellStyle name="20% - Акцент4 4 2 6" xfId="8992"/>
    <cellStyle name="20% - Акцент4 4 2 7" xfId="9298"/>
    <cellStyle name="20% - Акцент4 4 2 8" xfId="9616"/>
    <cellStyle name="20% - Акцент4 4 2 9" xfId="9934"/>
    <cellStyle name="20% - Акцент4 4 20" xfId="8672"/>
    <cellStyle name="20% - Акцент4 4 21" xfId="8991"/>
    <cellStyle name="20% - Акцент4 4 22" xfId="9299"/>
    <cellStyle name="20% - Акцент4 4 23" xfId="9617"/>
    <cellStyle name="20% - Акцент4 4 24" xfId="9935"/>
    <cellStyle name="20% - Акцент4 4 25" xfId="10253"/>
    <cellStyle name="20% - Акцент4 4 26" xfId="10571"/>
    <cellStyle name="20% - Акцент4 4 27" xfId="10889"/>
    <cellStyle name="20% - Акцент4 4 28" xfId="11207"/>
    <cellStyle name="20% - Акцент4 4 29" xfId="11525"/>
    <cellStyle name="20% - Акцент4 4 3" xfId="1324"/>
    <cellStyle name="20% — акцент4 4 3" xfId="14623"/>
    <cellStyle name="20% - Акцент4 4 3 10" xfId="18518"/>
    <cellStyle name="20% - Акцент4 4 3 11" xfId="34537"/>
    <cellStyle name="20% - Акцент4 4 3 12" xfId="39583"/>
    <cellStyle name="20% - Акцент4 4 3 13" xfId="43721"/>
    <cellStyle name="20% - Акцент4 4 3 14" xfId="46439"/>
    <cellStyle name="20% - Акцент4 4 3 15" xfId="48758"/>
    <cellStyle name="20% - Акцент4 4 3 2" xfId="5765"/>
    <cellStyle name="20% - Акцент4 4 3 3" xfId="20372"/>
    <cellStyle name="20% - Акцент4 4 3 4" xfId="24412"/>
    <cellStyle name="20% - Акцент4 4 3 5" xfId="17881"/>
    <cellStyle name="20% - Акцент4 4 3 6" xfId="22498"/>
    <cellStyle name="20% - Акцент4 4 3 7" xfId="26030"/>
    <cellStyle name="20% - Акцент4 4 3 8" xfId="18929"/>
    <cellStyle name="20% - Акцент4 4 3 9" xfId="36140"/>
    <cellStyle name="20% - Акцент4 4 30" xfId="11843"/>
    <cellStyle name="20% - Акцент4 4 31" xfId="12161"/>
    <cellStyle name="20% - Акцент4 4 32" xfId="12489"/>
    <cellStyle name="20% - Акцент4 4 33" xfId="12797"/>
    <cellStyle name="20% - Акцент4 4 34" xfId="13124"/>
    <cellStyle name="20% - Акцент4 4 35" xfId="13447"/>
    <cellStyle name="20% - Акцент4 4 36" xfId="20938"/>
    <cellStyle name="20% - Акцент4 4 37" xfId="18612"/>
    <cellStyle name="20% - Акцент4 4 38" xfId="15699"/>
    <cellStyle name="20% - Акцент4 4 39" xfId="15958"/>
    <cellStyle name="20% - Акцент4 4 4" xfId="1325"/>
    <cellStyle name="20% — акцент4 4 4" xfId="16278"/>
    <cellStyle name="20% - Акцент4 4 4 10" xfId="29324"/>
    <cellStyle name="20% - Акцент4 4 4 11" xfId="39584"/>
    <cellStyle name="20% - Акцент4 4 4 12" xfId="46081"/>
    <cellStyle name="20% - Акцент4 4 4 13" xfId="47274"/>
    <cellStyle name="20% - Акцент4 4 4 14" xfId="48759"/>
    <cellStyle name="20% - Акцент4 4 4 2" xfId="5766"/>
    <cellStyle name="20% - Акцент4 4 4 3" xfId="27739"/>
    <cellStyle name="20% - Акцент4 4 4 4" xfId="14836"/>
    <cellStyle name="20% - Акцент4 4 4 5" xfId="26775"/>
    <cellStyle name="20% - Акцент4 4 4 6" xfId="28348"/>
    <cellStyle name="20% - Акцент4 4 4 7" xfId="22052"/>
    <cellStyle name="20% - Акцент4 4 4 8" xfId="35944"/>
    <cellStyle name="20% - Акцент4 4 4 9" xfId="24177"/>
    <cellStyle name="20% - Акцент4 4 40" xfId="18299"/>
    <cellStyle name="20% - Акцент4 4 41" xfId="13875"/>
    <cellStyle name="20% - Акцент4 4 42" xfId="19205"/>
    <cellStyle name="20% - Акцент4 4 43" xfId="35094"/>
    <cellStyle name="20% - Акцент4 4 44" xfId="32710"/>
    <cellStyle name="20% - Акцент4 4 45" xfId="38466"/>
    <cellStyle name="20% - Акцент4 4 46" xfId="38772"/>
    <cellStyle name="20% - Акцент4 4 47" xfId="44188"/>
    <cellStyle name="20% - Акцент4 4 48" xfId="47770"/>
    <cellStyle name="20% - Акцент4 4 5" xfId="1326"/>
    <cellStyle name="20% — акцент4 4 5" xfId="17240"/>
    <cellStyle name="20% - Акцент4 4 5 10" xfId="39585"/>
    <cellStyle name="20% - Акцент4 4 5 11" xfId="45925"/>
    <cellStyle name="20% - Акцент4 4 5 12" xfId="47193"/>
    <cellStyle name="20% - Акцент4 4 5 13" xfId="48760"/>
    <cellStyle name="20% - Акцент4 4 5 2" xfId="5767"/>
    <cellStyle name="20% - Акцент4 4 5 3" xfId="25771"/>
    <cellStyle name="20% - Акцент4 4 5 4" xfId="31180"/>
    <cellStyle name="20% - Акцент4 4 5 5" xfId="24141"/>
    <cellStyle name="20% - Акцент4 4 5 6" xfId="31291"/>
    <cellStyle name="20% - Акцент4 4 5 7" xfId="35747"/>
    <cellStyle name="20% - Акцент4 4 5 8" xfId="37648"/>
    <cellStyle name="20% - Акцент4 4 5 9" xfId="36014"/>
    <cellStyle name="20% - Акцент4 4 6" xfId="1327"/>
    <cellStyle name="20% — акцент4 4 6" xfId="17943"/>
    <cellStyle name="20% - Акцент4 4 6 10" xfId="45770"/>
    <cellStyle name="20% - Акцент4 4 6 11" xfId="47112"/>
    <cellStyle name="20% - Акцент4 4 6 12" xfId="48761"/>
    <cellStyle name="20% - Акцент4 4 6 2" xfId="5768"/>
    <cellStyle name="20% - Акцент4 4 6 3" xfId="30907"/>
    <cellStyle name="20% - Акцент4 4 6 4" xfId="28066"/>
    <cellStyle name="20% - Акцент4 4 6 5" xfId="31526"/>
    <cellStyle name="20% - Акцент4 4 6 6" xfId="35551"/>
    <cellStyle name="20% - Акцент4 4 6 7" xfId="37502"/>
    <cellStyle name="20% - Акцент4 4 6 8" xfId="34430"/>
    <cellStyle name="20% - Акцент4 4 6 9" xfId="39586"/>
    <cellStyle name="20% - Акцент4 4 7" xfId="1328"/>
    <cellStyle name="20% — акцент4 4 7" xfId="26139"/>
    <cellStyle name="20% - Акцент4 4 7 10" xfId="47034"/>
    <cellStyle name="20% - Акцент4 4 7 11" xfId="48762"/>
    <cellStyle name="20% - Акцент4 4 7 2" xfId="5769"/>
    <cellStyle name="20% - Акцент4 4 7 3" xfId="28667"/>
    <cellStyle name="20% - Акцент4 4 7 4" xfId="25409"/>
    <cellStyle name="20% - Акцент4 4 7 5" xfId="29120"/>
    <cellStyle name="20% - Акцент4 4 7 6" xfId="37346"/>
    <cellStyle name="20% - Акцент4 4 7 7" xfId="35433"/>
    <cellStyle name="20% - Акцент4 4 7 8" xfId="39587"/>
    <cellStyle name="20% - Акцент4 4 7 9" xfId="45616"/>
    <cellStyle name="20% - Акцент4 4 8" xfId="1329"/>
    <cellStyle name="20% — акцент4 4 8" xfId="31130"/>
    <cellStyle name="20% - Акцент4 4 8 10" xfId="48763"/>
    <cellStyle name="20% - Акцент4 4 8 2" xfId="5770"/>
    <cellStyle name="20% - Акцент4 4 8 3" xfId="34744"/>
    <cellStyle name="20% - Акцент4 4 8 4" xfId="35361"/>
    <cellStyle name="20% - Акцент4 4 8 5" xfId="37193"/>
    <cellStyle name="20% - Акцент4 4 8 6" xfId="23274"/>
    <cellStyle name="20% - Акцент4 4 8 7" xfId="39588"/>
    <cellStyle name="20% - Акцент4 4 8 8" xfId="45453"/>
    <cellStyle name="20% - Акцент4 4 8 9" xfId="46954"/>
    <cellStyle name="20% - Акцент4 4 9" xfId="1330"/>
    <cellStyle name="20% — акцент4 4 9" xfId="29711"/>
    <cellStyle name="20% - Акцент4 4 9 2" xfId="5771"/>
    <cellStyle name="20% - Акцент4 4 9 3" xfId="35167"/>
    <cellStyle name="20% - Акцент4 4 9 4" xfId="37042"/>
    <cellStyle name="20% - Акцент4 4 9 5" xfId="34086"/>
    <cellStyle name="20% - Акцент4 4 9 6" xfId="39589"/>
    <cellStyle name="20% - Акцент4 4 9 7" xfId="45291"/>
    <cellStyle name="20% - Акцент4 4 9 8" xfId="46301"/>
    <cellStyle name="20% - Акцент4 4 9 9" xfId="48764"/>
    <cellStyle name="20% — акцент4 40" xfId="11221"/>
    <cellStyle name="20% — акцент4 41" xfId="11539"/>
    <cellStyle name="20% — акцент4 42" xfId="11857"/>
    <cellStyle name="20% — акцент4 43" xfId="12175"/>
    <cellStyle name="20% — акцент4 44" xfId="12475"/>
    <cellStyle name="20% — акцент4 45" xfId="12811"/>
    <cellStyle name="20% — акцент4 46" xfId="13110"/>
    <cellStyle name="20% — акцент4 47" xfId="13433"/>
    <cellStyle name="20% — акцент4 48" xfId="13799"/>
    <cellStyle name="20% — акцент4 49" xfId="18611"/>
    <cellStyle name="20% - Акцент4 5" xfId="95"/>
    <cellStyle name="20% — акцент4 5" xfId="1332"/>
    <cellStyle name="20% - Акцент4 5 10" xfId="1333"/>
    <cellStyle name="20% — акцент4 5 10" xfId="30812"/>
    <cellStyle name="20% - Акцент4 5 10 2" xfId="5774"/>
    <cellStyle name="20% - Акцент4 5 10 3" xfId="36739"/>
    <cellStyle name="20% - Акцент4 5 10 4" xfId="33678"/>
    <cellStyle name="20% - Акцент4 5 10 5" xfId="39592"/>
    <cellStyle name="20% - Акцент4 5 10 6" xfId="44801"/>
    <cellStyle name="20% - Акцент4 5 10 7" xfId="44490"/>
    <cellStyle name="20% - Акцент4 5 10 8" xfId="48767"/>
    <cellStyle name="20% - Акцент4 5 11" xfId="1331"/>
    <cellStyle name="20% — акцент4 5 11" xfId="36889"/>
    <cellStyle name="20% - Акцент4 5 11 2" xfId="14633"/>
    <cellStyle name="20% - Акцент4 5 11 3" xfId="33047"/>
    <cellStyle name="20% - Акцент4 5 11 4" xfId="39590"/>
    <cellStyle name="20% - Акцент4 5 11 5" xfId="45129"/>
    <cellStyle name="20% - Акцент4 5 11 6" xfId="42510"/>
    <cellStyle name="20% - Акцент4 5 11 7" xfId="48765"/>
    <cellStyle name="20% - Акцент4 5 12" xfId="3827"/>
    <cellStyle name="20% — акцент4 5 12" xfId="34979"/>
    <cellStyle name="20% - Акцент4 5 13" xfId="4138"/>
    <cellStyle name="20% — акцент4 5 13" xfId="39591"/>
    <cellStyle name="20% - Акцент4 5 14" xfId="4372"/>
    <cellStyle name="20% — акцент4 5 14" xfId="44966"/>
    <cellStyle name="20% - Акцент4 5 15" xfId="4676"/>
    <cellStyle name="20% — акцент4 5 15" xfId="41875"/>
    <cellStyle name="20% - Акцент4 5 16" xfId="4880"/>
    <cellStyle name="20% — акцент4 5 16" xfId="48766"/>
    <cellStyle name="20% - Акцент4 5 17" xfId="5772"/>
    <cellStyle name="20% - Акцент4 5 18" xfId="8322"/>
    <cellStyle name="20% - Акцент4 5 18 2" xfId="21019"/>
    <cellStyle name="20% - Акцент4 5 19" xfId="8525"/>
    <cellStyle name="20% - Акцент4 5 19 2" xfId="21222"/>
    <cellStyle name="20% - Акцент4 5 2" xfId="96"/>
    <cellStyle name="20% — акцент4 5 2" xfId="5773"/>
    <cellStyle name="20% - Акцент4 5 2 10" xfId="10250"/>
    <cellStyle name="20% - Акцент4 5 2 11" xfId="10568"/>
    <cellStyle name="20% - Акцент4 5 2 12" xfId="10886"/>
    <cellStyle name="20% - Акцент4 5 2 13" xfId="11204"/>
    <cellStyle name="20% - Акцент4 5 2 14" xfId="11522"/>
    <cellStyle name="20% - Акцент4 5 2 15" xfId="11840"/>
    <cellStyle name="20% - Акцент4 5 2 16" xfId="12158"/>
    <cellStyle name="20% - Акцент4 5 2 17" xfId="12492"/>
    <cellStyle name="20% - Акцент4 5 2 18" xfId="12794"/>
    <cellStyle name="20% - Акцент4 5 2 19" xfId="13127"/>
    <cellStyle name="20% - Акцент4 5 2 2" xfId="1334"/>
    <cellStyle name="20% - Акцент4 5 2 2 2" xfId="5776"/>
    <cellStyle name="20% - Акцент4 5 2 20" xfId="13450"/>
    <cellStyle name="20% - Акцент4 5 2 21" xfId="16846"/>
    <cellStyle name="20% - Акцент4 5 2 22" xfId="14465"/>
    <cellStyle name="20% - Акцент4 5 2 23" xfId="26658"/>
    <cellStyle name="20% - Акцент4 5 2 24" xfId="26654"/>
    <cellStyle name="20% - Акцент4 5 2 25" xfId="27047"/>
    <cellStyle name="20% - Акцент4 5 2 26" xfId="27336"/>
    <cellStyle name="20% - Акцент4 5 2 27" xfId="36354"/>
    <cellStyle name="20% - Акцент4 5 2 28" xfId="37657"/>
    <cellStyle name="20% - Акцент4 5 2 29" xfId="34893"/>
    <cellStyle name="20% - Акцент4 5 2 3" xfId="3828"/>
    <cellStyle name="20% - Акцент4 5 2 30" xfId="38469"/>
    <cellStyle name="20% - Акцент4 5 2 31" xfId="38769"/>
    <cellStyle name="20% - Акцент4 5 2 32" xfId="46313"/>
    <cellStyle name="20% - Акцент4 5 2 33" xfId="47773"/>
    <cellStyle name="20% - Акцент4 5 2 4" xfId="5775"/>
    <cellStyle name="20% - Акцент4 5 2 5" xfId="8675"/>
    <cellStyle name="20% - Акцент4 5 2 6" xfId="8994"/>
    <cellStyle name="20% - Акцент4 5 2 7" xfId="9296"/>
    <cellStyle name="20% - Акцент4 5 2 8" xfId="9614"/>
    <cellStyle name="20% - Акцент4 5 2 9" xfId="9932"/>
    <cellStyle name="20% - Акцент4 5 20" xfId="8674"/>
    <cellStyle name="20% - Акцент4 5 21" xfId="8993"/>
    <cellStyle name="20% - Акцент4 5 22" xfId="9297"/>
    <cellStyle name="20% - Акцент4 5 23" xfId="9615"/>
    <cellStyle name="20% - Акцент4 5 24" xfId="9933"/>
    <cellStyle name="20% - Акцент4 5 25" xfId="10251"/>
    <cellStyle name="20% - Акцент4 5 26" xfId="10569"/>
    <cellStyle name="20% - Акцент4 5 27" xfId="10887"/>
    <cellStyle name="20% - Акцент4 5 28" xfId="11205"/>
    <cellStyle name="20% - Акцент4 5 29" xfId="11523"/>
    <cellStyle name="20% - Акцент4 5 3" xfId="1335"/>
    <cellStyle name="20% — акцент4 5 3" xfId="14634"/>
    <cellStyle name="20% - Акцент4 5 3 10" xfId="36440"/>
    <cellStyle name="20% - Акцент4 5 3 11" xfId="34826"/>
    <cellStyle name="20% - Акцент4 5 3 12" xfId="39594"/>
    <cellStyle name="20% - Акцент4 5 3 13" xfId="45292"/>
    <cellStyle name="20% - Акцент4 5 3 14" xfId="46146"/>
    <cellStyle name="20% - Акцент4 5 3 15" xfId="48768"/>
    <cellStyle name="20% - Акцент4 5 3 2" xfId="5777"/>
    <cellStyle name="20% - Акцент4 5 3 3" xfId="24168"/>
    <cellStyle name="20% - Акцент4 5 3 4" xfId="17792"/>
    <cellStyle name="20% - Акцент4 5 3 5" xfId="14835"/>
    <cellStyle name="20% - Акцент4 5 3 6" xfId="25139"/>
    <cellStyle name="20% - Акцент4 5 3 7" xfId="32483"/>
    <cellStyle name="20% - Акцент4 5 3 8" xfId="33586"/>
    <cellStyle name="20% - Акцент4 5 3 9" xfId="15045"/>
    <cellStyle name="20% - Акцент4 5 30" xfId="11841"/>
    <cellStyle name="20% - Акцент4 5 31" xfId="12159"/>
    <cellStyle name="20% - Акцент4 5 32" xfId="12491"/>
    <cellStyle name="20% - Акцент4 5 33" xfId="12795"/>
    <cellStyle name="20% - Акцент4 5 34" xfId="13126"/>
    <cellStyle name="20% - Акцент4 5 35" xfId="13449"/>
    <cellStyle name="20% - Акцент4 5 36" xfId="16847"/>
    <cellStyle name="20% - Акцент4 5 37" xfId="13678"/>
    <cellStyle name="20% - Акцент4 5 38" xfId="19650"/>
    <cellStyle name="20% - Акцент4 5 39" xfId="16917"/>
    <cellStyle name="20% - Акцент4 5 4" xfId="1336"/>
    <cellStyle name="20% — акцент4 5 4" xfId="24463"/>
    <cellStyle name="20% - Акцент4 5 4 10" xfId="38362"/>
    <cellStyle name="20% - Акцент4 5 4 11" xfId="39595"/>
    <cellStyle name="20% - Акцент4 5 4 12" xfId="45130"/>
    <cellStyle name="20% - Акцент4 5 4 13" xfId="42511"/>
    <cellStyle name="20% - Акцент4 5 4 14" xfId="48769"/>
    <cellStyle name="20% - Акцент4 5 4 2" xfId="5778"/>
    <cellStyle name="20% - Акцент4 5 4 3" xfId="14070"/>
    <cellStyle name="20% - Акцент4 5 4 4" xfId="25491"/>
    <cellStyle name="20% - Акцент4 5 4 5" xfId="25234"/>
    <cellStyle name="20% - Акцент4 5 4 6" xfId="32230"/>
    <cellStyle name="20% - Акцент4 5 4 7" xfId="33345"/>
    <cellStyle name="20% - Акцент4 5 4 8" xfId="31562"/>
    <cellStyle name="20% - Акцент4 5 4 9" xfId="26754"/>
    <cellStyle name="20% - Акцент4 5 40" xfId="20572"/>
    <cellStyle name="20% - Акцент4 5 41" xfId="22780"/>
    <cellStyle name="20% - Акцент4 5 42" xfId="36355"/>
    <cellStyle name="20% - Акцент4 5 43" xfId="37658"/>
    <cellStyle name="20% - Акцент4 5 44" xfId="21513"/>
    <cellStyle name="20% - Акцент4 5 45" xfId="38468"/>
    <cellStyle name="20% - Акцент4 5 46" xfId="38770"/>
    <cellStyle name="20% - Акцент4 5 47" xfId="45980"/>
    <cellStyle name="20% - Акцент4 5 48" xfId="47772"/>
    <cellStyle name="20% - Акцент4 5 5" xfId="1337"/>
    <cellStyle name="20% — акцент4 5 5" xfId="26000"/>
    <cellStyle name="20% - Акцент4 5 5 10" xfId="39596"/>
    <cellStyle name="20% - Акцент4 5 5 11" xfId="44967"/>
    <cellStyle name="20% - Акцент4 5 5 12" xfId="42396"/>
    <cellStyle name="20% - Акцент4 5 5 13" xfId="48770"/>
    <cellStyle name="20% - Акцент4 5 5 2" xfId="5779"/>
    <cellStyle name="20% - Акцент4 5 5 3" xfId="25301"/>
    <cellStyle name="20% - Акцент4 5 5 4" xfId="18276"/>
    <cellStyle name="20% - Акцент4 5 5 5" xfId="31973"/>
    <cellStyle name="20% - Акцент4 5 5 6" xfId="33120"/>
    <cellStyle name="20% - Акцент4 5 5 7" xfId="27308"/>
    <cellStyle name="20% - Акцент4 5 5 8" xfId="35650"/>
    <cellStyle name="20% - Акцент4 5 5 9" xfId="38281"/>
    <cellStyle name="20% - Акцент4 5 6" xfId="1338"/>
    <cellStyle name="20% — акцент4 5 6" xfId="27217"/>
    <cellStyle name="20% - Акцент4 5 6 10" xfId="44802"/>
    <cellStyle name="20% - Акцент4 5 6 11" xfId="45195"/>
    <cellStyle name="20% - Акцент4 5 6 12" xfId="48771"/>
    <cellStyle name="20% - Акцент4 5 6 2" xfId="5780"/>
    <cellStyle name="20% - Акцент4 5 6 3" xfId="21835"/>
    <cellStyle name="20% - Акцент4 5 6 4" xfId="19008"/>
    <cellStyle name="20% - Акцент4 5 6 5" xfId="26471"/>
    <cellStyle name="20% - Акцент4 5 6 6" xfId="17291"/>
    <cellStyle name="20% - Акцент4 5 6 7" xfId="18700"/>
    <cellStyle name="20% - Акцент4 5 6 8" xfId="38202"/>
    <cellStyle name="20% - Акцент4 5 6 9" xfId="39597"/>
    <cellStyle name="20% - Акцент4 5 7" xfId="1339"/>
    <cellStyle name="20% — акцент4 5 7" xfId="29843"/>
    <cellStyle name="20% - Акцент4 5 7 10" xfId="44328"/>
    <cellStyle name="20% - Акцент4 5 7 11" xfId="48772"/>
    <cellStyle name="20% - Акцент4 5 7 2" xfId="5781"/>
    <cellStyle name="20% - Акцент4 5 7 3" xfId="31713"/>
    <cellStyle name="20% - Акцент4 5 7 4" xfId="26383"/>
    <cellStyle name="20% - Акцент4 5 7 5" xfId="33463"/>
    <cellStyle name="20% - Акцент4 5 7 6" xfId="35778"/>
    <cellStyle name="20% - Акцент4 5 7 7" xfId="38125"/>
    <cellStyle name="20% - Акцент4 5 7 8" xfId="39598"/>
    <cellStyle name="20% - Акцент4 5 7 9" xfId="44636"/>
    <cellStyle name="20% - Акцент4 5 8" xfId="1340"/>
    <cellStyle name="20% — акцент4 5 8" xfId="26672"/>
    <cellStyle name="20% - Акцент4 5 8 10" xfId="48773"/>
    <cellStyle name="20% - Акцент4 5 8 2" xfId="5782"/>
    <cellStyle name="20% - Акцент4 5 8 3" xfId="25615"/>
    <cellStyle name="20% - Акцент4 5 8 4" xfId="30623"/>
    <cellStyle name="20% - Акцент4 5 8 5" xfId="34836"/>
    <cellStyle name="20% - Акцент4 5 8 6" xfId="38047"/>
    <cellStyle name="20% - Акцент4 5 8 7" xfId="39599"/>
    <cellStyle name="20% - Акцент4 5 8 8" xfId="43719"/>
    <cellStyle name="20% - Акцент4 5 8 9" xfId="46760"/>
    <cellStyle name="20% - Акцент4 5 9" xfId="1341"/>
    <cellStyle name="20% — акцент4 5 9" xfId="34049"/>
    <cellStyle name="20% - Акцент4 5 9 2" xfId="5783"/>
    <cellStyle name="20% - Акцент4 5 9 3" xfId="31318"/>
    <cellStyle name="20% - Акцент4 5 9 4" xfId="27005"/>
    <cellStyle name="20% - Акцент4 5 9 5" xfId="37967"/>
    <cellStyle name="20% - Акцент4 5 9 6" xfId="39600"/>
    <cellStyle name="20% - Акцент4 5 9 7" xfId="42023"/>
    <cellStyle name="20% - Акцент4 5 9 8" xfId="43021"/>
    <cellStyle name="20% - Акцент4 5 9 9" xfId="48774"/>
    <cellStyle name="20% — акцент4 50" xfId="15580"/>
    <cellStyle name="20% — акцент4 51" xfId="18270"/>
    <cellStyle name="20% — акцент4 52" xfId="26699"/>
    <cellStyle name="20% — акцент4 53" xfId="26748"/>
    <cellStyle name="20% — акцент4 54" xfId="29706"/>
    <cellStyle name="20% — акцент4 55" xfId="28179"/>
    <cellStyle name="20% — акцент4 56" xfId="27772"/>
    <cellStyle name="20% — акцент4 57" xfId="38452"/>
    <cellStyle name="20% — акцент4 58" xfId="38783"/>
    <cellStyle name="20% — акцент4 59" xfId="44184"/>
    <cellStyle name="20% - Акцент4 6" xfId="97"/>
    <cellStyle name="20% — акцент4 6" xfId="1343"/>
    <cellStyle name="20% - Акцент4 6 10" xfId="1344"/>
    <cellStyle name="20% — акцент4 6 10" xfId="27202"/>
    <cellStyle name="20% - Акцент4 6 10 2" xfId="5786"/>
    <cellStyle name="20% - Акцент4 6 10 3" xfId="35638"/>
    <cellStyle name="20% - Акцент4 6 10 4" xfId="37725"/>
    <cellStyle name="20% - Акцент4 6 10 5" xfId="39603"/>
    <cellStyle name="20% - Акцент4 6 10 6" xfId="46874"/>
    <cellStyle name="20% - Акцент4 6 10 7" xfId="47666"/>
    <cellStyle name="20% - Акцент4 6 10 8" xfId="48777"/>
    <cellStyle name="20% - Акцент4 6 11" xfId="1342"/>
    <cellStyle name="20% — акцент4 6 11" xfId="36165"/>
    <cellStyle name="20% - Акцент4 6 11 2" xfId="14644"/>
    <cellStyle name="20% - Акцент4 6 11 3" xfId="37884"/>
    <cellStyle name="20% - Акцент4 6 11 4" xfId="39601"/>
    <cellStyle name="20% - Акцент4 6 11 5" xfId="43720"/>
    <cellStyle name="20% - Акцент4 6 11 6" xfId="46583"/>
    <cellStyle name="20% - Акцент4 6 11 7" xfId="48775"/>
    <cellStyle name="20% - Акцент4 6 12" xfId="3829"/>
    <cellStyle name="20% — акцент4 6 12" xfId="37803"/>
    <cellStyle name="20% - Акцент4 6 13" xfId="4139"/>
    <cellStyle name="20% — акцент4 6 13" xfId="39602"/>
    <cellStyle name="20% - Акцент4 6 14" xfId="4374"/>
    <cellStyle name="20% — акцент4 6 14" xfId="41257"/>
    <cellStyle name="20% - Акцент4 6 15" xfId="4674"/>
    <cellStyle name="20% — акцент4 6 15" xfId="42258"/>
    <cellStyle name="20% - Акцент4 6 16" xfId="4878"/>
    <cellStyle name="20% — акцент4 6 16" xfId="48776"/>
    <cellStyle name="20% - Акцент4 6 17" xfId="5784"/>
    <cellStyle name="20% - Акцент4 6 18" xfId="8324"/>
    <cellStyle name="20% - Акцент4 6 18 2" xfId="21021"/>
    <cellStyle name="20% - Акцент4 6 19" xfId="8524"/>
    <cellStyle name="20% - Акцент4 6 19 2" xfId="21221"/>
    <cellStyle name="20% - Акцент4 6 2" xfId="98"/>
    <cellStyle name="20% — акцент4 6 2" xfId="5785"/>
    <cellStyle name="20% - Акцент4 6 2 10" xfId="10248"/>
    <cellStyle name="20% - Акцент4 6 2 11" xfId="10566"/>
    <cellStyle name="20% - Акцент4 6 2 12" xfId="10884"/>
    <cellStyle name="20% - Акцент4 6 2 13" xfId="11202"/>
    <cellStyle name="20% - Акцент4 6 2 14" xfId="11520"/>
    <cellStyle name="20% - Акцент4 6 2 15" xfId="11838"/>
    <cellStyle name="20% - Акцент4 6 2 16" xfId="12156"/>
    <cellStyle name="20% - Акцент4 6 2 17" xfId="12494"/>
    <cellStyle name="20% - Акцент4 6 2 18" xfId="12792"/>
    <cellStyle name="20% - Акцент4 6 2 19" xfId="13129"/>
    <cellStyle name="20% - Акцент4 6 2 2" xfId="1345"/>
    <cellStyle name="20% - Акцент4 6 2 2 2" xfId="5788"/>
    <cellStyle name="20% - Акцент4 6 2 20" xfId="13452"/>
    <cellStyle name="20% - Акцент4 6 2 21" xfId="20937"/>
    <cellStyle name="20% - Акцент4 6 2 22" xfId="21446"/>
    <cellStyle name="20% - Акцент4 6 2 23" xfId="18655"/>
    <cellStyle name="20% - Акцент4 6 2 24" xfId="22501"/>
    <cellStyle name="20% - Акцент4 6 2 25" xfId="17803"/>
    <cellStyle name="20% - Акцент4 6 2 26" xfId="34758"/>
    <cellStyle name="20% - Акцент4 6 2 27" xfId="29491"/>
    <cellStyle name="20% - Акцент4 6 2 28" xfId="30102"/>
    <cellStyle name="20% - Акцент4 6 2 29" xfId="23675"/>
    <cellStyle name="20% - Акцент4 6 2 3" xfId="3830"/>
    <cellStyle name="20% - Акцент4 6 2 30" xfId="38471"/>
    <cellStyle name="20% - Акцент4 6 2 31" xfId="38767"/>
    <cellStyle name="20% - Акцент4 6 2 32" xfId="47677"/>
    <cellStyle name="20% - Акцент4 6 2 33" xfId="47775"/>
    <cellStyle name="20% - Акцент4 6 2 4" xfId="5787"/>
    <cellStyle name="20% - Акцент4 6 2 5" xfId="8677"/>
    <cellStyle name="20% - Акцент4 6 2 6" xfId="8996"/>
    <cellStyle name="20% - Акцент4 6 2 7" xfId="9294"/>
    <cellStyle name="20% - Акцент4 6 2 8" xfId="9612"/>
    <cellStyle name="20% - Акцент4 6 2 9" xfId="9930"/>
    <cellStyle name="20% - Акцент4 6 20" xfId="8676"/>
    <cellStyle name="20% - Акцент4 6 21" xfId="8995"/>
    <cellStyle name="20% - Акцент4 6 22" xfId="9295"/>
    <cellStyle name="20% - Акцент4 6 23" xfId="9613"/>
    <cellStyle name="20% - Акцент4 6 24" xfId="9931"/>
    <cellStyle name="20% - Акцент4 6 25" xfId="10249"/>
    <cellStyle name="20% - Акцент4 6 26" xfId="10567"/>
    <cellStyle name="20% - Акцент4 6 27" xfId="10885"/>
    <cellStyle name="20% - Акцент4 6 28" xfId="11203"/>
    <cellStyle name="20% - Акцент4 6 29" xfId="11521"/>
    <cellStyle name="20% - Акцент4 6 3" xfId="1346"/>
    <cellStyle name="20% — акцент4 6 3" xfId="14645"/>
    <cellStyle name="20% - Акцент4 6 3 10" xfId="20543"/>
    <cellStyle name="20% - Акцент4 6 3 11" xfId="35182"/>
    <cellStyle name="20% - Акцент4 6 3 12" xfId="39605"/>
    <cellStyle name="20% - Акцент4 6 3 13" xfId="46550"/>
    <cellStyle name="20% - Акцент4 6 3 14" xfId="47504"/>
    <cellStyle name="20% - Акцент4 6 3 15" xfId="48778"/>
    <cellStyle name="20% - Акцент4 6 3 2" xfId="5789"/>
    <cellStyle name="20% - Акцент4 6 3 3" xfId="22445"/>
    <cellStyle name="20% - Акцент4 6 3 4" xfId="18775"/>
    <cellStyle name="20% - Акцент4 6 3 5" xfId="22824"/>
    <cellStyle name="20% - Акцент4 6 3 6" xfId="27322"/>
    <cellStyle name="20% - Акцент4 6 3 7" xfId="19706"/>
    <cellStyle name="20% - Акцент4 6 3 8" xfId="29217"/>
    <cellStyle name="20% - Акцент4 6 3 9" xfId="16879"/>
    <cellStyle name="20% - Акцент4 6 30" xfId="11839"/>
    <cellStyle name="20% - Акцент4 6 31" xfId="12157"/>
    <cellStyle name="20% - Акцент4 6 32" xfId="12493"/>
    <cellStyle name="20% - Акцент4 6 33" xfId="12793"/>
    <cellStyle name="20% - Акцент4 6 34" xfId="13128"/>
    <cellStyle name="20% - Акцент4 6 35" xfId="13451"/>
    <cellStyle name="20% - Акцент4 6 36" xfId="20936"/>
    <cellStyle name="20% - Акцент4 6 37" xfId="23402"/>
    <cellStyle name="20% - Акцент4 6 38" xfId="18180"/>
    <cellStyle name="20% - Акцент4 6 39" xfId="13682"/>
    <cellStyle name="20% - Акцент4 6 4" xfId="1347"/>
    <cellStyle name="20% — акцент4 6 4" xfId="21856"/>
    <cellStyle name="20% - Акцент4 6 4 10" xfId="37392"/>
    <cellStyle name="20% - Акцент4 6 4 11" xfId="39606"/>
    <cellStyle name="20% - Акцент4 6 4 12" xfId="46390"/>
    <cellStyle name="20% - Акцент4 6 4 13" xfId="47428"/>
    <cellStyle name="20% - Акцент4 6 4 14" xfId="48779"/>
    <cellStyle name="20% - Акцент4 6 4 2" xfId="5790"/>
    <cellStyle name="20% - Акцент4 6 4 3" xfId="23516"/>
    <cellStyle name="20% - Акцент4 6 4 4" xfId="20773"/>
    <cellStyle name="20% - Акцент4 6 4 5" xfId="22485"/>
    <cellStyle name="20% - Акцент4 6 4 6" xfId="24361"/>
    <cellStyle name="20% - Акцент4 6 4 7" xfId="24927"/>
    <cellStyle name="20% - Акцент4 6 4 8" xfId="32394"/>
    <cellStyle name="20% - Акцент4 6 4 9" xfId="21674"/>
    <cellStyle name="20% - Акцент4 6 40" xfId="26686"/>
    <cellStyle name="20% - Акцент4 6 41" xfId="23922"/>
    <cellStyle name="20% - Акцент4 6 42" xfId="22441"/>
    <cellStyle name="20% - Акцент4 6 43" xfId="35292"/>
    <cellStyle name="20% - Акцент4 6 44" xfId="32467"/>
    <cellStyle name="20% - Акцент4 6 45" xfId="38470"/>
    <cellStyle name="20% - Акцент4 6 46" xfId="38768"/>
    <cellStyle name="20% - Акцент4 6 47" xfId="44189"/>
    <cellStyle name="20% - Акцент4 6 48" xfId="47774"/>
    <cellStyle name="20% - Акцент4 6 5" xfId="1348"/>
    <cellStyle name="20% — акцент4 6 5" xfId="22282"/>
    <cellStyle name="20% - Акцент4 6 5 10" xfId="39607"/>
    <cellStyle name="20% - Акцент4 6 5 11" xfId="46233"/>
    <cellStyle name="20% - Акцент4 6 5 12" xfId="47350"/>
    <cellStyle name="20% - Акцент4 6 5 13" xfId="48780"/>
    <cellStyle name="20% - Акцент4 6 5 2" xfId="5791"/>
    <cellStyle name="20% - Акцент4 6 5 3" xfId="15450"/>
    <cellStyle name="20% - Акцент4 6 5 4" xfId="20273"/>
    <cellStyle name="20% - Акцент4 6 5 5" xfId="26500"/>
    <cellStyle name="20% - Акцент4 6 5 6" xfId="24875"/>
    <cellStyle name="20% - Акцент4 6 5 7" xfId="36341"/>
    <cellStyle name="20% - Акцент4 6 5 8" xfId="34195"/>
    <cellStyle name="20% - Акцент4 6 5 9" xfId="37394"/>
    <cellStyle name="20% - Акцент4 6 6" xfId="1349"/>
    <cellStyle name="20% — акцент4 6 6" xfId="28297"/>
    <cellStyle name="20% - Акцент4 6 6 10" xfId="46082"/>
    <cellStyle name="20% - Акцент4 6 6 11" xfId="47275"/>
    <cellStyle name="20% - Акцент4 6 6 12" xfId="48781"/>
    <cellStyle name="20% - Акцент4 6 6 2" xfId="5792"/>
    <cellStyle name="20% - Акцент4 6 6 3" xfId="22191"/>
    <cellStyle name="20% - Акцент4 6 6 4" xfId="18663"/>
    <cellStyle name="20% - Акцент4 6 6 5" xfId="18012"/>
    <cellStyle name="20% - Акцент4 6 6 6" xfId="36141"/>
    <cellStyle name="20% - Акцент4 6 6 7" xfId="32095"/>
    <cellStyle name="20% - Акцент4 6 6 8" xfId="15666"/>
    <cellStyle name="20% - Акцент4 6 6 9" xfId="39608"/>
    <cellStyle name="20% - Акцент4 6 7" xfId="1350"/>
    <cellStyle name="20% — акцент4 6 7" xfId="25134"/>
    <cellStyle name="20% - Акцент4 6 7 10" xfId="47194"/>
    <cellStyle name="20% - Акцент4 6 7 11" xfId="48782"/>
    <cellStyle name="20% - Акцент4 6 7 2" xfId="5793"/>
    <cellStyle name="20% - Акцент4 6 7 3" xfId="19451"/>
    <cellStyle name="20% - Акцент4 6 7 4" xfId="32321"/>
    <cellStyle name="20% - Акцент4 6 7 5" xfId="35945"/>
    <cellStyle name="20% - Акцент4 6 7 6" xfId="14236"/>
    <cellStyle name="20% - Акцент4 6 7 7" xfId="37111"/>
    <cellStyle name="20% - Акцент4 6 7 8" xfId="39609"/>
    <cellStyle name="20% - Акцент4 6 7 9" xfId="45926"/>
    <cellStyle name="20% - Акцент4 6 8" xfId="1351"/>
    <cellStyle name="20% — акцент4 6 8" xfId="24552"/>
    <cellStyle name="20% - Акцент4 6 8 10" xfId="48783"/>
    <cellStyle name="20% - Акцент4 6 8 2" xfId="5794"/>
    <cellStyle name="20% - Акцент4 6 8 3" xfId="31894"/>
    <cellStyle name="20% - Акцент4 6 8 4" xfId="35748"/>
    <cellStyle name="20% - Акцент4 6 8 5" xfId="37649"/>
    <cellStyle name="20% - Акцент4 6 8 6" xfId="36508"/>
    <cellStyle name="20% - Акцент4 6 8 7" xfId="39610"/>
    <cellStyle name="20% - Акцент4 6 8 8" xfId="45771"/>
    <cellStyle name="20% - Акцент4 6 8 9" xfId="47113"/>
    <cellStyle name="20% - Акцент4 6 9" xfId="1352"/>
    <cellStyle name="20% — акцент4 6 9" xfId="17044"/>
    <cellStyle name="20% - Акцент4 6 9 2" xfId="5795"/>
    <cellStyle name="20% - Акцент4 6 9 3" xfId="35552"/>
    <cellStyle name="20% - Акцент4 6 9 4" xfId="37503"/>
    <cellStyle name="20% - Акцент4 6 9 5" xfId="24464"/>
    <cellStyle name="20% - Акцент4 6 9 6" xfId="39611"/>
    <cellStyle name="20% - Акцент4 6 9 7" xfId="45617"/>
    <cellStyle name="20% - Акцент4 6 9 8" xfId="47035"/>
    <cellStyle name="20% - Акцент4 6 9 9" xfId="48784"/>
    <cellStyle name="20% — акцент4 60" xfId="47756"/>
    <cellStyle name="20% - Акцент4 7" xfId="99"/>
    <cellStyle name="20% — акцент4 7" xfId="1354"/>
    <cellStyle name="20% - Акцент4 7 10" xfId="1355"/>
    <cellStyle name="20% — акцент4 7 10" xfId="35168"/>
    <cellStyle name="20% - Акцент4 7 10 2" xfId="5798"/>
    <cellStyle name="20% - Акцент4 7 10 3" xfId="37043"/>
    <cellStyle name="20% - Акцент4 7 10 4" xfId="36388"/>
    <cellStyle name="20% - Акцент4 7 10 5" xfId="39614"/>
    <cellStyle name="20% - Акцент4 7 10 6" xfId="44345"/>
    <cellStyle name="20% - Акцент4 7 10 7" xfId="42620"/>
    <cellStyle name="20% - Акцент4 7 10 8" xfId="48787"/>
    <cellStyle name="20% - Акцент4 7 11" xfId="1353"/>
    <cellStyle name="20% — акцент4 7 11" xfId="37194"/>
    <cellStyle name="20% - Акцент4 7 11 2" xfId="14653"/>
    <cellStyle name="20% - Акцент4 7 11 3" xfId="35966"/>
    <cellStyle name="20% - Акцент4 7 11 4" xfId="39612"/>
    <cellStyle name="20% - Акцент4 7 11 5" xfId="45454"/>
    <cellStyle name="20% - Акцент4 7 11 6" xfId="46955"/>
    <cellStyle name="20% - Акцент4 7 11 7" xfId="48785"/>
    <cellStyle name="20% - Акцент4 7 12" xfId="3831"/>
    <cellStyle name="20% — акцент4 7 12" xfId="19425"/>
    <cellStyle name="20% - Акцент4 7 13" xfId="4140"/>
    <cellStyle name="20% — акцент4 7 13" xfId="39613"/>
    <cellStyle name="20% - Акцент4 7 14" xfId="4376"/>
    <cellStyle name="20% — акцент4 7 14" xfId="43717"/>
    <cellStyle name="20% - Акцент4 7 15" xfId="4672"/>
    <cellStyle name="20% — акцент4 7 15" xfId="42782"/>
    <cellStyle name="20% - Акцент4 7 16" xfId="4876"/>
    <cellStyle name="20% — акцент4 7 16" xfId="48786"/>
    <cellStyle name="20% - Акцент4 7 17" xfId="5796"/>
    <cellStyle name="20% - Акцент4 7 18" xfId="8326"/>
    <cellStyle name="20% - Акцент4 7 18 2" xfId="21023"/>
    <cellStyle name="20% - Акцент4 7 19" xfId="8523"/>
    <cellStyle name="20% - Акцент4 7 19 2" xfId="21220"/>
    <cellStyle name="20% - Акцент4 7 2" xfId="100"/>
    <cellStyle name="20% — акцент4 7 2" xfId="5797"/>
    <cellStyle name="20% - Акцент4 7 2 10" xfId="10246"/>
    <cellStyle name="20% - Акцент4 7 2 11" xfId="10564"/>
    <cellStyle name="20% - Акцент4 7 2 12" xfId="10882"/>
    <cellStyle name="20% - Акцент4 7 2 13" xfId="11200"/>
    <cellStyle name="20% - Акцент4 7 2 14" xfId="11518"/>
    <cellStyle name="20% - Акцент4 7 2 15" xfId="11836"/>
    <cellStyle name="20% - Акцент4 7 2 16" xfId="12154"/>
    <cellStyle name="20% - Акцент4 7 2 17" xfId="12496"/>
    <cellStyle name="20% - Акцент4 7 2 18" xfId="12790"/>
    <cellStyle name="20% - Акцент4 7 2 19" xfId="13131"/>
    <cellStyle name="20% - Акцент4 7 2 2" xfId="1356"/>
    <cellStyle name="20% - Акцент4 7 2 2 2" xfId="5800"/>
    <cellStyle name="20% - Акцент4 7 2 20" xfId="13454"/>
    <cellStyle name="20% - Акцент4 7 2 21" xfId="16844"/>
    <cellStyle name="20% - Акцент4 7 2 22" xfId="19492"/>
    <cellStyle name="20% - Акцент4 7 2 23" xfId="29441"/>
    <cellStyle name="20% - Акцент4 7 2 24" xfId="18371"/>
    <cellStyle name="20% - Акцент4 7 2 25" xfId="32994"/>
    <cellStyle name="20% - Акцент4 7 2 26" xfId="31901"/>
    <cellStyle name="20% - Акцент4 7 2 27" xfId="28912"/>
    <cellStyle name="20% - Акцент4 7 2 28" xfId="30177"/>
    <cellStyle name="20% - Акцент4 7 2 29" xfId="36367"/>
    <cellStyle name="20% - Акцент4 7 2 3" xfId="3832"/>
    <cellStyle name="20% - Акцент4 7 2 30" xfId="38473"/>
    <cellStyle name="20% - Акцент4 7 2 31" xfId="44290"/>
    <cellStyle name="20% - Акцент4 7 2 32" xfId="46473"/>
    <cellStyle name="20% - Акцент4 7 2 33" xfId="47777"/>
    <cellStyle name="20% - Акцент4 7 2 4" xfId="5799"/>
    <cellStyle name="20% - Акцент4 7 2 5" xfId="8679"/>
    <cellStyle name="20% - Акцент4 7 2 6" xfId="8998"/>
    <cellStyle name="20% - Акцент4 7 2 7" xfId="9292"/>
    <cellStyle name="20% - Акцент4 7 2 8" xfId="9610"/>
    <cellStyle name="20% - Акцент4 7 2 9" xfId="9928"/>
    <cellStyle name="20% - Акцент4 7 20" xfId="8678"/>
    <cellStyle name="20% - Акцент4 7 21" xfId="8997"/>
    <cellStyle name="20% - Акцент4 7 22" xfId="9293"/>
    <cellStyle name="20% - Акцент4 7 23" xfId="9611"/>
    <cellStyle name="20% - Акцент4 7 24" xfId="9929"/>
    <cellStyle name="20% - Акцент4 7 25" xfId="10247"/>
    <cellStyle name="20% - Акцент4 7 26" xfId="10565"/>
    <cellStyle name="20% - Акцент4 7 27" xfId="10883"/>
    <cellStyle name="20% - Акцент4 7 28" xfId="11201"/>
    <cellStyle name="20% - Акцент4 7 29" xfId="11519"/>
    <cellStyle name="20% - Акцент4 7 3" xfId="1357"/>
    <cellStyle name="20% — акцент4 7 3" xfId="14654"/>
    <cellStyle name="20% - Акцент4 7 3 10" xfId="36740"/>
    <cellStyle name="20% - Акцент4 7 3 11" xfId="24765"/>
    <cellStyle name="20% - Акцент4 7 3 12" xfId="39616"/>
    <cellStyle name="20% - Акцент4 7 3 13" xfId="43716"/>
    <cellStyle name="20% - Акцент4 7 3 14" xfId="42783"/>
    <cellStyle name="20% - Акцент4 7 3 15" xfId="48788"/>
    <cellStyle name="20% - Акцент4 7 3 2" xfId="5801"/>
    <cellStyle name="20% - Акцент4 7 3 3" xfId="24756"/>
    <cellStyle name="20% - Акцент4 7 3 4" xfId="25708"/>
    <cellStyle name="20% - Акцент4 7 3 5" xfId="17951"/>
    <cellStyle name="20% - Акцент4 7 3 6" xfId="29583"/>
    <cellStyle name="20% - Акцент4 7 3 7" xfId="15341"/>
    <cellStyle name="20% - Акцент4 7 3 8" xfId="34050"/>
    <cellStyle name="20% - Акцент4 7 3 9" xfId="17376"/>
    <cellStyle name="20% - Акцент4 7 30" xfId="11837"/>
    <cellStyle name="20% - Акцент4 7 31" xfId="12155"/>
    <cellStyle name="20% - Акцент4 7 32" xfId="12495"/>
    <cellStyle name="20% - Акцент4 7 33" xfId="12791"/>
    <cellStyle name="20% - Акцент4 7 34" xfId="13130"/>
    <cellStyle name="20% - Акцент4 7 35" xfId="13453"/>
    <cellStyle name="20% - Акцент4 7 36" xfId="16845"/>
    <cellStyle name="20% - Акцент4 7 37" xfId="22041"/>
    <cellStyle name="20% - Акцент4 7 38" xfId="29442"/>
    <cellStyle name="20% - Акцент4 7 39" xfId="20049"/>
    <cellStyle name="20% - Акцент4 7 4" xfId="1358"/>
    <cellStyle name="20% — акцент4 7 4" xfId="25628"/>
    <cellStyle name="20% - Акцент4 7 4 10" xfId="14721"/>
    <cellStyle name="20% - Акцент4 7 4 11" xfId="39617"/>
    <cellStyle name="20% - Акцент4 7 4 12" xfId="42474"/>
    <cellStyle name="20% - Акцент4 7 4 13" xfId="42950"/>
    <cellStyle name="20% - Акцент4 7 4 14" xfId="48789"/>
    <cellStyle name="20% - Акцент4 7 4 2" xfId="5802"/>
    <cellStyle name="20% - Акцент4 7 4 3" xfId="17177"/>
    <cellStyle name="20% - Акцент4 7 4 4" xfId="22463"/>
    <cellStyle name="20% - Акцент4 7 4 5" xfId="28174"/>
    <cellStyle name="20% - Акцент4 7 4 6" xfId="32982"/>
    <cellStyle name="20% - Акцент4 7 4 7" xfId="33825"/>
    <cellStyle name="20% - Акцент4 7 4 8" xfId="32150"/>
    <cellStyle name="20% - Акцент4 7 4 9" xfId="36588"/>
    <cellStyle name="20% - Акцент4 7 40" xfId="32995"/>
    <cellStyle name="20% - Акцент4 7 41" xfId="34757"/>
    <cellStyle name="20% - Акцент4 7 42" xfId="30966"/>
    <cellStyle name="20% - Акцент4 7 43" xfId="31726"/>
    <cellStyle name="20% - Акцент4 7 44" xfId="37389"/>
    <cellStyle name="20% - Акцент4 7 45" xfId="38472"/>
    <cellStyle name="20% - Акцент4 7 46" xfId="38766"/>
    <cellStyle name="20% - Акцент4 7 47" xfId="47676"/>
    <cellStyle name="20% - Акцент4 7 48" xfId="47776"/>
    <cellStyle name="20% - Акцент4 7 5" xfId="1359"/>
    <cellStyle name="20% — акцент4 7 5" xfId="26575"/>
    <cellStyle name="20% - Акцент4 7 5 10" xfId="39618"/>
    <cellStyle name="20% - Акцент4 7 5 11" xfId="42404"/>
    <cellStyle name="20% - Акцент4 7 5 12" xfId="42954"/>
    <cellStyle name="20% - Акцент4 7 5 13" xfId="48790"/>
    <cellStyle name="20% - Акцент4 7 5 2" xfId="5803"/>
    <cellStyle name="20% - Акцент4 7 5 3" xfId="24761"/>
    <cellStyle name="20% - Акцент4 7 5 4" xfId="27048"/>
    <cellStyle name="20% - Акцент4 7 5 5" xfId="32728"/>
    <cellStyle name="20% - Акцент4 7 5 6" xfId="33587"/>
    <cellStyle name="20% - Акцент4 7 5 7" xfId="34574"/>
    <cellStyle name="20% - Акцент4 7 5 8" xfId="36441"/>
    <cellStyle name="20% - Акцент4 7 5 9" xfId="26901"/>
    <cellStyle name="20% - Акцент4 7 6" xfId="1360"/>
    <cellStyle name="20% — акцент4 7 6" xfId="19261"/>
    <cellStyle name="20% - Акцент4 7 6 10" xfId="42307"/>
    <cellStyle name="20% - Акцент4 7 6 11" xfId="46785"/>
    <cellStyle name="20% - Акцент4 7 6 12" xfId="48791"/>
    <cellStyle name="20% - Акцент4 7 6 2" xfId="5804"/>
    <cellStyle name="20% - Акцент4 7 6 3" xfId="17452"/>
    <cellStyle name="20% - Акцент4 7 6 4" xfId="32484"/>
    <cellStyle name="20% - Акцент4 7 6 5" xfId="33346"/>
    <cellStyle name="20% - Акцент4 7 6 6" xfId="34565"/>
    <cellStyle name="20% - Акцент4 7 6 7" xfId="33482"/>
    <cellStyle name="20% - Акцент4 7 6 8" xfId="35769"/>
    <cellStyle name="20% - Акцент4 7 6 9" xfId="39619"/>
    <cellStyle name="20% - Акцент4 7 7" xfId="1361"/>
    <cellStyle name="20% — акцент4 7 7" xfId="30384"/>
    <cellStyle name="20% - Акцент4 7 7 10" xfId="45687"/>
    <cellStyle name="20% - Акцент4 7 7 11" xfId="48792"/>
    <cellStyle name="20% - Акцент4 7 7 2" xfId="5805"/>
    <cellStyle name="20% - Акцент4 7 7 3" xfId="32231"/>
    <cellStyle name="20% - Акцент4 7 7 4" xfId="33121"/>
    <cellStyle name="20% - Акцент4 7 7 5" xfId="17139"/>
    <cellStyle name="20% - Акцент4 7 7 6" xfId="15667"/>
    <cellStyle name="20% - Акцент4 7 7 7" xfId="31569"/>
    <cellStyle name="20% - Акцент4 7 7 8" xfId="39620"/>
    <cellStyle name="20% - Акцент4 7 7 9" xfId="42146"/>
    <cellStyle name="20% - Акцент4 7 8" xfId="1362"/>
    <cellStyle name="20% — акцент4 7 8" xfId="29644"/>
    <cellStyle name="20% - Акцент4 7 8 10" xfId="48793"/>
    <cellStyle name="20% - Акцент4 7 8 2" xfId="5806"/>
    <cellStyle name="20% - Акцент4 7 8 3" xfId="24094"/>
    <cellStyle name="20% - Акцент4 7 8 4" xfId="30516"/>
    <cellStyle name="20% - Акцент4 7 8 5" xfId="35621"/>
    <cellStyle name="20% - Акцент4 7 8 6" xfId="33692"/>
    <cellStyle name="20% - Акцент4 7 8 7" xfId="39621"/>
    <cellStyle name="20% - Акцент4 7 8 8" xfId="42022"/>
    <cellStyle name="20% - Акцент4 7 8 9" xfId="45373"/>
    <cellStyle name="20% - Акцент4 7 9" xfId="1363"/>
    <cellStyle name="20% — акцент4 7 9" xfId="34745"/>
    <cellStyle name="20% - Акцент4 7 9 2" xfId="5807"/>
    <cellStyle name="20% - Акцент4 7 9 3" xfId="34191"/>
    <cellStyle name="20% - Акцент4 7 9 4" xfId="36187"/>
    <cellStyle name="20% - Акцент4 7 9 5" xfId="38359"/>
    <cellStyle name="20% - Акцент4 7 9 6" xfId="39622"/>
    <cellStyle name="20% - Акцент4 7 9 7" xfId="43718"/>
    <cellStyle name="20% - Акцент4 7 9 8" xfId="42781"/>
    <cellStyle name="20% - Акцент4 7 9 9" xfId="48794"/>
    <cellStyle name="20% - Акцент4 8" xfId="101"/>
    <cellStyle name="20% — акцент4 8" xfId="1365"/>
    <cellStyle name="20% - Акцент4 8 10" xfId="1366"/>
    <cellStyle name="20% — акцент4 8 10" xfId="19370"/>
    <cellStyle name="20% - Акцент4 8 10 2" xfId="5810"/>
    <cellStyle name="20% - Акцент4 8 10 3" xfId="36255"/>
    <cellStyle name="20% - Акцент4 8 10 4" xfId="38122"/>
    <cellStyle name="20% - Акцент4 8 10 5" xfId="39625"/>
    <cellStyle name="20% - Акцент4 8 10 6" xfId="43713"/>
    <cellStyle name="20% - Акцент4 8 10 7" xfId="42203"/>
    <cellStyle name="20% - Акцент4 8 10 8" xfId="48797"/>
    <cellStyle name="20% - Акцент4 8 11" xfId="1364"/>
    <cellStyle name="20% — акцент4 8 11" xfId="35467"/>
    <cellStyle name="20% - Акцент4 8 11 2" xfId="14662"/>
    <cellStyle name="20% - Акцент4 8 11 3" xfId="38278"/>
    <cellStyle name="20% - Акцент4 8 11 4" xfId="39623"/>
    <cellStyle name="20% - Акцент4 8 11 5" xfId="43715"/>
    <cellStyle name="20% - Акцент4 8 11 6" xfId="41908"/>
    <cellStyle name="20% - Акцент4 8 11 7" xfId="48795"/>
    <cellStyle name="20% - Акцент4 8 12" xfId="3833"/>
    <cellStyle name="20% — акцент4 8 12" xfId="38200"/>
    <cellStyle name="20% - Акцент4 8 13" xfId="4141"/>
    <cellStyle name="20% — акцент4 8 13" xfId="39624"/>
    <cellStyle name="20% - Акцент4 8 14" xfId="4378"/>
    <cellStyle name="20% — акцент4 8 14" xfId="43714"/>
    <cellStyle name="20% - Акцент4 8 15" xfId="4670"/>
    <cellStyle name="20% — акцент4 8 15" xfId="42079"/>
    <cellStyle name="20% - Акцент4 8 16" xfId="4874"/>
    <cellStyle name="20% — акцент4 8 16" xfId="48796"/>
    <cellStyle name="20% - Акцент4 8 17" xfId="5808"/>
    <cellStyle name="20% - Акцент4 8 18" xfId="8328"/>
    <cellStyle name="20% - Акцент4 8 18 2" xfId="21025"/>
    <cellStyle name="20% - Акцент4 8 19" xfId="8521"/>
    <cellStyle name="20% - Акцент4 8 19 2" xfId="21218"/>
    <cellStyle name="20% - Акцент4 8 2" xfId="102"/>
    <cellStyle name="20% — акцент4 8 2" xfId="5809"/>
    <cellStyle name="20% - Акцент4 8 2 10" xfId="10244"/>
    <cellStyle name="20% - Акцент4 8 2 11" xfId="10562"/>
    <cellStyle name="20% - Акцент4 8 2 12" xfId="10880"/>
    <cellStyle name="20% - Акцент4 8 2 13" xfId="11198"/>
    <cellStyle name="20% - Акцент4 8 2 14" xfId="11516"/>
    <cellStyle name="20% - Акцент4 8 2 15" xfId="11834"/>
    <cellStyle name="20% - Акцент4 8 2 16" xfId="12152"/>
    <cellStyle name="20% - Акцент4 8 2 17" xfId="12498"/>
    <cellStyle name="20% - Акцент4 8 2 18" xfId="12788"/>
    <cellStyle name="20% - Акцент4 8 2 19" xfId="13133"/>
    <cellStyle name="20% - Акцент4 8 2 2" xfId="1367"/>
    <cellStyle name="20% - Акцент4 8 2 2 2" xfId="5812"/>
    <cellStyle name="20% - Акцент4 8 2 20" xfId="13456"/>
    <cellStyle name="20% - Акцент4 8 2 21" xfId="20935"/>
    <cellStyle name="20% - Акцент4 8 2 22" xfId="16747"/>
    <cellStyle name="20% - Акцент4 8 2 23" xfId="20874"/>
    <cellStyle name="20% - Акцент4 8 2 24" xfId="22468"/>
    <cellStyle name="20% - Акцент4 8 2 25" xfId="26408"/>
    <cellStyle name="20% - Акцент4 8 2 26" xfId="16962"/>
    <cellStyle name="20% - Акцент4 8 2 27" xfId="28892"/>
    <cellStyle name="20% - Акцент4 8 2 28" xfId="21311"/>
    <cellStyle name="20% - Акцент4 8 2 29" xfId="30807"/>
    <cellStyle name="20% - Акцент4 8 2 3" xfId="3834"/>
    <cellStyle name="20% - Акцент4 8 2 30" xfId="38475"/>
    <cellStyle name="20% - Акцент4 8 2 31" xfId="38765"/>
    <cellStyle name="20% - Акцент4 8 2 32" xfId="44185"/>
    <cellStyle name="20% - Акцент4 8 2 33" xfId="47779"/>
    <cellStyle name="20% - Акцент4 8 2 4" xfId="5811"/>
    <cellStyle name="20% - Акцент4 8 2 5" xfId="8681"/>
    <cellStyle name="20% - Акцент4 8 2 6" xfId="9000"/>
    <cellStyle name="20% - Акцент4 8 2 7" xfId="9290"/>
    <cellStyle name="20% - Акцент4 8 2 8" xfId="9608"/>
    <cellStyle name="20% - Акцент4 8 2 9" xfId="9926"/>
    <cellStyle name="20% - Акцент4 8 20" xfId="8680"/>
    <cellStyle name="20% - Акцент4 8 21" xfId="8999"/>
    <cellStyle name="20% - Акцент4 8 22" xfId="9291"/>
    <cellStyle name="20% - Акцент4 8 23" xfId="9609"/>
    <cellStyle name="20% - Акцент4 8 24" xfId="9927"/>
    <cellStyle name="20% - Акцент4 8 25" xfId="10245"/>
    <cellStyle name="20% - Акцент4 8 26" xfId="10563"/>
    <cellStyle name="20% - Акцент4 8 27" xfId="10881"/>
    <cellStyle name="20% - Акцент4 8 28" xfId="11199"/>
    <cellStyle name="20% - Акцент4 8 29" xfId="11517"/>
    <cellStyle name="20% - Акцент4 8 3" xfId="1368"/>
    <cellStyle name="20% — акцент4 8 3" xfId="14663"/>
    <cellStyle name="20% - Акцент4 8 3 10" xfId="33714"/>
    <cellStyle name="20% - Акцент4 8 3 11" xfId="14251"/>
    <cellStyle name="20% - Акцент4 8 3 12" xfId="39626"/>
    <cellStyle name="20% - Акцент4 8 3 13" xfId="43712"/>
    <cellStyle name="20% - Акцент4 8 3 14" xfId="42784"/>
    <cellStyle name="20% - Акцент4 8 3 15" xfId="48798"/>
    <cellStyle name="20% - Акцент4 8 3 2" xfId="5813"/>
    <cellStyle name="20% - Акцент4 8 3 3" xfId="17641"/>
    <cellStyle name="20% - Акцент4 8 3 4" xfId="23799"/>
    <cellStyle name="20% - Акцент4 8 3 5" xfId="28298"/>
    <cellStyle name="20% - Акцент4 8 3 6" xfId="19607"/>
    <cellStyle name="20% - Акцент4 8 3 7" xfId="30174"/>
    <cellStyle name="20% - Акцент4 8 3 8" xfId="14002"/>
    <cellStyle name="20% - Акцент4 8 3 9" xfId="32156"/>
    <cellStyle name="20% - Акцент4 8 30" xfId="11835"/>
    <cellStyle name="20% - Акцент4 8 31" xfId="12153"/>
    <cellStyle name="20% - Акцент4 8 32" xfId="12497"/>
    <cellStyle name="20% - Акцент4 8 33" xfId="12789"/>
    <cellStyle name="20% - Акцент4 8 34" xfId="13132"/>
    <cellStyle name="20% - Акцент4 8 35" xfId="13455"/>
    <cellStyle name="20% - Акцент4 8 36" xfId="20934"/>
    <cellStyle name="20% - Акцент4 8 37" xfId="22952"/>
    <cellStyle name="20% - Акцент4 8 38" xfId="25934"/>
    <cellStyle name="20% - Акцент4 8 39" xfId="19417"/>
    <cellStyle name="20% - Акцент4 8 4" xfId="1369"/>
    <cellStyle name="20% — акцент4 8 4" xfId="20367"/>
    <cellStyle name="20% - Акцент4 8 4 10" xfId="37964"/>
    <cellStyle name="20% - Акцент4 8 4 11" xfId="39627"/>
    <cellStyle name="20% - Акцент4 8 4 12" xfId="43711"/>
    <cellStyle name="20% - Акцент4 8 4 13" xfId="42785"/>
    <cellStyle name="20% - Акцент4 8 4 14" xfId="48799"/>
    <cellStyle name="20% - Акцент4 8 4 2" xfId="5814"/>
    <cellStyle name="20% - Акцент4 8 4 3" xfId="15851"/>
    <cellStyle name="20% - Акцент4 8 4 4" xfId="28016"/>
    <cellStyle name="20% - Акцент4 8 4 5" xfId="17661"/>
    <cellStyle name="20% - Акцент4 8 4 6" xfId="20527"/>
    <cellStyle name="20% - Акцент4 8 4 7" xfId="30201"/>
    <cellStyle name="20% - Акцент4 8 4 8" xfId="19366"/>
    <cellStyle name="20% - Акцент4 8 4 9" xfId="30301"/>
    <cellStyle name="20% - Акцент4 8 40" xfId="18686"/>
    <cellStyle name="20% - Акцент4 8 41" xfId="28500"/>
    <cellStyle name="20% - Акцент4 8 42" xfId="14913"/>
    <cellStyle name="20% - Акцент4 8 43" xfId="18109"/>
    <cellStyle name="20% - Акцент4 8 44" xfId="28044"/>
    <cellStyle name="20% - Акцент4 8 45" xfId="38474"/>
    <cellStyle name="20% - Акцент4 8 46" xfId="41841"/>
    <cellStyle name="20% - Акцент4 8 47" xfId="42045"/>
    <cellStyle name="20% - Акцент4 8 48" xfId="47778"/>
    <cellStyle name="20% - Акцент4 8 5" xfId="1370"/>
    <cellStyle name="20% — акцент4 8 5" xfId="17290"/>
    <cellStyle name="20% - Акцент4 8 5 10" xfId="39628"/>
    <cellStyle name="20% - Акцент4 8 5 11" xfId="46871"/>
    <cellStyle name="20% - Акцент4 8 5 12" xfId="47663"/>
    <cellStyle name="20% - Акцент4 8 5 13" xfId="48800"/>
    <cellStyle name="20% - Акцент4 8 5 2" xfId="5815"/>
    <cellStyle name="20% - Акцент4 8 5 3" xfId="22034"/>
    <cellStyle name="20% - Акцент4 8 5 4" xfId="28816"/>
    <cellStyle name="20% - Акцент4 8 5 5" xfId="18561"/>
    <cellStyle name="20% - Акцент4 8 5 6" xfId="32392"/>
    <cellStyle name="20% - Акцент4 8 5 7" xfId="29616"/>
    <cellStyle name="20% - Акцент4 8 5 8" xfId="19624"/>
    <cellStyle name="20% - Акцент4 8 5 9" xfId="37881"/>
    <cellStyle name="20% - Акцент4 8 6" xfId="1371"/>
    <cellStyle name="20% — акцент4 8 6" xfId="29154"/>
    <cellStyle name="20% - Акцент4 8 6 10" xfId="46708"/>
    <cellStyle name="20% - Акцент4 8 6 11" xfId="47584"/>
    <cellStyle name="20% - Акцент4 8 6 12" xfId="48801"/>
    <cellStyle name="20% - Акцент4 8 6 2" xfId="5816"/>
    <cellStyle name="20% - Акцент4 8 6 3" xfId="22776"/>
    <cellStyle name="20% - Акцент4 8 6 4" xfId="30481"/>
    <cellStyle name="20% - Акцент4 8 6 5" xfId="26789"/>
    <cellStyle name="20% - Акцент4 8 6 6" xfId="32572"/>
    <cellStyle name="20% - Акцент4 8 6 7" xfId="29931"/>
    <cellStyle name="20% - Акцент4 8 6 8" xfId="37800"/>
    <cellStyle name="20% - Акцент4 8 6 9" xfId="39629"/>
    <cellStyle name="20% - Акцент4 8 7" xfId="1372"/>
    <cellStyle name="20% — акцент4 8 7" xfId="15060"/>
    <cellStyle name="20% - Акцент4 8 7 10" xfId="47501"/>
    <cellStyle name="20% - Акцент4 8 7 11" xfId="48802"/>
    <cellStyle name="20% - Акцент4 8 7 2" xfId="5817"/>
    <cellStyle name="20% - Акцент4 8 7 3" xfId="30805"/>
    <cellStyle name="20% - Акцент4 8 7 4" xfId="32152"/>
    <cellStyle name="20% - Акцент4 8 7 5" xfId="29614"/>
    <cellStyle name="20% - Акцент4 8 7 6" xfId="33004"/>
    <cellStyle name="20% - Акцент4 8 7 7" xfId="37722"/>
    <cellStyle name="20% - Акцент4 8 7 8" xfId="39630"/>
    <cellStyle name="20% - Акцент4 8 7 9" xfId="46547"/>
    <cellStyle name="20% - Акцент4 8 8" xfId="1373"/>
    <cellStyle name="20% — акцент4 8 8" xfId="31231"/>
    <cellStyle name="20% - Акцент4 8 8 10" xfId="48803"/>
    <cellStyle name="20% - Акцент4 8 8 2" xfId="5818"/>
    <cellStyle name="20% - Акцент4 8 8 3" xfId="30790"/>
    <cellStyle name="20% - Акцент4 8 8 4" xfId="18540"/>
    <cellStyle name="20% - Акцент4 8 8 5" xfId="34803"/>
    <cellStyle name="20% - Акцент4 8 8 6" xfId="36505"/>
    <cellStyle name="20% - Акцент4 8 8 7" xfId="39631"/>
    <cellStyle name="20% - Акцент4 8 8 8" xfId="46387"/>
    <cellStyle name="20% - Акцент4 8 8 9" xfId="47425"/>
    <cellStyle name="20% - Акцент4 8 9" xfId="1374"/>
    <cellStyle name="20% — акцент4 8 9" xfId="32054"/>
    <cellStyle name="20% - Акцент4 8 9 2" xfId="5819"/>
    <cellStyle name="20% - Акцент4 8 9 3" xfId="24299"/>
    <cellStyle name="20% - Акцент4 8 9 4" xfId="35010"/>
    <cellStyle name="20% - Акцент4 8 9 5" xfId="32083"/>
    <cellStyle name="20% - Акцент4 8 9 6" xfId="39632"/>
    <cellStyle name="20% - Акцент4 8 9 7" xfId="46231"/>
    <cellStyle name="20% - Акцент4 8 9 8" xfId="47348"/>
    <cellStyle name="20% - Акцент4 8 9 9" xfId="48804"/>
    <cellStyle name="20% - Акцент4 9" xfId="103"/>
    <cellStyle name="20% — акцент4 9" xfId="1376"/>
    <cellStyle name="20% - Акцент4 9 10" xfId="1377"/>
    <cellStyle name="20% — акцент4 9 10" xfId="30977"/>
    <cellStyle name="20% - Акцент4 9 10 2" xfId="5822"/>
    <cellStyle name="20% - Акцент4 9 10 3" xfId="35598"/>
    <cellStyle name="20% - Акцент4 9 10 4" xfId="34423"/>
    <cellStyle name="20% - Акцент4 9 10 5" xfId="39635"/>
    <cellStyle name="20% - Акцент4 9 10 6" xfId="45924"/>
    <cellStyle name="20% - Акцент4 9 10 7" xfId="47192"/>
    <cellStyle name="20% - Акцент4 9 10 8" xfId="48807"/>
    <cellStyle name="20% - Акцент4 9 11" xfId="1375"/>
    <cellStyle name="20% — акцент4 9 11" xfId="35407"/>
    <cellStyle name="20% - Акцент4 9 11 2" xfId="14673"/>
    <cellStyle name="20% - Акцент4 9 11 3" xfId="22005"/>
    <cellStyle name="20% - Акцент4 9 11 4" xfId="39633"/>
    <cellStyle name="20% - Акцент4 9 11 5" xfId="43710"/>
    <cellStyle name="20% - Акцент4 9 11 6" xfId="42786"/>
    <cellStyle name="20% - Акцент4 9 11 7" xfId="48805"/>
    <cellStyle name="20% - Акцент4 9 12" xfId="3835"/>
    <cellStyle name="20% — акцент4 9 12" xfId="28855"/>
    <cellStyle name="20% - Акцент4 9 13" xfId="4142"/>
    <cellStyle name="20% — акцент4 9 13" xfId="39634"/>
    <cellStyle name="20% - Акцент4 9 14" xfId="4380"/>
    <cellStyle name="20% — акцент4 9 14" xfId="46079"/>
    <cellStyle name="20% - Акцент4 9 15" xfId="4668"/>
    <cellStyle name="20% — акцент4 9 15" xfId="47272"/>
    <cellStyle name="20% - Акцент4 9 16" xfId="4872"/>
    <cellStyle name="20% — акцент4 9 16" xfId="48806"/>
    <cellStyle name="20% - Акцент4 9 17" xfId="5820"/>
    <cellStyle name="20% - Акцент4 9 18" xfId="8331"/>
    <cellStyle name="20% - Акцент4 9 18 2" xfId="21028"/>
    <cellStyle name="20% - Акцент4 9 19" xfId="8520"/>
    <cellStyle name="20% - Акцент4 9 19 2" xfId="21217"/>
    <cellStyle name="20% - Акцент4 9 2" xfId="104"/>
    <cellStyle name="20% — акцент4 9 2" xfId="5821"/>
    <cellStyle name="20% - Акцент4 9 2 10" xfId="10242"/>
    <cellStyle name="20% - Акцент4 9 2 11" xfId="10560"/>
    <cellStyle name="20% - Акцент4 9 2 12" xfId="10878"/>
    <cellStyle name="20% - Акцент4 9 2 13" xfId="11196"/>
    <cellStyle name="20% - Акцент4 9 2 14" xfId="11514"/>
    <cellStyle name="20% - Акцент4 9 2 15" xfId="11832"/>
    <cellStyle name="20% - Акцент4 9 2 16" xfId="12150"/>
    <cellStyle name="20% - Акцент4 9 2 17" xfId="12500"/>
    <cellStyle name="20% - Акцент4 9 2 18" xfId="12786"/>
    <cellStyle name="20% - Акцент4 9 2 19" xfId="13135"/>
    <cellStyle name="20% - Акцент4 9 2 2" xfId="1378"/>
    <cellStyle name="20% - Акцент4 9 2 2 2" xfId="5824"/>
    <cellStyle name="20% - Акцент4 9 2 20" xfId="13458"/>
    <cellStyle name="20% - Акцент4 9 2 21" xfId="16842"/>
    <cellStyle name="20% - Акцент4 9 2 22" xfId="20832"/>
    <cellStyle name="20% - Акцент4 9 2 23" xfId="15698"/>
    <cellStyle name="20% - Акцент4 9 2 24" xfId="21281"/>
    <cellStyle name="20% - Акцент4 9 2 25" xfId="17711"/>
    <cellStyle name="20% - Акцент4 9 2 26" xfId="14003"/>
    <cellStyle name="20% - Акцент4 9 2 27" xfId="17843"/>
    <cellStyle name="20% - Акцент4 9 2 28" xfId="31988"/>
    <cellStyle name="20% - Акцент4 9 2 29" xfId="37109"/>
    <cellStyle name="20% - Акцент4 9 2 3" xfId="3836"/>
    <cellStyle name="20% - Акцент4 9 2 30" xfId="38477"/>
    <cellStyle name="20% - Акцент4 9 2 31" xfId="44323"/>
    <cellStyle name="20% - Акцент4 9 2 32" xfId="41744"/>
    <cellStyle name="20% - Акцент4 9 2 33" xfId="47781"/>
    <cellStyle name="20% - Акцент4 9 2 4" xfId="5823"/>
    <cellStyle name="20% - Акцент4 9 2 5" xfId="8683"/>
    <cellStyle name="20% - Акцент4 9 2 6" xfId="9002"/>
    <cellStyle name="20% - Акцент4 9 2 7" xfId="9288"/>
    <cellStyle name="20% - Акцент4 9 2 8" xfId="9606"/>
    <cellStyle name="20% - Акцент4 9 2 9" xfId="9924"/>
    <cellStyle name="20% - Акцент4 9 20" xfId="8682"/>
    <cellStyle name="20% - Акцент4 9 21" xfId="9001"/>
    <cellStyle name="20% - Акцент4 9 22" xfId="9289"/>
    <cellStyle name="20% - Акцент4 9 23" xfId="9607"/>
    <cellStyle name="20% - Акцент4 9 24" xfId="9925"/>
    <cellStyle name="20% - Акцент4 9 25" xfId="10243"/>
    <cellStyle name="20% - Акцент4 9 26" xfId="10561"/>
    <cellStyle name="20% - Акцент4 9 27" xfId="10879"/>
    <cellStyle name="20% - Акцент4 9 28" xfId="11197"/>
    <cellStyle name="20% - Акцент4 9 29" xfId="11515"/>
    <cellStyle name="20% - Акцент4 9 3" xfId="1379"/>
    <cellStyle name="20% — акцент4 9 3" xfId="14674"/>
    <cellStyle name="20% - Акцент4 9 3 10" xfId="37646"/>
    <cellStyle name="20% - Акцент4 9 3 11" xfId="27857"/>
    <cellStyle name="20% - Акцент4 9 3 12" xfId="39637"/>
    <cellStyle name="20% - Акцент4 9 3 13" xfId="45614"/>
    <cellStyle name="20% - Акцент4 9 3 14" xfId="47032"/>
    <cellStyle name="20% - Акцент4 9 3 15" xfId="48808"/>
    <cellStyle name="20% - Акцент4 9 3 2" xfId="5825"/>
    <cellStyle name="20% - Акцент4 9 3 3" xfId="23866"/>
    <cellStyle name="20% - Акцент4 9 3 4" xfId="21508"/>
    <cellStyle name="20% - Акцент4 9 3 5" xfId="14198"/>
    <cellStyle name="20% - Акцент4 9 3 6" xfId="27439"/>
    <cellStyle name="20% - Акцент4 9 3 7" xfId="15095"/>
    <cellStyle name="20% - Акцент4 9 3 8" xfId="31660"/>
    <cellStyle name="20% - Акцент4 9 3 9" xfId="35942"/>
    <cellStyle name="20% - Акцент4 9 30" xfId="11833"/>
    <cellStyle name="20% - Акцент4 9 31" xfId="12151"/>
    <cellStyle name="20% - Акцент4 9 32" xfId="12499"/>
    <cellStyle name="20% - Акцент4 9 33" xfId="12787"/>
    <cellStyle name="20% - Акцент4 9 34" xfId="13134"/>
    <cellStyle name="20% - Акцент4 9 35" xfId="13457"/>
    <cellStyle name="20% - Акцент4 9 36" xfId="16843"/>
    <cellStyle name="20% - Акцент4 9 37" xfId="16748"/>
    <cellStyle name="20% - Акцент4 9 38" xfId="19769"/>
    <cellStyle name="20% - Акцент4 9 39" xfId="21867"/>
    <cellStyle name="20% - Акцент4 9 4" xfId="1380"/>
    <cellStyle name="20% — акцент4 9 4" xfId="24739"/>
    <cellStyle name="20% - Акцент4 9 4 10" xfId="30139"/>
    <cellStyle name="20% - Акцент4 9 4 11" xfId="39638"/>
    <cellStyle name="20% - Акцент4 9 4 12" xfId="45451"/>
    <cellStyle name="20% - Акцент4 9 4 13" xfId="46952"/>
    <cellStyle name="20% - Акцент4 9 4 14" xfId="48809"/>
    <cellStyle name="20% - Акцент4 9 4 2" xfId="5826"/>
    <cellStyle name="20% - Акцент4 9 4 3" xfId="24537"/>
    <cellStyle name="20% - Акцент4 9 4 4" xfId="25312"/>
    <cellStyle name="20% - Акцент4 9 4 5" xfId="25010"/>
    <cellStyle name="20% - Акцент4 9 4 6" xfId="30709"/>
    <cellStyle name="20% - Акцент4 9 4 7" xfId="14972"/>
    <cellStyle name="20% - Акцент4 9 4 8" xfId="35745"/>
    <cellStyle name="20% - Акцент4 9 4 9" xfId="37500"/>
    <cellStyle name="20% - Акцент4 9 40" xfId="24928"/>
    <cellStyle name="20% - Акцент4 9 41" xfId="14879"/>
    <cellStyle name="20% - Акцент4 9 42" xfId="15068"/>
    <cellStyle name="20% - Акцент4 9 43" xfId="31049"/>
    <cellStyle name="20% - Акцент4 9 44" xfId="31746"/>
    <cellStyle name="20% - Акцент4 9 45" xfId="38476"/>
    <cellStyle name="20% - Акцент4 9 46" xfId="44483"/>
    <cellStyle name="20% - Акцент4 9 47" xfId="38703"/>
    <cellStyle name="20% - Акцент4 9 48" xfId="47780"/>
    <cellStyle name="20% - Акцент4 9 5" xfId="1381"/>
    <cellStyle name="20% — акцент4 9 5" xfId="23953"/>
    <cellStyle name="20% - Акцент4 9 5 10" xfId="39639"/>
    <cellStyle name="20% - Акцент4 9 5 11" xfId="45290"/>
    <cellStyle name="20% - Акцент4 9 5 12" xfId="46619"/>
    <cellStyle name="20% - Акцент4 9 5 13" xfId="48810"/>
    <cellStyle name="20% - Акцент4 9 5 2" xfId="5827"/>
    <cellStyle name="20% - Акцент4 9 5 3" xfId="15531"/>
    <cellStyle name="20% - Акцент4 9 5 4" xfId="23921"/>
    <cellStyle name="20% - Акцент4 9 5 5" xfId="22737"/>
    <cellStyle name="20% - Акцент4 9 5 6" xfId="24188"/>
    <cellStyle name="20% - Акцент4 9 5 7" xfId="35549"/>
    <cellStyle name="20% - Акцент4 9 5 8" xfId="37344"/>
    <cellStyle name="20% - Акцент4 9 5 9" xfId="25887"/>
    <cellStyle name="20% - Акцент4 9 6" xfId="1382"/>
    <cellStyle name="20% — акцент4 9 6" xfId="22847"/>
    <cellStyle name="20% - Акцент4 9 6 10" xfId="45127"/>
    <cellStyle name="20% - Акцент4 9 6 11" xfId="42509"/>
    <cellStyle name="20% - Акцент4 9 6 12" xfId="48811"/>
    <cellStyle name="20% - Акцент4 9 6 2" xfId="5828"/>
    <cellStyle name="20% - Акцент4 9 6 3" xfId="24901"/>
    <cellStyle name="20% - Акцент4 9 6 4" xfId="31012"/>
    <cellStyle name="20% - Акцент4 9 6 5" xfId="28987"/>
    <cellStyle name="20% - Акцент4 9 6 6" xfId="26269"/>
    <cellStyle name="20% - Акцент4 9 6 7" xfId="37191"/>
    <cellStyle name="20% - Акцент4 9 6 8" xfId="27643"/>
    <cellStyle name="20% - Акцент4 9 6 9" xfId="39640"/>
    <cellStyle name="20% - Акцент4 9 7" xfId="1383"/>
    <cellStyle name="20% — акцент4 9 7" xfId="29375"/>
    <cellStyle name="20% - Акцент4 9 7 10" xfId="42165"/>
    <cellStyle name="20% - Акцент4 9 7 11" xfId="48812"/>
    <cellStyle name="20% - Акцент4 9 7 2" xfId="5829"/>
    <cellStyle name="20% - Акцент4 9 7 3" xfId="20270"/>
    <cellStyle name="20% - Акцент4 9 7 4" xfId="20499"/>
    <cellStyle name="20% - Акцент4 9 7 5" xfId="35359"/>
    <cellStyle name="20% - Акцент4 9 7 6" xfId="37040"/>
    <cellStyle name="20% - Акцент4 9 7 7" xfId="36175"/>
    <cellStyle name="20% - Акцент4 9 7 8" xfId="39641"/>
    <cellStyle name="20% - Акцент4 9 7 9" xfId="44964"/>
    <cellStyle name="20% - Акцент4 9 8" xfId="1384"/>
    <cellStyle name="20% — акцент4 9 8" xfId="29212"/>
    <cellStyle name="20% - Акцент4 9 8 10" xfId="48813"/>
    <cellStyle name="20% - Акцент4 9 8 2" xfId="5830"/>
    <cellStyle name="20% - Акцент4 9 8 3" xfId="34742"/>
    <cellStyle name="20% - Акцент4 9 8 4" xfId="35165"/>
    <cellStyle name="20% - Акцент4 9 8 5" xfId="35988"/>
    <cellStyle name="20% - Акцент4 9 8 6" xfId="35648"/>
    <cellStyle name="20% - Акцент4 9 8 7" xfId="39642"/>
    <cellStyle name="20% - Акцент4 9 8 8" xfId="44799"/>
    <cellStyle name="20% - Акцент4 9 8 9" xfId="44867"/>
    <cellStyle name="20% - Акцент4 9 9" xfId="1385"/>
    <cellStyle name="20% — акцент4 9 9" xfId="21297"/>
    <cellStyle name="20% - Акцент4 9 9 2" xfId="5831"/>
    <cellStyle name="20% - Акцент4 9 9 3" xfId="34962"/>
    <cellStyle name="20% - Акцент4 9 9 4" xfId="36888"/>
    <cellStyle name="20% - Акцент4 9 9 5" xfId="33700"/>
    <cellStyle name="20% - Акцент4 9 9 6" xfId="39643"/>
    <cellStyle name="20% - Акцент4 9 9 7" xfId="44635"/>
    <cellStyle name="20% - Акцент4 9 9 8" xfId="45354"/>
    <cellStyle name="20% - Акцент4 9 9 9" xfId="48814"/>
    <cellStyle name="20% — акцент5" xfId="105"/>
    <cellStyle name="20% - Акцент5 10" xfId="106"/>
    <cellStyle name="20% — акцент5 10" xfId="1388"/>
    <cellStyle name="20% - Акцент5 10 10" xfId="1389"/>
    <cellStyle name="20% — акцент5 10 10" xfId="34073"/>
    <cellStyle name="20% - Акцент5 10 10 2" xfId="5835"/>
    <cellStyle name="20% - Акцент5 10 10 3" xfId="34857"/>
    <cellStyle name="20% - Акцент5 10 10 4" xfId="38279"/>
    <cellStyle name="20% - Акцент5 10 10 5" xfId="39646"/>
    <cellStyle name="20% - Акцент5 10 10 6" xfId="44800"/>
    <cellStyle name="20% - Акцент5 10 10 7" xfId="44657"/>
    <cellStyle name="20% - Акцент5 10 10 8" xfId="48817"/>
    <cellStyle name="20% - Акцент5 10 11" xfId="1387"/>
    <cellStyle name="20% — акцент5 10 11" xfId="36439"/>
    <cellStyle name="20% - Акцент5 10 11 2" xfId="14684"/>
    <cellStyle name="20% - Акцент5 10 11 3" xfId="37595"/>
    <cellStyle name="20% - Акцент5 10 11 4" xfId="39644"/>
    <cellStyle name="20% - Акцент5 10 11 5" xfId="45128"/>
    <cellStyle name="20% - Акцент5 10 11 6" xfId="42521"/>
    <cellStyle name="20% - Акцент5 10 11 7" xfId="48815"/>
    <cellStyle name="20% - Акцент5 10 12" xfId="3838"/>
    <cellStyle name="20% — акцент5 10 12" xfId="38360"/>
    <cellStyle name="20% - Акцент5 10 13" xfId="4144"/>
    <cellStyle name="20% — акцент5 10 13" xfId="39645"/>
    <cellStyle name="20% - Акцент5 10 14" xfId="4383"/>
    <cellStyle name="20% — акцент5 10 14" xfId="44965"/>
    <cellStyle name="20% - Акцент5 10 15" xfId="4665"/>
    <cellStyle name="20% — акцент5 10 15" xfId="42058"/>
    <cellStyle name="20% - Акцент5 10 16" xfId="4869"/>
    <cellStyle name="20% — акцент5 10 16" xfId="48816"/>
    <cellStyle name="20% - Акцент5 10 17" xfId="5833"/>
    <cellStyle name="20% - Акцент5 10 18" xfId="8334"/>
    <cellStyle name="20% - Акцент5 10 18 2" xfId="21031"/>
    <cellStyle name="20% - Акцент5 10 19" xfId="8518"/>
    <cellStyle name="20% - Акцент5 10 19 2" xfId="21215"/>
    <cellStyle name="20% - Акцент5 10 2" xfId="107"/>
    <cellStyle name="20% — акцент5 10 2" xfId="5834"/>
    <cellStyle name="20% - Акцент5 10 2 10" xfId="10239"/>
    <cellStyle name="20% - Акцент5 10 2 11" xfId="10557"/>
    <cellStyle name="20% - Акцент5 10 2 12" xfId="10875"/>
    <cellStyle name="20% - Акцент5 10 2 13" xfId="11193"/>
    <cellStyle name="20% - Акцент5 10 2 14" xfId="11511"/>
    <cellStyle name="20% - Акцент5 10 2 15" xfId="11829"/>
    <cellStyle name="20% - Акцент5 10 2 16" xfId="12147"/>
    <cellStyle name="20% - Акцент5 10 2 17" xfId="12503"/>
    <cellStyle name="20% - Акцент5 10 2 18" xfId="12783"/>
    <cellStyle name="20% - Акцент5 10 2 19" xfId="13138"/>
    <cellStyle name="20% - Акцент5 10 2 2" xfId="1390"/>
    <cellStyle name="20% - Акцент5 10 2 2 2" xfId="5837"/>
    <cellStyle name="20% - Акцент5 10 2 20" xfId="13461"/>
    <cellStyle name="20% - Акцент5 10 2 21" xfId="16841"/>
    <cellStyle name="20% - Акцент5 10 2 22" xfId="20833"/>
    <cellStyle name="20% - Акцент5 10 2 23" xfId="19768"/>
    <cellStyle name="20% - Акцент5 10 2 24" xfId="18974"/>
    <cellStyle name="20% - Акцент5 10 2 25" xfId="26114"/>
    <cellStyle name="20% - Акцент5 10 2 26" xfId="19316"/>
    <cellStyle name="20% - Акцент5 10 2 27" xfId="32901"/>
    <cellStyle name="20% - Акцент5 10 2 28" xfId="35483"/>
    <cellStyle name="20% - Акцент5 10 2 29" xfId="36516"/>
    <cellStyle name="20% - Акцент5 10 2 3" xfId="3839"/>
    <cellStyle name="20% - Акцент5 10 2 30" xfId="38480"/>
    <cellStyle name="20% - Акцент5 10 2 31" xfId="42392"/>
    <cellStyle name="20% - Акцент5 10 2 32" xfId="44191"/>
    <cellStyle name="20% - Акцент5 10 2 33" xfId="47784"/>
    <cellStyle name="20% - Акцент5 10 2 4" xfId="5836"/>
    <cellStyle name="20% - Акцент5 10 2 5" xfId="8686"/>
    <cellStyle name="20% - Акцент5 10 2 6" xfId="9005"/>
    <cellStyle name="20% - Акцент5 10 2 7" xfId="9285"/>
    <cellStyle name="20% - Акцент5 10 2 8" xfId="9603"/>
    <cellStyle name="20% - Акцент5 10 2 9" xfId="9921"/>
    <cellStyle name="20% - Акцент5 10 20" xfId="8685"/>
    <cellStyle name="20% - Акцент5 10 21" xfId="9004"/>
    <cellStyle name="20% - Акцент5 10 22" xfId="9286"/>
    <cellStyle name="20% - Акцент5 10 23" xfId="9604"/>
    <cellStyle name="20% - Акцент5 10 24" xfId="9922"/>
    <cellStyle name="20% - Акцент5 10 25" xfId="10240"/>
    <cellStyle name="20% - Акцент5 10 26" xfId="10558"/>
    <cellStyle name="20% - Акцент5 10 27" xfId="10876"/>
    <cellStyle name="20% - Акцент5 10 28" xfId="11194"/>
    <cellStyle name="20% - Акцент5 10 29" xfId="11512"/>
    <cellStyle name="20% - Акцент5 10 3" xfId="1391"/>
    <cellStyle name="20% — акцент5 10 3" xfId="14685"/>
    <cellStyle name="20% - Акцент5 10 3 10" xfId="30423"/>
    <cellStyle name="20% - Акцент5 10 3 11" xfId="38123"/>
    <cellStyle name="20% - Акцент5 10 3 12" xfId="39648"/>
    <cellStyle name="20% - Акцент5 10 3 13" xfId="43708"/>
    <cellStyle name="20% - Акцент5 10 3 14" xfId="42788"/>
    <cellStyle name="20% - Акцент5 10 3 15" xfId="48818"/>
    <cellStyle name="20% - Акцент5 10 3 2" xfId="5838"/>
    <cellStyle name="20% - Акцент5 10 3 3" xfId="16265"/>
    <cellStyle name="20% - Акцент5 10 3 4" xfId="25998"/>
    <cellStyle name="20% - Акцент5 10 3 5" xfId="19542"/>
    <cellStyle name="20% - Акцент5 10 3 6" xfId="29032"/>
    <cellStyle name="20% - Акцент5 10 3 7" xfId="32481"/>
    <cellStyle name="20% - Акцент5 10 3 8" xfId="33343"/>
    <cellStyle name="20% - Акцент5 10 3 9" xfId="26050"/>
    <cellStyle name="20% - Акцент5 10 30" xfId="11830"/>
    <cellStyle name="20% - Акцент5 10 31" xfId="12148"/>
    <cellStyle name="20% - Акцент5 10 32" xfId="12502"/>
    <cellStyle name="20% - Акцент5 10 33" xfId="12784"/>
    <cellStyle name="20% - Акцент5 10 34" xfId="13137"/>
    <cellStyle name="20% - Акцент5 10 35" xfId="13460"/>
    <cellStyle name="20% - Акцент5 10 36" xfId="20933"/>
    <cellStyle name="20% - Акцент5 10 37" xfId="16749"/>
    <cellStyle name="20% - Акцент5 10 38" xfId="17745"/>
    <cellStyle name="20% - Акцент5 10 39" xfId="20675"/>
    <cellStyle name="20% - Акцент5 10 4" xfId="1392"/>
    <cellStyle name="20% — акцент5 10 4" xfId="20362"/>
    <cellStyle name="20% - Акцент5 10 4 10" xfId="38045"/>
    <cellStyle name="20% - Акцент5 10 4 11" xfId="39649"/>
    <cellStyle name="20% - Акцент5 10 4 12" xfId="42021"/>
    <cellStyle name="20% - Акцент5 10 4 13" xfId="45538"/>
    <cellStyle name="20% - Акцент5 10 4 14" xfId="48819"/>
    <cellStyle name="20% - Акцент5 10 4 2" xfId="5839"/>
    <cellStyle name="20% - Акцент5 10 4 3" xfId="25705"/>
    <cellStyle name="20% - Акцент5 10 4 4" xfId="23045"/>
    <cellStyle name="20% - Акцент5 10 4 5" xfId="24852"/>
    <cellStyle name="20% - Акцент5 10 4 6" xfId="32228"/>
    <cellStyle name="20% - Акцент5 10 4 7" xfId="33118"/>
    <cellStyle name="20% - Акцент5 10 4 8" xfId="18763"/>
    <cellStyle name="20% - Акцент5 10 4 9" xfId="36172"/>
    <cellStyle name="20% - Акцент5 10 40" xfId="22555"/>
    <cellStyle name="20% - Акцент5 10 41" xfId="26795"/>
    <cellStyle name="20% - Акцент5 10 42" xfId="33660"/>
    <cellStyle name="20% - Акцент5 10 43" xfId="35230"/>
    <cellStyle name="20% - Акцент5 10 44" xfId="29673"/>
    <cellStyle name="20% - Акцент5 10 45" xfId="38479"/>
    <cellStyle name="20% - Акцент5 10 46" xfId="42465"/>
    <cellStyle name="20% - Акцент5 10 47" xfId="44192"/>
    <cellStyle name="20% - Акцент5 10 48" xfId="47783"/>
    <cellStyle name="20% - Акцент5 10 5" xfId="1393"/>
    <cellStyle name="20% — акцент5 10 5" xfId="26572"/>
    <cellStyle name="20% - Акцент5 10 5 10" xfId="39650"/>
    <cellStyle name="20% - Акцент5 10 5 11" xfId="43709"/>
    <cellStyle name="20% - Акцент5 10 5 12" xfId="42787"/>
    <cellStyle name="20% - Акцент5 10 5 13" xfId="48820"/>
    <cellStyle name="20% - Акцент5 10 5 2" xfId="5840"/>
    <cellStyle name="20% - Акцент5 10 5 3" xfId="19569"/>
    <cellStyle name="20% - Акцент5 10 5 4" xfId="14921"/>
    <cellStyle name="20% - Акцент5 10 5 5" xfId="31971"/>
    <cellStyle name="20% - Акцент5 10 5 6" xfId="30396"/>
    <cellStyle name="20% - Акцент5 10 5 7" xfId="33933"/>
    <cellStyle name="20% - Акцент5 10 5 8" xfId="35247"/>
    <cellStyle name="20% - Акцент5 10 5 9" xfId="37965"/>
    <cellStyle name="20% - Акцент5 10 6" xfId="1394"/>
    <cellStyle name="20% — акцент5 10 6" xfId="23335"/>
    <cellStyle name="20% - Акцент5 10 6 10" xfId="41246"/>
    <cellStyle name="20% - Акцент5 10 6 11" xfId="43224"/>
    <cellStyle name="20% - Акцент5 10 6 12" xfId="48821"/>
    <cellStyle name="20% - Акцент5 10 6 2" xfId="5841"/>
    <cellStyle name="20% - Акцент5 10 6 3" xfId="28433"/>
    <cellStyle name="20% - Акцент5 10 6 4" xfId="28393"/>
    <cellStyle name="20% - Акцент5 10 6 5" xfId="26416"/>
    <cellStyle name="20% - Акцент5 10 6 6" xfId="14297"/>
    <cellStyle name="20% - Акцент5 10 6 7" xfId="31337"/>
    <cellStyle name="20% - Акцент5 10 6 8" xfId="37882"/>
    <cellStyle name="20% - Акцент5 10 6 9" xfId="39651"/>
    <cellStyle name="20% - Акцент5 10 7" xfId="1395"/>
    <cellStyle name="20% — акцент5 10 7" xfId="25093"/>
    <cellStyle name="20% - Акцент5 10 7 10" xfId="47664"/>
    <cellStyle name="20% - Акцент5 10 7 11" xfId="48822"/>
    <cellStyle name="20% - Акцент5 10 7 2" xfId="5842"/>
    <cellStyle name="20% - Акцент5 10 7 3" xfId="31711"/>
    <cellStyle name="20% - Акцент5 10 7 4" xfId="27827"/>
    <cellStyle name="20% - Акцент5 10 7 5" xfId="25395"/>
    <cellStyle name="20% - Акцент5 10 7 6" xfId="35766"/>
    <cellStyle name="20% - Акцент5 10 7 7" xfId="37801"/>
    <cellStyle name="20% - Акцент5 10 7 8" xfId="39652"/>
    <cellStyle name="20% - Акцент5 10 7 9" xfId="46872"/>
    <cellStyle name="20% - Акцент5 10 8" xfId="1396"/>
    <cellStyle name="20% — акцент5 10 8" xfId="28742"/>
    <cellStyle name="20% - Акцент5 10 8 10" xfId="48823"/>
    <cellStyle name="20% - Акцент5 10 8 2" xfId="5843"/>
    <cellStyle name="20% - Акцент5 10 8 3" xfId="31833"/>
    <cellStyle name="20% - Акцент5 10 8 4" xfId="30146"/>
    <cellStyle name="20% - Акцент5 10 8 5" xfId="18811"/>
    <cellStyle name="20% - Акцент5 10 8 6" xfId="37723"/>
    <cellStyle name="20% - Акцент5 10 8 7" xfId="39653"/>
    <cellStyle name="20% - Акцент5 10 8 8" xfId="46709"/>
    <cellStyle name="20% - Акцент5 10 8 9" xfId="47585"/>
    <cellStyle name="20% - Акцент5 10 9" xfId="1397"/>
    <cellStyle name="20% — акцент5 10 9" xfId="33822"/>
    <cellStyle name="20% - Акцент5 10 9 2" xfId="5844"/>
    <cellStyle name="20% - Акцент5 10 9 3" xfId="21394"/>
    <cellStyle name="20% - Акцент5 10 9 4" xfId="36023"/>
    <cellStyle name="20% - Акцент5 10 9 5" xfId="36358"/>
    <cellStyle name="20% - Акцент5 10 9 6" xfId="39654"/>
    <cellStyle name="20% - Акцент5 10 9 7" xfId="46548"/>
    <cellStyle name="20% - Акцент5 10 9 8" xfId="47502"/>
    <cellStyle name="20% - Акцент5 10 9 9" xfId="48824"/>
    <cellStyle name="20% - Акцент5 11" xfId="108"/>
    <cellStyle name="20% — акцент5 11" xfId="1399"/>
    <cellStyle name="20% - Акцент5 11 10" xfId="1400"/>
    <cellStyle name="20% — акцент5 11 10" xfId="17488"/>
    <cellStyle name="20% - Акцент5 11 10 2" xfId="5847"/>
    <cellStyle name="20% - Акцент5 11 10 3" xfId="34287"/>
    <cellStyle name="20% - Акцент5 11 10 4" xfId="37530"/>
    <cellStyle name="20% - Акцент5 11 10 5" xfId="39657"/>
    <cellStyle name="20% - Акцент5 11 10 6" xfId="46080"/>
    <cellStyle name="20% - Акцент5 11 10 7" xfId="47273"/>
    <cellStyle name="20% - Акцент5 11 10 8" xfId="48827"/>
    <cellStyle name="20% - Акцент5 11 11" xfId="1398"/>
    <cellStyle name="20% — акцент5 11 11" xfId="34547"/>
    <cellStyle name="20% - Акцент5 11 11 2" xfId="14695"/>
    <cellStyle name="20% - Акцент5 11 11 3" xfId="29499"/>
    <cellStyle name="20% - Акцент5 11 11 4" xfId="39655"/>
    <cellStyle name="20% - Акцент5 11 11 5" xfId="46388"/>
    <cellStyle name="20% - Акцент5 11 11 6" xfId="47426"/>
    <cellStyle name="20% - Акцент5 11 11 7" xfId="48825"/>
    <cellStyle name="20% - Акцент5 11 12" xfId="3840"/>
    <cellStyle name="20% — акцент5 11 12" xfId="36936"/>
    <cellStyle name="20% - Акцент5 11 13" xfId="4145"/>
    <cellStyle name="20% — акцент5 11 13" xfId="39656"/>
    <cellStyle name="20% - Акцент5 11 14" xfId="4385"/>
    <cellStyle name="20% — акцент5 11 14" xfId="46232"/>
    <cellStyle name="20% - Акцент5 11 15" xfId="4663"/>
    <cellStyle name="20% — акцент5 11 15" xfId="47349"/>
    <cellStyle name="20% - Акцент5 11 16" xfId="4867"/>
    <cellStyle name="20% — акцент5 11 16" xfId="48826"/>
    <cellStyle name="20% - Акцент5 11 17" xfId="5845"/>
    <cellStyle name="20% - Акцент5 11 18" xfId="8335"/>
    <cellStyle name="20% - Акцент5 11 18 2" xfId="21032"/>
    <cellStyle name="20% - Акцент5 11 19" xfId="8517"/>
    <cellStyle name="20% - Акцент5 11 19 2" xfId="21214"/>
    <cellStyle name="20% - Акцент5 11 2" xfId="109"/>
    <cellStyle name="20% — акцент5 11 2" xfId="5846"/>
    <cellStyle name="20% - Акцент5 11 2 10" xfId="10237"/>
    <cellStyle name="20% - Акцент5 11 2 11" xfId="10555"/>
    <cellStyle name="20% - Акцент5 11 2 12" xfId="10873"/>
    <cellStyle name="20% - Акцент5 11 2 13" xfId="11191"/>
    <cellStyle name="20% - Акцент5 11 2 14" xfId="11509"/>
    <cellStyle name="20% - Акцент5 11 2 15" xfId="11827"/>
    <cellStyle name="20% - Акцент5 11 2 16" xfId="12145"/>
    <cellStyle name="20% - Акцент5 11 2 17" xfId="12505"/>
    <cellStyle name="20% - Акцент5 11 2 18" xfId="12781"/>
    <cellStyle name="20% - Акцент5 11 2 19" xfId="13140"/>
    <cellStyle name="20% - Акцент5 11 2 2" xfId="1401"/>
    <cellStyle name="20% - Акцент5 11 2 2 2" xfId="5849"/>
    <cellStyle name="20% - Акцент5 11 2 20" xfId="13463"/>
    <cellStyle name="20% - Акцент5 11 2 21" xfId="20930"/>
    <cellStyle name="20% - Акцент5 11 2 22" xfId="18613"/>
    <cellStyle name="20% - Акцент5 11 2 23" xfId="15697"/>
    <cellStyle name="20% - Акцент5 11 2 24" xfId="17867"/>
    <cellStyle name="20% - Акцент5 11 2 25" xfId="14282"/>
    <cellStyle name="20% - Акцент5 11 2 26" xfId="31307"/>
    <cellStyle name="20% - Акцент5 11 2 27" xfId="19270"/>
    <cellStyle name="20% - Акцент5 11 2 28" xfId="30691"/>
    <cellStyle name="20% - Акцент5 11 2 29" xfId="28212"/>
    <cellStyle name="20% - Акцент5 11 2 3" xfId="3841"/>
    <cellStyle name="20% - Акцент5 11 2 30" xfId="38482"/>
    <cellStyle name="20% - Акцент5 11 2 31" xfId="38763"/>
    <cellStyle name="20% - Акцент5 11 2 32" xfId="46134"/>
    <cellStyle name="20% - Акцент5 11 2 33" xfId="47786"/>
    <cellStyle name="20% - Акцент5 11 2 4" xfId="5848"/>
    <cellStyle name="20% - Акцент5 11 2 5" xfId="8688"/>
    <cellStyle name="20% - Акцент5 11 2 6" xfId="9007"/>
    <cellStyle name="20% - Акцент5 11 2 7" xfId="9283"/>
    <cellStyle name="20% - Акцент5 11 2 8" xfId="9601"/>
    <cellStyle name="20% - Акцент5 11 2 9" xfId="9919"/>
    <cellStyle name="20% - Акцент5 11 20" xfId="8687"/>
    <cellStyle name="20% - Акцент5 11 21" xfId="9006"/>
    <cellStyle name="20% - Акцент5 11 22" xfId="9284"/>
    <cellStyle name="20% - Акцент5 11 23" xfId="9602"/>
    <cellStyle name="20% - Акцент5 11 24" xfId="9920"/>
    <cellStyle name="20% - Акцент5 11 25" xfId="10238"/>
    <cellStyle name="20% - Акцент5 11 26" xfId="10556"/>
    <cellStyle name="20% - Акцент5 11 27" xfId="10874"/>
    <cellStyle name="20% - Акцент5 11 28" xfId="11192"/>
    <cellStyle name="20% - Акцент5 11 29" xfId="11510"/>
    <cellStyle name="20% - Акцент5 11 3" xfId="1402"/>
    <cellStyle name="20% — акцент5 11 3" xfId="14696"/>
    <cellStyle name="20% - Акцент5 11 3 10" xfId="36213"/>
    <cellStyle name="20% - Акцент5 11 3 11" xfId="37415"/>
    <cellStyle name="20% - Акцент5 11 3 12" xfId="39659"/>
    <cellStyle name="20% - Акцент5 11 3 13" xfId="45769"/>
    <cellStyle name="20% - Акцент5 11 3 14" xfId="47111"/>
    <cellStyle name="20% - Акцент5 11 3 15" xfId="48828"/>
    <cellStyle name="20% - Акцент5 11 3 2" xfId="5850"/>
    <cellStyle name="20% - Акцент5 11 3 3" xfId="23304"/>
    <cellStyle name="20% - Акцент5 11 3 4" xfId="22863"/>
    <cellStyle name="20% - Акцент5 11 3 5" xfId="17825"/>
    <cellStyle name="20% - Акцент5 11 3 6" xfId="21613"/>
    <cellStyle name="20% - Акцент5 11 3 7" xfId="16990"/>
    <cellStyle name="20% - Акцент5 11 3 8" xfId="26359"/>
    <cellStyle name="20% - Акцент5 11 3 9" xfId="36339"/>
    <cellStyle name="20% - Акцент5 11 30" xfId="11828"/>
    <cellStyle name="20% - Акцент5 11 31" xfId="12146"/>
    <cellStyle name="20% - Акцент5 11 32" xfId="12504"/>
    <cellStyle name="20% - Акцент5 11 33" xfId="12782"/>
    <cellStyle name="20% - Акцент5 11 34" xfId="13139"/>
    <cellStyle name="20% - Акцент5 11 35" xfId="13462"/>
    <cellStyle name="20% - Акцент5 11 36" xfId="16840"/>
    <cellStyle name="20% - Акцент5 11 37" xfId="16750"/>
    <cellStyle name="20% - Акцент5 11 38" xfId="17224"/>
    <cellStyle name="20% - Акцент5 11 39" xfId="20685"/>
    <cellStyle name="20% - Акцент5 11 4" xfId="1403"/>
    <cellStyle name="20% — акцент5 11 4" xfId="24166"/>
    <cellStyle name="20% - Акцент5 11 4 10" xfId="28697"/>
    <cellStyle name="20% - Акцент5 11 4 11" xfId="39660"/>
    <cellStyle name="20% - Акцент5 11 4 12" xfId="45615"/>
    <cellStyle name="20% - Акцент5 11 4 13" xfId="47033"/>
    <cellStyle name="20% - Акцент5 11 4 14" xfId="48829"/>
    <cellStyle name="20% - Акцент5 11 4 2" xfId="5851"/>
    <cellStyle name="20% - Акцент5 11 4 3" xfId="22851"/>
    <cellStyle name="20% - Акцент5 11 4 4" xfId="28013"/>
    <cellStyle name="20% - Акцент5 11 4 5" xfId="27031"/>
    <cellStyle name="20% - Акцент5 11 4 6" xfId="15064"/>
    <cellStyle name="20% - Акцент5 11 4 7" xfId="16036"/>
    <cellStyle name="20% - Акцент5 11 4 8" xfId="36139"/>
    <cellStyle name="20% - Акцент5 11 4 9" xfId="36086"/>
    <cellStyle name="20% - Акцент5 11 40" xfId="25069"/>
    <cellStyle name="20% - Акцент5 11 41" xfId="26454"/>
    <cellStyle name="20% - Акцент5 11 42" xfId="24433"/>
    <cellStyle name="20% - Акцент5 11 43" xfId="31477"/>
    <cellStyle name="20% - Акцент5 11 44" xfId="30668"/>
    <cellStyle name="20% - Акцент5 11 45" xfId="38481"/>
    <cellStyle name="20% - Акцент5 11 46" xfId="38764"/>
    <cellStyle name="20% - Акцент5 11 47" xfId="41746"/>
    <cellStyle name="20% - Акцент5 11 48" xfId="47785"/>
    <cellStyle name="20% - Акцент5 11 5" xfId="1404"/>
    <cellStyle name="20% — акцент5 11 5" xfId="22263"/>
    <cellStyle name="20% - Акцент5 11 5 10" xfId="39661"/>
    <cellStyle name="20% - Акцент5 11 5 11" xfId="45452"/>
    <cellStyle name="20% - Акцент5 11 5 12" xfId="46953"/>
    <cellStyle name="20% - Акцент5 11 5 13" xfId="48830"/>
    <cellStyle name="20% - Акцент5 11 5 2" xfId="5852"/>
    <cellStyle name="20% - Акцент5 11 5 3" xfId="22333"/>
    <cellStyle name="20% - Акцент5 11 5 4" xfId="21894"/>
    <cellStyle name="20% - Акцент5 11 5 5" xfId="28411"/>
    <cellStyle name="20% - Акцент5 11 5 6" xfId="26647"/>
    <cellStyle name="20% - Акцент5 11 5 7" xfId="35943"/>
    <cellStyle name="20% - Акцент5 11 5 8" xfId="37647"/>
    <cellStyle name="20% - Акцент5 11 5 9" xfId="35459"/>
    <cellStyle name="20% - Акцент5 11 6" xfId="1405"/>
    <cellStyle name="20% — акцент5 11 6" xfId="28866"/>
    <cellStyle name="20% - Акцент5 11 6 10" xfId="43706"/>
    <cellStyle name="20% - Акцент5 11 6 11" xfId="42078"/>
    <cellStyle name="20% - Акцент5 11 6 12" xfId="48831"/>
    <cellStyle name="20% - Акцент5 11 6 2" xfId="5853"/>
    <cellStyle name="20% - Акцент5 11 6 3" xfId="27503"/>
    <cellStyle name="20% - Акцент5 11 6 4" xfId="20644"/>
    <cellStyle name="20% - Акцент5 11 6 5" xfId="25435"/>
    <cellStyle name="20% - Акцент5 11 6 6" xfId="35746"/>
    <cellStyle name="20% - Акцент5 11 6 7" xfId="37501"/>
    <cellStyle name="20% - Акцент5 11 6 8" xfId="32005"/>
    <cellStyle name="20% - Акцент5 11 6 9" xfId="39662"/>
    <cellStyle name="20% - Акцент5 11 7" xfId="1406"/>
    <cellStyle name="20% — акцент5 11 7" xfId="28151"/>
    <cellStyle name="20% - Акцент5 11 7 10" xfId="39323"/>
    <cellStyle name="20% - Акцент5 11 7 11" xfId="48832"/>
    <cellStyle name="20% - Акцент5 11 7 2" xfId="5854"/>
    <cellStyle name="20% - Акцент5 11 7 3" xfId="28305"/>
    <cellStyle name="20% - Акцент5 11 7 4" xfId="32406"/>
    <cellStyle name="20% - Акцент5 11 7 5" xfId="35550"/>
    <cellStyle name="20% - Акцент5 11 7 6" xfId="37345"/>
    <cellStyle name="20% - Акцент5 11 7 7" xfId="18766"/>
    <cellStyle name="20% - Акцент5 11 7 8" xfId="39663"/>
    <cellStyle name="20% - Акцент5 11 7 9" xfId="44347"/>
    <cellStyle name="20% - Акцент5 11 8" xfId="1407"/>
    <cellStyle name="20% — акцент5 11 8" xfId="29452"/>
    <cellStyle name="20% - Акцент5 11 8 10" xfId="48833"/>
    <cellStyle name="20% - Акцент5 11 8 2" xfId="5855"/>
    <cellStyle name="20% - Акцент5 11 8 3" xfId="23445"/>
    <cellStyle name="20% - Акцент5 11 8 4" xfId="35360"/>
    <cellStyle name="20% - Акцент5 11 8 5" xfId="37192"/>
    <cellStyle name="20% - Акцент5 11 8 6" xfId="18315"/>
    <cellStyle name="20% - Акцент5 11 8 7" xfId="39664"/>
    <cellStyle name="20% - Акцент5 11 8 8" xfId="44459"/>
    <cellStyle name="20% - Акцент5 11 8 9" xfId="44477"/>
    <cellStyle name="20% - Акцент5 11 9" xfId="1408"/>
    <cellStyle name="20% — акцент5 11 9" xfId="27074"/>
    <cellStyle name="20% - Акцент5 11 9 2" xfId="5856"/>
    <cellStyle name="20% - Акцент5 11 9 3" xfId="35166"/>
    <cellStyle name="20% - Акцент5 11 9 4" xfId="37041"/>
    <cellStyle name="20% - Акцент5 11 9 5" xfId="22291"/>
    <cellStyle name="20% - Акцент5 11 9 6" xfId="39665"/>
    <cellStyle name="20% - Акцент5 11 9 7" xfId="43705"/>
    <cellStyle name="20% - Акцент5 11 9 8" xfId="42202"/>
    <cellStyle name="20% - Акцент5 11 9 9" xfId="48834"/>
    <cellStyle name="20% - Акцент5 12" xfId="110"/>
    <cellStyle name="20% — акцент5 12" xfId="1410"/>
    <cellStyle name="20% - Акцент5 12 10" xfId="1411"/>
    <cellStyle name="20% — акцент5 12 10" xfId="18969"/>
    <cellStyle name="20% - Акцент5 12 10 2" xfId="5859"/>
    <cellStyle name="20% - Акцент5 12 10 3" xfId="36587"/>
    <cellStyle name="20% - Акцент5 12 10 4" xfId="34771"/>
    <cellStyle name="20% - Акцент5 12 10 5" xfId="39668"/>
    <cellStyle name="20% - Акцент5 12 10 6" xfId="42306"/>
    <cellStyle name="20% - Акцент5 12 10 7" xfId="42969"/>
    <cellStyle name="20% - Акцент5 12 10 8" xfId="48837"/>
    <cellStyle name="20% - Акцент5 12 11" xfId="1409"/>
    <cellStyle name="20% — акцент5 12 11" xfId="36738"/>
    <cellStyle name="20% - Акцент5 12 11 2" xfId="14706"/>
    <cellStyle name="20% - Акцент5 12 11 3" xfId="36618"/>
    <cellStyle name="20% - Акцент5 12 11 4" xfId="39666"/>
    <cellStyle name="20% - Акцент5 12 11 5" xfId="42473"/>
    <cellStyle name="20% - Акцент5 12 11 6" xfId="45527"/>
    <cellStyle name="20% - Акцент5 12 11 7" xfId="48835"/>
    <cellStyle name="20% - Акцент5 12 12" xfId="3842"/>
    <cellStyle name="20% — акцент5 12 12" xfId="36768"/>
    <cellStyle name="20% - Акцент5 12 13" xfId="4146"/>
    <cellStyle name="20% — акцент5 12 13" xfId="39667"/>
    <cellStyle name="20% - Акцент5 12 14" xfId="4387"/>
    <cellStyle name="20% — акцент5 12 14" xfId="42402"/>
    <cellStyle name="20% - Акцент5 12 15" xfId="4661"/>
    <cellStyle name="20% — акцент5 12 15" xfId="45529"/>
    <cellStyle name="20% - Акцент5 12 16" xfId="4865"/>
    <cellStyle name="20% — акцент5 12 16" xfId="48836"/>
    <cellStyle name="20% - Акцент5 12 17" xfId="5857"/>
    <cellStyle name="20% - Акцент5 12 18" xfId="8337"/>
    <cellStyle name="20% - Акцент5 12 18 2" xfId="21034"/>
    <cellStyle name="20% - Акцент5 12 19" xfId="8515"/>
    <cellStyle name="20% - Акцент5 12 19 2" xfId="21212"/>
    <cellStyle name="20% - Акцент5 12 2" xfId="111"/>
    <cellStyle name="20% — акцент5 12 2" xfId="5858"/>
    <cellStyle name="20% - Акцент5 12 2 10" xfId="10235"/>
    <cellStyle name="20% - Акцент5 12 2 11" xfId="10553"/>
    <cellStyle name="20% - Акцент5 12 2 12" xfId="10871"/>
    <cellStyle name="20% - Акцент5 12 2 13" xfId="11189"/>
    <cellStyle name="20% - Акцент5 12 2 14" xfId="11507"/>
    <cellStyle name="20% - Акцент5 12 2 15" xfId="11825"/>
    <cellStyle name="20% - Акцент5 12 2 16" xfId="12143"/>
    <cellStyle name="20% - Акцент5 12 2 17" xfId="12507"/>
    <cellStyle name="20% - Акцент5 12 2 18" xfId="12779"/>
    <cellStyle name="20% - Акцент5 12 2 19" xfId="13142"/>
    <cellStyle name="20% - Акцент5 12 2 2" xfId="1412"/>
    <cellStyle name="20% - Акцент5 12 2 2 2" xfId="5861"/>
    <cellStyle name="20% - Акцент5 12 2 20" xfId="13465"/>
    <cellStyle name="20% - Акцент5 12 2 21" xfId="16839"/>
    <cellStyle name="20% - Акцент5 12 2 22" xfId="20834"/>
    <cellStyle name="20% - Акцент5 12 2 23" xfId="26217"/>
    <cellStyle name="20% - Акцент5 12 2 24" xfId="23981"/>
    <cellStyle name="20% - Акцент5 12 2 25" xfId="21703"/>
    <cellStyle name="20% - Акцент5 12 2 26" xfId="15928"/>
    <cellStyle name="20% - Акцент5 12 2 27" xfId="32350"/>
    <cellStyle name="20% - Акцент5 12 2 28" xfId="36250"/>
    <cellStyle name="20% - Акцент5 12 2 29" xfId="16994"/>
    <cellStyle name="20% - Акцент5 12 2 3" xfId="3843"/>
    <cellStyle name="20% - Акцент5 12 2 30" xfId="38484"/>
    <cellStyle name="20% - Акцент5 12 2 31" xfId="38761"/>
    <cellStyle name="20% - Акцент5 12 2 32" xfId="44193"/>
    <cellStyle name="20% - Акцент5 12 2 33" xfId="47788"/>
    <cellStyle name="20% - Акцент5 12 2 4" xfId="5860"/>
    <cellStyle name="20% - Акцент5 12 2 5" xfId="8690"/>
    <cellStyle name="20% - Акцент5 12 2 6" xfId="9009"/>
    <cellStyle name="20% - Акцент5 12 2 7" xfId="9281"/>
    <cellStyle name="20% - Акцент5 12 2 8" xfId="9599"/>
    <cellStyle name="20% - Акцент5 12 2 9" xfId="9917"/>
    <cellStyle name="20% - Акцент5 12 20" xfId="8689"/>
    <cellStyle name="20% - Акцент5 12 21" xfId="9008"/>
    <cellStyle name="20% - Акцент5 12 22" xfId="9282"/>
    <cellStyle name="20% - Акцент5 12 23" xfId="9600"/>
    <cellStyle name="20% - Акцент5 12 24" xfId="9918"/>
    <cellStyle name="20% - Акцент5 12 25" xfId="10236"/>
    <cellStyle name="20% - Акцент5 12 26" xfId="10554"/>
    <cellStyle name="20% - Акцент5 12 27" xfId="10872"/>
    <cellStyle name="20% - Акцент5 12 28" xfId="11190"/>
    <cellStyle name="20% - Акцент5 12 29" xfId="11508"/>
    <cellStyle name="20% - Акцент5 12 3" xfId="1413"/>
    <cellStyle name="20% — акцент5 12 3" xfId="14707"/>
    <cellStyle name="20% - Акцент5 12 3 10" xfId="24294"/>
    <cellStyle name="20% - Акцент5 12 3 11" xfId="37072"/>
    <cellStyle name="20% - Акцент5 12 3 12" xfId="39670"/>
    <cellStyle name="20% - Акцент5 12 3 13" xfId="42020"/>
    <cellStyle name="20% - Акцент5 12 3 14" xfId="45691"/>
    <cellStyle name="20% - Акцент5 12 3 15" xfId="48838"/>
    <cellStyle name="20% - Акцент5 12 3 2" xfId="5862"/>
    <cellStyle name="20% - Акцент5 12 3 3" xfId="21559"/>
    <cellStyle name="20% - Акцент5 12 3 4" xfId="26573"/>
    <cellStyle name="20% - Акцент5 12 3 5" xfId="23188"/>
    <cellStyle name="20% - Акцент5 12 3 6" xfId="29842"/>
    <cellStyle name="20% - Акцент5 12 3 7" xfId="21443"/>
    <cellStyle name="20% - Акцент5 12 3 8" xfId="33823"/>
    <cellStyle name="20% - Акцент5 12 3 9" xfId="33898"/>
    <cellStyle name="20% - Акцент5 12 30" xfId="11826"/>
    <cellStyle name="20% - Акцент5 12 31" xfId="12144"/>
    <cellStyle name="20% - Акцент5 12 32" xfId="12506"/>
    <cellStyle name="20% - Акцент5 12 33" xfId="12780"/>
    <cellStyle name="20% - Акцент5 12 34" xfId="13141"/>
    <cellStyle name="20% - Акцент5 12 35" xfId="13464"/>
    <cellStyle name="20% - Акцент5 12 36" xfId="20931"/>
    <cellStyle name="20% - Акцент5 12 37" xfId="23232"/>
    <cellStyle name="20% - Акцент5 12 38" xfId="26958"/>
    <cellStyle name="20% - Акцент5 12 39" xfId="21389"/>
    <cellStyle name="20% - Акцент5 12 4" xfId="1414"/>
    <cellStyle name="20% — акцент5 12 4" xfId="22443"/>
    <cellStyle name="20% - Акцент5 12 4 10" xfId="37239"/>
    <cellStyle name="20% - Акцент5 12 4 11" xfId="39671"/>
    <cellStyle name="20% - Акцент5 12 4 12" xfId="43707"/>
    <cellStyle name="20% - Акцент5 12 4 13" xfId="41907"/>
    <cellStyle name="20% - Акцент5 12 4 14" xfId="48839"/>
    <cellStyle name="20% - Акцент5 12 4 2" xfId="5863"/>
    <cellStyle name="20% - Акцент5 12 4 3" xfId="26286"/>
    <cellStyle name="20% - Акцент5 12 4 4" xfId="23483"/>
    <cellStyle name="20% - Акцент5 12 4 5" xfId="29581"/>
    <cellStyle name="20% - Акцент5 12 4 6" xfId="32980"/>
    <cellStyle name="20% - Акцент5 12 4 7" xfId="33585"/>
    <cellStyle name="20% - Акцент5 12 4 8" xfId="32870"/>
    <cellStyle name="20% - Акцент5 12 4 9" xfId="18084"/>
    <cellStyle name="20% - Акцент5 12 40" xfId="22155"/>
    <cellStyle name="20% - Акцент5 12 41" xfId="32158"/>
    <cellStyle name="20% - Акцент5 12 42" xfId="32266"/>
    <cellStyle name="20% - Акцент5 12 43" xfId="27584"/>
    <cellStyle name="20% - Акцент5 12 44" xfId="33231"/>
    <cellStyle name="20% - Акцент5 12 45" xfId="38483"/>
    <cellStyle name="20% - Акцент5 12 46" xfId="38762"/>
    <cellStyle name="20% - Акцент5 12 47" xfId="46633"/>
    <cellStyle name="20% - Акцент5 12 48" xfId="47787"/>
    <cellStyle name="20% - Акцент5 12 5" xfId="1415"/>
    <cellStyle name="20% — акцент5 12 5" xfId="27442"/>
    <cellStyle name="20% - Акцент5 12 5 10" xfId="39672"/>
    <cellStyle name="20% - Акцент5 12 5 11" xfId="46856"/>
    <cellStyle name="20% - Акцент5 12 5 12" xfId="42349"/>
    <cellStyle name="20% - Акцент5 12 5 13" xfId="48840"/>
    <cellStyle name="20% - Акцент5 12 5 2" xfId="5864"/>
    <cellStyle name="20% - Акцент5 12 5 3" xfId="21614"/>
    <cellStyle name="20% - Акцент5 12 5 4" xfId="28595"/>
    <cellStyle name="20% - Акцент5 12 5 5" xfId="32726"/>
    <cellStyle name="20% - Акцент5 12 5 6" xfId="33344"/>
    <cellStyle name="20% - Акцент5 12 5 7" xfId="33643"/>
    <cellStyle name="20% - Акцент5 12 5 8" xfId="35235"/>
    <cellStyle name="20% - Акцент5 12 5 9" xfId="38357"/>
    <cellStyle name="20% - Акцент5 12 6" xfId="1416"/>
    <cellStyle name="20% — акцент5 12 6" xfId="23155"/>
    <cellStyle name="20% - Акцент5 12 6 10" xfId="46693"/>
    <cellStyle name="20% - Акцент5 12 6 11" xfId="42789"/>
    <cellStyle name="20% - Акцент5 12 6 12" xfId="48841"/>
    <cellStyle name="20% - Акцент5 12 6 2" xfId="5865"/>
    <cellStyle name="20% - Акцент5 12 6 3" xfId="27339"/>
    <cellStyle name="20% - Акцент5 12 6 4" xfId="32482"/>
    <cellStyle name="20% - Акцент5 12 6 5" xfId="33119"/>
    <cellStyle name="20% - Акцент5 12 6 6" xfId="16900"/>
    <cellStyle name="20% - Акцент5 12 6 7" xfId="34301"/>
    <cellStyle name="20% - Акцент5 12 6 8" xfId="38276"/>
    <cellStyle name="20% - Акцент5 12 6 9" xfId="39673"/>
    <cellStyle name="20% - Акцент5 12 7" xfId="1417"/>
    <cellStyle name="20% — акцент5 12 7" xfId="30643"/>
    <cellStyle name="20% - Акцент5 12 7 10" xfId="42790"/>
    <cellStyle name="20% - Акцент5 12 7 11" xfId="48842"/>
    <cellStyle name="20% - Акцент5 12 7 2" xfId="5866"/>
    <cellStyle name="20% - Акцент5 12 7 3" xfId="32229"/>
    <cellStyle name="20% - Акцент5 12 7 4" xfId="22334"/>
    <cellStyle name="20% - Акцент5 12 7 5" xfId="34648"/>
    <cellStyle name="20% - Акцент5 12 7 6" xfId="20308"/>
    <cellStyle name="20% - Акцент5 12 7 7" xfId="38198"/>
    <cellStyle name="20% - Акцент5 12 7 8" xfId="39674"/>
    <cellStyle name="20% - Акцент5 12 7 9" xfId="46532"/>
    <cellStyle name="20% - Акцент5 12 8" xfId="1418"/>
    <cellStyle name="20% — акцент5 12 8" xfId="16094"/>
    <cellStyle name="20% - Акцент5 12 8 10" xfId="48843"/>
    <cellStyle name="20% - Акцент5 12 8 2" xfId="5867"/>
    <cellStyle name="20% - Акцент5 12 8 3" xfId="24074"/>
    <cellStyle name="20% - Акцент5 12 8 4" xfId="17411"/>
    <cellStyle name="20% - Акцент5 12 8 5" xfId="35856"/>
    <cellStyle name="20% - Акцент5 12 8 6" xfId="38120"/>
    <cellStyle name="20% - Акцент5 12 8 7" xfId="39675"/>
    <cellStyle name="20% - Акцент5 12 8 8" xfId="46372"/>
    <cellStyle name="20% - Акцент5 12 8 9" xfId="42443"/>
    <cellStyle name="20% - Акцент5 12 9" xfId="1419"/>
    <cellStyle name="20% — акцент5 12 9" xfId="34510"/>
    <cellStyle name="20% - Акцент5 12 9 2" xfId="5868"/>
    <cellStyle name="20% - Акцент5 12 9 3" xfId="23641"/>
    <cellStyle name="20% - Акцент5 12 9 4" xfId="34622"/>
    <cellStyle name="20% - Акцент5 12 9 5" xfId="38044"/>
    <cellStyle name="20% - Акцент5 12 9 6" xfId="39676"/>
    <cellStyle name="20% - Акцент5 12 9 7" xfId="46215"/>
    <cellStyle name="20% - Акцент5 12 9 8" xfId="42760"/>
    <cellStyle name="20% - Акцент5 12 9 9" xfId="48844"/>
    <cellStyle name="20% - Акцент5 13" xfId="112"/>
    <cellStyle name="20% — акцент5 13" xfId="1421"/>
    <cellStyle name="20% - Акцент5 13 10" xfId="1422"/>
    <cellStyle name="20% — акцент5 13 10" xfId="34232"/>
    <cellStyle name="20% - Акцент5 13 10 2" xfId="5871"/>
    <cellStyle name="20% - Акцент5 13 10 3" xfId="28114"/>
    <cellStyle name="20% - Акцент5 13 10 4" xfId="37879"/>
    <cellStyle name="20% - Акцент5 13 10 5" xfId="39679"/>
    <cellStyle name="20% - Акцент5 13 10 6" xfId="43704"/>
    <cellStyle name="20% - Акцент5 13 10 7" xfId="47582"/>
    <cellStyle name="20% - Акцент5 13 10 8" xfId="48847"/>
    <cellStyle name="20% - Акцент5 13 11" xfId="1420"/>
    <cellStyle name="20% — акцент5 13 11" xfId="34880"/>
    <cellStyle name="20% - Акцент5 13 11 2" xfId="14717"/>
    <cellStyle name="20% - Акцент5 13 11 3" xfId="37374"/>
    <cellStyle name="20% - Акцент5 13 11 4" xfId="39677"/>
    <cellStyle name="20% - Акцент5 13 11 5" xfId="46065"/>
    <cellStyle name="20% - Акцент5 13 11 6" xfId="44349"/>
    <cellStyle name="20% - Акцент5 13 11 7" xfId="48845"/>
    <cellStyle name="20% - Акцент5 13 12" xfId="3844"/>
    <cellStyle name="20% — акцент5 13 12" xfId="37962"/>
    <cellStyle name="20% - Акцент5 13 13" xfId="4147"/>
    <cellStyle name="20% — акцент5 13 13" xfId="39678"/>
    <cellStyle name="20% - Акцент5 13 14" xfId="4389"/>
    <cellStyle name="20% — акцент5 13 14" xfId="45909"/>
    <cellStyle name="20% - Акцент5 13 15" xfId="4659"/>
    <cellStyle name="20% — акцент5 13 15" xfId="47661"/>
    <cellStyle name="20% - Акцент5 13 16" xfId="4863"/>
    <cellStyle name="20% — акцент5 13 16" xfId="48846"/>
    <cellStyle name="20% - Акцент5 13 17" xfId="5869"/>
    <cellStyle name="20% - Акцент5 13 18" xfId="8339"/>
    <cellStyle name="20% - Акцент5 13 18 2" xfId="21036"/>
    <cellStyle name="20% - Акцент5 13 19" xfId="8514"/>
    <cellStyle name="20% - Акцент5 13 19 2" xfId="21211"/>
    <cellStyle name="20% - Акцент5 13 2" xfId="113"/>
    <cellStyle name="20% — акцент5 13 2" xfId="5870"/>
    <cellStyle name="20% - Акцент5 13 2 10" xfId="10233"/>
    <cellStyle name="20% - Акцент5 13 2 11" xfId="10551"/>
    <cellStyle name="20% - Акцент5 13 2 12" xfId="10869"/>
    <cellStyle name="20% - Акцент5 13 2 13" xfId="11187"/>
    <cellStyle name="20% - Акцент5 13 2 14" xfId="11505"/>
    <cellStyle name="20% - Акцент5 13 2 15" xfId="11823"/>
    <cellStyle name="20% - Акцент5 13 2 16" xfId="12141"/>
    <cellStyle name="20% - Акцент5 13 2 17" xfId="12509"/>
    <cellStyle name="20% - Акцент5 13 2 18" xfId="12777"/>
    <cellStyle name="20% - Акцент5 13 2 19" xfId="13144"/>
    <cellStyle name="20% - Акцент5 13 2 2" xfId="1423"/>
    <cellStyle name="20% - Акцент5 13 2 2 2" xfId="5873"/>
    <cellStyle name="20% - Акцент5 13 2 20" xfId="13467"/>
    <cellStyle name="20% - Акцент5 13 2 21" xfId="20928"/>
    <cellStyle name="20% - Акцент5 13 2 22" xfId="23526"/>
    <cellStyle name="20% - Акцент5 13 2 23" xfId="19265"/>
    <cellStyle name="20% - Акцент5 13 2 24" xfId="17923"/>
    <cellStyle name="20% - Акцент5 13 2 25" xfId="15224"/>
    <cellStyle name="20% - Акцент5 13 2 26" xfId="29188"/>
    <cellStyle name="20% - Акцент5 13 2 27" xfId="19736"/>
    <cellStyle name="20% - Акцент5 13 2 28" xfId="19320"/>
    <cellStyle name="20% - Акцент5 13 2 29" xfId="20638"/>
    <cellStyle name="20% - Акцент5 13 2 3" xfId="3845"/>
    <cellStyle name="20% - Акцент5 13 2 30" xfId="38486"/>
    <cellStyle name="20% - Акцент5 13 2 31" xfId="38759"/>
    <cellStyle name="20% - Акцент5 13 2 32" xfId="46417"/>
    <cellStyle name="20% - Акцент5 13 2 33" xfId="47790"/>
    <cellStyle name="20% - Акцент5 13 2 4" xfId="5872"/>
    <cellStyle name="20% - Акцент5 13 2 5" xfId="8692"/>
    <cellStyle name="20% - Акцент5 13 2 6" xfId="9011"/>
    <cellStyle name="20% - Акцент5 13 2 7" xfId="9279"/>
    <cellStyle name="20% - Акцент5 13 2 8" xfId="9597"/>
    <cellStyle name="20% - Акцент5 13 2 9" xfId="9915"/>
    <cellStyle name="20% - Акцент5 13 20" xfId="8691"/>
    <cellStyle name="20% - Акцент5 13 21" xfId="9010"/>
    <cellStyle name="20% - Акцент5 13 22" xfId="9280"/>
    <cellStyle name="20% - Акцент5 13 23" xfId="9598"/>
    <cellStyle name="20% - Акцент5 13 24" xfId="9916"/>
    <cellStyle name="20% - Акцент5 13 25" xfId="10234"/>
    <cellStyle name="20% - Акцент5 13 26" xfId="10552"/>
    <cellStyle name="20% - Акцент5 13 27" xfId="10870"/>
    <cellStyle name="20% - Акцент5 13 28" xfId="11188"/>
    <cellStyle name="20% - Акцент5 13 29" xfId="11506"/>
    <cellStyle name="20% - Акцент5 13 3" xfId="1424"/>
    <cellStyle name="20% — акцент5 13 3" xfId="14718"/>
    <cellStyle name="20% - Акцент5 13 3 10" xfId="32567"/>
    <cellStyle name="20% - Акцент5 13 3 11" xfId="37720"/>
    <cellStyle name="20% - Акцент5 13 3 12" xfId="39680"/>
    <cellStyle name="20% - Акцент5 13 3 13" xfId="43703"/>
    <cellStyle name="20% - Акцент5 13 3 14" xfId="47423"/>
    <cellStyle name="20% - Акцент5 13 3 15" xfId="48848"/>
    <cellStyle name="20% - Акцент5 13 3 2" xfId="5874"/>
    <cellStyle name="20% - Акцент5 13 3 3" xfId="23879"/>
    <cellStyle name="20% - Акцент5 13 3 4" xfId="17600"/>
    <cellStyle name="20% - Акцент5 13 3 5" xfId="28867"/>
    <cellStyle name="20% - Акцент5 13 3 6" xfId="28775"/>
    <cellStyle name="20% - Акцент5 13 3 7" xfId="29197"/>
    <cellStyle name="20% - Акцент5 13 3 8" xfId="28635"/>
    <cellStyle name="20% - Акцент5 13 3 9" xfId="33875"/>
    <cellStyle name="20% - Акцент5 13 30" xfId="11824"/>
    <cellStyle name="20% - Акцент5 13 31" xfId="12142"/>
    <cellStyle name="20% - Акцент5 13 32" xfId="12508"/>
    <cellStyle name="20% - Акцент5 13 33" xfId="12778"/>
    <cellStyle name="20% - Акцент5 13 34" xfId="13143"/>
    <cellStyle name="20% - Акцент5 13 35" xfId="13466"/>
    <cellStyle name="20% - Акцент5 13 36" xfId="16838"/>
    <cellStyle name="20% - Акцент5 13 37" xfId="18614"/>
    <cellStyle name="20% - Акцент5 13 38" xfId="16943"/>
    <cellStyle name="20% - Акцент5 13 39" xfId="15959"/>
    <cellStyle name="20% - Акцент5 13 4" xfId="1425"/>
    <cellStyle name="20% — акцент5 13 4" xfId="24754"/>
    <cellStyle name="20% - Акцент5 13 4 10" xfId="36806"/>
    <cellStyle name="20% - Акцент5 13 4 11" xfId="39681"/>
    <cellStyle name="20% - Акцент5 13 4 12" xfId="43702"/>
    <cellStyle name="20% - Акцент5 13 4 13" xfId="47346"/>
    <cellStyle name="20% - Акцент5 13 4 14" xfId="48849"/>
    <cellStyle name="20% - Акцент5 13 4 2" xfId="5875"/>
    <cellStyle name="20% - Акцент5 13 4 3" xfId="21756"/>
    <cellStyle name="20% - Акцент5 13 4 4" xfId="28578"/>
    <cellStyle name="20% - Акцент5 13 4 5" xfId="23226"/>
    <cellStyle name="20% - Акцент5 13 4 6" xfId="27065"/>
    <cellStyle name="20% - Акцент5 13 4 7" xfId="32892"/>
    <cellStyle name="20% - Акцент5 13 4 8" xfId="34461"/>
    <cellStyle name="20% - Акцент5 13 4 9" xfId="36289"/>
    <cellStyle name="20% - Акцент5 13 40" xfId="21655"/>
    <cellStyle name="20% - Акцент5 13 41" xfId="28815"/>
    <cellStyle name="20% - Акцент5 13 42" xfId="33486"/>
    <cellStyle name="20% - Акцент5 13 43" xfId="32063"/>
    <cellStyle name="20% - Акцент5 13 44" xfId="32214"/>
    <cellStyle name="20% - Акцент5 13 45" xfId="38485"/>
    <cellStyle name="20% - Акцент5 13 46" xfId="38760"/>
    <cellStyle name="20% - Акцент5 13 47" xfId="42598"/>
    <cellStyle name="20% - Акцент5 13 48" xfId="47789"/>
    <cellStyle name="20% - Акцент5 13 5" xfId="1426"/>
    <cellStyle name="20% — акцент5 13 5" xfId="22252"/>
    <cellStyle name="20% - Акцент5 13 5 10" xfId="39682"/>
    <cellStyle name="20% - Акцент5 13 5 11" xfId="43701"/>
    <cellStyle name="20% - Акцент5 13 5 12" xfId="44464"/>
    <cellStyle name="20% - Акцент5 13 5 13" xfId="48850"/>
    <cellStyle name="20% - Акцент5 13 5 2" xfId="5876"/>
    <cellStyle name="20% - Акцент5 13 5 3" xfId="28296"/>
    <cellStyle name="20% - Акцент5 13 5 4" xfId="20478"/>
    <cellStyle name="20% - Акцент5 13 5 5" xfId="16310"/>
    <cellStyle name="20% - Акцент5 13 5 6" xfId="25878"/>
    <cellStyle name="20% - Акцент5 13 5 7" xfId="34131"/>
    <cellStyle name="20% - Акцент5 13 5 8" xfId="22434"/>
    <cellStyle name="20% - Акцент5 13 5 9" xfId="25451"/>
    <cellStyle name="20% - Акцент5 13 6" xfId="1427"/>
    <cellStyle name="20% — акцент5 13 6" xfId="21654"/>
    <cellStyle name="20% - Акцент5 13 6 10" xfId="43700"/>
    <cellStyle name="20% - Акцент5 13 6 11" xfId="47270"/>
    <cellStyle name="20% - Акцент5 13 6 12" xfId="48851"/>
    <cellStyle name="20% - Акцент5 13 6 2" xfId="5877"/>
    <cellStyle name="20% - Акцент5 13 6 3" xfId="18365"/>
    <cellStyle name="20% - Акцент5 13 6 4" xfId="28661"/>
    <cellStyle name="20% - Акцент5 13 6 5" xfId="32650"/>
    <cellStyle name="20% - Акцент5 13 6 6" xfId="34341"/>
    <cellStyle name="20% - Акцент5 13 6 7" xfId="33679"/>
    <cellStyle name="20% - Акцент5 13 6 8" xfId="35763"/>
    <cellStyle name="20% - Акцент5 13 6 9" xfId="39683"/>
    <cellStyle name="20% - Акцент5 13 7" xfId="1428"/>
    <cellStyle name="20% — акцент5 13 7" xfId="17516"/>
    <cellStyle name="20% - Акцент5 13 7 10" xfId="47190"/>
    <cellStyle name="20% - Акцент5 13 7 11" xfId="48852"/>
    <cellStyle name="20% - Акцент5 13 7 2" xfId="5878"/>
    <cellStyle name="20% - Акцент5 13 7 3" xfId="19723"/>
    <cellStyle name="20% - Акцент5 13 7 4" xfId="16996"/>
    <cellStyle name="20% - Акцент5 13 7 5" xfId="34597"/>
    <cellStyle name="20% - Акцент5 13 7 6" xfId="18329"/>
    <cellStyle name="20% - Акцент5 13 7 7" xfId="32014"/>
    <cellStyle name="20% - Акцент5 13 7 8" xfId="39684"/>
    <cellStyle name="20% - Акцент5 13 7 9" xfId="46869"/>
    <cellStyle name="20% - Акцент5 13 8" xfId="1429"/>
    <cellStyle name="20% — акцент5 13 8" xfId="31229"/>
    <cellStyle name="20% - Акцент5 13 8 10" xfId="48853"/>
    <cellStyle name="20% - Акцент5 13 8 2" xfId="5879"/>
    <cellStyle name="20% - Акцент5 13 8 3" xfId="18383"/>
    <cellStyle name="20% - Акцент5 13 8 4" xfId="29902"/>
    <cellStyle name="20% - Акцент5 13 8 5" xfId="34546"/>
    <cellStyle name="20% - Акцент5 13 8 6" xfId="24973"/>
    <cellStyle name="20% - Акцент5 13 8 7" xfId="39685"/>
    <cellStyle name="20% - Акцент5 13 8 8" xfId="46706"/>
    <cellStyle name="20% - Акцент5 13 8 9" xfId="47109"/>
    <cellStyle name="20% - Акцент5 13 9" xfId="1430"/>
    <cellStyle name="20% — акцент5 13 9" xfId="23007"/>
    <cellStyle name="20% - Акцент5 13 9 2" xfId="5880"/>
    <cellStyle name="20% - Акцент5 13 9 3" xfId="21285"/>
    <cellStyle name="20% - Акцент5 13 9 4" xfId="33456"/>
    <cellStyle name="20% - Акцент5 13 9 5" xfId="20404"/>
    <cellStyle name="20% - Акцент5 13 9 6" xfId="39686"/>
    <cellStyle name="20% - Акцент5 13 9 7" xfId="46545"/>
    <cellStyle name="20% - Акцент5 13 9 8" xfId="47030"/>
    <cellStyle name="20% - Акцент5 13 9 9" xfId="48854"/>
    <cellStyle name="20% - Акцент5 14" xfId="114"/>
    <cellStyle name="20% — акцент5 14" xfId="1431"/>
    <cellStyle name="20% - Акцент5 14 10" xfId="4861"/>
    <cellStyle name="20% — акцент5 14 10" xfId="36336"/>
    <cellStyle name="20% - Акцент5 14 11" xfId="5881"/>
    <cellStyle name="20% — акцент5 14 11" xfId="33201"/>
    <cellStyle name="20% - Акцент5 14 12" xfId="8693"/>
    <cellStyle name="20% — акцент5 14 12" xfId="33958"/>
    <cellStyle name="20% - Акцент5 14 13" xfId="9012"/>
    <cellStyle name="20% — акцент5 14 13" xfId="39687"/>
    <cellStyle name="20% - Акцент5 14 14" xfId="9278"/>
    <cellStyle name="20% — акцент5 14 14" xfId="46385"/>
    <cellStyle name="20% - Акцент5 14 15" xfId="9596"/>
    <cellStyle name="20% — акцент5 14 15" xfId="46950"/>
    <cellStyle name="20% - Акцент5 14 16" xfId="9914"/>
    <cellStyle name="20% — акцент5 14 16" xfId="48855"/>
    <cellStyle name="20% - Акцент5 14 17" xfId="10232"/>
    <cellStyle name="20% - Акцент5 14 18" xfId="10550"/>
    <cellStyle name="20% - Акцент5 14 19" xfId="10868"/>
    <cellStyle name="20% - Акцент5 14 2" xfId="1432"/>
    <cellStyle name="20% — акцент5 14 2" xfId="5882"/>
    <cellStyle name="20% - Акцент5 14 2 10" xfId="36136"/>
    <cellStyle name="20% - Акцент5 14 2 11" xfId="37644"/>
    <cellStyle name="20% - Акцент5 14 2 12" xfId="24485"/>
    <cellStyle name="20% - Акцент5 14 2 13" xfId="39688"/>
    <cellStyle name="20% - Акцент5 14 2 14" xfId="46229"/>
    <cellStyle name="20% - Акцент5 14 2 15" xfId="42540"/>
    <cellStyle name="20% - Акцент5 14 2 16" xfId="48856"/>
    <cellStyle name="20% - Акцент5 14 2 2" xfId="5883"/>
    <cellStyle name="20% - Акцент5 14 2 3" xfId="14729"/>
    <cellStyle name="20% - Акцент5 14 2 4" xfId="17639"/>
    <cellStyle name="20% - Акцент5 14 2 5" xfId="22394"/>
    <cellStyle name="20% - Акцент5 14 2 6" xfId="23798"/>
    <cellStyle name="20% - Акцент5 14 2 7" xfId="15644"/>
    <cellStyle name="20% - Акцент5 14 2 8" xfId="28148"/>
    <cellStyle name="20% - Акцент5 14 2 9" xfId="30347"/>
    <cellStyle name="20% - Акцент5 14 20" xfId="11186"/>
    <cellStyle name="20% - Акцент5 14 21" xfId="11504"/>
    <cellStyle name="20% - Акцент5 14 22" xfId="11822"/>
    <cellStyle name="20% - Акцент5 14 23" xfId="12140"/>
    <cellStyle name="20% - Акцент5 14 24" xfId="12510"/>
    <cellStyle name="20% - Акцент5 14 25" xfId="12776"/>
    <cellStyle name="20% - Акцент5 14 26" xfId="13145"/>
    <cellStyle name="20% - Акцент5 14 27" xfId="13468"/>
    <cellStyle name="20% - Акцент5 14 28" xfId="20929"/>
    <cellStyle name="20% - Акцент5 14 29" xfId="17164"/>
    <cellStyle name="20% - Акцент5 14 3" xfId="1433"/>
    <cellStyle name="20% — акцент5 14 3" xfId="14728"/>
    <cellStyle name="20% - Акцент5 14 3 10" xfId="37498"/>
    <cellStyle name="20% - Акцент5 14 3 11" xfId="30800"/>
    <cellStyle name="20% - Акцент5 14 3 12" xfId="39689"/>
    <cellStyle name="20% - Акцент5 14 3 13" xfId="43699"/>
    <cellStyle name="20% - Акцент5 14 3 14" xfId="42507"/>
    <cellStyle name="20% - Акцент5 14 3 15" xfId="48857"/>
    <cellStyle name="20% - Акцент5 14 3 2" xfId="5884"/>
    <cellStyle name="20% - Акцент5 14 3 3" xfId="17354"/>
    <cellStyle name="20% - Акцент5 14 3 4" xfId="21677"/>
    <cellStyle name="20% - Акцент5 14 3 5" xfId="18515"/>
    <cellStyle name="20% - Акцент5 14 3 6" xfId="23994"/>
    <cellStyle name="20% - Акцент5 14 3 7" xfId="25478"/>
    <cellStyle name="20% - Акцент5 14 3 8" xfId="27265"/>
    <cellStyle name="20% - Акцент5 14 3 9" xfId="35940"/>
    <cellStyle name="20% - Акцент5 14 30" xfId="17287"/>
    <cellStyle name="20% - Акцент5 14 31" xfId="23429"/>
    <cellStyle name="20% - Акцент5 14 32" xfId="30195"/>
    <cellStyle name="20% - Акцент5 14 33" xfId="22784"/>
    <cellStyle name="20% - Акцент5 14 34" xfId="31376"/>
    <cellStyle name="20% - Акцент5 14 35" xfId="35679"/>
    <cellStyle name="20% - Акцент5 14 36" xfId="36198"/>
    <cellStyle name="20% - Акцент5 14 37" xfId="38487"/>
    <cellStyle name="20% - Акцент5 14 38" xfId="38758"/>
    <cellStyle name="20% - Акцент5 14 39" xfId="45143"/>
    <cellStyle name="20% - Акцент5 14 4" xfId="1434"/>
    <cellStyle name="20% — акцент5 14 4" xfId="17826"/>
    <cellStyle name="20% - Акцент5 14 4 10" xfId="14376"/>
    <cellStyle name="20% - Акцент5 14 4 11" xfId="39690"/>
    <cellStyle name="20% - Акцент5 14 4 12" xfId="46077"/>
    <cellStyle name="20% - Акцент5 14 4 13" xfId="44488"/>
    <cellStyle name="20% - Акцент5 14 4 14" xfId="48858"/>
    <cellStyle name="20% - Акцент5 14 4 2" xfId="5885"/>
    <cellStyle name="20% - Акцент5 14 4 3" xfId="22681"/>
    <cellStyle name="20% - Акцент5 14 4 4" xfId="21978"/>
    <cellStyle name="20% - Акцент5 14 4 5" xfId="24450"/>
    <cellStyle name="20% - Акцент5 14 4 6" xfId="23671"/>
    <cellStyle name="20% - Акцент5 14 4 7" xfId="17432"/>
    <cellStyle name="20% - Акцент5 14 4 8" xfId="35743"/>
    <cellStyle name="20% - Акцент5 14 4 9" xfId="37342"/>
    <cellStyle name="20% - Акцент5 14 40" xfId="47791"/>
    <cellStyle name="20% - Акцент5 14 5" xfId="1435"/>
    <cellStyle name="20% — акцент5 14 5" xfId="21375"/>
    <cellStyle name="20% - Акцент5 14 5 10" xfId="39691"/>
    <cellStyle name="20% - Акцент5 14 5 11" xfId="45922"/>
    <cellStyle name="20% - Акцент5 14 5 12" xfId="45196"/>
    <cellStyle name="20% - Акцент5 14 5 13" xfId="48859"/>
    <cellStyle name="20% - Акцент5 14 5 2" xfId="5886"/>
    <cellStyle name="20% - Акцент5 14 5 3" xfId="19573"/>
    <cellStyle name="20% - Акцент5 14 5 4" xfId="26825"/>
    <cellStyle name="20% - Акцент5 14 5 5" xfId="13885"/>
    <cellStyle name="20% - Акцент5 14 5 6" xfId="24554"/>
    <cellStyle name="20% - Акцент5 14 5 7" xfId="35547"/>
    <cellStyle name="20% - Акцент5 14 5 8" xfId="37189"/>
    <cellStyle name="20% - Акцент5 14 5 9" xfId="18167"/>
    <cellStyle name="20% - Акцент5 14 6" xfId="3846"/>
    <cellStyle name="20% — акцент5 14 6" xfId="27478"/>
    <cellStyle name="20% - Акцент5 14 7" xfId="4148"/>
    <cellStyle name="20% — акцент5 14 7" xfId="27705"/>
    <cellStyle name="20% - Акцент5 14 8" xfId="4391"/>
    <cellStyle name="20% — акцент5 14 8" xfId="27335"/>
    <cellStyle name="20% - Акцент5 14 9" xfId="4657"/>
    <cellStyle name="20% — акцент5 14 9" xfId="16300"/>
    <cellStyle name="20% - Акцент5 15" xfId="1436"/>
    <cellStyle name="20% — акцент5 15" xfId="1437"/>
    <cellStyle name="20% - Акцент5 15 10" xfId="31899"/>
    <cellStyle name="20% — акцент5 15 10" xfId="35357"/>
    <cellStyle name="20% - Акцент5 15 11" xfId="37038"/>
    <cellStyle name="20% — акцент5 15 11" xfId="33911"/>
    <cellStyle name="20% - Акцент5 15 12" xfId="30157"/>
    <cellStyle name="20% — акцент5 15 12" xfId="19471"/>
    <cellStyle name="20% - Акцент5 15 13" xfId="39692"/>
    <cellStyle name="20% — акцент5 15 13" xfId="39693"/>
    <cellStyle name="20% - Акцент5 15 14" xfId="45767"/>
    <cellStyle name="20% — акцент5 15 14" xfId="45612"/>
    <cellStyle name="20% - Акцент5 15 15" xfId="45674"/>
    <cellStyle name="20% — акцент5 15 15" xfId="46722"/>
    <cellStyle name="20% - Акцент5 15 16" xfId="48860"/>
    <cellStyle name="20% — акцент5 15 16" xfId="48861"/>
    <cellStyle name="20% - Акцент5 15 2" xfId="5887"/>
    <cellStyle name="20% — акцент5 15 2" xfId="5888"/>
    <cellStyle name="20% - Акцент5 15 3" xfId="14732"/>
    <cellStyle name="20% — акцент5 15 3" xfId="14733"/>
    <cellStyle name="20% - Акцент5 15 4" xfId="16262"/>
    <cellStyle name="20% — акцент5 15 4" xfId="23578"/>
    <cellStyle name="20% - Акцент5 15 5" xfId="22972"/>
    <cellStyle name="20% — акцент5 15 5" xfId="22223"/>
    <cellStyle name="20% - Акцент5 15 6" xfId="21902"/>
    <cellStyle name="20% — акцент5 15 6" xfId="21292"/>
    <cellStyle name="20% - Акцент5 15 7" xfId="19093"/>
    <cellStyle name="20% — акцент5 15 7" xfId="22578"/>
    <cellStyle name="20% - Акцент5 15 8" xfId="25148"/>
    <cellStyle name="20% — акцент5 15 8" xfId="21983"/>
    <cellStyle name="20% - Акцент5 15 9" xfId="24281"/>
    <cellStyle name="20% — акцент5 15 9" xfId="18047"/>
    <cellStyle name="20% - Акцент5 16" xfId="1438"/>
    <cellStyle name="20% — акцент5 16" xfId="1439"/>
    <cellStyle name="20% - Акцент5 16 10" xfId="35163"/>
    <cellStyle name="20% — акцент5 16 10" xfId="34960"/>
    <cellStyle name="20% - Акцент5 16 11" xfId="36886"/>
    <cellStyle name="20% — акцент5 16 11" xfId="36736"/>
    <cellStyle name="20% - Акцент5 16 12" xfId="37547"/>
    <cellStyle name="20% — акцент5 16 12" xfId="35443"/>
    <cellStyle name="20% - Акцент5 16 13" xfId="39694"/>
    <cellStyle name="20% — акцент5 16 13" xfId="39695"/>
    <cellStyle name="20% - Акцент5 16 14" xfId="45449"/>
    <cellStyle name="20% — акцент5 16 14" xfId="45289"/>
    <cellStyle name="20% - Акцент5 16 15" xfId="42508"/>
    <cellStyle name="20% — акцент5 16 15" xfId="42386"/>
    <cellStyle name="20% - Акцент5 16 16" xfId="48862"/>
    <cellStyle name="20% — акцент5 16 16" xfId="48863"/>
    <cellStyle name="20% - Акцент5 16 2" xfId="5889"/>
    <cellStyle name="20% — акцент5 16 2" xfId="5890"/>
    <cellStyle name="20% - Акцент5 16 3" xfId="14734"/>
    <cellStyle name="20% — акцент5 16 3" xfId="14735"/>
    <cellStyle name="20% - Акцент5 16 4" xfId="23290"/>
    <cellStyle name="20% — акцент5 16 4" xfId="23004"/>
    <cellStyle name="20% - Акцент5 16 5" xfId="23252"/>
    <cellStyle name="20% — акцент5 16 5" xfId="22517"/>
    <cellStyle name="20% - Акцент5 16 6" xfId="17558"/>
    <cellStyle name="20% — акцент5 16 6" xfId="15481"/>
    <cellStyle name="20% - Акцент5 16 7" xfId="20208"/>
    <cellStyle name="20% — акцент5 16 7" xfId="19094"/>
    <cellStyle name="20% - Акцент5 16 8" xfId="22778"/>
    <cellStyle name="20% — акцент5 16 8" xfId="23927"/>
    <cellStyle name="20% - Акцент5 16 9" xfId="26040"/>
    <cellStyle name="20% — акцент5 16 9" xfId="34740"/>
    <cellStyle name="20% - Акцент5 17" xfId="1440"/>
    <cellStyle name="20% — акцент5 17" xfId="1441"/>
    <cellStyle name="20% - Акцент5 17 10" xfId="29876"/>
    <cellStyle name="20% — акцент5 17 10" xfId="23346"/>
    <cellStyle name="20% - Акцент5 17 11" xfId="36585"/>
    <cellStyle name="20% — акцент5 17 11" xfId="36437"/>
    <cellStyle name="20% - Акцент5 17 12" xfId="38358"/>
    <cellStyle name="20% — акцент5 17 12" xfId="38277"/>
    <cellStyle name="20% - Акцент5 17 13" xfId="39696"/>
    <cellStyle name="20% — акцент5 17 13" xfId="39697"/>
    <cellStyle name="20% - Акцент5 17 14" xfId="45125"/>
    <cellStyle name="20% — акцент5 17 14" xfId="44962"/>
    <cellStyle name="20% - Акцент5 17 15" xfId="45032"/>
    <cellStyle name="20% — акцент5 17 15" xfId="45515"/>
    <cellStyle name="20% - Акцент5 17 16" xfId="48864"/>
    <cellStyle name="20% — акцент5 17 16" xfId="48865"/>
    <cellStyle name="20% - Акцент5 17 2" xfId="5891"/>
    <cellStyle name="20% — акцент5 17 2" xfId="5892"/>
    <cellStyle name="20% - Акцент5 17 3" xfId="14736"/>
    <cellStyle name="20% — акцент5 17 3" xfId="14737"/>
    <cellStyle name="20% - Акцент5 17 4" xfId="22718"/>
    <cellStyle name="20% — акцент5 17 4" xfId="22431"/>
    <cellStyle name="20% - Акцент5 17 5" xfId="23545"/>
    <cellStyle name="20% — акцент5 17 5" xfId="21374"/>
    <cellStyle name="20% - Акцент5 17 6" xfId="26768"/>
    <cellStyle name="20% — акцент5 17 6" xfId="13915"/>
    <cellStyle name="20% - Акцент5 17 7" xfId="31176"/>
    <cellStyle name="20% — акцент5 17 7" xfId="30903"/>
    <cellStyle name="20% - Акцент5 17 8" xfId="22829"/>
    <cellStyle name="20% — акцент5 17 8" xfId="21580"/>
    <cellStyle name="20% - Акцент5 17 9" xfId="34507"/>
    <cellStyle name="20% — акцент5 17 9" xfId="34282"/>
    <cellStyle name="20% - Акцент5 18" xfId="1442"/>
    <cellStyle name="20% — акцент5 18" xfId="1443"/>
    <cellStyle name="20% - Акцент5 18 10" xfId="34533"/>
    <cellStyle name="20% — акцент5 18 10" xfId="32633"/>
    <cellStyle name="20% - Акцент5 18 11" xfId="35263"/>
    <cellStyle name="20% — акцент5 18 11" xfId="33954"/>
    <cellStyle name="20% - Акцент5 18 12" xfId="38199"/>
    <cellStyle name="20% — акцент5 18 12" xfId="38121"/>
    <cellStyle name="20% - Акцент5 18 13" xfId="39698"/>
    <cellStyle name="20% — акцент5 18 13" xfId="39699"/>
    <cellStyle name="20% - Акцент5 18 14" xfId="44797"/>
    <cellStyle name="20% — акцент5 18 14" xfId="44633"/>
    <cellStyle name="20% - Акцент5 18 15" xfId="44688"/>
    <cellStyle name="20% — акцент5 18 15" xfId="45847"/>
    <cellStyle name="20% - Акцент5 18 16" xfId="48866"/>
    <cellStyle name="20% — акцент5 18 16" xfId="48867"/>
    <cellStyle name="20% - Акцент5 18 2" xfId="5893"/>
    <cellStyle name="20% — акцент5 18 2" xfId="5894"/>
    <cellStyle name="20% - Акцент5 18 3" xfId="14738"/>
    <cellStyle name="20% — акцент5 18 3" xfId="14739"/>
    <cellStyle name="20% - Акцент5 18 4" xfId="22131"/>
    <cellStyle name="20% — акцент5 18 4" xfId="21841"/>
    <cellStyle name="20% - Акцент5 18 5" xfId="23828"/>
    <cellStyle name="20% — акцент5 18 5" xfId="27735"/>
    <cellStyle name="20% - Акцент5 18 6" xfId="19719"/>
    <cellStyle name="20% — акцент5 18 6" xfId="14833"/>
    <cellStyle name="20% - Акцент5 18 7" xfId="30640"/>
    <cellStyle name="20% — акцент5 18 7" xfId="30380"/>
    <cellStyle name="20% - Акцент5 18 8" xfId="29003"/>
    <cellStyle name="20% — акцент5 18 8" xfId="24842"/>
    <cellStyle name="20% - Акцент5 18 9" xfId="34045"/>
    <cellStyle name="20% — акцент5 18 9" xfId="33820"/>
    <cellStyle name="20% — акцент5 19" xfId="1444"/>
    <cellStyle name="20% — акцент5 19 2" xfId="5895"/>
    <cellStyle name="20% - Акцент5 2" xfId="115"/>
    <cellStyle name="20% — акцент5 2" xfId="1446"/>
    <cellStyle name="20% - Акцент5 2 10" xfId="1447"/>
    <cellStyle name="20% — акцент5 2 10" xfId="1448"/>
    <cellStyle name="20% - Акцент5 2 10 10" xfId="34395"/>
    <cellStyle name="20% — акцент5 2 10 10" xfId="14263"/>
    <cellStyle name="20% - Акцент5 2 10 11" xfId="27324"/>
    <cellStyle name="20% — акцент5 2 10 11" xfId="36160"/>
    <cellStyle name="20% - Акцент5 2 10 12" xfId="37799"/>
    <cellStyle name="20% — акцент5 2 10 12" xfId="37721"/>
    <cellStyle name="20% - Акцент5 2 10 13" xfId="39702"/>
    <cellStyle name="20% — акцент5 2 10 13" xfId="39703"/>
    <cellStyle name="20% - Акцент5 2 10 14" xfId="44798"/>
    <cellStyle name="20% — акцент5 2 10 14" xfId="44634"/>
    <cellStyle name="20% - Акцент5 2 10 15" xfId="47583"/>
    <cellStyle name="20% — акцент5 2 10 15" xfId="47500"/>
    <cellStyle name="20% - Акцент5 2 10 16" xfId="48870"/>
    <cellStyle name="20% — акцент5 2 10 16" xfId="48871"/>
    <cellStyle name="20% - Акцент5 2 10 2" xfId="5898"/>
    <cellStyle name="20% — акцент5 2 10 2" xfId="5899"/>
    <cellStyle name="20% - Акцент5 2 10 3" xfId="14743"/>
    <cellStyle name="20% — акцент5 2 10 3" xfId="14744"/>
    <cellStyle name="20% - Акцент5 2 10 4" xfId="20353"/>
    <cellStyle name="20% — акцент5 2 10 4" xfId="20352"/>
    <cellStyle name="20% - Акцент5 2 10 5" xfId="26570"/>
    <cellStyle name="20% — акцент5 2 10 5" xfId="21676"/>
    <cellStyle name="20% - Акцент5 2 10 6" xfId="25952"/>
    <cellStyle name="20% — акцент5 2 10 6" xfId="21427"/>
    <cellStyle name="20% - Акцент5 2 10 7" xfId="29578"/>
    <cellStyle name="20% — акцент5 2 10 7" xfId="19022"/>
    <cellStyle name="20% - Акцент5 2 10 8" xfId="32479"/>
    <cellStyle name="20% — акцент5 2 10 8" xfId="32226"/>
    <cellStyle name="20% - Акцент5 2 10 9" xfId="33116"/>
    <cellStyle name="20% — акцент5 2 10 9" xfId="31601"/>
    <cellStyle name="20% - Акцент5 2 11" xfId="1449"/>
    <cellStyle name="20% — акцент5 2 11" xfId="1450"/>
    <cellStyle name="20% - Акцент5 2 11 10" xfId="23169"/>
    <cellStyle name="20% — акцент5 2 11 10" xfId="23413"/>
    <cellStyle name="20% - Акцент5 2 11 11" xfId="24923"/>
    <cellStyle name="20% — акцент5 2 11 11" xfId="21586"/>
    <cellStyle name="20% - Акцент5 2 11 12" xfId="36653"/>
    <cellStyle name="20% — акцент5 2 11 12" xfId="16297"/>
    <cellStyle name="20% - Акцент5 2 11 13" xfId="39704"/>
    <cellStyle name="20% — акцент5 2 11 13" xfId="39705"/>
    <cellStyle name="20% - Акцент5 2 11 14" xfId="43697"/>
    <cellStyle name="20% — акцент5 2 11 14" xfId="42019"/>
    <cellStyle name="20% - Акцент5 2 11 15" xfId="47424"/>
    <cellStyle name="20% — акцент5 2 11 15" xfId="47347"/>
    <cellStyle name="20% - Акцент5 2 11 16" xfId="48872"/>
    <cellStyle name="20% — акцент5 2 11 16" xfId="48873"/>
    <cellStyle name="20% - Акцент5 2 11 2" xfId="5900"/>
    <cellStyle name="20% — акцент5 2 11 2" xfId="5901"/>
    <cellStyle name="20% - Акцент5 2 11 3" xfId="14745"/>
    <cellStyle name="20% — акцент5 2 11 3" xfId="14746"/>
    <cellStyle name="20% - Акцент5 2 11 4" xfId="20351"/>
    <cellStyle name="20% — акцент5 2 11 4" xfId="20350"/>
    <cellStyle name="20% - Акцент5 2 11 5" xfId="26283"/>
    <cellStyle name="20% — акцент5 2 11 5" xfId="25996"/>
    <cellStyle name="20% - Акцент5 2 11 6" xfId="26236"/>
    <cellStyle name="20% — акцент5 2 11 6" xfId="21722"/>
    <cellStyle name="20% - Акцент5 2 11 7" xfId="22962"/>
    <cellStyle name="20% — акцент5 2 11 7" xfId="27876"/>
    <cellStyle name="20% - Акцент5 2 11 8" xfId="31969"/>
    <cellStyle name="20% — акцент5 2 11 8" xfId="19005"/>
    <cellStyle name="20% - Акцент5 2 11 9" xfId="28627"/>
    <cellStyle name="20% — акцент5 2 11 9" xfId="30234"/>
    <cellStyle name="20% - Акцент5 2 12" xfId="1451"/>
    <cellStyle name="20% — акцент5 2 12" xfId="1452"/>
    <cellStyle name="20% - Акцент5 2 12 10" xfId="20267"/>
    <cellStyle name="20% — акцент5 2 12 10" xfId="28338"/>
    <cellStyle name="20% - Акцент5 2 12 11" xfId="32797"/>
    <cellStyle name="20% — акцент5 2 12 11" xfId="21970"/>
    <cellStyle name="20% - Акцент5 2 12 12" xfId="36787"/>
    <cellStyle name="20% — акцент5 2 12 12" xfId="35955"/>
    <cellStyle name="20% - Акцент5 2 12 13" xfId="39706"/>
    <cellStyle name="20% — акцент5 2 12 13" xfId="39707"/>
    <cellStyle name="20% - Акцент5 2 12 14" xfId="43698"/>
    <cellStyle name="20% — акцент5 2 12 14" xfId="41235"/>
    <cellStyle name="20% - Акцент5 2 12 15" xfId="47271"/>
    <cellStyle name="20% — акцент5 2 12 15" xfId="47191"/>
    <cellStyle name="20% - Акцент5 2 12 16" xfId="48874"/>
    <cellStyle name="20% — акцент5 2 12 16" xfId="48875"/>
    <cellStyle name="20% - Акцент5 2 12 2" xfId="5902"/>
    <cellStyle name="20% — акцент5 2 12 2" xfId="5903"/>
    <cellStyle name="20% - Акцент5 2 12 3" xfId="14747"/>
    <cellStyle name="20% — акцент5 2 12 3" xfId="14748"/>
    <cellStyle name="20% - Акцент5 2 12 4" xfId="20349"/>
    <cellStyle name="20% — акцент5 2 12 4" xfId="20348"/>
    <cellStyle name="20% - Акцент5 2 12 5" xfId="25703"/>
    <cellStyle name="20% — акцент5 2 12 5" xfId="18132"/>
    <cellStyle name="20% - Акцент5 2 12 6" xfId="26524"/>
    <cellStyle name="20% — акцент5 2 12 6" xfId="21423"/>
    <cellStyle name="20% - Акцент5 2 12 7" xfId="29007"/>
    <cellStyle name="20% — акцент5 2 12 7" xfId="27873"/>
    <cellStyle name="20% - Акцент5 2 12 8" xfId="31709"/>
    <cellStyle name="20% — акцент5 2 12 8" xfId="31458"/>
    <cellStyle name="20% - Акцент5 2 12 9" xfId="32268"/>
    <cellStyle name="20% — акцент5 2 12 9" xfId="18993"/>
    <cellStyle name="20% - Акцент5 2 13" xfId="1453"/>
    <cellStyle name="20% — акцент5 2 13" xfId="1454"/>
    <cellStyle name="20% - Акцент5 2 13 10" xfId="30570"/>
    <cellStyle name="20% — акцент5 2 13 10" xfId="26422"/>
    <cellStyle name="20% - Акцент5 2 13 11" xfId="34384"/>
    <cellStyle name="20% — акцент5 2 13 11" xfId="34618"/>
    <cellStyle name="20% - Акцент5 2 13 12" xfId="29552"/>
    <cellStyle name="20% — акцент5 2 13 12" xfId="29252"/>
    <cellStyle name="20% - Акцент5 2 13 13" xfId="39708"/>
    <cellStyle name="20% — акцент5 2 13 13" xfId="39709"/>
    <cellStyle name="20% - Акцент5 2 13 14" xfId="46870"/>
    <cellStyle name="20% — акцент5 2 13 14" xfId="46707"/>
    <cellStyle name="20% - Акцент5 2 13 15" xfId="47110"/>
    <cellStyle name="20% — акцент5 2 13 15" xfId="47031"/>
    <cellStyle name="20% - Акцент5 2 13 16" xfId="48876"/>
    <cellStyle name="20% — акцент5 2 13 16" xfId="48877"/>
    <cellStyle name="20% - Акцент5 2 13 2" xfId="5904"/>
    <cellStyle name="20% — акцент5 2 13 2" xfId="5905"/>
    <cellStyle name="20% - Акцент5 2 13 3" xfId="14749"/>
    <cellStyle name="20% — акцент5 2 13 3" xfId="14750"/>
    <cellStyle name="20% - Акцент5 2 13 4" xfId="20347"/>
    <cellStyle name="20% — акцент5 2 13 4" xfId="20346"/>
    <cellStyle name="20% - Акцент5 2 13 5" xfId="21593"/>
    <cellStyle name="20% — акцент5 2 13 5" xfId="14072"/>
    <cellStyle name="20% - Акцент5 2 13 6" xfId="26811"/>
    <cellStyle name="20% — акцент5 2 13 6" xfId="22473"/>
    <cellStyle name="20% - Акцент5 2 13 7" xfId="21366"/>
    <cellStyle name="20% — акцент5 2 13 7" xfId="17940"/>
    <cellStyle name="20% - Акцент5 2 13 8" xfId="31226"/>
    <cellStyle name="20% — акцент5 2 13 8" xfId="28984"/>
    <cellStyle name="20% - Акцент5 2 13 9" xfId="26732"/>
    <cellStyle name="20% — акцент5 2 13 9" xfId="27589"/>
    <cellStyle name="20% - Акцент5 2 14" xfId="1455"/>
    <cellStyle name="20% — акцент5 2 14" xfId="1456"/>
    <cellStyle name="20% - Акцент5 2 14 10" xfId="19474"/>
    <cellStyle name="20% — акцент5 2 14 10" xfId="36337"/>
    <cellStyle name="20% - Акцент5 2 14 11" xfId="23051"/>
    <cellStyle name="20% — акцент5 2 14 11" xfId="35487"/>
    <cellStyle name="20% - Акцент5 2 14 12" xfId="36809"/>
    <cellStyle name="20% — акцент5 2 14 12" xfId="36510"/>
    <cellStyle name="20% - Акцент5 2 14 13" xfId="39710"/>
    <cellStyle name="20% — акцент5 2 14 13" xfId="39711"/>
    <cellStyle name="20% - Акцент5 2 14 14" xfId="46546"/>
    <cellStyle name="20% — акцент5 2 14 14" xfId="46386"/>
    <cellStyle name="20% - Акцент5 2 14 15" xfId="46951"/>
    <cellStyle name="20% — акцент5 2 14 15" xfId="45001"/>
    <cellStyle name="20% - Акцент5 2 14 16" xfId="48878"/>
    <cellStyle name="20% — акцент5 2 14 16" xfId="48879"/>
    <cellStyle name="20% - Акцент5 2 14 2" xfId="5906"/>
    <cellStyle name="20% — акцент5 2 14 2" xfId="5907"/>
    <cellStyle name="20% - Акцент5 2 14 3" xfId="14751"/>
    <cellStyle name="20% — акцент5 2 14 3" xfId="14752"/>
    <cellStyle name="20% - Акцент5 2 14 4" xfId="25623"/>
    <cellStyle name="20% — акцент5 2 14 4" xfId="25333"/>
    <cellStyle name="20% - Акцент5 2 14 5" xfId="17397"/>
    <cellStyle name="20% — акцент5 2 14 5" xfId="23720"/>
    <cellStyle name="20% - Акцент5 2 14 6" xfId="29424"/>
    <cellStyle name="20% — акцент5 2 14 6" xfId="29150"/>
    <cellStyle name="20% - Акцент5 2 14 7" xfId="23959"/>
    <cellStyle name="20% — акцент5 2 14 7" xfId="28621"/>
    <cellStyle name="20% - Акцент5 2 14 8" xfId="21442"/>
    <cellStyle name="20% — акцент5 2 14 8" xfId="30415"/>
    <cellStyle name="20% - Акцент5 2 14 9" xfId="27340"/>
    <cellStyle name="20% — акцент5 2 14 9" xfId="32093"/>
    <cellStyle name="20% - Акцент5 2 15" xfId="1457"/>
    <cellStyle name="20% — акцент5 2 15" xfId="1458"/>
    <cellStyle name="20% - Акцент5 2 15 10" xfId="36137"/>
    <cellStyle name="20% — акцент5 2 15 10" xfId="35941"/>
    <cellStyle name="20% - Акцент5 2 15 11" xfId="37645"/>
    <cellStyle name="20% — акцент5 2 15 11" xfId="37499"/>
    <cellStyle name="20% - Акцент5 2 15 12" xfId="15519"/>
    <cellStyle name="20% — акцент5 2 15 12" xfId="33436"/>
    <cellStyle name="20% - Акцент5 2 15 13" xfId="39712"/>
    <cellStyle name="20% — акцент5 2 15 13" xfId="39713"/>
    <cellStyle name="20% - Акцент5 2 15 14" xfId="46230"/>
    <cellStyle name="20% — акцент5 2 15 14" xfId="46078"/>
    <cellStyle name="20% - Акцент5 2 15 15" xfId="42619"/>
    <cellStyle name="20% — акцент5 2 15 15" xfId="42600"/>
    <cellStyle name="20% - Акцент5 2 15 16" xfId="48880"/>
    <cellStyle name="20% — акцент5 2 15 16" xfId="48881"/>
    <cellStyle name="20% - Акцент5 2 15 2" xfId="5908"/>
    <cellStyle name="20% — акцент5 2 15 2" xfId="5909"/>
    <cellStyle name="20% - Акцент5 2 15 3" xfId="14753"/>
    <cellStyle name="20% — акцент5 2 15 3" xfId="14754"/>
    <cellStyle name="20% - Акцент5 2 15 4" xfId="25046"/>
    <cellStyle name="20% — акцент5 2 15 4" xfId="24751"/>
    <cellStyle name="20% - Акцент5 2 15 5" xfId="23707"/>
    <cellStyle name="20% — акцент5 2 15 5" xfId="22845"/>
    <cellStyle name="20% - Акцент5 2 15 6" xfId="28864"/>
    <cellStyle name="20% — акцент5 2 15 6" xfId="28576"/>
    <cellStyle name="20% - Акцент5 2 15 7" xfId="20799"/>
    <cellStyle name="20% — акцент5 2 15 7" xfId="29211"/>
    <cellStyle name="20% - Акцент5 2 15 8" xfId="15177"/>
    <cellStyle name="20% — акцент5 2 15 8" xfId="18736"/>
    <cellStyle name="20% - Акцент5 2 15 9" xfId="23907"/>
    <cellStyle name="20% — акцент5 2 15 9" xfId="29438"/>
    <cellStyle name="20% - Акцент5 2 16" xfId="1459"/>
    <cellStyle name="20% — акцент5 2 16" xfId="1460"/>
    <cellStyle name="20% - Акцент5 2 16 10" xfId="35744"/>
    <cellStyle name="20% — акцент5 2 16 10" xfId="35548"/>
    <cellStyle name="20% - Акцент5 2 16 11" xfId="37343"/>
    <cellStyle name="20% — акцент5 2 16 11" xfId="37190"/>
    <cellStyle name="20% - Акцент5 2 16 12" xfId="33675"/>
    <cellStyle name="20% — акцент5 2 16 12" xfId="21482"/>
    <cellStyle name="20% - Акцент5 2 16 13" xfId="39714"/>
    <cellStyle name="20% — акцент5 2 16 13" xfId="39715"/>
    <cellStyle name="20% - Акцент5 2 16 14" xfId="45923"/>
    <cellStyle name="20% — акцент5 2 16 14" xfId="45768"/>
    <cellStyle name="20% - Акцент5 2 16 15" xfId="45166"/>
    <cellStyle name="20% — акцент5 2 16 15" xfId="45839"/>
    <cellStyle name="20% - Акцент5 2 16 16" xfId="48882"/>
    <cellStyle name="20% — акцент5 2 16 16" xfId="48883"/>
    <cellStyle name="20% - Акцент5 2 16 2" xfId="5910"/>
    <cellStyle name="20% — акцент5 2 16 2" xfId="5911"/>
    <cellStyle name="20% - Акцент5 2 16 3" xfId="14755"/>
    <cellStyle name="20% — акцент5 2 16 3" xfId="14756"/>
    <cellStyle name="20% - Акцент5 2 16 4" xfId="24459"/>
    <cellStyle name="20% — акцент5 2 16 4" xfId="24164"/>
    <cellStyle name="20% - Акцент5 2 16 5" xfId="17911"/>
    <cellStyle name="20% — акцент5 2 16 5" xfId="17199"/>
    <cellStyle name="20% - Акцент5 2 16 6" xfId="28293"/>
    <cellStyle name="20% — акцент5 2 16 6" xfId="22174"/>
    <cellStyle name="20% - Акцент5 2 16 7" xfId="19638"/>
    <cellStyle name="20% — акцент5 2 16 7" xfId="26743"/>
    <cellStyle name="20% - Акцент5 2 16 8" xfId="29241"/>
    <cellStyle name="20% — акцент5 2 16 8" xfId="24859"/>
    <cellStyle name="20% - Акцент5 2 16 9" xfId="18734"/>
    <cellStyle name="20% — акцент5 2 16 9" xfId="30414"/>
    <cellStyle name="20% - Акцент5 2 17" xfId="1461"/>
    <cellStyle name="20% — акцент5 2 17" xfId="5897"/>
    <cellStyle name="20% - Акцент5 2 17 10" xfId="35358"/>
    <cellStyle name="20% - Акцент5 2 17 11" xfId="37039"/>
    <cellStyle name="20% - Акцент5 2 17 12" xfId="38341"/>
    <cellStyle name="20% - Акцент5 2 17 13" xfId="39716"/>
    <cellStyle name="20% - Акцент5 2 17 14" xfId="45613"/>
    <cellStyle name="20% - Акцент5 2 17 15" xfId="45840"/>
    <cellStyle name="20% - Акцент5 2 17 16" xfId="48884"/>
    <cellStyle name="20% - Акцент5 2 17 2" xfId="5912"/>
    <cellStyle name="20% - Акцент5 2 17 3" xfId="14757"/>
    <cellStyle name="20% - Акцент5 2 17 4" xfId="23876"/>
    <cellStyle name="20% - Акцент5 2 17 5" xfId="23442"/>
    <cellStyle name="20% - Акцент5 2 17 6" xfId="28011"/>
    <cellStyle name="20% - Акцент5 2 17 7" xfId="19095"/>
    <cellStyle name="20% - Акцент5 2 17 8" xfId="30247"/>
    <cellStyle name="20% - Акцент5 2 17 9" xfId="32907"/>
    <cellStyle name="20% - Акцент5 2 18" xfId="1462"/>
    <cellStyle name="20% — акцент5 2 18" xfId="14742"/>
    <cellStyle name="20% - Акцент5 2 18 10" xfId="36887"/>
    <cellStyle name="20% - Акцент5 2 18 11" xfId="38260"/>
    <cellStyle name="20% - Акцент5 2 18 12" xfId="39717"/>
    <cellStyle name="20% - Акцент5 2 18 13" xfId="45450"/>
    <cellStyle name="20% - Акцент5 2 18 14" xfId="42970"/>
    <cellStyle name="20% - Акцент5 2 18 15" xfId="48885"/>
    <cellStyle name="20% - Акцент5 2 18 2" xfId="5913"/>
    <cellStyle name="20% - Акцент5 2 18 3" xfId="23589"/>
    <cellStyle name="20% - Акцент5 2 18 4" xfId="23430"/>
    <cellStyle name="20% - Акцент5 2 18 5" xfId="18068"/>
    <cellStyle name="20% - Акцент5 2 18 6" xfId="24602"/>
    <cellStyle name="20% - Акцент5 2 18 7" xfId="22470"/>
    <cellStyle name="20% - Акцент5 2 18 8" xfId="23033"/>
    <cellStyle name="20% - Акцент5 2 18 9" xfId="35164"/>
    <cellStyle name="20% - Акцент5 2 19" xfId="1463"/>
    <cellStyle name="20% — акцент5 2 19" xfId="20354"/>
    <cellStyle name="20% - Акцент5 2 19 10" xfId="38184"/>
    <cellStyle name="20% - Акцент5 2 19 11" xfId="39718"/>
    <cellStyle name="20% - Акцент5 2 19 12" xfId="43695"/>
    <cellStyle name="20% - Акцент5 2 19 13" xfId="45999"/>
    <cellStyle name="20% - Акцент5 2 19 14" xfId="48886"/>
    <cellStyle name="20% - Акцент5 2 19 2" xfId="5914"/>
    <cellStyle name="20% - Акцент5 2 19 3" xfId="22557"/>
    <cellStyle name="20% - Акцент5 2 19 4" xfId="17158"/>
    <cellStyle name="20% - Акцент5 2 19 5" xfId="24507"/>
    <cellStyle name="20% - Акцент5 2 19 6" xfId="20195"/>
    <cellStyle name="20% - Акцент5 2 19 7" xfId="29323"/>
    <cellStyle name="20% - Акцент5 2 19 8" xfId="34961"/>
    <cellStyle name="20% - Акцент5 2 19 9" xfId="36737"/>
    <cellStyle name="20% - Акцент5 2 2" xfId="116"/>
    <cellStyle name="20% — акцент5 2 2" xfId="1464"/>
    <cellStyle name="20% - Акцент5 2 2 10" xfId="4859"/>
    <cellStyle name="20% — акцент5 2 2 10" xfId="25191"/>
    <cellStyle name="20% - Акцент5 2 2 11" xfId="5915"/>
    <cellStyle name="20% — акцент5 2 2 11" xfId="36586"/>
    <cellStyle name="20% - Акцент5 2 2 12" xfId="8695"/>
    <cellStyle name="20% — акцент5 2 2 12" xfId="38105"/>
    <cellStyle name="20% - Акцент5 2 2 13" xfId="9014"/>
    <cellStyle name="20% — акцент5 2 2 13" xfId="39719"/>
    <cellStyle name="20% - Акцент5 2 2 14" xfId="9276"/>
    <cellStyle name="20% — акцент5 2 2 14" xfId="44348"/>
    <cellStyle name="20% - Акцент5 2 2 15" xfId="9594"/>
    <cellStyle name="20% — акцент5 2 2 15" xfId="46004"/>
    <cellStyle name="20% - Акцент5 2 2 16" xfId="9912"/>
    <cellStyle name="20% — акцент5 2 2 16" xfId="48887"/>
    <cellStyle name="20% - Акцент5 2 2 17" xfId="10230"/>
    <cellStyle name="20% - Акцент5 2 2 18" xfId="10548"/>
    <cellStyle name="20% - Акцент5 2 2 19" xfId="10866"/>
    <cellStyle name="20% - Акцент5 2 2 2" xfId="1465"/>
    <cellStyle name="20% — акцент5 2 2 2" xfId="5916"/>
    <cellStyle name="20% - Акцент5 2 2 2 10" xfId="32881"/>
    <cellStyle name="20% - Акцент5 2 2 2 11" xfId="36438"/>
    <cellStyle name="20% - Акцент5 2 2 2 12" xfId="38029"/>
    <cellStyle name="20% - Акцент5 2 2 2 13" xfId="39720"/>
    <cellStyle name="20% - Акцент5 2 2 2 14" xfId="44457"/>
    <cellStyle name="20% - Акцент5 2 2 2 15" xfId="44835"/>
    <cellStyle name="20% - Акцент5 2 2 2 16" xfId="48888"/>
    <cellStyle name="20% - Акцент5 2 2 2 2" xfId="5917"/>
    <cellStyle name="20% - Акцент5 2 2 2 3" xfId="14761"/>
    <cellStyle name="20% - Акцент5 2 2 2 4" xfId="20344"/>
    <cellStyle name="20% - Акцент5 2 2 2 5" xfId="24672"/>
    <cellStyle name="20% - Акцент5 2 2 2 6" xfId="20660"/>
    <cellStyle name="20% - Акцент5 2 2 2 7" xfId="31177"/>
    <cellStyle name="20% - Акцент5 2 2 2 8" xfId="18076"/>
    <cellStyle name="20% - Акцент5 2 2 2 9" xfId="34508"/>
    <cellStyle name="20% - Акцент5 2 2 20" xfId="11184"/>
    <cellStyle name="20% - Акцент5 2 2 21" xfId="11502"/>
    <cellStyle name="20% - Акцент5 2 2 22" xfId="11820"/>
    <cellStyle name="20% - Акцент5 2 2 23" xfId="12138"/>
    <cellStyle name="20% - Акцент5 2 2 24" xfId="12512"/>
    <cellStyle name="20% - Акцент5 2 2 25" xfId="12774"/>
    <cellStyle name="20% - Акцент5 2 2 26" xfId="13147"/>
    <cellStyle name="20% - Акцент5 2 2 27" xfId="13470"/>
    <cellStyle name="20% - Акцент5 2 2 28" xfId="16836"/>
    <cellStyle name="20% - Акцент5 2 2 29" xfId="13675"/>
    <cellStyle name="20% - Акцент5 2 2 3" xfId="1466"/>
    <cellStyle name="20% — акцент5 2 2 3" xfId="14760"/>
    <cellStyle name="20% - Акцент5 2 2 3 10" xfId="35065"/>
    <cellStyle name="20% - Акцент5 2 2 3 11" xfId="37946"/>
    <cellStyle name="20% - Акцент5 2 2 3 12" xfId="39721"/>
    <cellStyle name="20% - Акцент5 2 2 3 13" xfId="43694"/>
    <cellStyle name="20% - Акцент5 2 2 3 14" xfId="47645"/>
    <cellStyle name="20% - Акцент5 2 2 3 15" xfId="48889"/>
    <cellStyle name="20% - Акцент5 2 2 3 2" xfId="5918"/>
    <cellStyle name="20% - Акцент5 2 2 3 3" xfId="23014"/>
    <cellStyle name="20% - Акцент5 2 2 3 4" xfId="21928"/>
    <cellStyle name="20% - Акцент5 2 2 3 5" xfId="19355"/>
    <cellStyle name="20% - Акцент5 2 2 3 6" xfId="30904"/>
    <cellStyle name="20% - Акцент5 2 2 3 7" xfId="29645"/>
    <cellStyle name="20% - Акцент5 2 2 3 8" xfId="34283"/>
    <cellStyle name="20% - Акцент5 2 2 3 9" xfId="31332"/>
    <cellStyle name="20% - Акцент5 2 2 30" xfId="13850"/>
    <cellStyle name="20% - Акцент5 2 2 31" xfId="23829"/>
    <cellStyle name="20% - Акцент5 2 2 32" xfId="22135"/>
    <cellStyle name="20% - Акцент5 2 2 33" xfId="29494"/>
    <cellStyle name="20% - Акцент5 2 2 34" xfId="15657"/>
    <cellStyle name="20% - Акцент5 2 2 35" xfId="24470"/>
    <cellStyle name="20% - Акцент5 2 2 36" xfId="36665"/>
    <cellStyle name="20% - Акцент5 2 2 37" xfId="38489"/>
    <cellStyle name="20% - Акцент5 2 2 38" xfId="41840"/>
    <cellStyle name="20% - Акцент5 2 2 39" xfId="44877"/>
    <cellStyle name="20% - Акцент5 2 2 4" xfId="1467"/>
    <cellStyle name="20% — акцент5 2 2 4" xfId="20345"/>
    <cellStyle name="20% - Акцент5 2 2 4 10" xfId="37864"/>
    <cellStyle name="20% - Акцент5 2 2 4 11" xfId="39722"/>
    <cellStyle name="20% - Акцент5 2 2 4 12" xfId="42472"/>
    <cellStyle name="20% - Акцент5 2 2 4 13" xfId="47567"/>
    <cellStyle name="20% - Акцент5 2 2 4 14" xfId="48890"/>
    <cellStyle name="20% - Акцент5 2 2 4 2" xfId="5919"/>
    <cellStyle name="20% - Акцент5 2 2 4 3" xfId="15852"/>
    <cellStyle name="20% - Акцент5 2 2 4 4" xfId="16877"/>
    <cellStyle name="20% - Акцент5 2 2 4 5" xfId="30641"/>
    <cellStyle name="20% - Акцент5 2 2 4 6" xfId="18085"/>
    <cellStyle name="20% - Акцент5 2 2 4 7" xfId="34046"/>
    <cellStyle name="20% - Акцент5 2 2 4 8" xfId="31245"/>
    <cellStyle name="20% - Акцент5 2 2 4 9" xfId="24894"/>
    <cellStyle name="20% - Акцент5 2 2 40" xfId="47793"/>
    <cellStyle name="20% - Акцент5 2 2 5" xfId="1468"/>
    <cellStyle name="20% — акцент5 2 2 5" xfId="22224"/>
    <cellStyle name="20% - Акцент5 2 2 5 10" xfId="39723"/>
    <cellStyle name="20% - Акцент5 2 2 5 11" xfId="42401"/>
    <cellStyle name="20% - Акцент5 2 2 5 12" xfId="47486"/>
    <cellStyle name="20% - Акцент5 2 2 5 13" xfId="48891"/>
    <cellStyle name="20% - Акцент5 2 2 5 2" xfId="5920"/>
    <cellStyle name="20% - Акцент5 2 2 5 3" xfId="18052"/>
    <cellStyle name="20% - Акцент5 2 2 5 4" xfId="30381"/>
    <cellStyle name="20% - Акцент5 2 2 5 5" xfId="18953"/>
    <cellStyle name="20% - Акцент5 2 2 5 6" xfId="33821"/>
    <cellStyle name="20% - Акцент5 2 2 5 7" xfId="32497"/>
    <cellStyle name="20% - Акцент5 2 2 5 8" xfId="34824"/>
    <cellStyle name="20% - Акцент5 2 2 5 9" xfId="32155"/>
    <cellStyle name="20% - Акцент5 2 2 6" xfId="3848"/>
    <cellStyle name="20% — акцент5 2 2 6" xfId="18070"/>
    <cellStyle name="20% - Акцент5 2 2 7" xfId="4150"/>
    <cellStyle name="20% — акцент5 2 2 7" xfId="18988"/>
    <cellStyle name="20% - Акцент5 2 2 8" xfId="4393"/>
    <cellStyle name="20% — акцент5 2 2 8" xfId="28755"/>
    <cellStyle name="20% - Акцент5 2 2 9" xfId="4655"/>
    <cellStyle name="20% — акцент5 2 2 9" xfId="34741"/>
    <cellStyle name="20% - Акцент5 2 20" xfId="1469"/>
    <cellStyle name="20% — акцент5 2 20" xfId="26856"/>
    <cellStyle name="20% - Акцент5 2 20 10" xfId="39724"/>
    <cellStyle name="20% - Акцент5 2 20 11" xfId="42305"/>
    <cellStyle name="20% - Акцент5 2 20 12" xfId="47409"/>
    <cellStyle name="20% - Акцент5 2 20 13" xfId="48892"/>
    <cellStyle name="20% - Акцент5 2 20 2" xfId="5921"/>
    <cellStyle name="20% - Акцент5 2 20 3" xfId="22462"/>
    <cellStyle name="20% - Акцент5 2 20 4" xfId="30107"/>
    <cellStyle name="20% - Акцент5 2 20 5" xfId="30594"/>
    <cellStyle name="20% - Акцент5 2 20 6" xfId="33583"/>
    <cellStyle name="20% - Акцент5 2 20 7" xfId="29998"/>
    <cellStyle name="20% - Акцент5 2 20 8" xfId="34177"/>
    <cellStyle name="20% - Акцент5 2 20 9" xfId="15222"/>
    <cellStyle name="20% - Акцент5 2 21" xfId="1470"/>
    <cellStyle name="20% — акцент5 2 21" xfId="22341"/>
    <cellStyle name="20% - Акцент5 2 21 10" xfId="42145"/>
    <cellStyle name="20% - Акцент5 2 21 11" xfId="47332"/>
    <cellStyle name="20% - Акцент5 2 21 12" xfId="48893"/>
    <cellStyle name="20% - Акцент5 2 21 2" xfId="5922"/>
    <cellStyle name="20% - Акцент5 2 21 3" xfId="29840"/>
    <cellStyle name="20% - Акцент5 2 21 4" xfId="32979"/>
    <cellStyle name="20% - Акцент5 2 21 5" xfId="33342"/>
    <cellStyle name="20% - Акцент5 2 21 6" xfId="29988"/>
    <cellStyle name="20% - Акцент5 2 21 7" xfId="33470"/>
    <cellStyle name="20% - Акцент5 2 21 8" xfId="14975"/>
    <cellStyle name="20% - Акцент5 2 21 9" xfId="39725"/>
    <cellStyle name="20% - Акцент5 2 22" xfId="1471"/>
    <cellStyle name="20% — акцент5 2 22" xfId="29839"/>
    <cellStyle name="20% - Акцент5 2 22 10" xfId="47255"/>
    <cellStyle name="20% - Акцент5 2 22 11" xfId="48894"/>
    <cellStyle name="20% - Акцент5 2 22 2" xfId="5923"/>
    <cellStyle name="20% - Акцент5 2 22 3" xfId="32724"/>
    <cellStyle name="20% - Акцент5 2 22 4" xfId="33117"/>
    <cellStyle name="20% - Акцент5 2 22 5" xfId="23192"/>
    <cellStyle name="20% - Акцент5 2 22 6" xfId="36253"/>
    <cellStyle name="20% - Акцент5 2 22 7" xfId="20776"/>
    <cellStyle name="20% - Акцент5 2 22 8" xfId="39726"/>
    <cellStyle name="20% - Акцент5 2 22 9" xfId="42018"/>
    <cellStyle name="20% - Акцент5 2 23" xfId="1472"/>
    <cellStyle name="20% — акцент5 2 23" xfId="32723"/>
    <cellStyle name="20% - Акцент5 2 23 10" xfId="48895"/>
    <cellStyle name="20% - Акцент5 2 23 2" xfId="5924"/>
    <cellStyle name="20% - Акцент5 2 23 3" xfId="31359"/>
    <cellStyle name="20% - Акцент5 2 23 4" xfId="15123"/>
    <cellStyle name="20% - Акцент5 2 23 5" xfId="34160"/>
    <cellStyle name="20% - Акцент5 2 23 6" xfId="32378"/>
    <cellStyle name="20% - Акцент5 2 23 7" xfId="39727"/>
    <cellStyle name="20% - Акцент5 2 23 8" xfId="43696"/>
    <cellStyle name="20% - Акцент5 2 23 9" xfId="47174"/>
    <cellStyle name="20% - Акцент5 2 24" xfId="1473"/>
    <cellStyle name="20% — акцент5 2 24" xfId="33341"/>
    <cellStyle name="20% - Акцент5 2 24 2" xfId="5925"/>
    <cellStyle name="20% - Акцент5 2 24 3" xfId="30658"/>
    <cellStyle name="20% - Акцент5 2 24 4" xfId="31581"/>
    <cellStyle name="20% - Акцент5 2 24 5" xfId="35280"/>
    <cellStyle name="20% - Акцент5 2 24 6" xfId="39728"/>
    <cellStyle name="20% - Акцент5 2 24 7" xfId="45753"/>
    <cellStyle name="20% - Акцент5 2 24 8" xfId="45326"/>
    <cellStyle name="20% - Акцент5 2 24 9" xfId="48896"/>
    <cellStyle name="20% - Акцент5 2 25" xfId="1445"/>
    <cellStyle name="20% — акцент5 2 25" xfId="24076"/>
    <cellStyle name="20% - Акцент5 2 25 2" xfId="14741"/>
    <cellStyle name="20% - Акцент5 2 25 3" xfId="14302"/>
    <cellStyle name="20% - Акцент5 2 25 4" xfId="37963"/>
    <cellStyle name="20% - Акцент5 2 25 5" xfId="39700"/>
    <cellStyle name="20% - Акцент5 2 25 6" xfId="45126"/>
    <cellStyle name="20% - Акцент5 2 25 7" xfId="42329"/>
    <cellStyle name="20% - Акцент5 2 25 8" xfId="48868"/>
    <cellStyle name="20% - Акцент5 2 26" xfId="3847"/>
    <cellStyle name="20% — акцент5 2 26" xfId="35444"/>
    <cellStyle name="20% - Акцент5 2 27" xfId="4149"/>
    <cellStyle name="20% — акцент5 2 27" xfId="37880"/>
    <cellStyle name="20% - Акцент5 2 28" xfId="4392"/>
    <cellStyle name="20% — акцент5 2 28" xfId="39701"/>
    <cellStyle name="20% - Акцент5 2 29" xfId="4656"/>
    <cellStyle name="20% — акцент5 2 29" xfId="44963"/>
    <cellStyle name="20% - Акцент5 2 3" xfId="1474"/>
    <cellStyle name="20% — акцент5 2 3" xfId="1475"/>
    <cellStyle name="20% - Акцент5 2 3 10" xfId="16135"/>
    <cellStyle name="20% — акцент5 2 3 10" xfId="30951"/>
    <cellStyle name="20% - Акцент5 2 3 11" xfId="35084"/>
    <cellStyle name="20% — акцент5 2 3 11" xfId="20281"/>
    <cellStyle name="20% - Акцент5 2 3 12" xfId="38355"/>
    <cellStyle name="20% — акцент5 2 3 12" xfId="38274"/>
    <cellStyle name="20% - Акцент5 2 3 13" xfId="39729"/>
    <cellStyle name="20% — акцент5 2 3 13" xfId="39730"/>
    <cellStyle name="20% - Акцент5 2 3 14" xfId="45600"/>
    <cellStyle name="20% — акцент5 2 3 14" xfId="45436"/>
    <cellStyle name="20% - Акцент5 2 3 15" xfId="42791"/>
    <cellStyle name="20% — акцент5 2 3 15" xfId="42792"/>
    <cellStyle name="20% - Акцент5 2 3 16" xfId="48897"/>
    <cellStyle name="20% — акцент5 2 3 16" xfId="48898"/>
    <cellStyle name="20% - Акцент5 2 3 2" xfId="5926"/>
    <cellStyle name="20% — акцент5 2 3 2" xfId="5927"/>
    <cellStyle name="20% - Акцент5 2 3 3" xfId="14769"/>
    <cellStyle name="20% — акцент5 2 3 3" xfId="14770"/>
    <cellStyle name="20% - Акцент5 2 3 4" xfId="20343"/>
    <cellStyle name="20% — акцент5 2 3 4" xfId="20342"/>
    <cellStyle name="20% - Акцент5 2 3 5" xfId="25997"/>
    <cellStyle name="20% — акцент5 2 3 5" xfId="25704"/>
    <cellStyle name="20% - Акцент5 2 3 6" xfId="21434"/>
    <cellStyle name="20% — акцент5 2 3 6" xfId="24469"/>
    <cellStyle name="20% - Акцент5 2 3 7" xfId="27457"/>
    <cellStyle name="20% — акцент5 2 3 7" xfId="19096"/>
    <cellStyle name="20% - Акцент5 2 3 8" xfId="31970"/>
    <cellStyle name="20% — акцент5 2 3 8" xfId="31710"/>
    <cellStyle name="20% - Акцент5 2 3 9" xfId="21639"/>
    <cellStyle name="20% — акцент5 2 3 9" xfId="22254"/>
    <cellStyle name="20% - Акцент5 2 30" xfId="4860"/>
    <cellStyle name="20% — акцент5 2 30" xfId="47662"/>
    <cellStyle name="20% - Акцент5 2 31" xfId="5896"/>
    <cellStyle name="20% — акцент5 2 31" xfId="48869"/>
    <cellStyle name="20% - Акцент5 2 32" xfId="8342"/>
    <cellStyle name="20% - Акцент5 2 32 2" xfId="21039"/>
    <cellStyle name="20% - Акцент5 2 33" xfId="8511"/>
    <cellStyle name="20% - Акцент5 2 33 2" xfId="21208"/>
    <cellStyle name="20% - Акцент5 2 34" xfId="8694"/>
    <cellStyle name="20% - Акцент5 2 35" xfId="9013"/>
    <cellStyle name="20% - Акцент5 2 36" xfId="9277"/>
    <cellStyle name="20% - Акцент5 2 37" xfId="9595"/>
    <cellStyle name="20% - Акцент5 2 38" xfId="9913"/>
    <cellStyle name="20% - Акцент5 2 39" xfId="10231"/>
    <cellStyle name="20% - Акцент5 2 4" xfId="1476"/>
    <cellStyle name="20% — акцент5 2 4" xfId="1477"/>
    <cellStyle name="20% - Акцент5 2 4 10" xfId="23753"/>
    <cellStyle name="20% — акцент5 2 4 10" xfId="17181"/>
    <cellStyle name="20% - Акцент5 2 4 11" xfId="36072"/>
    <cellStyle name="20% — акцент5 2 4 11" xfId="33225"/>
    <cellStyle name="20% - Акцент5 2 4 12" xfId="38196"/>
    <cellStyle name="20% — акцент5 2 4 12" xfId="38118"/>
    <cellStyle name="20% - Акцент5 2 4 13" xfId="39731"/>
    <cellStyle name="20% — акцент5 2 4 13" xfId="39732"/>
    <cellStyle name="20% - Акцент5 2 4 14" xfId="45276"/>
    <cellStyle name="20% — акцент5 2 4 14" xfId="45113"/>
    <cellStyle name="20% - Акцент5 2 4 15" xfId="45488"/>
    <cellStyle name="20% — акцент5 2 4 15" xfId="45649"/>
    <cellStyle name="20% - Акцент5 2 4 16" xfId="48899"/>
    <cellStyle name="20% — акцент5 2 4 16" xfId="48900"/>
    <cellStyle name="20% - Акцент5 2 4 2" xfId="5928"/>
    <cellStyle name="20% — акцент5 2 4 2" xfId="5929"/>
    <cellStyle name="20% - Акцент5 2 4 3" xfId="14771"/>
    <cellStyle name="20% — акцент5 2 4 3" xfId="14772"/>
    <cellStyle name="20% - Акцент5 2 4 4" xfId="17824"/>
    <cellStyle name="20% — акцент5 2 4 4" xfId="17637"/>
    <cellStyle name="20% - Акцент5 2 4 5" xfId="18133"/>
    <cellStyle name="20% — акцент5 2 4 5" xfId="21291"/>
    <cellStyle name="20% - Акцент5 2 4 6" xfId="21723"/>
    <cellStyle name="20% — акцент5 2 4 6" xfId="27060"/>
    <cellStyle name="20% - Акцент5 2 4 7" xfId="27327"/>
    <cellStyle name="20% — акцент5 2 4 7" xfId="27058"/>
    <cellStyle name="20% - Акцент5 2 4 8" xfId="31459"/>
    <cellStyle name="20% — акцент5 2 4 8" xfId="31227"/>
    <cellStyle name="20% - Акцент5 2 4 9" xfId="28000"/>
    <cellStyle name="20% — акцент5 2 4 9" xfId="31289"/>
    <cellStyle name="20% - Акцент5 2 40" xfId="10549"/>
    <cellStyle name="20% - Акцент5 2 41" xfId="10867"/>
    <cellStyle name="20% - Акцент5 2 42" xfId="11185"/>
    <cellStyle name="20% - Акцент5 2 43" xfId="11503"/>
    <cellStyle name="20% - Акцент5 2 44" xfId="11821"/>
    <cellStyle name="20% - Акцент5 2 45" xfId="12139"/>
    <cellStyle name="20% - Акцент5 2 46" xfId="12511"/>
    <cellStyle name="20% - Акцент5 2 47" xfId="12775"/>
    <cellStyle name="20% - Акцент5 2 48" xfId="13146"/>
    <cellStyle name="20% - Акцент5 2 49" xfId="13469"/>
    <cellStyle name="20% - Акцент5 2 5" xfId="1478"/>
    <cellStyle name="20% — акцент5 2 5" xfId="1479"/>
    <cellStyle name="20% - Акцент5 2 5 10" xfId="36324"/>
    <cellStyle name="20% — акцент5 2 5 10" xfId="36122"/>
    <cellStyle name="20% - Акцент5 2 5 11" xfId="35683"/>
    <cellStyle name="20% — акцент5 2 5 11" xfId="37631"/>
    <cellStyle name="20% - Акцент5 2 5 12" xfId="38042"/>
    <cellStyle name="20% — акцент5 2 5 12" xfId="14192"/>
    <cellStyle name="20% - Акцент5 2 5 13" xfId="39733"/>
    <cellStyle name="20% — акцент5 2 5 13" xfId="39734"/>
    <cellStyle name="20% - Акцент5 2 5 14" xfId="44948"/>
    <cellStyle name="20% — акцент5 2 5 14" xfId="44783"/>
    <cellStyle name="20% - Акцент5 2 5 15" xfId="45802"/>
    <cellStyle name="20% — акцент5 2 5 15" xfId="47659"/>
    <cellStyle name="20% - Акцент5 2 5 16" xfId="48901"/>
    <cellStyle name="20% — акцент5 2 5 16" xfId="48902"/>
    <cellStyle name="20% - Акцент5 2 5 2" xfId="5930"/>
    <cellStyle name="20% — акцент5 2 5 2" xfId="5931"/>
    <cellStyle name="20% - Акцент5 2 5 3" xfId="14773"/>
    <cellStyle name="20% — акцент5 2 5 3" xfId="14774"/>
    <cellStyle name="20% - Акцент5 2 5 4" xfId="17352"/>
    <cellStyle name="20% — акцент5 2 5 4" xfId="17141"/>
    <cellStyle name="20% - Акцент5 2 5 5" xfId="22805"/>
    <cellStyle name="20% — акцент5 2 5 5" xfId="25143"/>
    <cellStyle name="20% - Акцент5 2 5 6" xfId="21883"/>
    <cellStyle name="20% — акцент5 2 5 6" xfId="27691"/>
    <cellStyle name="20% - Акцент5 2 5 7" xfId="17771"/>
    <cellStyle name="20% — акцент5 2 5 7" xfId="25256"/>
    <cellStyle name="20% - Акцент5 2 5 8" xfId="13967"/>
    <cellStyle name="20% — акцент5 2 5 8" xfId="29718"/>
    <cellStyle name="20% - Акцент5 2 5 9" xfId="28039"/>
    <cellStyle name="20% — акцент5 2 5 9" xfId="24966"/>
    <cellStyle name="20% - Акцент5 2 50" xfId="16837"/>
    <cellStyle name="20% - Акцент5 2 51" xfId="15517"/>
    <cellStyle name="20% - Акцент5 2 52" xfId="21706"/>
    <cellStyle name="20% - Акцент5 2 53" xfId="18036"/>
    <cellStyle name="20% - Акцент5 2 54" xfId="18551"/>
    <cellStyle name="20% - Акцент5 2 55" xfId="30508"/>
    <cellStyle name="20% - Акцент5 2 56" xfId="30990"/>
    <cellStyle name="20% - Акцент5 2 57" xfId="28764"/>
    <cellStyle name="20% - Акцент5 2 58" xfId="37532"/>
    <cellStyle name="20% - Акцент5 2 59" xfId="38488"/>
    <cellStyle name="20% - Акцент5 2 6" xfId="1480"/>
    <cellStyle name="20% — акцент5 2 6" xfId="1481"/>
    <cellStyle name="20% - Акцент5 2 6 10" xfId="35928"/>
    <cellStyle name="20% — акцент5 2 6 10" xfId="35731"/>
    <cellStyle name="20% - Акцент5 2 6 11" xfId="37483"/>
    <cellStyle name="20% — акцент5 2 6 11" xfId="37327"/>
    <cellStyle name="20% - Акцент5 2 6 12" xfId="37960"/>
    <cellStyle name="20% — акцент5 2 6 12" xfId="37877"/>
    <cellStyle name="20% - Акцент5 2 6 13" xfId="39735"/>
    <cellStyle name="20% — акцент5 2 6 13" xfId="39736"/>
    <cellStyle name="20% - Акцент5 2 6 14" xfId="44620"/>
    <cellStyle name="20% — акцент5 2 6 14" xfId="44362"/>
    <cellStyle name="20% - Акцент5 2 6 15" xfId="47580"/>
    <cellStyle name="20% — акцент5 2 6 15" xfId="47498"/>
    <cellStyle name="20% - Акцент5 2 6 16" xfId="48903"/>
    <cellStyle name="20% — акцент5 2 6 16" xfId="48904"/>
    <cellStyle name="20% - Акцент5 2 6 2" xfId="5932"/>
    <cellStyle name="20% — акцент5 2 6 2" xfId="5933"/>
    <cellStyle name="20% - Акцент5 2 6 3" xfId="14775"/>
    <cellStyle name="20% — акцент5 2 6 3" xfId="14776"/>
    <cellStyle name="20% - Акцент5 2 6 4" xfId="20341"/>
    <cellStyle name="20% — акцент5 2 6 4" xfId="16245"/>
    <cellStyle name="20% - Акцент5 2 6 5" xfId="22545"/>
    <cellStyle name="20% — акцент5 2 6 5" xfId="23090"/>
    <cellStyle name="20% - Акцент5 2 6 6" xfId="29425"/>
    <cellStyle name="20% — акцент5 2 6 6" xfId="29151"/>
    <cellStyle name="20% - Акцент5 2 6 7" xfId="24365"/>
    <cellStyle name="20% — акцент5 2 6 7" xfId="29334"/>
    <cellStyle name="20% - Акцент5 2 6 8" xfId="29903"/>
    <cellStyle name="20% — акцент5 2 6 8" xfId="19525"/>
    <cellStyle name="20% - Акцент5 2 6 9" xfId="14242"/>
    <cellStyle name="20% — акцент5 2 6 9" xfId="19535"/>
    <cellStyle name="20% - Акцент5 2 60" xfId="44289"/>
    <cellStyle name="20% - Акцент5 2 61" xfId="44876"/>
    <cellStyle name="20% - Акцент5 2 62" xfId="47792"/>
    <cellStyle name="20% - Акцент5 2 7" xfId="1482"/>
    <cellStyle name="20% — акцент5 2 7" xfId="1483"/>
    <cellStyle name="20% - Акцент5 2 7 10" xfId="35536"/>
    <cellStyle name="20% — акцент5 2 7 10" xfId="35343"/>
    <cellStyle name="20% - Акцент5 2 7 11" xfId="37177"/>
    <cellStyle name="20% — акцент5 2 7 11" xfId="37023"/>
    <cellStyle name="20% - Акцент5 2 7 12" xfId="37797"/>
    <cellStyle name="20% — акцент5 2 7 12" xfId="37718"/>
    <cellStyle name="20% - Акцент5 2 7 13" xfId="39737"/>
    <cellStyle name="20% — акцент5 2 7 13" xfId="39738"/>
    <cellStyle name="20% - Акцент5 2 7 14" xfId="44441"/>
    <cellStyle name="20% — акцент5 2 7 14" xfId="43693"/>
    <cellStyle name="20% - Акцент5 2 7 15" xfId="47421"/>
    <cellStyle name="20% — акцент5 2 7 15" xfId="47344"/>
    <cellStyle name="20% - Акцент5 2 7 16" xfId="48905"/>
    <cellStyle name="20% — акцент5 2 7 16" xfId="48906"/>
    <cellStyle name="20% - Акцент5 2 7 2" xfId="5934"/>
    <cellStyle name="20% — акцент5 2 7 2" xfId="5935"/>
    <cellStyle name="20% - Акцент5 2 7 3" xfId="14777"/>
    <cellStyle name="20% — акцент5 2 7 3" xfId="14778"/>
    <cellStyle name="20% - Акцент5 2 7 4" xfId="20340"/>
    <cellStyle name="20% — акцент5 2 7 4" xfId="16244"/>
    <cellStyle name="20% - Акцент5 2 7 5" xfId="19404"/>
    <cellStyle name="20% — акцент5 2 7 5" xfId="19487"/>
    <cellStyle name="20% - Акцент5 2 7 6" xfId="28865"/>
    <cellStyle name="20% — акцент5 2 7 6" xfId="28577"/>
    <cellStyle name="20% - Акцент5 2 7 7" xfId="15076"/>
    <cellStyle name="20% — акцент5 2 7 7" xfId="19426"/>
    <cellStyle name="20% - Акцент5 2 7 8" xfId="25436"/>
    <cellStyle name="20% — акцент5 2 7 8" xfId="30175"/>
    <cellStyle name="20% - Акцент5 2 7 9" xfId="14439"/>
    <cellStyle name="20% — акцент5 2 7 9" xfId="24891"/>
    <cellStyle name="20% - Акцент5 2 8" xfId="1484"/>
    <cellStyle name="20% — акцент5 2 8" xfId="1485"/>
    <cellStyle name="20% - Акцент5 2 8 10" xfId="35148"/>
    <cellStyle name="20% — акцент5 2 8 10" xfId="19455"/>
    <cellStyle name="20% - Акцент5 2 8 11" xfId="36874"/>
    <cellStyle name="20% — акцент5 2 8 11" xfId="36721"/>
    <cellStyle name="20% - Акцент5 2 8 12" xfId="36957"/>
    <cellStyle name="20% — акцент5 2 8 12" xfId="25161"/>
    <cellStyle name="20% - Акцент5 2 8 13" xfId="39739"/>
    <cellStyle name="20% — акцент5 2 8 13" xfId="39740"/>
    <cellStyle name="20% - Акцент5 2 8 14" xfId="43692"/>
    <cellStyle name="20% — акцент5 2 8 14" xfId="43691"/>
    <cellStyle name="20% - Акцент5 2 8 15" xfId="45960"/>
    <cellStyle name="20% — акцент5 2 8 15" xfId="47268"/>
    <cellStyle name="20% - Акцент5 2 8 16" xfId="48907"/>
    <cellStyle name="20% — акцент5 2 8 16" xfId="48908"/>
    <cellStyle name="20% - Акцент5 2 8 2" xfId="5936"/>
    <cellStyle name="20% — акцент5 2 8 2" xfId="5937"/>
    <cellStyle name="20% - Акцент5 2 8 3" xfId="14779"/>
    <cellStyle name="20% — акцент5 2 8 3" xfId="14780"/>
    <cellStyle name="20% - Акцент5 2 8 4" xfId="20339"/>
    <cellStyle name="20% — акцент5 2 8 4" xfId="16243"/>
    <cellStyle name="20% - Акцент5 2 8 5" xfId="22349"/>
    <cellStyle name="20% — акцент5 2 8 5" xfId="17300"/>
    <cellStyle name="20% - Акцент5 2 8 6" xfId="28294"/>
    <cellStyle name="20% — акцент5 2 8 6" xfId="28012"/>
    <cellStyle name="20% - Акцент5 2 8 7" xfId="21341"/>
    <cellStyle name="20% — акцент5 2 8 7" xfId="20209"/>
    <cellStyle name="20% - Акцент5 2 8 8" xfId="27249"/>
    <cellStyle name="20% — акцент5 2 8 8" xfId="21537"/>
    <cellStyle name="20% - Акцент5 2 8 9" xfId="18355"/>
    <cellStyle name="20% — акцент5 2 8 9" xfId="29809"/>
    <cellStyle name="20% - Акцент5 2 9" xfId="1486"/>
    <cellStyle name="20% — акцент5 2 9" xfId="1487"/>
    <cellStyle name="20% - Акцент5 2 9 10" xfId="32577"/>
    <cellStyle name="20% — акцент5 2 9 10" xfId="14459"/>
    <cellStyle name="20% - Акцент5 2 9 11" xfId="34804"/>
    <cellStyle name="20% — акцент5 2 9 11" xfId="35011"/>
    <cellStyle name="20% - Акцент5 2 9 12" xfId="36500"/>
    <cellStyle name="20% — акцент5 2 9 12" xfId="34865"/>
    <cellStyle name="20% - Акцент5 2 9 13" xfId="39741"/>
    <cellStyle name="20% — акцент5 2 9 13" xfId="39742"/>
    <cellStyle name="20% - Акцент5 2 9 14" xfId="43690"/>
    <cellStyle name="20% — акцент5 2 9 14" xfId="43689"/>
    <cellStyle name="20% - Акцент5 2 9 15" xfId="47188"/>
    <cellStyle name="20% — акцент5 2 9 15" xfId="47107"/>
    <cellStyle name="20% - Акцент5 2 9 16" xfId="48909"/>
    <cellStyle name="20% — акцент5 2 9 16" xfId="48910"/>
    <cellStyle name="20% - Акцент5 2 9 2" xfId="5938"/>
    <cellStyle name="20% — акцент5 2 9 2" xfId="5939"/>
    <cellStyle name="20% - Акцент5 2 9 3" xfId="14781"/>
    <cellStyle name="20% — акцент5 2 9 3" xfId="14782"/>
    <cellStyle name="20% - Акцент5 2 9 4" xfId="20338"/>
    <cellStyle name="20% — акцент5 2 9 4" xfId="16242"/>
    <cellStyle name="20% - Акцент5 2 9 5" xfId="24968"/>
    <cellStyle name="20% — акцент5 2 9 5" xfId="24701"/>
    <cellStyle name="20% - Акцент5 2 9 6" xfId="17514"/>
    <cellStyle name="20% — акцент5 2 9 6" xfId="19390"/>
    <cellStyle name="20% - Акцент5 2 9 7" xfId="25470"/>
    <cellStyle name="20% — акцент5 2 9 7" xfId="31164"/>
    <cellStyle name="20% - Акцент5 2 9 8" xfId="25976"/>
    <cellStyle name="20% — акцент5 2 9 8" xfId="29185"/>
    <cellStyle name="20% - Акцент5 2 9 9" xfId="34725"/>
    <cellStyle name="20% — акцент5 2 9 9" xfId="34494"/>
    <cellStyle name="20% — акцент5 20" xfId="1488"/>
    <cellStyle name="20% — акцент5 20 2" xfId="5940"/>
    <cellStyle name="20% — акцент5 21" xfId="1489"/>
    <cellStyle name="20% — акцент5 21 2" xfId="5941"/>
    <cellStyle name="20% — акцент5 22" xfId="1490"/>
    <cellStyle name="20% — акцент5 22 2" xfId="5942"/>
    <cellStyle name="20% — акцент5 23" xfId="1386"/>
    <cellStyle name="20% — акцент5 23 2" xfId="14683"/>
    <cellStyle name="20% — акцент5 24" xfId="3837"/>
    <cellStyle name="20% — акцент5 25" xfId="4143"/>
    <cellStyle name="20% — акцент5 26" xfId="4382"/>
    <cellStyle name="20% — акцент5 27" xfId="4666"/>
    <cellStyle name="20% — акцент5 28" xfId="4870"/>
    <cellStyle name="20% — акцент5 29" xfId="5832"/>
    <cellStyle name="20% - Акцент5 3" xfId="117"/>
    <cellStyle name="20% — акцент5 3" xfId="1492"/>
    <cellStyle name="20% - Акцент5 3 10" xfId="1493"/>
    <cellStyle name="20% — акцент5 3 10" xfId="1494"/>
    <cellStyle name="20% - Акцент5 3 10 10" xfId="36134"/>
    <cellStyle name="20% — акцент5 3 10 10" xfId="35938"/>
    <cellStyle name="20% - Акцент5 3 10 11" xfId="37496"/>
    <cellStyle name="20% — акцент5 3 10 11" xfId="37340"/>
    <cellStyle name="20% - Акцент5 3 10 12" xfId="36496"/>
    <cellStyle name="20% — акцент5 3 10 12" xfId="36183"/>
    <cellStyle name="20% - Акцент5 3 10 13" xfId="39745"/>
    <cellStyle name="20% — акцент5 3 10 13" xfId="39746"/>
    <cellStyle name="20% - Акцент5 3 10 14" xfId="46867"/>
    <cellStyle name="20% — акцент5 3 10 14" xfId="46704"/>
    <cellStyle name="20% - Акцент5 3 10 15" xfId="45518"/>
    <cellStyle name="20% — акцент5 3 10 15" xfId="45985"/>
    <cellStyle name="20% - Акцент5 3 10 16" xfId="48913"/>
    <cellStyle name="20% — акцент5 3 10 16" xfId="48914"/>
    <cellStyle name="20% - Акцент5 3 10 2" xfId="5945"/>
    <cellStyle name="20% — акцент5 3 10 2" xfId="5946"/>
    <cellStyle name="20% - Акцент5 3 10 3" xfId="14788"/>
    <cellStyle name="20% — акцент5 3 10 3" xfId="14789"/>
    <cellStyle name="20% - Акцент5 3 10 4" xfId="17142"/>
    <cellStyle name="20% — акцент5 3 10 4" xfId="20336"/>
    <cellStyle name="20% - Акцент5 3 10 5" xfId="26841"/>
    <cellStyle name="20% — акцент5 3 10 5" xfId="26555"/>
    <cellStyle name="20% - Акцент5 3 10 6" xfId="17023"/>
    <cellStyle name="20% — акцент5 3 10 6" xfId="17064"/>
    <cellStyle name="20% - Акцент5 3 10 7" xfId="29564"/>
    <cellStyle name="20% — акцент5 3 10 7" xfId="19097"/>
    <cellStyle name="20% - Акцент5 3 10 8" xfId="32708"/>
    <cellStyle name="20% — акцент5 3 10 8" xfId="32465"/>
    <cellStyle name="20% - Акцент5 3 10 9" xfId="31524"/>
    <cellStyle name="20% — акцент5 3 10 9" xfId="28553"/>
    <cellStyle name="20% - Акцент5 3 11" xfId="1495"/>
    <cellStyle name="20% — акцент5 3 11" xfId="1496"/>
    <cellStyle name="20% - Акцент5 3 11 10" xfId="35741"/>
    <cellStyle name="20% — акцент5 3 11 10" xfId="35545"/>
    <cellStyle name="20% - Акцент5 3 11 11" xfId="37187"/>
    <cellStyle name="20% — акцент5 3 11 11" xfId="37036"/>
    <cellStyle name="20% - Акцент5 3 11 12" xfId="33203"/>
    <cellStyle name="20% — акцент5 3 11 12" xfId="26783"/>
    <cellStyle name="20% - Акцент5 3 11 13" xfId="39747"/>
    <cellStyle name="20% — акцент5 3 11 13" xfId="39748"/>
    <cellStyle name="20% - Акцент5 3 11 14" xfId="46543"/>
    <cellStyle name="20% — акцент5 3 11 14" xfId="46383"/>
    <cellStyle name="20% - Акцент5 3 11 15" xfId="42539"/>
    <cellStyle name="20% — акцент5 3 11 15" xfId="42461"/>
    <cellStyle name="20% - Акцент5 3 11 16" xfId="48915"/>
    <cellStyle name="20% — акцент5 3 11 16" xfId="48916"/>
    <cellStyle name="20% - Акцент5 3 11 2" xfId="5947"/>
    <cellStyle name="20% — акцент5 3 11 2" xfId="5948"/>
    <cellStyle name="20% - Акцент5 3 11 3" xfId="14790"/>
    <cellStyle name="20% — акцент5 3 11 3" xfId="14791"/>
    <cellStyle name="20% - Акцент5 3 11 4" xfId="16240"/>
    <cellStyle name="20% — акцент5 3 11 4" xfId="20335"/>
    <cellStyle name="20% - Акцент5 3 11 5" xfId="26267"/>
    <cellStyle name="20% — акцент5 3 11 5" xfId="25981"/>
    <cellStyle name="20% - Акцент5 3 11 6" xfId="25221"/>
    <cellStyle name="20% — акцент5 3 11 6" xfId="15476"/>
    <cellStyle name="20% - Акцент5 3 11 7" xfId="23460"/>
    <cellStyle name="20% — акцент5 3 11 7" xfId="18044"/>
    <cellStyle name="20% - Акцент5 3 11 8" xfId="32211"/>
    <cellStyle name="20% — акцент5 3 11 8" xfId="31956"/>
    <cellStyle name="20% - Акцент5 3 11 9" xfId="31774"/>
    <cellStyle name="20% — акцент5 3 11 9" xfId="14657"/>
    <cellStyle name="20% - Акцент5 3 12" xfId="1497"/>
    <cellStyle name="20% — акцент5 3 12" xfId="1498"/>
    <cellStyle name="20% - Акцент5 3 12 10" xfId="28391"/>
    <cellStyle name="20% — акцент5 3 12 10" xfId="35355"/>
    <cellStyle name="20% - Акцент5 3 12 11" xfId="35818"/>
    <cellStyle name="20% — акцент5 3 12 11" xfId="36884"/>
    <cellStyle name="20% - Акцент5 3 12 12" xfId="35081"/>
    <cellStyle name="20% — акцент5 3 12 12" xfId="37140"/>
    <cellStyle name="20% - Акцент5 3 12 13" xfId="39749"/>
    <cellStyle name="20% — акцент5 3 12 13" xfId="39750"/>
    <cellStyle name="20% - Акцент5 3 12 14" xfId="46227"/>
    <cellStyle name="20% — акцент5 3 12 14" xfId="46076"/>
    <cellStyle name="20% - Акцент5 3 12 15" xfId="44654"/>
    <cellStyle name="20% — акцент5 3 12 15" xfId="45357"/>
    <cellStyle name="20% - Акцент5 3 12 16" xfId="48917"/>
    <cellStyle name="20% — акцент5 3 12 16" xfId="48918"/>
    <cellStyle name="20% - Акцент5 3 12 2" xfId="5949"/>
    <cellStyle name="20% — акцент5 3 12 2" xfId="5950"/>
    <cellStyle name="20% - Акцент5 3 12 3" xfId="14792"/>
    <cellStyle name="20% — акцент5 3 12 3" xfId="14793"/>
    <cellStyle name="20% - Акцент5 3 12 4" xfId="16239"/>
    <cellStyle name="20% — акцент5 3 12 4" xfId="20334"/>
    <cellStyle name="20% - Акцент5 3 12 5" xfId="23383"/>
    <cellStyle name="20% — акцент5 3 12 5" xfId="24996"/>
    <cellStyle name="20% - Акцент5 3 12 6" xfId="19553"/>
    <cellStyle name="20% — акцент5 3 12 6" xfId="27349"/>
    <cellStyle name="20% - Акцент5 3 12 7" xfId="26086"/>
    <cellStyle name="20% — акцент5 3 12 7" xfId="21720"/>
    <cellStyle name="20% - Акцент5 3 12 8" xfId="31695"/>
    <cellStyle name="20% — акцент5 3 12 8" xfId="31444"/>
    <cellStyle name="20% - Акцент5 3 12 9" xfId="32032"/>
    <cellStyle name="20% — акцент5 3 12 9" xfId="32323"/>
    <cellStyle name="20% - Акцент5 3 13" xfId="1499"/>
    <cellStyle name="20% — акцент5 3 13" xfId="1500"/>
    <cellStyle name="20% - Акцент5 3 13 10" xfId="35161"/>
    <cellStyle name="20% — акцент5 3 13 10" xfId="34958"/>
    <cellStyle name="20% - Акцент5 3 13 11" xfId="36734"/>
    <cellStyle name="20% — акцент5 3 13 11" xfId="36583"/>
    <cellStyle name="20% - Акцент5 3 13 12" xfId="38356"/>
    <cellStyle name="20% — акцент5 3 13 12" xfId="38275"/>
    <cellStyle name="20% - Акцент5 3 13 13" xfId="39751"/>
    <cellStyle name="20% — акцент5 3 13 13" xfId="39752"/>
    <cellStyle name="20% - Акцент5 3 13 14" xfId="45920"/>
    <cellStyle name="20% — акцент5 3 13 14" xfId="45765"/>
    <cellStyle name="20% - Акцент5 3 13 15" xfId="45827"/>
    <cellStyle name="20% — акцент5 3 13 15" xfId="46266"/>
    <cellStyle name="20% - Акцент5 3 13 16" xfId="48919"/>
    <cellStyle name="20% — акцент5 3 13 16" xfId="48920"/>
    <cellStyle name="20% - Акцент5 3 13 2" xfId="5951"/>
    <cellStyle name="20% — акцент5 3 13 2" xfId="5952"/>
    <cellStyle name="20% - Акцент5 3 13 3" xfId="14794"/>
    <cellStyle name="20% — акцент5 3 13 3" xfId="14795"/>
    <cellStyle name="20% - Акцент5 3 13 4" xfId="16238"/>
    <cellStyle name="20% — акцент5 3 13 4" xfId="25624"/>
    <cellStyle name="20% - Акцент5 3 13 5" xfId="23665"/>
    <cellStyle name="20% — акцент5 3 13 5" xfId="25286"/>
    <cellStyle name="20% - Акцент5 3 13 6" xfId="21480"/>
    <cellStyle name="20% — акцент5 3 13 6" xfId="21424"/>
    <cellStyle name="20% - Акцент5 3 13 7" xfId="16905"/>
    <cellStyle name="20% — акцент5 3 13 7" xfId="19306"/>
    <cellStyle name="20% - Акцент5 3 13 8" xfId="30480"/>
    <cellStyle name="20% — акцент5 3 13 8" xfId="25091"/>
    <cellStyle name="20% - Акцент5 3 13 9" xfId="32544"/>
    <cellStyle name="20% — акцент5 3 13 9" xfId="32824"/>
    <cellStyle name="20% - Акцент5 3 14" xfId="1501"/>
    <cellStyle name="20% — акцент5 3 14" xfId="1502"/>
    <cellStyle name="20% - Акцент5 3 14 10" xfId="30232"/>
    <cellStyle name="20% — акцент5 3 14 10" xfId="33010"/>
    <cellStyle name="20% - Акцент5 3 14 11" xfId="36435"/>
    <cellStyle name="20% — акцент5 3 14 11" xfId="35654"/>
    <cellStyle name="20% - Акцент5 3 14 12" xfId="38197"/>
    <cellStyle name="20% — акцент5 3 14 12" xfId="38119"/>
    <cellStyle name="20% - Акцент5 3 14 13" xfId="39753"/>
    <cellStyle name="20% — акцент5 3 14 13" xfId="39754"/>
    <cellStyle name="20% - Акцент5 3 14 14" xfId="45610"/>
    <cellStyle name="20% — акцент5 3 14 14" xfId="43686"/>
    <cellStyle name="20% - Акцент5 3 14 15" xfId="46155"/>
    <cellStyle name="20% — акцент5 3 14 15" xfId="46114"/>
    <cellStyle name="20% - Акцент5 3 14 16" xfId="48921"/>
    <cellStyle name="20% — акцент5 3 14 16" xfId="48922"/>
    <cellStyle name="20% - Акцент5 3 14 2" xfId="5953"/>
    <cellStyle name="20% — акцент5 3 14 2" xfId="5954"/>
    <cellStyle name="20% - Акцент5 3 14 3" xfId="14796"/>
    <cellStyle name="20% — акцент5 3 14 3" xfId="14797"/>
    <cellStyle name="20% - Акцент5 3 14 4" xfId="25334"/>
    <cellStyle name="20% — акцент5 3 14 4" xfId="25047"/>
    <cellStyle name="20% - Акцент5 3 14 5" xfId="23954"/>
    <cellStyle name="20% — акцент5 3 14 5" xfId="25575"/>
    <cellStyle name="20% - Акцент5 3 14 6" xfId="15927"/>
    <cellStyle name="20% — акцент5 3 14 6" xfId="29408"/>
    <cellStyle name="20% - Акцент5 3 14 7" xfId="24624"/>
    <cellStyle name="20% — акцент5 3 14 7" xfId="27506"/>
    <cellStyle name="20% - Акцент5 3 14 8" xfId="30710"/>
    <cellStyle name="20% — акцент5 3 14 8" xfId="25519"/>
    <cellStyle name="20% - Акцент5 3 14 9" xfId="34738"/>
    <cellStyle name="20% — акцент5 3 14 9" xfId="34505"/>
    <cellStyle name="20% - Акцент5 3 15" xfId="1503"/>
    <cellStyle name="20% — акцент5 3 15" xfId="1504"/>
    <cellStyle name="20% - Акцент5 3 15 10" xfId="32137"/>
    <cellStyle name="20% — акцент5 3 15 10" xfId="31873"/>
    <cellStyle name="20% - Акцент5 3 15 11" xfId="19271"/>
    <cellStyle name="20% — акцент5 3 15 11" xfId="29338"/>
    <cellStyle name="20% - Акцент5 3 15 12" xfId="38043"/>
    <cellStyle name="20% — акцент5 3 15 12" xfId="37961"/>
    <cellStyle name="20% - Акцент5 3 15 13" xfId="39755"/>
    <cellStyle name="20% — акцент5 3 15 13" xfId="39756"/>
    <cellStyle name="20% - Акцент5 3 15 14" xfId="43685"/>
    <cellStyle name="20% — акцент5 3 15 14" xfId="45447"/>
    <cellStyle name="20% - Акцент5 3 15 15" xfId="43236"/>
    <cellStyle name="20% — акцент5 3 15 15" xfId="47660"/>
    <cellStyle name="20% - Акцент5 3 15 16" xfId="48923"/>
    <cellStyle name="20% — акцент5 3 15 16" xfId="48924"/>
    <cellStyle name="20% - Акцент5 3 15 2" xfId="5955"/>
    <cellStyle name="20% — акцент5 3 15 2" xfId="5956"/>
    <cellStyle name="20% - Акцент5 3 15 3" xfId="14798"/>
    <cellStyle name="20% — акцент5 3 15 3" xfId="14799"/>
    <cellStyle name="20% - Акцент5 3 15 4" xfId="24752"/>
    <cellStyle name="20% — акцент5 3 15 4" xfId="24460"/>
    <cellStyle name="20% - Акцент5 3 15 5" xfId="14699"/>
    <cellStyle name="20% — акцент5 3 15 5" xfId="15853"/>
    <cellStyle name="20% - Акцент5 3 15 6" xfId="29136"/>
    <cellStyle name="20% — акцент5 3 15 6" xfId="28848"/>
    <cellStyle name="20% - Акцент5 3 15 7" xfId="20538"/>
    <cellStyle name="20% — акцент5 3 15 7" xfId="31174"/>
    <cellStyle name="20% - Акцент5 3 15 8" xfId="31011"/>
    <cellStyle name="20% — акцент5 3 15 8" xfId="19230"/>
    <cellStyle name="20% - Акцент5 3 15 9" xfId="34280"/>
    <cellStyle name="20% — акцент5 3 15 9" xfId="34043"/>
    <cellStyle name="20% - Акцент5 3 16" xfId="1505"/>
    <cellStyle name="20% — акцент5 3 16" xfId="1506"/>
    <cellStyle name="20% - Акцент5 3 16 10" xfId="22408"/>
    <cellStyle name="20% — акцент5 3 16 10" xfId="31866"/>
    <cellStyle name="20% - Акцент5 3 16 11" xfId="33750"/>
    <cellStyle name="20% — акцент5 3 16 11" xfId="35782"/>
    <cellStyle name="20% - Акцент5 3 16 12" xfId="37878"/>
    <cellStyle name="20% — акцент5 3 16 12" xfId="37798"/>
    <cellStyle name="20% - Акцент5 3 16 13" xfId="39757"/>
    <cellStyle name="20% — акцент5 3 16 13" xfId="39758"/>
    <cellStyle name="20% - Акцент5 3 16 14" xfId="45287"/>
    <cellStyle name="20% — акцент5 3 16 14" xfId="45123"/>
    <cellStyle name="20% - Акцент5 3 16 15" xfId="47581"/>
    <cellStyle name="20% — акцент5 3 16 15" xfId="47499"/>
    <cellStyle name="20% - Акцент5 3 16 16" xfId="48925"/>
    <cellStyle name="20% — акцент5 3 16 16" xfId="48926"/>
    <cellStyle name="20% - Акцент5 3 16 2" xfId="5957"/>
    <cellStyle name="20% — акцент5 3 16 2" xfId="5958"/>
    <cellStyle name="20% - Акцент5 3 16 3" xfId="14800"/>
    <cellStyle name="20% — акцент5 3 16 3" xfId="14801"/>
    <cellStyle name="20% - Акцент5 3 16 4" xfId="24165"/>
    <cellStyle name="20% — акцент5 3 16 4" xfId="23877"/>
    <cellStyle name="20% - Акцент5 3 16 5" xfId="18779"/>
    <cellStyle name="20% — акцент5 3 16 5" xfId="19930"/>
    <cellStyle name="20% - Акцент5 3 16 6" xfId="28561"/>
    <cellStyle name="20% — акцент5 3 16 6" xfId="28279"/>
    <cellStyle name="20% - Акцент5 3 16 7" xfId="30901"/>
    <cellStyle name="20% — акцент5 3 16 7" xfId="30638"/>
    <cellStyle name="20% - Акцент5 3 16 8" xfId="27762"/>
    <cellStyle name="20% — акцент5 3 16 8" xfId="26155"/>
    <cellStyle name="20% - Акцент5 3 16 9" xfId="33818"/>
    <cellStyle name="20% — акцент5 3 16 9" xfId="28639"/>
    <cellStyle name="20% - Акцент5 3 17" xfId="1507"/>
    <cellStyle name="20% — акцент5 3 17" xfId="5944"/>
    <cellStyle name="20% - Акцент5 3 17 10" xfId="17812"/>
    <cellStyle name="20% - Акцент5 3 17 11" xfId="35039"/>
    <cellStyle name="20% - Акцент5 3 17 12" xfId="37719"/>
    <cellStyle name="20% - Акцент5 3 17 13" xfId="39759"/>
    <cellStyle name="20% - Акцент5 3 17 14" xfId="44960"/>
    <cellStyle name="20% - Акцент5 3 17 15" xfId="47422"/>
    <cellStyle name="20% - Акцент5 3 17 16" xfId="48927"/>
    <cellStyle name="20% - Акцент5 3 17 2" xfId="5959"/>
    <cellStyle name="20% - Акцент5 3 17 3" xfId="14802"/>
    <cellStyle name="20% - Акцент5 3 17 4" xfId="20333"/>
    <cellStyle name="20% - Акцент5 3 17 5" xfId="24242"/>
    <cellStyle name="20% - Акцент5 3 17 6" xfId="27996"/>
    <cellStyle name="20% - Акцент5 3 17 7" xfId="30378"/>
    <cellStyle name="20% - Акцент5 3 17 8" xfId="21874"/>
    <cellStyle name="20% - Акцент5 3 17 9" xfId="33580"/>
    <cellStyle name="20% - Акцент5 3 18" xfId="1508"/>
    <cellStyle name="20% — акцент5 3 18" xfId="14787"/>
    <cellStyle name="20% - Акцент5 3 18 10" xfId="34413"/>
    <cellStyle name="20% - Акцент5 3 18 11" xfId="15393"/>
    <cellStyle name="20% - Акцент5 3 18 12" xfId="39760"/>
    <cellStyle name="20% - Акцент5 3 18 13" xfId="44795"/>
    <cellStyle name="20% - Акцент5 3 18 14" xfId="47345"/>
    <cellStyle name="20% - Акцент5 3 18 15" xfId="48928"/>
    <cellStyle name="20% - Акцент5 3 18 2" xfId="5960"/>
    <cellStyle name="20% - Акцент5 3 18 3" xfId="20332"/>
    <cellStyle name="20% - Акцент5 3 18 4" xfId="15854"/>
    <cellStyle name="20% - Акцент5 3 18 5" xfId="22582"/>
    <cellStyle name="20% - Акцент5 3 18 6" xfId="30104"/>
    <cellStyle name="20% - Акцент5 3 18 7" xfId="32976"/>
    <cellStyle name="20% - Акцент5 3 18 8" xfId="33339"/>
    <cellStyle name="20% - Акцент5 3 18 9" xfId="17902"/>
    <cellStyle name="20% - Акцент5 3 19" xfId="1509"/>
    <cellStyle name="20% — акцент5 3 19" xfId="17353"/>
    <cellStyle name="20% - Акцент5 3 19 10" xfId="24211"/>
    <cellStyle name="20% - Акцент5 3 19 11" xfId="39761"/>
    <cellStyle name="20% - Акцент5 3 19 12" xfId="44632"/>
    <cellStyle name="20% - Акцент5 3 19 13" xfId="47269"/>
    <cellStyle name="20% - Акцент5 3 19 14" xfId="48929"/>
    <cellStyle name="20% - Акцент5 3 19 2" xfId="5961"/>
    <cellStyle name="20% - Акцент5 3 19 3" xfId="27733"/>
    <cellStyle name="20% - Акцент5 3 19 4" xfId="19179"/>
    <cellStyle name="20% - Акцент5 3 19 5" xfId="22331"/>
    <cellStyle name="20% - Акцент5 3 19 6" xfId="32721"/>
    <cellStyle name="20% - Акцент5 3 19 7" xfId="33114"/>
    <cellStyle name="20% - Акцент5 3 19 8" xfId="24788"/>
    <cellStyle name="20% - Акцент5 3 19 9" xfId="30545"/>
    <cellStyle name="20% - Акцент5 3 2" xfId="118"/>
    <cellStyle name="20% — акцент5 3 2" xfId="1510"/>
    <cellStyle name="20% - Акцент5 3 2 10" xfId="4857"/>
    <cellStyle name="20% — акцент5 3 2 10" xfId="27657"/>
    <cellStyle name="20% - Акцент5 3 2 11" xfId="5962"/>
    <cellStyle name="20% — акцент5 3 2 11" xfId="27030"/>
    <cellStyle name="20% - Акцент5 3 2 12" xfId="8697"/>
    <cellStyle name="20% — акцент5 3 2 12" xfId="36636"/>
    <cellStyle name="20% - Акцент5 3 2 13" xfId="9016"/>
    <cellStyle name="20% — акцент5 3 2 13" xfId="39762"/>
    <cellStyle name="20% - Акцент5 3 2 14" xfId="9274"/>
    <cellStyle name="20% — акцент5 3 2 14" xfId="44350"/>
    <cellStyle name="20% - Акцент5 3 2 15" xfId="9592"/>
    <cellStyle name="20% — акцент5 3 2 15" xfId="47189"/>
    <cellStyle name="20% - Акцент5 3 2 16" xfId="9910"/>
    <cellStyle name="20% — акцент5 3 2 16" xfId="48930"/>
    <cellStyle name="20% - Акцент5 3 2 17" xfId="10228"/>
    <cellStyle name="20% - Акцент5 3 2 18" xfId="10546"/>
    <cellStyle name="20% - Акцент5 3 2 19" xfId="10864"/>
    <cellStyle name="20% - Акцент5 3 2 2" xfId="1511"/>
    <cellStyle name="20% — акцент5 3 2 2" xfId="5963"/>
    <cellStyle name="20% - Акцент5 3 2 2 10" xfId="22142"/>
    <cellStyle name="20% - Акцент5 3 2 2 11" xfId="35635"/>
    <cellStyle name="20% - Акцент5 3 2 2 12" xfId="35562"/>
    <cellStyle name="20% - Акцент5 3 2 2 13" xfId="39763"/>
    <cellStyle name="20% - Акцент5 3 2 2 14" xfId="44453"/>
    <cellStyle name="20% - Акцент5 3 2 2 15" xfId="47108"/>
    <cellStyle name="20% - Акцент5 3 2 2 16" xfId="48931"/>
    <cellStyle name="20% - Акцент5 3 2 2 2" xfId="5964"/>
    <cellStyle name="20% - Акцент5 3 2 2 3" xfId="14806"/>
    <cellStyle name="20% - Акцент5 3 2 2 4" xfId="23015"/>
    <cellStyle name="20% - Акцент5 3 2 2 5" xfId="27146"/>
    <cellStyle name="20% - Акцент5 3 2 2 6" xfId="15113"/>
    <cellStyle name="20% - Акцент5 3 2 2 7" xfId="29576"/>
    <cellStyle name="20% - Акцент5 3 2 2 8" xfId="32224"/>
    <cellStyle name="20% - Акцент5 3 2 2 9" xfId="23419"/>
    <cellStyle name="20% - Акцент5 3 2 20" xfId="11182"/>
    <cellStyle name="20% - Акцент5 3 2 21" xfId="11500"/>
    <cellStyle name="20% - Акцент5 3 2 22" xfId="11818"/>
    <cellStyle name="20% - Акцент5 3 2 23" xfId="12136"/>
    <cellStyle name="20% - Акцент5 3 2 24" xfId="12514"/>
    <cellStyle name="20% - Акцент5 3 2 25" xfId="12772"/>
    <cellStyle name="20% - Акцент5 3 2 26" xfId="13149"/>
    <cellStyle name="20% - Акцент5 3 2 27" xfId="13472"/>
    <cellStyle name="20% - Акцент5 3 2 28" xfId="20927"/>
    <cellStyle name="20% - Акцент5 3 2 29" xfId="23809"/>
    <cellStyle name="20% - Акцент5 3 2 3" xfId="1512"/>
    <cellStyle name="20% — акцент5 3 2 3" xfId="14805"/>
    <cellStyle name="20% - Акцент5 3 2 3 10" xfId="34830"/>
    <cellStyle name="20% - Акцент5 3 2 3 11" xfId="28163"/>
    <cellStyle name="20% - Акцент5 3 2 3 12" xfId="39764"/>
    <cellStyle name="20% - Акцент5 3 2 3 13" xfId="43654"/>
    <cellStyle name="20% - Акцент5 3 2 3 14" xfId="47029"/>
    <cellStyle name="20% - Акцент5 3 2 3 15" xfId="48932"/>
    <cellStyle name="20% - Акцент5 3 2 3 2" xfId="5965"/>
    <cellStyle name="20% - Акцент5 3 2 3 3" xfId="22730"/>
    <cellStyle name="20% - Акцент5 3 2 3 4" xfId="26854"/>
    <cellStyle name="20% - Акцент5 3 2 3 5" xfId="25160"/>
    <cellStyle name="20% - Акцент5 3 2 3 6" xfId="19034"/>
    <cellStyle name="20% - Акцент5 3 2 3 7" xfId="31967"/>
    <cellStyle name="20% - Акцент5 3 2 3 8" xfId="23621"/>
    <cellStyle name="20% - Акцент5 3 2 3 9" xfId="24572"/>
    <cellStyle name="20% - Акцент5 3 2 30" xfId="14870"/>
    <cellStyle name="20% - Акцент5 3 2 31" xfId="25426"/>
    <cellStyle name="20% - Акцент5 3 2 32" xfId="29511"/>
    <cellStyle name="20% - Акцент5 3 2 33" xfId="24158"/>
    <cellStyle name="20% - Акцент5 3 2 34" xfId="23801"/>
    <cellStyle name="20% - Акцент5 3 2 35" xfId="32869"/>
    <cellStyle name="20% - Акцент5 3 2 36" xfId="31278"/>
    <cellStyle name="20% - Акцент5 3 2 37" xfId="38491"/>
    <cellStyle name="20% - Акцент5 3 2 38" xfId="44288"/>
    <cellStyle name="20% - Акцент5 3 2 39" xfId="41747"/>
    <cellStyle name="20% - Акцент5 3 2 4" xfId="1513"/>
    <cellStyle name="20% — акцент5 3 2 4" xfId="23303"/>
    <cellStyle name="20% - Акцент5 3 2 4 10" xfId="29005"/>
    <cellStyle name="20% - Акцент5 3 2 4 11" xfId="39765"/>
    <cellStyle name="20% - Акцент5 3 2 4 12" xfId="42470"/>
    <cellStyle name="20% - Акцент5 3 2 4 13" xfId="46949"/>
    <cellStyle name="20% - Акцент5 3 2 4 14" xfId="48933"/>
    <cellStyle name="20% - Акцент5 3 2 4 2" xfId="5966"/>
    <cellStyle name="20% - Акцент5 3 2 4 3" xfId="26568"/>
    <cellStyle name="20% - Акцент5 3 2 4 4" xfId="25492"/>
    <cellStyle name="20% - Акцент5 3 2 4 5" xfId="25429"/>
    <cellStyle name="20% - Акцент5 3 2 4 6" xfId="21288"/>
    <cellStyle name="20% - Акцент5 3 2 4 7" xfId="32765"/>
    <cellStyle name="20% - Акцент5 3 2 4 8" xfId="20798"/>
    <cellStyle name="20% - Акцент5 3 2 4 9" xfId="36212"/>
    <cellStyle name="20% - Акцент5 3 2 40" xfId="47795"/>
    <cellStyle name="20% - Акцент5 3 2 5" xfId="1514"/>
    <cellStyle name="20% — акцент5 3 2 5" xfId="27437"/>
    <cellStyle name="20% - Акцент5 3 2 5 10" xfId="39766"/>
    <cellStyle name="20% - Акцент5 3 2 5 11" xfId="43684"/>
    <cellStyle name="20% - Акцент5 3 2 5 12" xfId="46584"/>
    <cellStyle name="20% - Акцент5 3 2 5 13" xfId="48934"/>
    <cellStyle name="20% - Акцент5 3 2 5 2" xfId="5967"/>
    <cellStyle name="20% - Акцент5 3 2 5 3" xfId="16927"/>
    <cellStyle name="20% - Акцент5 3 2 5 4" xfId="28442"/>
    <cellStyle name="20% - Акцент5 3 2 5 5" xfId="31707"/>
    <cellStyle name="20% - Акцент5 3 2 5 6" xfId="30940"/>
    <cellStyle name="20% - Акцент5 3 2 5 7" xfId="30975"/>
    <cellStyle name="20% - Акцент5 3 2 5 8" xfId="34320"/>
    <cellStyle name="20% - Акцент5 3 2 5 9" xfId="37113"/>
    <cellStyle name="20% - Акцент5 3 2 6" xfId="3850"/>
    <cellStyle name="20% — акцент5 3 2 6" xfId="25112"/>
    <cellStyle name="20% - Акцент5 3 2 7" xfId="4152"/>
    <cellStyle name="20% — акцент5 3 2 7" xfId="29837"/>
    <cellStyle name="20% - Акцент5 3 2 8" xfId="4395"/>
    <cellStyle name="20% — акцент5 3 2 8" xfId="32477"/>
    <cellStyle name="20% - Акцент5 3 2 9" xfId="4653"/>
    <cellStyle name="20% — акцент5 3 2 9" xfId="31857"/>
    <cellStyle name="20% - Акцент5 3 20" xfId="1515"/>
    <cellStyle name="20% — акцент5 3 20" xfId="27137"/>
    <cellStyle name="20% - Акцент5 3 20 10" xfId="39767"/>
    <cellStyle name="20% - Акцент5 3 20 11" xfId="43683"/>
    <cellStyle name="20% - Акцент5 3 20 12" xfId="42618"/>
    <cellStyle name="20% - Акцент5 3 20 13" xfId="48935"/>
    <cellStyle name="20% - Акцент5 3 20 2" xfId="5968"/>
    <cellStyle name="20% - Акцент5 3 20 3" xfId="25079"/>
    <cellStyle name="20% - Акцент5 3 20 4" xfId="22859"/>
    <cellStyle name="20% - Акцент5 3 20 5" xfId="31456"/>
    <cellStyle name="20% - Акцент5 3 20 6" xfId="31566"/>
    <cellStyle name="20% - Акцент5 3 20 7" xfId="30544"/>
    <cellStyle name="20% - Акцент5 3 20 8" xfId="35989"/>
    <cellStyle name="20% - Акцент5 3 20 9" xfId="36811"/>
    <cellStyle name="20% - Акцент5 3 21" xfId="1516"/>
    <cellStyle name="20% — акцент5 3 21" xfId="18301"/>
    <cellStyle name="20% - Акцент5 3 21 10" xfId="42399"/>
    <cellStyle name="20% - Акцент5 3 21 11" xfId="45511"/>
    <cellStyle name="20% - Акцент5 3 21 12" xfId="48936"/>
    <cellStyle name="20% - Акцент5 3 21 2" xfId="5969"/>
    <cellStyle name="20% - Акцент5 3 21 3" xfId="28439"/>
    <cellStyle name="20% - Акцент5 3 21 4" xfId="31224"/>
    <cellStyle name="20% - Акцент5 3 21 5" xfId="24657"/>
    <cellStyle name="20% - Акцент5 3 21 6" xfId="33067"/>
    <cellStyle name="20% - Акцент5 3 21 7" xfId="34196"/>
    <cellStyle name="20% - Акцент5 3 21 8" xfId="24332"/>
    <cellStyle name="20% - Акцент5 3 21 9" xfId="39768"/>
    <cellStyle name="20% - Акцент5 3 22" xfId="1517"/>
    <cellStyle name="20% — акцент5 3 22" xfId="29827"/>
    <cellStyle name="20% - Акцент5 3 22 10" xfId="46759"/>
    <cellStyle name="20% - Акцент5 3 22 11" xfId="48937"/>
    <cellStyle name="20% - Акцент5 3 22 2" xfId="5970"/>
    <cellStyle name="20% - Акцент5 3 22 3" xfId="20185"/>
    <cellStyle name="20% - Акцент5 3 22 4" xfId="24486"/>
    <cellStyle name="20% - Акцент5 3 22 5" xfId="36335"/>
    <cellStyle name="20% - Акцент5 3 22 6" xfId="37643"/>
    <cellStyle name="20% - Акцент5 3 22 7" xfId="14886"/>
    <cellStyle name="20% - Акцент5 3 22 8" xfId="39769"/>
    <cellStyle name="20% - Акцент5 3 22 9" xfId="42303"/>
    <cellStyle name="20% - Акцент5 3 23" xfId="1518"/>
    <cellStyle name="20% — акцент5 3 23" xfId="32963"/>
    <cellStyle name="20% - Акцент5 3 23 10" xfId="48938"/>
    <cellStyle name="20% - Акцент5 3 23 2" xfId="5971"/>
    <cellStyle name="20% - Акцент5 3 23 3" xfId="32597"/>
    <cellStyle name="20% - Акцент5 3 23 4" xfId="36135"/>
    <cellStyle name="20% - Акцент5 3 23 5" xfId="37497"/>
    <cellStyle name="20% - Акцент5 3 23 6" xfId="37594"/>
    <cellStyle name="20% - Акцент5 3 23 7" xfId="39770"/>
    <cellStyle name="20% - Акцент5 3 23 8" xfId="42143"/>
    <cellStyle name="20% - Акцент5 3 23 9" xfId="46147"/>
    <cellStyle name="20% - Акцент5 3 24" xfId="1519"/>
    <cellStyle name="20% — акцент5 3 24" xfId="33327"/>
    <cellStyle name="20% - Акцент5 3 24 2" xfId="5972"/>
    <cellStyle name="20% - Акцент5 3 24 3" xfId="35939"/>
    <cellStyle name="20% - Акцент5 3 24 4" xfId="37341"/>
    <cellStyle name="20% - Акцент5 3 24 5" xfId="31751"/>
    <cellStyle name="20% - Акцент5 3 24 6" xfId="39771"/>
    <cellStyle name="20% - Акцент5 3 24 7" xfId="42016"/>
    <cellStyle name="20% - Акцент5 3 24 8" xfId="46148"/>
    <cellStyle name="20% - Акцент5 3 24 9" xfId="48939"/>
    <cellStyle name="20% - Акцент5 3 25" xfId="1491"/>
    <cellStyle name="20% — акцент5 3 25" xfId="36334"/>
    <cellStyle name="20% - Акцент5 3 25 2" xfId="14786"/>
    <cellStyle name="20% - Акцент5 3 25 3" xfId="35599"/>
    <cellStyle name="20% - Акцент5 3 25 4" xfId="31823"/>
    <cellStyle name="20% - Акцент5 3 25 5" xfId="39743"/>
    <cellStyle name="20% - Акцент5 3 25 6" xfId="43688"/>
    <cellStyle name="20% - Акцент5 3 25 7" xfId="42506"/>
    <cellStyle name="20% - Акцент5 3 25 8" xfId="48911"/>
    <cellStyle name="20% - Акцент5 3 26" xfId="3849"/>
    <cellStyle name="20% — акцент5 3 26" xfId="37642"/>
    <cellStyle name="20% - Акцент5 3 27" xfId="4151"/>
    <cellStyle name="20% — акцент5 3 27" xfId="34868"/>
    <cellStyle name="20% - Акцент5 3 28" xfId="4394"/>
    <cellStyle name="20% — акцент5 3 28" xfId="39744"/>
    <cellStyle name="20% - Акцент5 3 29" xfId="4654"/>
    <cellStyle name="20% — акцент5 3 29" xfId="43687"/>
    <cellStyle name="20% - Акцент5 3 3" xfId="1520"/>
    <cellStyle name="20% — акцент5 3 3" xfId="1521"/>
    <cellStyle name="20% - Акцент5 3 3 10" xfId="35742"/>
    <cellStyle name="20% — акцент5 3 3 10" xfId="35546"/>
    <cellStyle name="20% - Акцент5 3 3 11" xfId="37188"/>
    <cellStyle name="20% — акцент5 3 3 11" xfId="37037"/>
    <cellStyle name="20% - Акцент5 3 3 12" xfId="37783"/>
    <cellStyle name="20% — акцент5 3 3 12" xfId="37706"/>
    <cellStyle name="20% - Акцент5 3 3 13" xfId="39772"/>
    <cellStyle name="20% — акцент5 3 3 13" xfId="39773"/>
    <cellStyle name="20% - Акцент5 3 3 14" xfId="43682"/>
    <cellStyle name="20% — акцент5 3 3 14" xfId="43681"/>
    <cellStyle name="20% - Акцент5 3 3 15" xfId="42971"/>
    <cellStyle name="20% — акцент5 3 3 15" xfId="43002"/>
    <cellStyle name="20% - Акцент5 3 3 16" xfId="48940"/>
    <cellStyle name="20% — акцент5 3 3 16" xfId="48941"/>
    <cellStyle name="20% - Акцент5 3 3 2" xfId="5973"/>
    <cellStyle name="20% — акцент5 3 3 2" xfId="5974"/>
    <cellStyle name="20% - Акцент5 3 3 3" xfId="14815"/>
    <cellStyle name="20% — акцент5 3 3 3" xfId="14816"/>
    <cellStyle name="20% - Акцент5 3 3 4" xfId="16235"/>
    <cellStyle name="20% — акцент5 3 3 4" xfId="20329"/>
    <cellStyle name="20% - Акцент5 3 3 5" xfId="14073"/>
    <cellStyle name="20% — акцент5 3 3 5" xfId="14153"/>
    <cellStyle name="20% - Акцент5 3 3 6" xfId="29422"/>
    <cellStyle name="20% — акцент5 3 3 6" xfId="29148"/>
    <cellStyle name="20% - Акцент5 3 3 7" xfId="29192"/>
    <cellStyle name="20% — акцент5 3 3 7" xfId="28156"/>
    <cellStyle name="20% - Акцент5 3 3 8" xfId="26137"/>
    <cellStyle name="20% — акцент5 3 3 8" xfId="22308"/>
    <cellStyle name="20% - Акцент5 3 3 9" xfId="31328"/>
    <cellStyle name="20% — акцент5 3 3 9" xfId="26322"/>
    <cellStyle name="20% - Акцент5 3 30" xfId="4858"/>
    <cellStyle name="20% — акцент5 3 30" xfId="44870"/>
    <cellStyle name="20% - Акцент5 3 31" xfId="5943"/>
    <cellStyle name="20% — акцент5 3 31" xfId="48912"/>
    <cellStyle name="20% - Акцент5 3 32" xfId="8345"/>
    <cellStyle name="20% - Акцент5 3 32 2" xfId="21042"/>
    <cellStyle name="20% - Акцент5 3 33" xfId="8505"/>
    <cellStyle name="20% - Акцент5 3 33 2" xfId="21202"/>
    <cellStyle name="20% - Акцент5 3 34" xfId="8696"/>
    <cellStyle name="20% - Акцент5 3 35" xfId="9015"/>
    <cellStyle name="20% - Акцент5 3 36" xfId="9275"/>
    <cellStyle name="20% - Акцент5 3 37" xfId="9593"/>
    <cellStyle name="20% - Акцент5 3 38" xfId="9911"/>
    <cellStyle name="20% - Акцент5 3 39" xfId="10229"/>
    <cellStyle name="20% - Акцент5 3 4" xfId="1522"/>
    <cellStyle name="20% — акцент5 3 4" xfId="1523"/>
    <cellStyle name="20% - Акцент5 3 4 10" xfId="35356"/>
    <cellStyle name="20% — акцент5 3 4 10" xfId="35162"/>
    <cellStyle name="20% - Акцент5 3 4 11" xfId="36885"/>
    <cellStyle name="20% — акцент5 3 4 11" xfId="36735"/>
    <cellStyle name="20% - Акцент5 3 4 12" xfId="34088"/>
    <cellStyle name="20% — акцент5 3 4 12" xfId="36252"/>
    <cellStyle name="20% - Акцент5 3 4 13" xfId="39774"/>
    <cellStyle name="20% — акцент5 3 4 13" xfId="39775"/>
    <cellStyle name="20% - Акцент5 3 4 14" xfId="43680"/>
    <cellStyle name="20% — акцент5 3 4 14" xfId="43679"/>
    <cellStyle name="20% - Акцент5 3 4 15" xfId="46310"/>
    <cellStyle name="20% — акцент5 3 4 15" xfId="46438"/>
    <cellStyle name="20% - Акцент5 3 4 16" xfId="48942"/>
    <cellStyle name="20% — акцент5 3 4 16" xfId="48943"/>
    <cellStyle name="20% - Акцент5 3 4 2" xfId="5975"/>
    <cellStyle name="20% — акцент5 3 4 2" xfId="5976"/>
    <cellStyle name="20% - Акцент5 3 4 3" xfId="14817"/>
    <cellStyle name="20% — акцент5 3 4 3" xfId="14818"/>
    <cellStyle name="20% - Акцент5 3 4 4" xfId="16234"/>
    <cellStyle name="20% — акцент5 3 4 4" xfId="20328"/>
    <cellStyle name="20% - Акцент5 3 4 5" xfId="14241"/>
    <cellStyle name="20% — акцент5 3 4 5" xfId="24287"/>
    <cellStyle name="20% - Акцент5 3 4 6" xfId="28862"/>
    <cellStyle name="20% — акцент5 3 4 6" xfId="28574"/>
    <cellStyle name="20% - Акцент5 3 4 7" xfId="20186"/>
    <cellStyle name="20% — акцент5 3 4 7" xfId="27036"/>
    <cellStyle name="20% - Акцент5 3 4 8" xfId="28466"/>
    <cellStyle name="20% — акцент5 3 4 8" xfId="25217"/>
    <cellStyle name="20% - Акцент5 3 4 9" xfId="30034"/>
    <cellStyle name="20% — акцент5 3 4 9" xfId="26474"/>
    <cellStyle name="20% - Акцент5 3 40" xfId="10547"/>
    <cellStyle name="20% - Акцент5 3 41" xfId="10865"/>
    <cellStyle name="20% - Акцент5 3 42" xfId="11183"/>
    <cellStyle name="20% - Акцент5 3 43" xfId="11501"/>
    <cellStyle name="20% - Акцент5 3 44" xfId="11819"/>
    <cellStyle name="20% - Акцент5 3 45" xfId="12137"/>
    <cellStyle name="20% - Акцент5 3 46" xfId="12513"/>
    <cellStyle name="20% - Акцент5 3 47" xfId="12773"/>
    <cellStyle name="20% - Акцент5 3 48" xfId="13148"/>
    <cellStyle name="20% - Акцент5 3 49" xfId="13471"/>
    <cellStyle name="20% - Акцент5 3 5" xfId="1524"/>
    <cellStyle name="20% — акцент5 3 5" xfId="1525"/>
    <cellStyle name="20% - Акцент5 3 5 10" xfId="34959"/>
    <cellStyle name="20% — акцент5 3 5 10" xfId="30145"/>
    <cellStyle name="20% - Акцент5 3 5 11" xfId="36584"/>
    <cellStyle name="20% — акцент5 3 5 11" xfId="36436"/>
    <cellStyle name="20% - Акцент5 3 5 12" xfId="26183"/>
    <cellStyle name="20% — акцент5 3 5 12" xfId="37521"/>
    <cellStyle name="20% - Акцент5 3 5 13" xfId="39776"/>
    <cellStyle name="20% — акцент5 3 5 13" xfId="39777"/>
    <cellStyle name="20% - Акцент5 3 5 14" xfId="43678"/>
    <cellStyle name="20% — акцент5 3 5 14" xfId="42400"/>
    <cellStyle name="20% - Акцент5 3 5 15" xfId="47094"/>
    <cellStyle name="20% — акцент5 3 5 15" xfId="47016"/>
    <cellStyle name="20% - Акцент5 3 5 16" xfId="48944"/>
    <cellStyle name="20% — акцент5 3 5 16" xfId="48945"/>
    <cellStyle name="20% - Акцент5 3 5 2" xfId="5977"/>
    <cellStyle name="20% — акцент5 3 5 2" xfId="5978"/>
    <cellStyle name="20% - Акцент5 3 5 3" xfId="14819"/>
    <cellStyle name="20% — акцент5 3 5 3" xfId="14820"/>
    <cellStyle name="20% - Акцент5 3 5 4" xfId="20313"/>
    <cellStyle name="20% — акцент5 3 5 4" xfId="20327"/>
    <cellStyle name="20% - Акцент5 3 5 5" xfId="18473"/>
    <cellStyle name="20% — акцент5 3 5 5" xfId="17913"/>
    <cellStyle name="20% - Акцент5 3 5 6" xfId="28291"/>
    <cellStyle name="20% — акцент5 3 5 6" xfId="24493"/>
    <cellStyle name="20% - Акцент5 3 5 7" xfId="26166"/>
    <cellStyle name="20% — акцент5 3 5 7" xfId="23109"/>
    <cellStyle name="20% - Акцент5 3 5 8" xfId="30774"/>
    <cellStyle name="20% — акцент5 3 5 8" xfId="23629"/>
    <cellStyle name="20% - Акцент5 3 5 9" xfId="20602"/>
    <cellStyle name="20% — акцент5 3 5 9" xfId="29449"/>
    <cellStyle name="20% - Акцент5 3 50" xfId="20926"/>
    <cellStyle name="20% - Акцент5 3 51" xfId="18615"/>
    <cellStyle name="20% - Акцент5 3 52" xfId="16065"/>
    <cellStyle name="20% - Акцент5 3 53" xfId="24941"/>
    <cellStyle name="20% - Акцент5 3 54" xfId="22598"/>
    <cellStyle name="20% - Акцент5 3 55" xfId="32413"/>
    <cellStyle name="20% - Акцент5 3 56" xfId="28860"/>
    <cellStyle name="20% - Акцент5 3 57" xfId="34677"/>
    <cellStyle name="20% - Акцент5 3 58" xfId="17669"/>
    <cellStyle name="20% - Акцент5 3 59" xfId="38490"/>
    <cellStyle name="20% - Акцент5 3 6" xfId="1526"/>
    <cellStyle name="20% — акцент5 3 6" xfId="1527"/>
    <cellStyle name="20% - Акцент5 3 6 10" xfId="31354"/>
    <cellStyle name="20% — акцент5 3 6 10" xfId="33407"/>
    <cellStyle name="20% - Акцент5 3 6 11" xfId="35461"/>
    <cellStyle name="20% — акцент5 3 6 11" xfId="29819"/>
    <cellStyle name="20% - Акцент5 3 6 12" xfId="36646"/>
    <cellStyle name="20% — акцент5 3 6 12" xfId="18316"/>
    <cellStyle name="20% - Акцент5 3 6 13" xfId="39778"/>
    <cellStyle name="20% — акцент5 3 6 13" xfId="39779"/>
    <cellStyle name="20% - Акцент5 3 6 14" xfId="42304"/>
    <cellStyle name="20% — акцент5 3 6 14" xfId="42144"/>
    <cellStyle name="20% - Акцент5 3 6 15" xfId="46936"/>
    <cellStyle name="20% — акцент5 3 6 15" xfId="45362"/>
    <cellStyle name="20% - Акцент5 3 6 16" xfId="48946"/>
    <cellStyle name="20% — акцент5 3 6 16" xfId="48947"/>
    <cellStyle name="20% - Акцент5 3 6 2" xfId="5979"/>
    <cellStyle name="20% — акцент5 3 6 2" xfId="5980"/>
    <cellStyle name="20% - Акцент5 3 6 3" xfId="14821"/>
    <cellStyle name="20% — акцент5 3 6 3" xfId="14822"/>
    <cellStyle name="20% - Акцент5 3 6 4" xfId="20326"/>
    <cellStyle name="20% — акцент5 3 6 4" xfId="20325"/>
    <cellStyle name="20% - Акцент5 3 6 5" xfId="17780"/>
    <cellStyle name="20% — акцент5 3 6 5" xfId="24013"/>
    <cellStyle name="20% - Акцент5 3 6 6" xfId="28009"/>
    <cellStyle name="20% — акцент5 3 6 6" xfId="25874"/>
    <cellStyle name="20% - Акцент5 3 6 7" xfId="22370"/>
    <cellStyle name="20% — акцент5 3 6 7" xfId="25176"/>
    <cellStyle name="20% - Акцент5 3 6 8" xfId="24605"/>
    <cellStyle name="20% — акцент5 3 6 8" xfId="28664"/>
    <cellStyle name="20% - Акцент5 3 6 9" xfId="34739"/>
    <cellStyle name="20% — акцент5 3 6 9" xfId="34506"/>
    <cellStyle name="20% - Акцент5 3 60" xfId="38757"/>
    <cellStyle name="20% - Акцент5 3 61" xfId="46797"/>
    <cellStyle name="20% - Акцент5 3 62" xfId="47794"/>
    <cellStyle name="20% - Акцент5 3 7" xfId="1528"/>
    <cellStyle name="20% — акцент5 3 7" xfId="1529"/>
    <cellStyle name="20% - Акцент5 3 7 10" xfId="33426"/>
    <cellStyle name="20% — акцент5 3 7 10" xfId="31986"/>
    <cellStyle name="20% - Акцент5 3 7 11" xfId="34063"/>
    <cellStyle name="20% — акцент5 3 7 11" xfId="33601"/>
    <cellStyle name="20% - Акцент5 3 7 12" xfId="21564"/>
    <cellStyle name="20% — акцент5 3 7 12" xfId="32348"/>
    <cellStyle name="20% - Акцент5 3 7 13" xfId="39780"/>
    <cellStyle name="20% — акцент5 3 7 13" xfId="39781"/>
    <cellStyle name="20% - Акцент5 3 7 14" xfId="42017"/>
    <cellStyle name="20% — акцент5 3 7 14" xfId="43677"/>
    <cellStyle name="20% - Акцент5 3 7 15" xfId="46297"/>
    <cellStyle name="20% — акцент5 3 7 15" xfId="46727"/>
    <cellStyle name="20% - Акцент5 3 7 16" xfId="48948"/>
    <cellStyle name="20% — акцент5 3 7 16" xfId="48949"/>
    <cellStyle name="20% - Акцент5 3 7 2" xfId="5981"/>
    <cellStyle name="20% — акцент5 3 7 2" xfId="5982"/>
    <cellStyle name="20% - Акцент5 3 7 3" xfId="14823"/>
    <cellStyle name="20% — акцент5 3 7 3" xfId="14824"/>
    <cellStyle name="20% - Акцент5 3 7 4" xfId="20324"/>
    <cellStyle name="20% — акцент5 3 7 4" xfId="20323"/>
    <cellStyle name="20% - Акцент5 3 7 5" xfId="23999"/>
    <cellStyle name="20% — акцент5 3 7 5" xfId="18472"/>
    <cellStyle name="20% - Акцент5 3 7 6" xfId="24969"/>
    <cellStyle name="20% — акцент5 3 7 6" xfId="25876"/>
    <cellStyle name="20% - Акцент5 3 7 7" xfId="27968"/>
    <cellStyle name="20% — акцент5 3 7 7" xfId="31175"/>
    <cellStyle name="20% - Акцент5 3 7 8" xfId="21393"/>
    <cellStyle name="20% — акцент5 3 7 8" xfId="22373"/>
    <cellStyle name="20% - Акцент5 3 7 9" xfId="34281"/>
    <cellStyle name="20% — акцент5 3 7 9" xfId="34044"/>
    <cellStyle name="20% - Акцент5 3 8" xfId="1530"/>
    <cellStyle name="20% — акцент5 3 8" xfId="1531"/>
    <cellStyle name="20% - Акцент5 3 8 10" xfId="25036"/>
    <cellStyle name="20% — акцент5 3 8 10" xfId="18982"/>
    <cellStyle name="20% - Акцент5 3 8 11" xfId="19599"/>
    <cellStyle name="20% — акцент5 3 8 11" xfId="32764"/>
    <cellStyle name="20% - Акцент5 3 8 12" xfId="23678"/>
    <cellStyle name="20% — акцент5 3 8 12" xfId="29467"/>
    <cellStyle name="20% - Акцент5 3 8 13" xfId="39782"/>
    <cellStyle name="20% — акцент5 3 8 13" xfId="39783"/>
    <cellStyle name="20% - Акцент5 3 8 14" xfId="43676"/>
    <cellStyle name="20% — акцент5 3 8 14" xfId="43675"/>
    <cellStyle name="20% - Акцент5 3 8 15" xfId="42549"/>
    <cellStyle name="20% — акцент5 3 8 15" xfId="45193"/>
    <cellStyle name="20% - Акцент5 3 8 16" xfId="48950"/>
    <cellStyle name="20% — акцент5 3 8 16" xfId="48951"/>
    <cellStyle name="20% - Акцент5 3 8 2" xfId="5983"/>
    <cellStyle name="20% — акцент5 3 8 2" xfId="5984"/>
    <cellStyle name="20% - Акцент5 3 8 3" xfId="14825"/>
    <cellStyle name="20% — акцент5 3 8 3" xfId="14826"/>
    <cellStyle name="20% - Акцент5 3 8 4" xfId="20322"/>
    <cellStyle name="20% — акцент5 3 8 4" xfId="20321"/>
    <cellStyle name="20% - Акцент5 3 8 5" xfId="25123"/>
    <cellStyle name="20% — акцент5 3 8 5" xfId="25259"/>
    <cellStyle name="20% - Акцент5 3 8 6" xfId="20659"/>
    <cellStyle name="20% — акцент5 3 8 6" xfId="20596"/>
    <cellStyle name="20% - Акцент5 3 8 7" xfId="30902"/>
    <cellStyle name="20% — акцент5 3 8 7" xfId="30639"/>
    <cellStyle name="20% - Акцент5 3 8 8" xfId="28058"/>
    <cellStyle name="20% — акцент5 3 8 8" xfId="16305"/>
    <cellStyle name="20% - Акцент5 3 8 9" xfId="33819"/>
    <cellStyle name="20% — акцент5 3 8 9" xfId="33581"/>
    <cellStyle name="20% - Акцент5 3 9" xfId="1532"/>
    <cellStyle name="20% — акцент5 3 9" xfId="1533"/>
    <cellStyle name="20% - Акцент5 3 9 10" xfId="32407"/>
    <cellStyle name="20% — акцент5 3 9 10" xfId="32773"/>
    <cellStyle name="20% - Акцент5 3 9 11" xfId="33618"/>
    <cellStyle name="20% — акцент5 3 9 11" xfId="32624"/>
    <cellStyle name="20% - Акцент5 3 9 12" xfId="17978"/>
    <cellStyle name="20% — акцент5 3 9 12" xfId="25482"/>
    <cellStyle name="20% - Акцент5 3 9 13" xfId="39784"/>
    <cellStyle name="20% — акцент5 3 9 13" xfId="39785"/>
    <cellStyle name="20% - Акцент5 3 9 14" xfId="46868"/>
    <cellStyle name="20% — акцент5 3 9 14" xfId="46705"/>
    <cellStyle name="20% - Акцент5 3 9 15" xfId="45825"/>
    <cellStyle name="20% — акцент5 3 9 15" xfId="44498"/>
    <cellStyle name="20% - Акцент5 3 9 16" xfId="48952"/>
    <cellStyle name="20% — акцент5 3 9 16" xfId="48953"/>
    <cellStyle name="20% - Акцент5 3 9 2" xfId="5985"/>
    <cellStyle name="20% — акцент5 3 9 2" xfId="5986"/>
    <cellStyle name="20% - Акцент5 3 9 3" xfId="14827"/>
    <cellStyle name="20% — акцент5 3 9 3" xfId="14828"/>
    <cellStyle name="20% - Акцент5 3 9 4" xfId="20320"/>
    <cellStyle name="20% — акцент5 3 9 4" xfId="20319"/>
    <cellStyle name="20% - Акцент5 3 9 5" xfId="24869"/>
    <cellStyle name="20% — акцент5 3 9 5" xfId="15855"/>
    <cellStyle name="20% - Акцент5 3 9 6" xfId="26123"/>
    <cellStyle name="20% — акцент5 3 9 6" xfId="25822"/>
    <cellStyle name="20% - Акцент5 3 9 7" xfId="30379"/>
    <cellStyle name="20% — акцент5 3 9 7" xfId="30105"/>
    <cellStyle name="20% - Акцент5 3 9 8" xfId="26751"/>
    <cellStyle name="20% — акцент5 3 9 8" xfId="32977"/>
    <cellStyle name="20% - Акцент5 3 9 9" xfId="33340"/>
    <cellStyle name="20% — акцент5 3 9 9" xfId="33115"/>
    <cellStyle name="20% — акцент5 30" xfId="8333"/>
    <cellStyle name="20% — акцент5 30 2" xfId="21030"/>
    <cellStyle name="20% — акцент5 31" xfId="8519"/>
    <cellStyle name="20% — акцент5 31 2" xfId="21216"/>
    <cellStyle name="20% — акцент5 32" xfId="8684"/>
    <cellStyle name="20% — акцент5 33" xfId="9003"/>
    <cellStyle name="20% — акцент5 34" xfId="9287"/>
    <cellStyle name="20% — акцент5 35" xfId="9605"/>
    <cellStyle name="20% — акцент5 36" xfId="9923"/>
    <cellStyle name="20% — акцент5 37" xfId="10241"/>
    <cellStyle name="20% — акцент5 38" xfId="10559"/>
    <cellStyle name="20% — акцент5 39" xfId="10877"/>
    <cellStyle name="20% - Акцент5 4" xfId="119"/>
    <cellStyle name="20% — акцент5 4" xfId="1535"/>
    <cellStyle name="20% - Акцент5 4 10" xfId="1536"/>
    <cellStyle name="20% — акцент5 4 10" xfId="18272"/>
    <cellStyle name="20% - Акцент5 4 10 2" xfId="5989"/>
    <cellStyle name="20% - Акцент5 4 10 3" xfId="34369"/>
    <cellStyle name="20% - Акцент5 4 10 4" xfId="36766"/>
    <cellStyle name="20% - Акцент5 4 10 5" xfId="39788"/>
    <cellStyle name="20% - Акцент5 4 10 6" xfId="46228"/>
    <cellStyle name="20% - Акцент5 4 10 7" xfId="42795"/>
    <cellStyle name="20% - Акцент5 4 10 8" xfId="48956"/>
    <cellStyle name="20% - Акцент5 4 11" xfId="1534"/>
    <cellStyle name="20% — акцент5 4 11" xfId="33556"/>
    <cellStyle name="20% - Акцент5 4 11 2" xfId="14829"/>
    <cellStyle name="20% - Акцент5 4 11 3" xfId="36469"/>
    <cellStyle name="20% - Акцент5 4 11 4" xfId="39786"/>
    <cellStyle name="20% - Акцент5 4 11 5" xfId="46544"/>
    <cellStyle name="20% - Акцент5 4 11 6" xfId="42793"/>
    <cellStyle name="20% - Акцент5 4 11 7" xfId="48954"/>
    <cellStyle name="20% - Акцент5 4 12" xfId="3851"/>
    <cellStyle name="20% — акцент5 4 12" xfId="36615"/>
    <cellStyle name="20% - Акцент5 4 13" xfId="4153"/>
    <cellStyle name="20% — акцент5 4 13" xfId="39787"/>
    <cellStyle name="20% - Акцент5 4 14" xfId="4396"/>
    <cellStyle name="20% — акцент5 4 14" xfId="46384"/>
    <cellStyle name="20% - Акцент5 4 15" xfId="4652"/>
    <cellStyle name="20% — акцент5 4 15" xfId="42794"/>
    <cellStyle name="20% - Акцент5 4 16" xfId="4856"/>
    <cellStyle name="20% — акцент5 4 16" xfId="48955"/>
    <cellStyle name="20% - Акцент5 4 17" xfId="5987"/>
    <cellStyle name="20% - Акцент5 4 18" xfId="8346"/>
    <cellStyle name="20% - Акцент5 4 18 2" xfId="21043"/>
    <cellStyle name="20% - Акцент5 4 19" xfId="8500"/>
    <cellStyle name="20% - Акцент5 4 19 2" xfId="21197"/>
    <cellStyle name="20% - Акцент5 4 2" xfId="120"/>
    <cellStyle name="20% — акцент5 4 2" xfId="5988"/>
    <cellStyle name="20% - Акцент5 4 2 10" xfId="10226"/>
    <cellStyle name="20% - Акцент5 4 2 11" xfId="10544"/>
    <cellStyle name="20% - Акцент5 4 2 12" xfId="10862"/>
    <cellStyle name="20% - Акцент5 4 2 13" xfId="11180"/>
    <cellStyle name="20% - Акцент5 4 2 14" xfId="11498"/>
    <cellStyle name="20% - Акцент5 4 2 15" xfId="11816"/>
    <cellStyle name="20% - Акцент5 4 2 16" xfId="12134"/>
    <cellStyle name="20% - Акцент5 4 2 17" xfId="12516"/>
    <cellStyle name="20% - Акцент5 4 2 18" xfId="12770"/>
    <cellStyle name="20% - Акцент5 4 2 19" xfId="13151"/>
    <cellStyle name="20% - Акцент5 4 2 2" xfId="1537"/>
    <cellStyle name="20% - Акцент5 4 2 2 2" xfId="5991"/>
    <cellStyle name="20% - Акцент5 4 2 20" xfId="13474"/>
    <cellStyle name="20% - Акцент5 4 2 21" xfId="16834"/>
    <cellStyle name="20% - Акцент5 4 2 22" xfId="24101"/>
    <cellStyle name="20% - Акцент5 4 2 23" xfId="17928"/>
    <cellStyle name="20% - Акцент5 4 2 24" xfId="27319"/>
    <cellStyle name="20% - Акцент5 4 2 25" xfId="27166"/>
    <cellStyle name="20% - Акцент5 4 2 26" xfId="27595"/>
    <cellStyle name="20% - Акцент5 4 2 27" xfId="27258"/>
    <cellStyle name="20% - Акцент5 4 2 28" xfId="34446"/>
    <cellStyle name="20% - Акцент5 4 2 29" xfId="36004"/>
    <cellStyle name="20% - Акцент5 4 2 3" xfId="3852"/>
    <cellStyle name="20% - Акцент5 4 2 30" xfId="38493"/>
    <cellStyle name="20% - Акцент5 4 2 31" xfId="38756"/>
    <cellStyle name="20% - Акцент5 4 2 32" xfId="42046"/>
    <cellStyle name="20% - Акцент5 4 2 33" xfId="47797"/>
    <cellStyle name="20% - Акцент5 4 2 4" xfId="5990"/>
    <cellStyle name="20% - Акцент5 4 2 5" xfId="8699"/>
    <cellStyle name="20% - Акцент5 4 2 6" xfId="9018"/>
    <cellStyle name="20% - Акцент5 4 2 7" xfId="9272"/>
    <cellStyle name="20% - Акцент5 4 2 8" xfId="9590"/>
    <cellStyle name="20% - Акцент5 4 2 9" xfId="9908"/>
    <cellStyle name="20% - Акцент5 4 20" xfId="8698"/>
    <cellStyle name="20% - Акцент5 4 21" xfId="9017"/>
    <cellStyle name="20% - Акцент5 4 22" xfId="9273"/>
    <cellStyle name="20% - Акцент5 4 23" xfId="9591"/>
    <cellStyle name="20% - Акцент5 4 24" xfId="9909"/>
    <cellStyle name="20% - Акцент5 4 25" xfId="10227"/>
    <cellStyle name="20% - Акцент5 4 26" xfId="10545"/>
    <cellStyle name="20% - Акцент5 4 27" xfId="10863"/>
    <cellStyle name="20% - Акцент5 4 28" xfId="11181"/>
    <cellStyle name="20% - Акцент5 4 29" xfId="11499"/>
    <cellStyle name="20% - Акцент5 4 3" xfId="1538"/>
    <cellStyle name="20% — акцент5 4 3" xfId="14830"/>
    <cellStyle name="20% - Акцент5 4 3 10" xfId="32569"/>
    <cellStyle name="20% - Акцент5 4 3 11" xfId="37069"/>
    <cellStyle name="20% - Акцент5 4 3 12" xfId="39789"/>
    <cellStyle name="20% - Акцент5 4 3 13" xfId="45921"/>
    <cellStyle name="20% - Акцент5 4 3 14" xfId="42796"/>
    <cellStyle name="20% - Акцент5 4 3 15" xfId="48957"/>
    <cellStyle name="20% - Акцент5 4 3 2" xfId="5992"/>
    <cellStyle name="20% - Акцент5 4 3 3" xfId="20314"/>
    <cellStyle name="20% - Акцент5 4 3 4" xfId="26569"/>
    <cellStyle name="20% - Акцент5 4 3 5" xfId="23756"/>
    <cellStyle name="20% - Акцент5 4 3 6" xfId="28159"/>
    <cellStyle name="20% - Акцент5 4 3 7" xfId="31708"/>
    <cellStyle name="20% - Акцент5 4 3 8" xfId="14720"/>
    <cellStyle name="20% - Акцент5 4 3 9" xfId="33293"/>
    <cellStyle name="20% - Акцент5 4 30" xfId="11817"/>
    <cellStyle name="20% - Акцент5 4 31" xfId="12135"/>
    <cellStyle name="20% - Акцент5 4 32" xfId="12515"/>
    <cellStyle name="20% - Акцент5 4 33" xfId="12771"/>
    <cellStyle name="20% - Акцент5 4 34" xfId="13150"/>
    <cellStyle name="20% - Акцент5 4 35" xfId="13473"/>
    <cellStyle name="20% - Акцент5 4 36" xfId="16835"/>
    <cellStyle name="20% - Акцент5 4 37" xfId="18616"/>
    <cellStyle name="20% - Акцент5 4 38" xfId="15579"/>
    <cellStyle name="20% - Акцент5 4 39" xfId="24832"/>
    <cellStyle name="20% - Акцент5 4 4" xfId="1539"/>
    <cellStyle name="20% — акцент5 4 4" xfId="20317"/>
    <cellStyle name="20% - Акцент5 4 4 10" xfId="37242"/>
    <cellStyle name="20% - Акцент5 4 4 11" xfId="39790"/>
    <cellStyle name="20% - Акцент5 4 4 12" xfId="43674"/>
    <cellStyle name="20% - Акцент5 4 4 13" xfId="42797"/>
    <cellStyle name="20% - Акцент5 4 4 14" xfId="48958"/>
    <cellStyle name="20% - Акцент5 4 4 2" xfId="5993"/>
    <cellStyle name="20% - Акцент5 4 4 3" xfId="26282"/>
    <cellStyle name="20% - Акцент5 4 4 4" xfId="22164"/>
    <cellStyle name="20% - Акцент5 4 4 5" xfId="19099"/>
    <cellStyle name="20% - Акцент5 4 4 6" xfId="31457"/>
    <cellStyle name="20% - Акцент5 4 4 7" xfId="18416"/>
    <cellStyle name="20% - Акцент5 4 4 8" xfId="34945"/>
    <cellStyle name="20% - Акцент5 4 4 9" xfId="36571"/>
    <cellStyle name="20% - Акцент5 4 40" xfId="24652"/>
    <cellStyle name="20% - Акцент5 4 41" xfId="21903"/>
    <cellStyle name="20% - Акцент5 4 42" xfId="14703"/>
    <cellStyle name="20% - Акцент5 4 43" xfId="32499"/>
    <cellStyle name="20% - Акцент5 4 44" xfId="36821"/>
    <cellStyle name="20% - Акцент5 4 45" xfId="38492"/>
    <cellStyle name="20% - Акцент5 4 46" xfId="41839"/>
    <cellStyle name="20% - Акцент5 4 47" xfId="44194"/>
    <cellStyle name="20% - Акцент5 4 48" xfId="47796"/>
    <cellStyle name="20% - Акцент5 4 5" xfId="1540"/>
    <cellStyle name="20% — акцент5 4 5" xfId="27438"/>
    <cellStyle name="20% - Акцент5 4 5 10" xfId="39791"/>
    <cellStyle name="20% - Акцент5 4 5 11" xfId="43673"/>
    <cellStyle name="20% - Акцент5 4 5 12" xfId="42798"/>
    <cellStyle name="20% - Акцент5 4 5 13" xfId="48959"/>
    <cellStyle name="20% - Акцент5 4 5 2" xfId="5994"/>
    <cellStyle name="20% - Акцент5 4 5 3" xfId="19618"/>
    <cellStyle name="20% - Акцент5 4 5 4" xfId="26314"/>
    <cellStyle name="20% - Акцент5 4 5 5" xfId="31225"/>
    <cellStyle name="20% - Акцент5 4 5 6" xfId="28322"/>
    <cellStyle name="20% - Акцент5 4 5 7" xfId="29972"/>
    <cellStyle name="20% - Акцент5 4 5 8" xfId="36424"/>
    <cellStyle name="20% - Акцент5 4 5 9" xfId="38353"/>
    <cellStyle name="20% - Акцент5 4 6" xfId="1541"/>
    <cellStyle name="20% — акцент5 4 6" xfId="21765"/>
    <cellStyle name="20% - Акцент5 4 6 10" xfId="45766"/>
    <cellStyle name="20% - Акцент5 4 6 11" xfId="42799"/>
    <cellStyle name="20% - Акцент5 4 6 12" xfId="48960"/>
    <cellStyle name="20% - Акцент5 4 6 2" xfId="5995"/>
    <cellStyle name="20% - Акцент5 4 6 3" xfId="14298"/>
    <cellStyle name="20% - Акцент5 4 6 4" xfId="28138"/>
    <cellStyle name="20% - Акцент5 4 6 5" xfId="28475"/>
    <cellStyle name="20% - Акцент5 4 6 6" xfId="29563"/>
    <cellStyle name="20% - Акцент5 4 6 7" xfId="31628"/>
    <cellStyle name="20% - Акцент5 4 6 8" xfId="38272"/>
    <cellStyle name="20% - Акцент5 4 6 9" xfId="39792"/>
    <cellStyle name="20% - Акцент5 4 7" xfId="1542"/>
    <cellStyle name="20% — акцент5 4 7" xfId="29577"/>
    <cellStyle name="20% - Акцент5 4 7 10" xfId="42800"/>
    <cellStyle name="20% - Акцент5 4 7 11" xfId="48961"/>
    <cellStyle name="20% - Акцент5 4 7 2" xfId="5996"/>
    <cellStyle name="20% - Акцент5 4 7 3" xfId="26943"/>
    <cellStyle name="20% - Акцент5 4 7 4" xfId="21773"/>
    <cellStyle name="20% - Акцент5 4 7 5" xfId="33229"/>
    <cellStyle name="20% - Акцент5 4 7 6" xfId="35260"/>
    <cellStyle name="20% - Акцент5 4 7 7" xfId="38195"/>
    <cellStyle name="20% - Акцент5 4 7 8" xfId="39793"/>
    <cellStyle name="20% - Акцент5 4 7 9" xfId="45611"/>
    <cellStyle name="20% - Акцент5 4 8" xfId="1543"/>
    <cellStyle name="20% — акцент5 4 8" xfId="32478"/>
    <cellStyle name="20% - Акцент5 4 8 10" xfId="48962"/>
    <cellStyle name="20% - Акцент5 4 8 2" xfId="5997"/>
    <cellStyle name="20% - Акцент5 4 8 3" xfId="16092"/>
    <cellStyle name="20% - Акцент5 4 8 4" xfId="17117"/>
    <cellStyle name="20% - Акцент5 4 8 5" xfId="35454"/>
    <cellStyle name="20% - Акцент5 4 8 6" xfId="38116"/>
    <cellStyle name="20% - Акцент5 4 8 7" xfId="39794"/>
    <cellStyle name="20% - Акцент5 4 8 8" xfId="45448"/>
    <cellStyle name="20% - Акцент5 4 8 9" xfId="42801"/>
    <cellStyle name="20% - Акцент5 4 9" xfId="1544"/>
    <cellStyle name="20% — акцент5 4 9" xfId="17288"/>
    <cellStyle name="20% - Акцент5 4 9 2" xfId="5998"/>
    <cellStyle name="20% - Акцент5 4 9 3" xfId="14508"/>
    <cellStyle name="20% - Акцент5 4 9 4" xfId="32008"/>
    <cellStyle name="20% - Акцент5 4 9 5" xfId="38040"/>
    <cellStyle name="20% - Акцент5 4 9 6" xfId="39795"/>
    <cellStyle name="20% - Акцент5 4 9 7" xfId="45288"/>
    <cellStyle name="20% - Акцент5 4 9 8" xfId="47657"/>
    <cellStyle name="20% - Акцент5 4 9 9" xfId="48963"/>
    <cellStyle name="20% — акцент5 40" xfId="11195"/>
    <cellStyle name="20% — акцент5 41" xfId="11513"/>
    <cellStyle name="20% — акцент5 42" xfId="11831"/>
    <cellStyle name="20% — акцент5 43" xfId="12149"/>
    <cellStyle name="20% — акцент5 44" xfId="12501"/>
    <cellStyle name="20% — акцент5 45" xfId="12785"/>
    <cellStyle name="20% — акцент5 46" xfId="13136"/>
    <cellStyle name="20% — акцент5 47" xfId="13459"/>
    <cellStyle name="20% — акцент5 48" xfId="20932"/>
    <cellStyle name="20% — акцент5 49" xfId="20831"/>
    <cellStyle name="20% - Акцент5 5" xfId="121"/>
    <cellStyle name="20% — акцент5 5" xfId="1546"/>
    <cellStyle name="20% - Акцент5 5 10" xfId="1547"/>
    <cellStyle name="20% — акцент5 5 10" xfId="28130"/>
    <cellStyle name="20% - Акцент5 5 10 2" xfId="6001"/>
    <cellStyle name="20% - Акцент5 5 10 3" xfId="33361"/>
    <cellStyle name="20% - Акцент5 5 10 4" xfId="37795"/>
    <cellStyle name="20% - Акцент5 5 10 5" xfId="39798"/>
    <cellStyle name="20% - Акцент5 5 10 6" xfId="44796"/>
    <cellStyle name="20% - Акцент5 5 10 7" xfId="47419"/>
    <cellStyle name="20% - Акцент5 5 10 8" xfId="48966"/>
    <cellStyle name="20% - Акцент5 5 11" xfId="1545"/>
    <cellStyle name="20% — акцент5 5 11" xfId="31744"/>
    <cellStyle name="20% - Акцент5 5 11 2" xfId="14839"/>
    <cellStyle name="20% - Акцент5 5 11 3" xfId="37958"/>
    <cellStyle name="20% - Акцент5 5 11 4" xfId="39796"/>
    <cellStyle name="20% - Акцент5 5 11 5" xfId="45124"/>
    <cellStyle name="20% - Акцент5 5 11 6" xfId="47578"/>
    <cellStyle name="20% - Акцент5 5 11 7" xfId="48964"/>
    <cellStyle name="20% - Акцент5 5 12" xfId="3853"/>
    <cellStyle name="20% — акцент5 5 12" xfId="37875"/>
    <cellStyle name="20% - Акцент5 5 13" xfId="4154"/>
    <cellStyle name="20% — акцент5 5 13" xfId="39797"/>
    <cellStyle name="20% - Акцент5 5 14" xfId="4398"/>
    <cellStyle name="20% — акцент5 5 14" xfId="44961"/>
    <cellStyle name="20% - Акцент5 5 15" xfId="4650"/>
    <cellStyle name="20% — акцент5 5 15" xfId="47496"/>
    <cellStyle name="20% - Акцент5 5 16" xfId="4854"/>
    <cellStyle name="20% — акцент5 5 16" xfId="48965"/>
    <cellStyle name="20% - Акцент5 5 17" xfId="5999"/>
    <cellStyle name="20% - Акцент5 5 18" xfId="8348"/>
    <cellStyle name="20% - Акцент5 5 18 2" xfId="21045"/>
    <cellStyle name="20% - Акцент5 5 19" xfId="8499"/>
    <cellStyle name="20% - Акцент5 5 19 2" xfId="21196"/>
    <cellStyle name="20% - Акцент5 5 2" xfId="122"/>
    <cellStyle name="20% — акцент5 5 2" xfId="6000"/>
    <cellStyle name="20% - Акцент5 5 2 10" xfId="10224"/>
    <cellStyle name="20% - Акцент5 5 2 11" xfId="10542"/>
    <cellStyle name="20% - Акцент5 5 2 12" xfId="10860"/>
    <cellStyle name="20% - Акцент5 5 2 13" xfId="11178"/>
    <cellStyle name="20% - Акцент5 5 2 14" xfId="11496"/>
    <cellStyle name="20% - Акцент5 5 2 15" xfId="11814"/>
    <cellStyle name="20% - Акцент5 5 2 16" xfId="12132"/>
    <cellStyle name="20% - Акцент5 5 2 17" xfId="12518"/>
    <cellStyle name="20% - Акцент5 5 2 18" xfId="12768"/>
    <cellStyle name="20% - Акцент5 5 2 19" xfId="13153"/>
    <cellStyle name="20% - Акцент5 5 2 2" xfId="1548"/>
    <cellStyle name="20% - Акцент5 5 2 2 2" xfId="6003"/>
    <cellStyle name="20% - Акцент5 5 2 20" xfId="13476"/>
    <cellStyle name="20% - Акцент5 5 2 21" xfId="20925"/>
    <cellStyle name="20% - Акцент5 5 2 22" xfId="15672"/>
    <cellStyle name="20% - Акцент5 5 2 23" xfId="19767"/>
    <cellStyle name="20% - Акцент5 5 2 24" xfId="15074"/>
    <cellStyle name="20% - Акцент5 5 2 25" xfId="18330"/>
    <cellStyle name="20% - Акцент5 5 2 26" xfId="18031"/>
    <cellStyle name="20% - Акцент5 5 2 27" xfId="33894"/>
    <cellStyle name="20% - Акцент5 5 2 28" xfId="35424"/>
    <cellStyle name="20% - Акцент5 5 2 29" xfId="35023"/>
    <cellStyle name="20% - Акцент5 5 2 3" xfId="3854"/>
    <cellStyle name="20% - Акцент5 5 2 30" xfId="38495"/>
    <cellStyle name="20% - Акцент5 5 2 31" xfId="38798"/>
    <cellStyle name="20% - Акцент5 5 2 32" xfId="38704"/>
    <cellStyle name="20% - Акцент5 5 2 33" xfId="47799"/>
    <cellStyle name="20% - Акцент5 5 2 4" xfId="6002"/>
    <cellStyle name="20% - Акцент5 5 2 5" xfId="8701"/>
    <cellStyle name="20% - Акцент5 5 2 6" xfId="9020"/>
    <cellStyle name="20% - Акцент5 5 2 7" xfId="9270"/>
    <cellStyle name="20% - Акцент5 5 2 8" xfId="9588"/>
    <cellStyle name="20% - Акцент5 5 2 9" xfId="9906"/>
    <cellStyle name="20% - Акцент5 5 20" xfId="8700"/>
    <cellStyle name="20% - Акцент5 5 21" xfId="9019"/>
    <cellStyle name="20% - Акцент5 5 22" xfId="9271"/>
    <cellStyle name="20% - Акцент5 5 23" xfId="9589"/>
    <cellStyle name="20% - Акцент5 5 24" xfId="9907"/>
    <cellStyle name="20% - Акцент5 5 25" xfId="10225"/>
    <cellStyle name="20% - Акцент5 5 26" xfId="10543"/>
    <cellStyle name="20% - Акцент5 5 27" xfId="10861"/>
    <cellStyle name="20% - Акцент5 5 28" xfId="11179"/>
    <cellStyle name="20% - Акцент5 5 29" xfId="11497"/>
    <cellStyle name="20% - Акцент5 5 3" xfId="1549"/>
    <cellStyle name="20% — акцент5 5 3" xfId="14840"/>
    <cellStyle name="20% - Акцент5 5 3 10" xfId="26753"/>
    <cellStyle name="20% - Акцент5 5 3 11" xfId="37371"/>
    <cellStyle name="20% - Акцент5 5 3 12" xfId="39799"/>
    <cellStyle name="20% - Акцент5 5 3 13" xfId="43672"/>
    <cellStyle name="20% - Акцент5 5 3 14" xfId="47266"/>
    <cellStyle name="20% - Акцент5 5 3 15" xfId="48967"/>
    <cellStyle name="20% - Акцент5 5 3 2" xfId="6004"/>
    <cellStyle name="20% - Акцент5 5 3 3" xfId="20310"/>
    <cellStyle name="20% - Акцент5 5 3 4" xfId="19488"/>
    <cellStyle name="20% - Акцент5 5 3 5" xfId="28292"/>
    <cellStyle name="20% - Акцент5 5 3 6" xfId="19098"/>
    <cellStyle name="20% - Акцент5 5 3 7" xfId="21708"/>
    <cellStyle name="20% - Акцент5 5 3 8" xfId="20371"/>
    <cellStyle name="20% - Акцент5 5 3 9" xfId="33644"/>
    <cellStyle name="20% - Акцент5 5 30" xfId="11815"/>
    <cellStyle name="20% - Акцент5 5 31" xfId="12133"/>
    <cellStyle name="20% - Акцент5 5 32" xfId="12517"/>
    <cellStyle name="20% - Акцент5 5 33" xfId="12769"/>
    <cellStyle name="20% - Акцент5 5 34" xfId="13152"/>
    <cellStyle name="20% - Акцент5 5 35" xfId="13475"/>
    <cellStyle name="20% - Акцент5 5 36" xfId="20924"/>
    <cellStyle name="20% - Акцент5 5 37" xfId="18617"/>
    <cellStyle name="20% - Акцент5 5 38" xfId="16782"/>
    <cellStyle name="20% - Акцент5 5 39" xfId="27751"/>
    <cellStyle name="20% - Акцент5 5 4" xfId="1550"/>
    <cellStyle name="20% — акцент5 5 4" xfId="16216"/>
    <cellStyle name="20% - Акцент5 5 4 10" xfId="37550"/>
    <cellStyle name="20% - Акцент5 5 4 11" xfId="39800"/>
    <cellStyle name="20% - Акцент5 5 4 12" xfId="42471"/>
    <cellStyle name="20% - Акцент5 5 4 13" xfId="47186"/>
    <cellStyle name="20% - Акцент5 5 4 14" xfId="48968"/>
    <cellStyle name="20% - Акцент5 5 4 2" xfId="6005"/>
    <cellStyle name="20% - Акцент5 5 4 3" xfId="22928"/>
    <cellStyle name="20% - Акцент5 5 4 4" xfId="28010"/>
    <cellStyle name="20% - Акцент5 5 4 5" xfId="28251"/>
    <cellStyle name="20% - Акцент5 5 4 6" xfId="21348"/>
    <cellStyle name="20% - Акцент5 5 4 7" xfId="25746"/>
    <cellStyle name="20% - Акцент5 5 4 8" xfId="33876"/>
    <cellStyle name="20% - Акцент5 5 4 9" xfId="26222"/>
    <cellStyle name="20% - Акцент5 5 40" xfId="26330"/>
    <cellStyle name="20% - Акцент5 5 41" xfId="14435"/>
    <cellStyle name="20% - Акцент5 5 42" xfId="27044"/>
    <cellStyle name="20% - Акцент5 5 43" xfId="34580"/>
    <cellStyle name="20% - Акцент5 5 44" xfId="36816"/>
    <cellStyle name="20% - Акцент5 5 45" xfId="38494"/>
    <cellStyle name="20% - Акцент5 5 46" xfId="42156"/>
    <cellStyle name="20% - Акцент5 5 47" xfId="44190"/>
    <cellStyle name="20% - Акцент5 5 48" xfId="47798"/>
    <cellStyle name="20% - Акцент5 5 5" xfId="1551"/>
    <cellStyle name="20% — акцент5 5 5" xfId="23120"/>
    <cellStyle name="20% - Акцент5 5 5 10" xfId="39801"/>
    <cellStyle name="20% - Акцент5 5 5 11" xfId="43671"/>
    <cellStyle name="20% - Акцент5 5 5 12" xfId="47106"/>
    <cellStyle name="20% - Акцент5 5 5 13" xfId="48969"/>
    <cellStyle name="20% - Акцент5 5 5 2" xfId="6006"/>
    <cellStyle name="20% - Акцент5 5 5 3" xfId="24340"/>
    <cellStyle name="20% - Акцент5 5 5 4" xfId="23173"/>
    <cellStyle name="20% - Акцент5 5 5 5" xfId="19517"/>
    <cellStyle name="20% - Акцент5 5 5 6" xfId="30547"/>
    <cellStyle name="20% - Акцент5 5 5 7" xfId="34130"/>
    <cellStyle name="20% - Акцент5 5 5 8" xfId="19384"/>
    <cellStyle name="20% - Акцент5 5 5 9" xfId="37201"/>
    <cellStyle name="20% - Акцент5 5 6" xfId="1552"/>
    <cellStyle name="20% — акцент5 5 6" xfId="29149"/>
    <cellStyle name="20% - Акцент5 5 6 10" xfId="43670"/>
    <cellStyle name="20% - Акцент5 5 6 11" xfId="47027"/>
    <cellStyle name="20% - Акцент5 5 6 12" xfId="48970"/>
    <cellStyle name="20% - Акцент5 5 6 2" xfId="6007"/>
    <cellStyle name="20% - Акцент5 5 6 3" xfId="25923"/>
    <cellStyle name="20% - Акцент5 5 6 4" xfId="18527"/>
    <cellStyle name="20% - Акцент5 5 6 5" xfId="21885"/>
    <cellStyle name="20% - Акцент5 5 6 6" xfId="34342"/>
    <cellStyle name="20% - Акцент5 5 6 7" xfId="14032"/>
    <cellStyle name="20% - Акцент5 5 6 8" xfId="32856"/>
    <cellStyle name="20% - Акцент5 5 6 9" xfId="39802"/>
    <cellStyle name="20% - Акцент5 5 7" xfId="1553"/>
    <cellStyle name="20% — акцент5 5 7" xfId="20255"/>
    <cellStyle name="20% - Акцент5 5 7 10" xfId="39533"/>
    <cellStyle name="20% - Акцент5 5 7 11" xfId="48971"/>
    <cellStyle name="20% - Акцент5 5 7 2" xfId="6008"/>
    <cellStyle name="20% - Акцент5 5 7 3" xfId="20363"/>
    <cellStyle name="20% - Акцент5 5 7 4" xfId="27788"/>
    <cellStyle name="20% - Акцент5 5 7 5" xfId="34596"/>
    <cellStyle name="20% - Акцент5 5 7 6" xfId="22912"/>
    <cellStyle name="20% - Акцент5 5 7 7" xfId="34878"/>
    <cellStyle name="20% - Акцент5 5 7 8" xfId="39803"/>
    <cellStyle name="20% - Акцент5 5 7 9" xfId="43669"/>
    <cellStyle name="20% - Акцент5 5 8" xfId="1554"/>
    <cellStyle name="20% — акцент5 5 8" xfId="26482"/>
    <cellStyle name="20% - Акцент5 5 8 10" xfId="48972"/>
    <cellStyle name="20% - Акцент5 5 8 2" xfId="6009"/>
    <cellStyle name="20% - Акцент5 5 8 3" xfId="25020"/>
    <cellStyle name="20% - Акцент5 5 8 4" xfId="17338"/>
    <cellStyle name="20% - Акцент5 5 8 5" xfId="25155"/>
    <cellStyle name="20% - Акцент5 5 8 6" xfId="35029"/>
    <cellStyle name="20% - Акцент5 5 8 7" xfId="39804"/>
    <cellStyle name="20% - Акцент5 5 8 8" xfId="43655"/>
    <cellStyle name="20% - Акцент5 5 8 9" xfId="42802"/>
    <cellStyle name="20% - Акцент5 5 9" xfId="1555"/>
    <cellStyle name="20% — акцент5 5 9" xfId="24007"/>
    <cellStyle name="20% - Акцент5 5 9 2" xfId="6010"/>
    <cellStyle name="20% - Акцент5 5 9 3" xfId="25994"/>
    <cellStyle name="20% - Акцент5 5 9 4" xfId="32821"/>
    <cellStyle name="20% - Акцент5 5 9 5" xfId="33807"/>
    <cellStyle name="20% - Акцент5 5 9 6" xfId="39805"/>
    <cellStyle name="20% - Акцент5 5 9 7" xfId="43668"/>
    <cellStyle name="20% - Акцент5 5 9 8" xfId="46947"/>
    <cellStyle name="20% - Акцент5 5 9 9" xfId="48973"/>
    <cellStyle name="20% — акцент5 50" xfId="17436"/>
    <cellStyle name="20% — акцент5 51" xfId="21713"/>
    <cellStyle name="20% — акцент5 52" xfId="19633"/>
    <cellStyle name="20% — акцент5 53" xfId="17681"/>
    <cellStyle name="20% — акцент5 54" xfId="27856"/>
    <cellStyle name="20% — акцент5 55" xfId="26885"/>
    <cellStyle name="20% — акцент5 56" xfId="24196"/>
    <cellStyle name="20% — акцент5 57" xfId="38478"/>
    <cellStyle name="20% — акцент5 58" xfId="42542"/>
    <cellStyle name="20% — акцент5 59" xfId="41745"/>
    <cellStyle name="20% - Акцент5 6" xfId="123"/>
    <cellStyle name="20% — акцент5 6" xfId="1557"/>
    <cellStyle name="20% - Акцент5 6 10" xfId="1558"/>
    <cellStyle name="20% — акцент5 6 10" xfId="29382"/>
    <cellStyle name="20% - Акцент5 6 10 2" xfId="6013"/>
    <cellStyle name="20% - Акцент5 6 10 3" xfId="24729"/>
    <cellStyle name="20% - Акцент5 6 10 4" xfId="34105"/>
    <cellStyle name="20% - Акцент5 6 10 5" xfId="39808"/>
    <cellStyle name="20% - Акцент5 6 10 6" xfId="43665"/>
    <cellStyle name="20% - Акцент5 6 10 7" xfId="45198"/>
    <cellStyle name="20% - Акцент5 6 10 8" xfId="48976"/>
    <cellStyle name="20% - Акцент5 6 11" xfId="1556"/>
    <cellStyle name="20% — акцент5 6 11" xfId="27532"/>
    <cellStyle name="20% - Акцент5 6 11 2" xfId="14850"/>
    <cellStyle name="20% - Акцент5 6 11 3" xfId="30394"/>
    <cellStyle name="20% - Акцент5 6 11 4" xfId="39806"/>
    <cellStyle name="20% - Акцент5 6 11 5" xfId="43667"/>
    <cellStyle name="20% - Акцент5 6 11 6" xfId="42537"/>
    <cellStyle name="20% - Акцент5 6 11 7" xfId="48974"/>
    <cellStyle name="20% - Акцент5 6 12" xfId="3855"/>
    <cellStyle name="20% — акцент5 6 12" xfId="19067"/>
    <cellStyle name="20% - Акцент5 6 13" xfId="4155"/>
    <cellStyle name="20% — акцент5 6 13" xfId="39807"/>
    <cellStyle name="20% - Акцент5 6 14" xfId="4400"/>
    <cellStyle name="20% — акцент5 6 14" xfId="43666"/>
    <cellStyle name="20% - Акцент5 6 15" xfId="4648"/>
    <cellStyle name="20% — акцент5 6 15" xfId="44653"/>
    <cellStyle name="20% - Акцент5 6 16" xfId="4852"/>
    <cellStyle name="20% — акцент5 6 16" xfId="48975"/>
    <cellStyle name="20% - Акцент5 6 17" xfId="6011"/>
    <cellStyle name="20% - Акцент5 6 18" xfId="8349"/>
    <cellStyle name="20% - Акцент5 6 18 2" xfId="21046"/>
    <cellStyle name="20% - Акцент5 6 19" xfId="8498"/>
    <cellStyle name="20% - Акцент5 6 19 2" xfId="21195"/>
    <cellStyle name="20% - Акцент5 6 2" xfId="124"/>
    <cellStyle name="20% — акцент5 6 2" xfId="6012"/>
    <cellStyle name="20% - Акцент5 6 2 10" xfId="10222"/>
    <cellStyle name="20% - Акцент5 6 2 11" xfId="10540"/>
    <cellStyle name="20% - Акцент5 6 2 12" xfId="10858"/>
    <cellStyle name="20% - Акцент5 6 2 13" xfId="11176"/>
    <cellStyle name="20% - Акцент5 6 2 14" xfId="11494"/>
    <cellStyle name="20% - Акцент5 6 2 15" xfId="11812"/>
    <cellStyle name="20% - Акцент5 6 2 16" xfId="12130"/>
    <cellStyle name="20% - Акцент5 6 2 17" xfId="12520"/>
    <cellStyle name="20% - Акцент5 6 2 18" xfId="12766"/>
    <cellStyle name="20% - Акцент5 6 2 19" xfId="13155"/>
    <cellStyle name="20% - Акцент5 6 2 2" xfId="1559"/>
    <cellStyle name="20% - Акцент5 6 2 2 2" xfId="6015"/>
    <cellStyle name="20% - Акцент5 6 2 20" xfId="13478"/>
    <cellStyle name="20% - Акцент5 6 2 21" xfId="16832"/>
    <cellStyle name="20% - Акцент5 6 2 22" xfId="19741"/>
    <cellStyle name="20% - Акцент5 6 2 23" xfId="18648"/>
    <cellStyle name="20% - Акцент5 6 2 24" xfId="14501"/>
    <cellStyle name="20% - Акцент5 6 2 25" xfId="15509"/>
    <cellStyle name="20% - Акцент5 6 2 26" xfId="26808"/>
    <cellStyle name="20% - Акцент5 6 2 27" xfId="19077"/>
    <cellStyle name="20% - Акцент5 6 2 28" xfId="34217"/>
    <cellStyle name="20% - Акцент5 6 2 29" xfId="34374"/>
    <cellStyle name="20% - Акцент5 6 2 3" xfId="3856"/>
    <cellStyle name="20% - Акцент5 6 2 30" xfId="38497"/>
    <cellStyle name="20% - Акцент5 6 2 31" xfId="41838"/>
    <cellStyle name="20% - Акцент5 6 2 32" xfId="41749"/>
    <cellStyle name="20% - Акцент5 6 2 33" xfId="47801"/>
    <cellStyle name="20% - Акцент5 6 2 4" xfId="6014"/>
    <cellStyle name="20% - Акцент5 6 2 5" xfId="8703"/>
    <cellStyle name="20% - Акцент5 6 2 6" xfId="9022"/>
    <cellStyle name="20% - Акцент5 6 2 7" xfId="9268"/>
    <cellStyle name="20% - Акцент5 6 2 8" xfId="9586"/>
    <cellStyle name="20% - Акцент5 6 2 9" xfId="9904"/>
    <cellStyle name="20% - Акцент5 6 20" xfId="8702"/>
    <cellStyle name="20% - Акцент5 6 21" xfId="9021"/>
    <cellStyle name="20% - Акцент5 6 22" xfId="9269"/>
    <cellStyle name="20% - Акцент5 6 23" xfId="9587"/>
    <cellStyle name="20% - Акцент5 6 24" xfId="9905"/>
    <cellStyle name="20% - Акцент5 6 25" xfId="10223"/>
    <cellStyle name="20% - Акцент5 6 26" xfId="10541"/>
    <cellStyle name="20% - Акцент5 6 27" xfId="10859"/>
    <cellStyle name="20% - Акцент5 6 28" xfId="11177"/>
    <cellStyle name="20% - Акцент5 6 29" xfId="11495"/>
    <cellStyle name="20% - Акцент5 6 3" xfId="1560"/>
    <cellStyle name="20% — акцент5 6 3" xfId="14851"/>
    <cellStyle name="20% - Акцент5 6 3 10" xfId="37495"/>
    <cellStyle name="20% - Акцент5 6 3 11" xfId="32466"/>
    <cellStyle name="20% - Акцент5 6 3 12" xfId="39809"/>
    <cellStyle name="20% - Акцент5 6 3 13" xfId="43664"/>
    <cellStyle name="20% - Акцент5 6 3 14" xfId="46290"/>
    <cellStyle name="20% - Акцент5 6 3 15" xfId="48977"/>
    <cellStyle name="20% - Акцент5 6 3 2" xfId="6016"/>
    <cellStyle name="20% - Акцент5 6 3 3" xfId="20300"/>
    <cellStyle name="20% - Акцент5 6 3 4" xfId="18236"/>
    <cellStyle name="20% - Акцент5 6 3 5" xfId="26186"/>
    <cellStyle name="20% - Акцент5 6 3 6" xfId="26378"/>
    <cellStyle name="20% - Акцент5 6 3 7" xfId="17026"/>
    <cellStyle name="20% - Акцент5 6 3 8" xfId="19318"/>
    <cellStyle name="20% - Акцент5 6 3 9" xfId="36133"/>
    <cellStyle name="20% - Акцент5 6 30" xfId="11813"/>
    <cellStyle name="20% - Акцент5 6 31" xfId="12131"/>
    <cellStyle name="20% - Акцент5 6 32" xfId="12519"/>
    <cellStyle name="20% - Акцент5 6 33" xfId="12767"/>
    <cellStyle name="20% - Акцент5 6 34" xfId="13154"/>
    <cellStyle name="20% - Акцент5 6 35" xfId="13477"/>
    <cellStyle name="20% - Акцент5 6 36" xfId="16833"/>
    <cellStyle name="20% - Акцент5 6 37" xfId="18618"/>
    <cellStyle name="20% - Акцент5 6 38" xfId="15696"/>
    <cellStyle name="20% - Акцент5 6 39" xfId="18510"/>
    <cellStyle name="20% - Акцент5 6 4" xfId="1561"/>
    <cellStyle name="20% — акцент5 6 4" xfId="20303"/>
    <cellStyle name="20% - Акцент5 6 4 10" xfId="17528"/>
    <cellStyle name="20% - Акцент5 6 4 11" xfId="39810"/>
    <cellStyle name="20% - Акцент5 6 4 12" xfId="43663"/>
    <cellStyle name="20% - Акцент5 6 4 13" xfId="42617"/>
    <cellStyle name="20% - Акцент5 6 4 14" xfId="48978"/>
    <cellStyle name="20% - Акцент5 6 4 2" xfId="6017"/>
    <cellStyle name="20% - Акцент5 6 4 3" xfId="18320"/>
    <cellStyle name="20% - Акцент5 6 4 4" xfId="14916"/>
    <cellStyle name="20% - Акцент5 6 4 5" xfId="27800"/>
    <cellStyle name="20% - Акцент5 6 4 6" xfId="27901"/>
    <cellStyle name="20% - Акцент5 6 4 7" xfId="23326"/>
    <cellStyle name="20% - Акцент5 6 4 8" xfId="35936"/>
    <cellStyle name="20% - Акцент5 6 4 9" xfId="37339"/>
    <cellStyle name="20% - Акцент5 6 40" xfId="27310"/>
    <cellStyle name="20% - Акцент5 6 41" xfId="23951"/>
    <cellStyle name="20% - Акцент5 6 42" xfId="31883"/>
    <cellStyle name="20% - Акцент5 6 43" xfId="35876"/>
    <cellStyle name="20% - Акцент5 6 44" xfId="15334"/>
    <cellStyle name="20% - Акцент5 6 45" xfId="38496"/>
    <cellStyle name="20% - Акцент5 6 46" xfId="44287"/>
    <cellStyle name="20% - Акцент5 6 47" xfId="41748"/>
    <cellStyle name="20% - Акцент5 6 48" xfId="47800"/>
    <cellStyle name="20% - Акцент5 6 5" xfId="1562"/>
    <cellStyle name="20% — акцент5 6 5" xfId="18118"/>
    <cellStyle name="20% - Акцент5 6 5 10" xfId="39811"/>
    <cellStyle name="20% - Акцент5 6 5 11" xfId="43662"/>
    <cellStyle name="20% - Акцент5 6 5 12" xfId="46135"/>
    <cellStyle name="20% - Акцент5 6 5 13" xfId="48979"/>
    <cellStyle name="20% - Акцент5 6 5 2" xfId="6018"/>
    <cellStyle name="20% - Акцент5 6 5 3" xfId="25310"/>
    <cellStyle name="20% - Акцент5 6 5 4" xfId="28077"/>
    <cellStyle name="20% - Акцент5 6 5 5" xfId="30973"/>
    <cellStyle name="20% - Акцент5 6 5 6" xfId="25982"/>
    <cellStyle name="20% - Акцент5 6 5 7" xfId="35740"/>
    <cellStyle name="20% - Акцент5 6 5 8" xfId="37185"/>
    <cellStyle name="20% - Акцент5 6 5 9" xfId="29592"/>
    <cellStyle name="20% - Акцент5 6 6" xfId="1563"/>
    <cellStyle name="20% — акцент5 6 6" xfId="17864"/>
    <cellStyle name="20% - Акцент5 6 6 10" xfId="43661"/>
    <cellStyle name="20% - Акцент5 6 6 11" xfId="44527"/>
    <cellStyle name="20% - Акцент5 6 6 12" xfId="48980"/>
    <cellStyle name="20% - Акцент5 6 6 2" xfId="6019"/>
    <cellStyle name="20% - Акцент5 6 6 3" xfId="28360"/>
    <cellStyle name="20% - Акцент5 6 6 4" xfId="17644"/>
    <cellStyle name="20% - Акцент5 6 6 5" xfId="29686"/>
    <cellStyle name="20% - Акцент5 6 6 6" xfId="35544"/>
    <cellStyle name="20% - Акцент5 6 6 7" xfId="37034"/>
    <cellStyle name="20% - Акцент5 6 6 8" xfId="37416"/>
    <cellStyle name="20% - Акцент5 6 6 9" xfId="39812"/>
    <cellStyle name="20% - Акцент5 6 7" xfId="1564"/>
    <cellStyle name="20% — акцент5 6 7" xfId="18078"/>
    <cellStyle name="20% - Акцент5 6 7 10" xfId="46458"/>
    <cellStyle name="20% - Акцент5 6 7 11" xfId="48981"/>
    <cellStyle name="20% - Акцент5 6 7 2" xfId="6020"/>
    <cellStyle name="20% - Акцент5 6 7 3" xfId="21289"/>
    <cellStyle name="20% - Акцент5 6 7 4" xfId="25848"/>
    <cellStyle name="20% - Акцент5 6 7 5" xfId="35353"/>
    <cellStyle name="20% - Акцент5 6 7 6" xfId="36883"/>
    <cellStyle name="20% - Акцент5 6 7 7" xfId="36959"/>
    <cellStyle name="20% - Акцент5 6 7 8" xfId="39813"/>
    <cellStyle name="20% - Акцент5 6 7 9" xfId="43660"/>
    <cellStyle name="20% - Акцент5 6 8" xfId="1565"/>
    <cellStyle name="20% — акцент5 6 8" xfId="25904"/>
    <cellStyle name="20% - Акцент5 6 8 10" xfId="48982"/>
    <cellStyle name="20% - Акцент5 6 8 2" xfId="6021"/>
    <cellStyle name="20% - Акцент5 6 8 3" xfId="18535"/>
    <cellStyle name="20% - Акцент5 6 8 4" xfId="35159"/>
    <cellStyle name="20% - Акцент5 6 8 5" xfId="36732"/>
    <cellStyle name="20% - Акцент5 6 8 6" xfId="36036"/>
    <cellStyle name="20% - Акцент5 6 8 7" xfId="39814"/>
    <cellStyle name="20% - Акцент5 6 8 8" xfId="43659"/>
    <cellStyle name="20% - Акцент5 6 8 9" xfId="39534"/>
    <cellStyle name="20% - Акцент5 6 9" xfId="1566"/>
    <cellStyle name="20% — акцент5 6 9" xfId="27663"/>
    <cellStyle name="20% - Акцент5 6 9 2" xfId="6022"/>
    <cellStyle name="20% - Акцент5 6 9 3" xfId="34956"/>
    <cellStyle name="20% - Акцент5 6 9 4" xfId="36581"/>
    <cellStyle name="20% - Акцент5 6 9 5" xfId="34781"/>
    <cellStyle name="20% - Акцент5 6 9 6" xfId="39815"/>
    <cellStyle name="20% - Акцент5 6 9 7" xfId="43658"/>
    <cellStyle name="20% - Акцент5 6 9 8" xfId="42803"/>
    <cellStyle name="20% - Акцент5 6 9 9" xfId="48983"/>
    <cellStyle name="20% — акцент5 60" xfId="47782"/>
    <cellStyle name="20% - Акцент5 7" xfId="125"/>
    <cellStyle name="20% — акцент5 7" xfId="1568"/>
    <cellStyle name="20% - Акцент5 7 10" xfId="1569"/>
    <cellStyle name="20% — акцент5 7 10" xfId="17559"/>
    <cellStyle name="20% - Акцент5 7 10 2" xfId="6025"/>
    <cellStyle name="20% - Акцент5 7 10 3" xfId="24373"/>
    <cellStyle name="20% - Акцент5 7 10 4" xfId="31884"/>
    <cellStyle name="20% - Акцент5 7 10 5" xfId="39818"/>
    <cellStyle name="20% - Акцент5 7 10 6" xfId="43548"/>
    <cellStyle name="20% - Акцент5 7 10 7" xfId="46305"/>
    <cellStyle name="20% - Акцент5 7 10 8" xfId="48986"/>
    <cellStyle name="20% - Акцент5 7 11" xfId="1567"/>
    <cellStyle name="20% — акцент5 7 11" xfId="23625"/>
    <cellStyle name="20% - Акцент5 7 11 2" xfId="14861"/>
    <cellStyle name="20% - Акцент5 7 11 3" xfId="35082"/>
    <cellStyle name="20% - Акцент5 7 11 4" xfId="39816"/>
    <cellStyle name="20% - Акцент5 7 11 5" xfId="43657"/>
    <cellStyle name="20% - Акцент5 7 11 6" xfId="46459"/>
    <cellStyle name="20% - Акцент5 7 11 7" xfId="48984"/>
    <cellStyle name="20% - Акцент5 7 12" xfId="3857"/>
    <cellStyle name="20% — акцент5 7 12" xfId="33967"/>
    <cellStyle name="20% - Акцент5 7 13" xfId="4156"/>
    <cellStyle name="20% — акцент5 7 13" xfId="39817"/>
    <cellStyle name="20% - Акцент5 7 14" xfId="4402"/>
    <cellStyle name="20% — акцент5 7 14" xfId="43656"/>
    <cellStyle name="20% - Акцент5 7 15" xfId="4646"/>
    <cellStyle name="20% — акцент5 7 15" xfId="42973"/>
    <cellStyle name="20% - Акцент5 7 16" xfId="4850"/>
    <cellStyle name="20% — акцент5 7 16" xfId="48985"/>
    <cellStyle name="20% - Акцент5 7 17" xfId="6023"/>
    <cellStyle name="20% - Акцент5 7 18" xfId="8351"/>
    <cellStyle name="20% - Акцент5 7 18 2" xfId="21048"/>
    <cellStyle name="20% - Акцент5 7 19" xfId="8496"/>
    <cellStyle name="20% - Акцент5 7 19 2" xfId="21193"/>
    <cellStyle name="20% - Акцент5 7 2" xfId="126"/>
    <cellStyle name="20% — акцент5 7 2" xfId="6024"/>
    <cellStyle name="20% - Акцент5 7 2 10" xfId="10220"/>
    <cellStyle name="20% - Акцент5 7 2 11" xfId="10538"/>
    <cellStyle name="20% - Акцент5 7 2 12" xfId="10856"/>
    <cellStyle name="20% - Акцент5 7 2 13" xfId="11174"/>
    <cellStyle name="20% - Акцент5 7 2 14" xfId="11492"/>
    <cellStyle name="20% - Акцент5 7 2 15" xfId="11810"/>
    <cellStyle name="20% - Акцент5 7 2 16" xfId="12128"/>
    <cellStyle name="20% - Акцент5 7 2 17" xfId="12522"/>
    <cellStyle name="20% - Акцент5 7 2 18" xfId="12764"/>
    <cellStyle name="20% - Акцент5 7 2 19" xfId="13157"/>
    <cellStyle name="20% - Акцент5 7 2 2" xfId="1570"/>
    <cellStyle name="20% - Акцент5 7 2 2 2" xfId="6027"/>
    <cellStyle name="20% - Акцент5 7 2 20" xfId="13480"/>
    <cellStyle name="20% - Акцент5 7 2 21" xfId="13793"/>
    <cellStyle name="20% - Акцент5 7 2 22" xfId="24393"/>
    <cellStyle name="20% - Акцент5 7 2 23" xfId="27236"/>
    <cellStyle name="20% - Акцент5 7 2 24" xfId="25915"/>
    <cellStyle name="20% - Акцент5 7 2 25" xfId="26400"/>
    <cellStyle name="20% - Акцент5 7 2 26" xfId="32657"/>
    <cellStyle name="20% - Акцент5 7 2 27" xfId="20225"/>
    <cellStyle name="20% - Акцент5 7 2 28" xfId="36068"/>
    <cellStyle name="20% - Акцент5 7 2 29" xfId="36967"/>
    <cellStyle name="20% - Акцент5 7 2 3" xfId="3858"/>
    <cellStyle name="20% - Акцент5 7 2 30" xfId="38499"/>
    <cellStyle name="20% - Акцент5 7 2 31" xfId="41837"/>
    <cellStyle name="20% - Акцент5 7 2 32" xfId="40595"/>
    <cellStyle name="20% - Акцент5 7 2 33" xfId="47803"/>
    <cellStyle name="20% - Акцент5 7 2 4" xfId="6026"/>
    <cellStyle name="20% - Акцент5 7 2 5" xfId="8705"/>
    <cellStyle name="20% - Акцент5 7 2 6" xfId="9024"/>
    <cellStyle name="20% - Акцент5 7 2 7" xfId="9266"/>
    <cellStyle name="20% - Акцент5 7 2 8" xfId="9584"/>
    <cellStyle name="20% - Акцент5 7 2 9" xfId="9902"/>
    <cellStyle name="20% - Акцент5 7 20" xfId="8704"/>
    <cellStyle name="20% - Акцент5 7 21" xfId="9023"/>
    <cellStyle name="20% - Акцент5 7 22" xfId="9267"/>
    <cellStyle name="20% - Акцент5 7 23" xfId="9585"/>
    <cellStyle name="20% - Акцент5 7 24" xfId="9903"/>
    <cellStyle name="20% - Акцент5 7 25" xfId="10221"/>
    <cellStyle name="20% - Акцент5 7 26" xfId="10539"/>
    <cellStyle name="20% - Акцент5 7 27" xfId="10857"/>
    <cellStyle name="20% - Акцент5 7 28" xfId="11175"/>
    <cellStyle name="20% - Акцент5 7 29" xfId="11493"/>
    <cellStyle name="20% - Акцент5 7 3" xfId="1571"/>
    <cellStyle name="20% — акцент5 7 3" xfId="14862"/>
    <cellStyle name="20% - Акцент5 7 3 10" xfId="30670"/>
    <cellStyle name="20% - Акцент5 7 3 11" xfId="19524"/>
    <cellStyle name="20% - Акцент5 7 3 12" xfId="39819"/>
    <cellStyle name="20% - Акцент5 7 3 13" xfId="42162"/>
    <cellStyle name="20% - Акцент5 7 3 14" xfId="39535"/>
    <cellStyle name="20% - Акцент5 7 3 15" xfId="48987"/>
    <cellStyle name="20% - Акцент5 7 3 2" xfId="6028"/>
    <cellStyle name="20% - Акцент5 7 3 3" xfId="20298"/>
    <cellStyle name="20% - Акцент5 7 3 4" xfId="18782"/>
    <cellStyle name="20% - Акцент5 7 3 5" xfId="14108"/>
    <cellStyle name="20% - Акцент5 7 3 6" xfId="31172"/>
    <cellStyle name="20% - Акцент5 7 3 7" xfId="25864"/>
    <cellStyle name="20% - Акцент5 7 3 8" xfId="34041"/>
    <cellStyle name="20% - Акцент5 7 3 9" xfId="32655"/>
    <cellStyle name="20% - Акцент5 7 30" xfId="11811"/>
    <cellStyle name="20% - Акцент5 7 31" xfId="12129"/>
    <cellStyle name="20% - Акцент5 7 32" xfId="12521"/>
    <cellStyle name="20% - Акцент5 7 33" xfId="12765"/>
    <cellStyle name="20% - Акцент5 7 34" xfId="13156"/>
    <cellStyle name="20% - Акцент5 7 35" xfId="13479"/>
    <cellStyle name="20% - Акцент5 7 36" xfId="13794"/>
    <cellStyle name="20% - Акцент5 7 37" xfId="18604"/>
    <cellStyle name="20% - Акцент5 7 38" xfId="14579"/>
    <cellStyle name="20% - Акцент5 7 39" xfId="27950"/>
    <cellStyle name="20% - Акцент5 7 4" xfId="1572"/>
    <cellStyle name="20% — акцент5 7 4" xfId="23587"/>
    <cellStyle name="20% - Акцент5 7 4 10" xfId="37261"/>
    <cellStyle name="20% - Акцент5 7 4 11" xfId="39820"/>
    <cellStyle name="20% - Акцент5 7 4 12" xfId="42295"/>
    <cellStyle name="20% - Акцент5 7 4 13" xfId="42804"/>
    <cellStyle name="20% - Акцент5 7 4 14" xfId="48988"/>
    <cellStyle name="20% - Акцент5 7 4 2" xfId="6029"/>
    <cellStyle name="20% - Акцент5 7 4 3" xfId="14704"/>
    <cellStyle name="20% - Акцент5 7 4 4" xfId="20491"/>
    <cellStyle name="20% - Акцент5 7 4 5" xfId="30899"/>
    <cellStyle name="20% - Акцент5 7 4 6" xfId="23376"/>
    <cellStyle name="20% - Акцент5 7 4 7" xfId="33816"/>
    <cellStyle name="20% - Акцент5 7 4 8" xfId="23680"/>
    <cellStyle name="20% - Акцент5 7 4 9" xfId="25197"/>
    <cellStyle name="20% - Акцент5 7 40" xfId="25167"/>
    <cellStyle name="20% - Акцент5 7 41" xfId="31542"/>
    <cellStyle name="20% - Акцент5 7 42" xfId="34112"/>
    <cellStyle name="20% - Акцент5 7 43" xfId="35616"/>
    <cellStyle name="20% - Акцент5 7 44" xfId="35090"/>
    <cellStyle name="20% - Акцент5 7 45" xfId="38498"/>
    <cellStyle name="20% - Акцент5 7 46" xfId="44286"/>
    <cellStyle name="20% - Акцент5 7 47" xfId="46286"/>
    <cellStyle name="20% - Акцент5 7 48" xfId="47802"/>
    <cellStyle name="20% - Акцент5 7 5" xfId="1573"/>
    <cellStyle name="20% — акцент5 7 5" xfId="14702"/>
    <cellStyle name="20% - Акцент5 7 5 10" xfId="39821"/>
    <cellStyle name="20% - Акцент5 7 5 11" xfId="42136"/>
    <cellStyle name="20% - Акцент5 7 5 12" xfId="39432"/>
    <cellStyle name="20% - Акцент5 7 5 13" xfId="48989"/>
    <cellStyle name="20% - Акцент5 7 5 2" xfId="6030"/>
    <cellStyle name="20% - Акцент5 7 5 3" xfId="16316"/>
    <cellStyle name="20% - Акцент5 7 5 4" xfId="30636"/>
    <cellStyle name="20% - Акцент5 7 5 5" xfId="15284"/>
    <cellStyle name="20% - Акцент5 7 5 6" xfId="33578"/>
    <cellStyle name="20% - Акцент5 7 5 7" xfId="22208"/>
    <cellStyle name="20% - Акцент5 7 5 8" xfId="33501"/>
    <cellStyle name="20% - Акцент5 7 5 9" xfId="29622"/>
    <cellStyle name="20% - Акцент5 7 6" xfId="1574"/>
    <cellStyle name="20% — акцент5 7 6" xfId="18589"/>
    <cellStyle name="20% - Акцент5 7 6 10" xfId="42004"/>
    <cellStyle name="20% - Акцент5 7 6 11" xfId="41897"/>
    <cellStyle name="20% - Акцент5 7 6 12" xfId="48990"/>
    <cellStyle name="20% - Акцент5 7 6 2" xfId="6031"/>
    <cellStyle name="20% - Акцент5 7 6 3" xfId="30376"/>
    <cellStyle name="20% - Акцент5 7 6 4" xfId="18526"/>
    <cellStyle name="20% - Акцент5 7 6 5" xfId="33337"/>
    <cellStyle name="20% - Акцент5 7 6 6" xfId="32121"/>
    <cellStyle name="20% - Акцент5 7 6 7" xfId="36177"/>
    <cellStyle name="20% - Акцент5 7 6 8" xfId="20490"/>
    <cellStyle name="20% - Акцент5 7 6 9" xfId="39822"/>
    <cellStyle name="20% - Акцент5 7 7" xfId="1575"/>
    <cellStyle name="20% — акцент5 7 7" xfId="21395"/>
    <cellStyle name="20% - Акцент5 7 7 10" xfId="42072"/>
    <cellStyle name="20% - Акцент5 7 7 11" xfId="48991"/>
    <cellStyle name="20% - Акцент5 7 7 2" xfId="6032"/>
    <cellStyle name="20% - Акцент5 7 7 3" xfId="32974"/>
    <cellStyle name="20% - Акцент5 7 7 4" xfId="33112"/>
    <cellStyle name="20% - Акцент5 7 7 5" xfId="17617"/>
    <cellStyle name="20% - Акцент5 7 7 6" xfId="31496"/>
    <cellStyle name="20% - Акцент5 7 7 7" xfId="27650"/>
    <cellStyle name="20% - Акцент5 7 7 8" xfId="39823"/>
    <cellStyle name="20% - Акцент5 7 7 9" xfId="41085"/>
    <cellStyle name="20% - Акцент5 7 8" xfId="1576"/>
    <cellStyle name="20% — акцент5 7 8" xfId="22474"/>
    <cellStyle name="20% - Акцент5 7 8 10" xfId="48992"/>
    <cellStyle name="20% - Акцент5 7 8 2" xfId="6033"/>
    <cellStyle name="20% - Акцент5 7 8 3" xfId="32243"/>
    <cellStyle name="20% - Акцент5 7 8 4" xfId="29066"/>
    <cellStyle name="20% - Акцент5 7 8 5" xfId="34538"/>
    <cellStyle name="20% - Акцент5 7 8 6" xfId="32900"/>
    <cellStyle name="20% - Акцент5 7 8 7" xfId="39824"/>
    <cellStyle name="20% - Акцент5 7 8 8" xfId="43653"/>
    <cellStyle name="20% - Акцент5 7 8 9" xfId="46304"/>
    <cellStyle name="20% - Акцент5 7 9" xfId="1577"/>
    <cellStyle name="20% — акцент5 7 9" xfId="34736"/>
    <cellStyle name="20% - Акцент5 7 9 2" xfId="6034"/>
    <cellStyle name="20% - Акцент5 7 9 3" xfId="31475"/>
    <cellStyle name="20% - Акцент5 7 9 4" xfId="35042"/>
    <cellStyle name="20% - Акцент5 7 9 5" xfId="36163"/>
    <cellStyle name="20% - Акцент5 7 9 6" xfId="39825"/>
    <cellStyle name="20% - Акцент5 7 9 7" xfId="41188"/>
    <cellStyle name="20% - Акцент5 7 9 8" xfId="42972"/>
    <cellStyle name="20% - Акцент5 7 9 9" xfId="48993"/>
    <cellStyle name="20% - Акцент5 8" xfId="127"/>
    <cellStyle name="20% — акцент5 8" xfId="1579"/>
    <cellStyle name="20% - Акцент5 8 10" xfId="1580"/>
    <cellStyle name="20% — акцент5 8 10" xfId="31322"/>
    <cellStyle name="20% - Акцент5 8 10 2" xfId="6037"/>
    <cellStyle name="20% - Акцент5 8 10 3" xfId="24095"/>
    <cellStyle name="20% - Акцент5 8 10 4" xfId="38273"/>
    <cellStyle name="20% - Акцент5 8 10 5" xfId="39828"/>
    <cellStyle name="20% - Акцент5 8 10 6" xfId="43651"/>
    <cellStyle name="20% - Акцент5 8 10 7" xfId="42193"/>
    <cellStyle name="20% - Акцент5 8 10 8" xfId="48996"/>
    <cellStyle name="20% - Акцент5 8 11" xfId="1578"/>
    <cellStyle name="20% — акцент5 8 11" xfId="32256"/>
    <cellStyle name="20% - Акцент5 8 11 2" xfId="14872"/>
    <cellStyle name="20% - Акцент5 8 11 3" xfId="28991"/>
    <cellStyle name="20% - Акцент5 8 11 4" xfId="39826"/>
    <cellStyle name="20% - Акцент5 8 11 5" xfId="43652"/>
    <cellStyle name="20% - Акцент5 8 11 6" xfId="46151"/>
    <cellStyle name="20% - Акцент5 8 11 7" xfId="48994"/>
    <cellStyle name="20% - Акцент5 8 12" xfId="3859"/>
    <cellStyle name="20% — акцент5 8 12" xfId="38354"/>
    <cellStyle name="20% - Акцент5 8 13" xfId="4157"/>
    <cellStyle name="20% — акцент5 8 13" xfId="39827"/>
    <cellStyle name="20% - Акцент5 8 14" xfId="4404"/>
    <cellStyle name="20% — акцент5 8 14" xfId="41187"/>
    <cellStyle name="20% - Акцент5 8 15" xfId="4644"/>
    <cellStyle name="20% — акцент5 8 15" xfId="46470"/>
    <cellStyle name="20% - Акцент5 8 16" xfId="4848"/>
    <cellStyle name="20% — акцент5 8 16" xfId="48995"/>
    <cellStyle name="20% - Акцент5 8 17" xfId="6035"/>
    <cellStyle name="20% - Акцент5 8 18" xfId="8353"/>
    <cellStyle name="20% - Акцент5 8 18 2" xfId="21050"/>
    <cellStyle name="20% - Акцент5 8 19" xfId="8495"/>
    <cellStyle name="20% - Акцент5 8 19 2" xfId="21192"/>
    <cellStyle name="20% - Акцент5 8 2" xfId="128"/>
    <cellStyle name="20% — акцент5 8 2" xfId="6036"/>
    <cellStyle name="20% - Акцент5 8 2 10" xfId="10218"/>
    <cellStyle name="20% - Акцент5 8 2 11" xfId="10536"/>
    <cellStyle name="20% - Акцент5 8 2 12" xfId="10854"/>
    <cellStyle name="20% - Акцент5 8 2 13" xfId="11172"/>
    <cellStyle name="20% - Акцент5 8 2 14" xfId="11490"/>
    <cellStyle name="20% - Акцент5 8 2 15" xfId="11808"/>
    <cellStyle name="20% - Акцент5 8 2 16" xfId="12126"/>
    <cellStyle name="20% - Акцент5 8 2 17" xfId="12524"/>
    <cellStyle name="20% - Акцент5 8 2 18" xfId="12762"/>
    <cellStyle name="20% - Акцент5 8 2 19" xfId="13159"/>
    <cellStyle name="20% - Акцент5 8 2 2" xfId="1581"/>
    <cellStyle name="20% - Акцент5 8 2 2 2" xfId="6039"/>
    <cellStyle name="20% - Акцент5 8 2 20" xfId="13482"/>
    <cellStyle name="20% - Акцент5 8 2 21" xfId="13791"/>
    <cellStyle name="20% - Акцент5 8 2 22" xfId="24681"/>
    <cellStyle name="20% - Акцент5 8 2 23" xfId="19766"/>
    <cellStyle name="20% - Акцент5 8 2 24" xfId="17219"/>
    <cellStyle name="20% - Акцент5 8 2 25" xfId="18959"/>
    <cellStyle name="20% - Акцент5 8 2 26" xfId="31795"/>
    <cellStyle name="20% - Акцент5 8 2 27" xfId="16104"/>
    <cellStyle name="20% - Акцент5 8 2 28" xfId="17266"/>
    <cellStyle name="20% - Акцент5 8 2 29" xfId="37120"/>
    <cellStyle name="20% - Акцент5 8 2 3" xfId="3860"/>
    <cellStyle name="20% - Акцент5 8 2 30" xfId="38501"/>
    <cellStyle name="20% - Акцент5 8 2 31" xfId="41836"/>
    <cellStyle name="20% - Акцент5 8 2 32" xfId="46416"/>
    <cellStyle name="20% - Акцент5 8 2 33" xfId="47805"/>
    <cellStyle name="20% - Акцент5 8 2 4" xfId="6038"/>
    <cellStyle name="20% - Акцент5 8 2 5" xfId="8707"/>
    <cellStyle name="20% - Акцент5 8 2 6" xfId="9026"/>
    <cellStyle name="20% - Акцент5 8 2 7" xfId="9264"/>
    <cellStyle name="20% - Акцент5 8 2 8" xfId="9582"/>
    <cellStyle name="20% - Акцент5 8 2 9" xfId="9900"/>
    <cellStyle name="20% - Акцент5 8 20" xfId="8706"/>
    <cellStyle name="20% - Акцент5 8 21" xfId="9025"/>
    <cellStyle name="20% - Акцент5 8 22" xfId="9265"/>
    <cellStyle name="20% - Акцент5 8 23" xfId="9583"/>
    <cellStyle name="20% - Акцент5 8 24" xfId="9901"/>
    <cellStyle name="20% - Акцент5 8 25" xfId="10219"/>
    <cellStyle name="20% - Акцент5 8 26" xfId="10537"/>
    <cellStyle name="20% - Акцент5 8 27" xfId="10855"/>
    <cellStyle name="20% - Акцент5 8 28" xfId="11173"/>
    <cellStyle name="20% - Акцент5 8 29" xfId="11491"/>
    <cellStyle name="20% - Акцент5 8 3" xfId="1582"/>
    <cellStyle name="20% — акцент5 8 3" xfId="14873"/>
    <cellStyle name="20% - Акцент5 8 3 10" xfId="33379"/>
    <cellStyle name="20% - Акцент5 8 3 11" xfId="38117"/>
    <cellStyle name="20% - Акцент5 8 3 12" xfId="39829"/>
    <cellStyle name="20% - Акцент5 8 3 13" xfId="43650"/>
    <cellStyle name="20% - Акцент5 8 3 14" xfId="42448"/>
    <cellStyle name="20% - Акцент5 8 3 15" xfId="48997"/>
    <cellStyle name="20% - Акцент5 8 3 2" xfId="6040"/>
    <cellStyle name="20% - Акцент5 8 3 3" xfId="17822"/>
    <cellStyle name="20% - Акцент5 8 3 4" xfId="25992"/>
    <cellStyle name="20% - Акцент5 8 3 5" xfId="24033"/>
    <cellStyle name="20% - Акцент5 8 3 6" xfId="29016"/>
    <cellStyle name="20% - Акцент5 8 3 7" xfId="31222"/>
    <cellStyle name="20% - Акцент5 8 3 8" xfId="24324"/>
    <cellStyle name="20% - Акцент5 8 3 9" xfId="32140"/>
    <cellStyle name="20% - Акцент5 8 30" xfId="11809"/>
    <cellStyle name="20% - Акцент5 8 31" xfId="12127"/>
    <cellStyle name="20% - Акцент5 8 32" xfId="12523"/>
    <cellStyle name="20% - Акцент5 8 33" xfId="12763"/>
    <cellStyle name="20% - Акцент5 8 34" xfId="13158"/>
    <cellStyle name="20% - Акцент5 8 35" xfId="13481"/>
    <cellStyle name="20% - Акцент5 8 36" xfId="13792"/>
    <cellStyle name="20% - Акцент5 8 37" xfId="18619"/>
    <cellStyle name="20% - Акцент5 8 38" xfId="26504"/>
    <cellStyle name="20% - Акцент5 8 39" xfId="28233"/>
    <cellStyle name="20% - Акцент5 8 4" xfId="1583"/>
    <cellStyle name="20% — акцент5 8 4" xfId="18008"/>
    <cellStyle name="20% - Акцент5 8 4 10" xfId="38041"/>
    <cellStyle name="20% - Акцент5 8 4 11" xfId="39830"/>
    <cellStyle name="20% - Акцент5 8 4 12" xfId="43649"/>
    <cellStyle name="20% - Акцент5 8 4 13" xfId="47658"/>
    <cellStyle name="20% - Акцент5 8 4 14" xfId="48998"/>
    <cellStyle name="20% - Акцент5 8 4 2" xfId="6041"/>
    <cellStyle name="20% - Акцент5 8 4 3" xfId="25699"/>
    <cellStyle name="20% - Акцент5 8 4 4" xfId="22013"/>
    <cellStyle name="20% - Акцент5 8 4 5" xfId="23427"/>
    <cellStyle name="20% - Акцент5 8 4 6" xfId="28606"/>
    <cellStyle name="20% - Акцент5 8 4 7" xfId="32077"/>
    <cellStyle name="20% - Акцент5 8 4 8" xfId="18093"/>
    <cellStyle name="20% - Акцент5 8 4 9" xfId="34386"/>
    <cellStyle name="20% - Акцент5 8 40" xfId="29776"/>
    <cellStyle name="20% - Акцент5 8 41" xfId="17760"/>
    <cellStyle name="20% - Акцент5 8 42" xfId="27312"/>
    <cellStyle name="20% - Акцент5 8 43" xfId="34358"/>
    <cellStyle name="20% - Акцент5 8 44" xfId="26913"/>
    <cellStyle name="20% - Акцент5 8 45" xfId="38500"/>
    <cellStyle name="20% - Акцент5 8 46" xfId="44285"/>
    <cellStyle name="20% - Акцент5 8 47" xfId="44197"/>
    <cellStyle name="20% - Акцент5 8 48" xfId="47804"/>
    <cellStyle name="20% - Акцент5 8 5" xfId="1584"/>
    <cellStyle name="20% — акцент5 8 5" xfId="26852"/>
    <cellStyle name="20% - Акцент5 8 5 10" xfId="39831"/>
    <cellStyle name="20% - Акцент5 8 5 11" xfId="43648"/>
    <cellStyle name="20% - Акцент5 8 5 12" xfId="47579"/>
    <cellStyle name="20% - Акцент5 8 5 13" xfId="48999"/>
    <cellStyle name="20% - Акцент5 8 5 2" xfId="6042"/>
    <cellStyle name="20% - Акцент5 8 5 3" xfId="24628"/>
    <cellStyle name="20% - Акцент5 8 5 4" xfId="29013"/>
    <cellStyle name="20% - Акцент5 8 5 5" xfId="27369"/>
    <cellStyle name="20% - Акцент5 8 5 6" xfId="31323"/>
    <cellStyle name="20% - Акцент5 8 5 7" xfId="32247"/>
    <cellStyle name="20% - Акцент5 8 5 8" xfId="35671"/>
    <cellStyle name="20% - Акцент5 8 5 9" xfId="37959"/>
    <cellStyle name="20% - Акцент5 8 6" xfId="1585"/>
    <cellStyle name="20% — акцент5 8 6" xfId="14287"/>
    <cellStyle name="20% - Акцент5 8 6 10" xfId="43647"/>
    <cellStyle name="20% - Акцент5 8 6 11" xfId="47497"/>
    <cellStyle name="20% - Акцент5 8 6 12" xfId="49000"/>
    <cellStyle name="20% - Акцент5 8 6 2" xfId="6043"/>
    <cellStyle name="20% - Акцент5 8 6 3" xfId="25795"/>
    <cellStyle name="20% - Акцент5 8 6 4" xfId="28959"/>
    <cellStyle name="20% - Акцент5 8 6 5" xfId="18215"/>
    <cellStyle name="20% - Акцент5 8 6 6" xfId="31881"/>
    <cellStyle name="20% - Акцент5 8 6 7" xfId="32521"/>
    <cellStyle name="20% - Акцент5 8 6 8" xfId="37876"/>
    <cellStyle name="20% - Акцент5 8 6 9" xfId="39832"/>
    <cellStyle name="20% - Акцент5 8 7" xfId="1586"/>
    <cellStyle name="20% — акцент5 8 7" xfId="14404"/>
    <cellStyle name="20% - Акцент5 8 7 10" xfId="47420"/>
    <cellStyle name="20% - Акцент5 8 7 11" xfId="49001"/>
    <cellStyle name="20% - Акцент5 8 7 2" xfId="6044"/>
    <cellStyle name="20% - Акцент5 8 7 3" xfId="30407"/>
    <cellStyle name="20% - Акцент5 8 7 4" xfId="21412"/>
    <cellStyle name="20% - Акцент5 8 7 5" xfId="27649"/>
    <cellStyle name="20% - Акцент5 8 7 6" xfId="24836"/>
    <cellStyle name="20% - Акцент5 8 7 7" xfId="29996"/>
    <cellStyle name="20% - Акцент5 8 7 8" xfId="39833"/>
    <cellStyle name="20% - Акцент5 8 7 9" xfId="43646"/>
    <cellStyle name="20% - Акцент5 8 8" xfId="1587"/>
    <cellStyle name="20% — акцент5 8 8" xfId="31965"/>
    <cellStyle name="20% - Акцент5 8 8 10" xfId="49002"/>
    <cellStyle name="20% - Акцент5 8 8 2" xfId="6045"/>
    <cellStyle name="20% - Акцент5 8 8 3" xfId="31287"/>
    <cellStyle name="20% - Акцент5 8 8 4" xfId="32365"/>
    <cellStyle name="20% - Акцент5 8 8 5" xfId="23749"/>
    <cellStyle name="20% - Акцент5 8 8 6" xfId="30021"/>
    <cellStyle name="20% - Акцент5 8 8 7" xfId="39834"/>
    <cellStyle name="20% - Акцент5 8 8 8" xfId="43645"/>
    <cellStyle name="20% - Акцент5 8 8 9" xfId="47343"/>
    <cellStyle name="20% - Акцент5 8 9" xfId="1588"/>
    <cellStyle name="20% — акцент5 8 9" xfId="21826"/>
    <cellStyle name="20% - Акцент5 8 9 2" xfId="6046"/>
    <cellStyle name="20% - Акцент5 8 9 3" xfId="19359"/>
    <cellStyle name="20% - Акцент5 8 9 4" xfId="26175"/>
    <cellStyle name="20% - Акцент5 8 9 5" xfId="37796"/>
    <cellStyle name="20% - Акцент5 8 9 6" xfId="39835"/>
    <cellStyle name="20% - Акцент5 8 9 7" xfId="43644"/>
    <cellStyle name="20% - Акцент5 8 9 8" xfId="47267"/>
    <cellStyle name="20% - Акцент5 8 9 9" xfId="49003"/>
    <cellStyle name="20% - Акцент5 9" xfId="129"/>
    <cellStyle name="20% — акцент5 9" xfId="1590"/>
    <cellStyle name="20% - Акцент5 9 10" xfId="1591"/>
    <cellStyle name="20% — акцент5 9 10" xfId="31390"/>
    <cellStyle name="20% - Акцент5 9 10 2" xfId="6049"/>
    <cellStyle name="20% - Акцент5 9 10 3" xfId="34801"/>
    <cellStyle name="20% - Акцент5 9 10 4" xfId="23086"/>
    <cellStyle name="20% - Акцент5 9 10 5" xfId="39838"/>
    <cellStyle name="20% - Акцент5 9 10 6" xfId="43641"/>
    <cellStyle name="20% - Акцент5 9 10 7" xfId="42806"/>
    <cellStyle name="20% - Акцент5 9 10 8" xfId="49006"/>
    <cellStyle name="20% - Акцент5 9 11" xfId="1589"/>
    <cellStyle name="20% — акцент5 9 11" xfId="34064"/>
    <cellStyle name="20% - Акцент5 9 11 2" xfId="14883"/>
    <cellStyle name="20% - Акцент5 9 11 3" xfId="37717"/>
    <cellStyle name="20% - Акцент5 9 11 4" xfId="39836"/>
    <cellStyle name="20% - Акцент5 9 11 5" xfId="43643"/>
    <cellStyle name="20% - Акцент5 9 11 6" xfId="47187"/>
    <cellStyle name="20% - Акцент5 9 11 7" xfId="49004"/>
    <cellStyle name="20% - Акцент5 9 12" xfId="3861"/>
    <cellStyle name="20% — акцент5 9 12" xfId="37108"/>
    <cellStyle name="20% - Акцент5 9 13" xfId="4158"/>
    <cellStyle name="20% — акцент5 9 13" xfId="39837"/>
    <cellStyle name="20% - Акцент5 9 14" xfId="4406"/>
    <cellStyle name="20% — акцент5 9 14" xfId="43642"/>
    <cellStyle name="20% - Акцент5 9 15" xfId="4642"/>
    <cellStyle name="20% — акцент5 9 15" xfId="42702"/>
    <cellStyle name="20% - Акцент5 9 16" xfId="4846"/>
    <cellStyle name="20% — акцент5 9 16" xfId="49005"/>
    <cellStyle name="20% - Акцент5 9 17" xfId="6047"/>
    <cellStyle name="20% - Акцент5 9 18" xfId="8355"/>
    <cellStyle name="20% - Акцент5 9 18 2" xfId="21052"/>
    <cellStyle name="20% - Акцент5 9 19" xfId="8494"/>
    <cellStyle name="20% - Акцент5 9 19 2" xfId="21191"/>
    <cellStyle name="20% - Акцент5 9 2" xfId="130"/>
    <cellStyle name="20% — акцент5 9 2" xfId="6048"/>
    <cellStyle name="20% - Акцент5 9 2 10" xfId="10216"/>
    <cellStyle name="20% - Акцент5 9 2 11" xfId="10534"/>
    <cellStyle name="20% - Акцент5 9 2 12" xfId="10852"/>
    <cellStyle name="20% - Акцент5 9 2 13" xfId="11170"/>
    <cellStyle name="20% - Акцент5 9 2 14" xfId="11488"/>
    <cellStyle name="20% - Акцент5 9 2 15" xfId="11806"/>
    <cellStyle name="20% - Акцент5 9 2 16" xfId="12124"/>
    <cellStyle name="20% - Акцент5 9 2 17" xfId="12526"/>
    <cellStyle name="20% - Акцент5 9 2 18" xfId="12760"/>
    <cellStyle name="20% - Акцент5 9 2 19" xfId="13161"/>
    <cellStyle name="20% - Акцент5 9 2 2" xfId="1592"/>
    <cellStyle name="20% - Акцент5 9 2 2 2" xfId="6051"/>
    <cellStyle name="20% - Акцент5 9 2 20" xfId="13484"/>
    <cellStyle name="20% - Акцент5 9 2 21" xfId="13789"/>
    <cellStyle name="20% - Акцент5 9 2 22" xfId="14551"/>
    <cellStyle name="20% - Акцент5 9 2 23" xfId="26791"/>
    <cellStyle name="20% - Акцент5 9 2 24" xfId="27622"/>
    <cellStyle name="20% - Акцент5 9 2 25" xfId="30039"/>
    <cellStyle name="20% - Акцент5 9 2 26" xfId="16770"/>
    <cellStyle name="20% - Акцент5 9 2 27" xfId="34359"/>
    <cellStyle name="20% - Акцент5 9 2 28" xfId="35801"/>
    <cellStyle name="20% - Акцент5 9 2 29" xfId="37271"/>
    <cellStyle name="20% - Акцент5 9 2 3" xfId="3862"/>
    <cellStyle name="20% - Акцент5 9 2 30" xfId="38503"/>
    <cellStyle name="20% - Акцент5 9 2 31" xfId="41835"/>
    <cellStyle name="20% - Акцент5 9 2 32" xfId="44196"/>
    <cellStyle name="20% - Акцент5 9 2 33" xfId="47807"/>
    <cellStyle name="20% - Акцент5 9 2 4" xfId="6050"/>
    <cellStyle name="20% - Акцент5 9 2 5" xfId="8709"/>
    <cellStyle name="20% - Акцент5 9 2 6" xfId="9028"/>
    <cellStyle name="20% - Акцент5 9 2 7" xfId="9262"/>
    <cellStyle name="20% - Акцент5 9 2 8" xfId="9580"/>
    <cellStyle name="20% - Акцент5 9 2 9" xfId="9898"/>
    <cellStyle name="20% - Акцент5 9 20" xfId="8708"/>
    <cellStyle name="20% - Акцент5 9 21" xfId="9027"/>
    <cellStyle name="20% - Акцент5 9 22" xfId="9263"/>
    <cellStyle name="20% - Акцент5 9 23" xfId="9581"/>
    <cellStyle name="20% - Акцент5 9 24" xfId="9899"/>
    <cellStyle name="20% - Акцент5 9 25" xfId="10217"/>
    <cellStyle name="20% - Акцент5 9 26" xfId="10535"/>
    <cellStyle name="20% - Акцент5 9 27" xfId="10853"/>
    <cellStyle name="20% - Акцент5 9 28" xfId="11171"/>
    <cellStyle name="20% - Акцент5 9 29" xfId="11489"/>
    <cellStyle name="20% - Акцент5 9 3" xfId="1593"/>
    <cellStyle name="20% — акцент5 9 3" xfId="14884"/>
    <cellStyle name="20% - Акцент5 9 3 10" xfId="27343"/>
    <cellStyle name="20% - Акцент5 9 3 11" xfId="34525"/>
    <cellStyle name="20% - Акцент5 9 3 12" xfId="39839"/>
    <cellStyle name="20% - Акцент5 9 3 13" xfId="46702"/>
    <cellStyle name="20% - Акцент5 9 3 14" xfId="47028"/>
    <cellStyle name="20% - Акцент5 9 3 15" xfId="49007"/>
    <cellStyle name="20% - Акцент5 9 3 2" xfId="6052"/>
    <cellStyle name="20% - Акцент5 9 3 3" xfId="16196"/>
    <cellStyle name="20% - Акцент5 9 3 4" xfId="24262"/>
    <cellStyle name="20% - Акцент5 9 3 5" xfId="26449"/>
    <cellStyle name="20% - Акцент5 9 3 6" xfId="23278"/>
    <cellStyle name="20% - Акцент5 9 3 7" xfId="25617"/>
    <cellStyle name="20% - Акцент5 9 3 8" xfId="26124"/>
    <cellStyle name="20% - Акцент5 9 3 9" xfId="24265"/>
    <cellStyle name="20% - Акцент5 9 30" xfId="11807"/>
    <cellStyle name="20% - Акцент5 9 31" xfId="12125"/>
    <cellStyle name="20% - Акцент5 9 32" xfId="12525"/>
    <cellStyle name="20% - Акцент5 9 33" xfId="12761"/>
    <cellStyle name="20% - Акцент5 9 34" xfId="13160"/>
    <cellStyle name="20% - Акцент5 9 35" xfId="13483"/>
    <cellStyle name="20% - Акцент5 9 36" xfId="13790"/>
    <cellStyle name="20% - Акцент5 9 37" xfId="18620"/>
    <cellStyle name="20% - Акцент5 9 38" xfId="27539"/>
    <cellStyle name="20% - Акцент5 9 39" xfId="28512"/>
    <cellStyle name="20% - Акцент5 9 4" xfId="1594"/>
    <cellStyle name="20% — акцент5 9 4" xfId="20293"/>
    <cellStyle name="20% - Акцент5 9 4 10" xfId="36795"/>
    <cellStyle name="20% - Акцент5 9 4 11" xfId="39840"/>
    <cellStyle name="20% - Акцент5 9 4 12" xfId="46541"/>
    <cellStyle name="20% - Акцент5 9 4 13" xfId="46948"/>
    <cellStyle name="20% - Акцент5 9 4 14" xfId="49008"/>
    <cellStyle name="20% - Акцент5 9 4 2" xfId="6053"/>
    <cellStyle name="20% - Акцент5 9 4 3" xfId="14476"/>
    <cellStyle name="20% - Акцент5 9 4 4" xfId="19495"/>
    <cellStyle name="20% - Акцент5 9 4 5" xfId="15536"/>
    <cellStyle name="20% - Акцент5 9 4 6" xfId="29901"/>
    <cellStyle name="20% - Акцент5 9 4 7" xfId="25229"/>
    <cellStyle name="20% - Акцент5 9 4 8" xfId="28907"/>
    <cellStyle name="20% - Акцент5 9 4 9" xfId="35476"/>
    <cellStyle name="20% - Акцент5 9 40" xfId="29180"/>
    <cellStyle name="20% - Акцент5 9 41" xfId="32911"/>
    <cellStyle name="20% - Акцент5 9 42" xfId="27839"/>
    <cellStyle name="20% - Акцент5 9 43" xfId="33657"/>
    <cellStyle name="20% - Акцент5 9 44" xfId="31060"/>
    <cellStyle name="20% - Акцент5 9 45" xfId="38502"/>
    <cellStyle name="20% - Акцент5 9 46" xfId="44284"/>
    <cellStyle name="20% - Акцент5 9 47" xfId="43046"/>
    <cellStyle name="20% - Акцент5 9 48" xfId="47806"/>
    <cellStyle name="20% - Акцент5 9 5" xfId="1595"/>
    <cellStyle name="20% — акцент5 9 5" xfId="24300"/>
    <cellStyle name="20% - Акцент5 9 5 10" xfId="39841"/>
    <cellStyle name="20% - Акцент5 9 5 11" xfId="46381"/>
    <cellStyle name="20% - Акцент5 9 5 12" xfId="42538"/>
    <cellStyle name="20% - Акцент5 9 5 13" xfId="49009"/>
    <cellStyle name="20% - Акцент5 9 5 2" xfId="6054"/>
    <cellStyle name="20% - Акцент5 9 5 3" xfId="26451"/>
    <cellStyle name="20% - Акцент5 9 5 4" xfId="25329"/>
    <cellStyle name="20% - Акцент5 9 5 5" xfId="21891"/>
    <cellStyle name="20% - Акцент5 9 5 6" xfId="21436"/>
    <cellStyle name="20% - Акцент5 9 5 7" xfId="19331"/>
    <cellStyle name="20% - Акцент5 9 5 8" xfId="34432"/>
    <cellStyle name="20% - Акцент5 9 5 9" xfId="36027"/>
    <cellStyle name="20% - Акцент5 9 6" xfId="1596"/>
    <cellStyle name="20% — акцент5 9 6" xfId="28572"/>
    <cellStyle name="20% - Акцент5 9 6 10" xfId="46225"/>
    <cellStyle name="20% - Акцент5 9 6 11" xfId="44487"/>
    <cellStyle name="20% - Акцент5 9 6 12" xfId="49010"/>
    <cellStyle name="20% - Акцент5 9 6 2" xfId="6055"/>
    <cellStyle name="20% - Акцент5 9 6 3" xfId="21553"/>
    <cellStyle name="20% - Акцент5 9 6 4" xfId="24930"/>
    <cellStyle name="20% - Акцент5 9 6 5" xfId="31775"/>
    <cellStyle name="20% - Акцент5 9 6 6" xfId="31090"/>
    <cellStyle name="20% - Акцент5 9 6 7" xfId="35009"/>
    <cellStyle name="20% - Акцент5 9 6 8" xfId="30412"/>
    <cellStyle name="20% - Акцент5 9 6 9" xfId="39842"/>
    <cellStyle name="20% - Акцент5 9 7" xfId="1597"/>
    <cellStyle name="20% — акцент5 9 7" xfId="18462"/>
    <cellStyle name="20% - Акцент5 9 7 10" xfId="45035"/>
    <cellStyle name="20% - Акцент5 9 7 11" xfId="49011"/>
    <cellStyle name="20% - Акцент5 9 7 2" xfId="6056"/>
    <cellStyle name="20% - Акцент5 9 7 3" xfId="26469"/>
    <cellStyle name="20% - Акцент5 9 7 4" xfId="21499"/>
    <cellStyle name="20% - Акцент5 9 7 5" xfId="15665"/>
    <cellStyle name="20% - Акцент5 9 7 6" xfId="35213"/>
    <cellStyle name="20% - Акцент5 9 7 7" xfId="35840"/>
    <cellStyle name="20% - Акцент5 9 7 8" xfId="39843"/>
    <cellStyle name="20% - Акцент5 9 7 9" xfId="46074"/>
    <cellStyle name="20% - Акцент5 9 8" xfId="1598"/>
    <cellStyle name="20% — акцент5 9 8" xfId="28446"/>
    <cellStyle name="20% - Акцент5 9 8 10" xfId="49012"/>
    <cellStyle name="20% - Акцент5 9 8 2" xfId="6057"/>
    <cellStyle name="20% - Акцент5 9 8 3" xfId="32033"/>
    <cellStyle name="20% - Акцент5 9 8 4" xfId="26316"/>
    <cellStyle name="20% - Акцент5 9 8 5" xfId="35405"/>
    <cellStyle name="20% - Акцент5 9 8 6" xfId="36033"/>
    <cellStyle name="20% - Акцент5 9 8 7" xfId="39844"/>
    <cellStyle name="20% - Акцент5 9 8 8" xfId="45919"/>
    <cellStyle name="20% - Акцент5 9 8 9" xfId="45676"/>
    <cellStyle name="20% - Акцент5 9 9" xfId="1599"/>
    <cellStyle name="20% — акцент5 9 9" xfId="14520"/>
    <cellStyle name="20% - Акцент5 9 9 2" xfId="6058"/>
    <cellStyle name="20% - Акцент5 9 9 3" xfId="32863"/>
    <cellStyle name="20% - Акцент5 9 9 4" xfId="37641"/>
    <cellStyle name="20% - Акцент5 9 9 5" xfId="33500"/>
    <cellStyle name="20% - Акцент5 9 9 6" xfId="39845"/>
    <cellStyle name="20% - Акцент5 9 9 7" xfId="45763"/>
    <cellStyle name="20% - Акцент5 9 9 8" xfId="46138"/>
    <cellStyle name="20% - Акцент5 9 9 9" xfId="49013"/>
    <cellStyle name="20% — акцент6" xfId="131"/>
    <cellStyle name="20% - Акцент6 10" xfId="132"/>
    <cellStyle name="20% — акцент6 10" xfId="1602"/>
    <cellStyle name="20% - Акцент6 10 10" xfId="1603"/>
    <cellStyle name="20% — акцент6 10 10" xfId="35937"/>
    <cellStyle name="20% - Акцент6 10 10 2" xfId="6062"/>
    <cellStyle name="20% - Акцент6 10 10 3" xfId="37035"/>
    <cellStyle name="20% - Акцент6 10 10 4" xfId="36616"/>
    <cellStyle name="20% - Акцент6 10 10 5" xfId="39848"/>
    <cellStyle name="20% - Акцент6 10 10 6" xfId="45445"/>
    <cellStyle name="20% - Акцент6 10 10 7" xfId="42808"/>
    <cellStyle name="20% - Акцент6 10 10 8" xfId="49016"/>
    <cellStyle name="20% - Акцент6 10 11" xfId="1601"/>
    <cellStyle name="20% — акцент6 10 11" xfId="37186"/>
    <cellStyle name="20% - Акцент6 10 11 2" xfId="14894"/>
    <cellStyle name="20% - Акцент6 10 11 3" xfId="27007"/>
    <cellStyle name="20% - Акцент6 10 11 4" xfId="39846"/>
    <cellStyle name="20% - Акцент6 10 11 5" xfId="43640"/>
    <cellStyle name="20% - Акцент6 10 11 6" xfId="46302"/>
    <cellStyle name="20% - Акцент6 10 11 7" xfId="49014"/>
    <cellStyle name="20% - Акцент6 10 12" xfId="3864"/>
    <cellStyle name="20% — акцент6 10 12" xfId="36470"/>
    <cellStyle name="20% - Акцент6 10 13" xfId="4160"/>
    <cellStyle name="20% — акцент6 10 13" xfId="39847"/>
    <cellStyle name="20% - Акцент6 10 14" xfId="4409"/>
    <cellStyle name="20% — акцент6 10 14" xfId="43639"/>
    <cellStyle name="20% - Акцент6 10 15" xfId="4639"/>
    <cellStyle name="20% — акцент6 10 15" xfId="42807"/>
    <cellStyle name="20% - Акцент6 10 16" xfId="4843"/>
    <cellStyle name="20% — акцент6 10 16" xfId="49015"/>
    <cellStyle name="20% - Акцент6 10 17" xfId="6060"/>
    <cellStyle name="20% - Акцент6 10 18" xfId="8358"/>
    <cellStyle name="20% - Акцент6 10 18 2" xfId="21055"/>
    <cellStyle name="20% - Акцент6 10 19" xfId="8492"/>
    <cellStyle name="20% - Акцент6 10 19 2" xfId="21189"/>
    <cellStyle name="20% - Акцент6 10 2" xfId="133"/>
    <cellStyle name="20% — акцент6 10 2" xfId="6061"/>
    <cellStyle name="20% - Акцент6 10 2 10" xfId="10213"/>
    <cellStyle name="20% - Акцент6 10 2 11" xfId="10531"/>
    <cellStyle name="20% - Акцент6 10 2 12" xfId="10849"/>
    <cellStyle name="20% - Акцент6 10 2 13" xfId="11167"/>
    <cellStyle name="20% - Акцент6 10 2 14" xfId="11485"/>
    <cellStyle name="20% - Акцент6 10 2 15" xfId="11803"/>
    <cellStyle name="20% - Акцент6 10 2 16" xfId="12121"/>
    <cellStyle name="20% - Акцент6 10 2 17" xfId="12529"/>
    <cellStyle name="20% - Акцент6 10 2 18" xfId="12757"/>
    <cellStyle name="20% - Акцент6 10 2 19" xfId="13164"/>
    <cellStyle name="20% - Акцент6 10 2 2" xfId="1604"/>
    <cellStyle name="20% - Акцент6 10 2 2 2" xfId="6064"/>
    <cellStyle name="20% - Акцент6 10 2 20" xfId="13487"/>
    <cellStyle name="20% - Акцент6 10 2 21" xfId="16831"/>
    <cellStyle name="20% - Акцент6 10 2 22" xfId="18621"/>
    <cellStyle name="20% - Акцент6 10 2 23" xfId="18661"/>
    <cellStyle name="20% - Акцент6 10 2 24" xfId="29088"/>
    <cellStyle name="20% - Акцент6 10 2 25" xfId="28097"/>
    <cellStyle name="20% - Акцент6 10 2 26" xfId="32050"/>
    <cellStyle name="20% - Акцент6 10 2 27" xfId="22056"/>
    <cellStyle name="20% - Акцент6 10 2 28" xfId="25921"/>
    <cellStyle name="20% - Акцент6 10 2 29" xfId="35446"/>
    <cellStyle name="20% - Акцент6 10 2 3" xfId="3865"/>
    <cellStyle name="20% - Акцент6 10 2 30" xfId="38506"/>
    <cellStyle name="20% - Акцент6 10 2 31" xfId="44282"/>
    <cellStyle name="20% - Акцент6 10 2 32" xfId="46604"/>
    <cellStyle name="20% - Акцент6 10 2 33" xfId="47810"/>
    <cellStyle name="20% - Акцент6 10 2 4" xfId="6063"/>
    <cellStyle name="20% - Акцент6 10 2 5" xfId="8712"/>
    <cellStyle name="20% - Акцент6 10 2 6" xfId="9031"/>
    <cellStyle name="20% - Акцент6 10 2 7" xfId="9259"/>
    <cellStyle name="20% - Акцент6 10 2 8" xfId="9577"/>
    <cellStyle name="20% - Акцент6 10 2 9" xfId="9895"/>
    <cellStyle name="20% - Акцент6 10 20" xfId="8711"/>
    <cellStyle name="20% - Акцент6 10 21" xfId="9030"/>
    <cellStyle name="20% - Акцент6 10 22" xfId="9260"/>
    <cellStyle name="20% - Акцент6 10 23" xfId="9578"/>
    <cellStyle name="20% - Акцент6 10 24" xfId="9896"/>
    <cellStyle name="20% - Акцент6 10 25" xfId="10214"/>
    <cellStyle name="20% - Акцент6 10 26" xfId="10532"/>
    <cellStyle name="20% - Акцент6 10 27" xfId="10850"/>
    <cellStyle name="20% - Акцент6 10 28" xfId="11168"/>
    <cellStyle name="20% - Акцент6 10 29" xfId="11486"/>
    <cellStyle name="20% - Акцент6 10 3" xfId="1605"/>
    <cellStyle name="20% — акцент6 10 3" xfId="14895"/>
    <cellStyle name="20% - Акцент6 10 3 10" xfId="36733"/>
    <cellStyle name="20% - Акцент6 10 3 11" xfId="31928"/>
    <cellStyle name="20% - Акцент6 10 3 12" xfId="39849"/>
    <cellStyle name="20% - Акцент6 10 3 13" xfId="45121"/>
    <cellStyle name="20% - Акцент6 10 3 14" xfId="42821"/>
    <cellStyle name="20% - Акцент6 10 3 15" xfId="49017"/>
    <cellStyle name="20% - Акцент6 10 3 2" xfId="6065"/>
    <cellStyle name="20% - Акцент6 10 3 3" xfId="16192"/>
    <cellStyle name="20% - Акцент6 10 3 4" xfId="17323"/>
    <cellStyle name="20% - Акцент6 10 3 5" xfId="19251"/>
    <cellStyle name="20% - Акцент6 10 3 6" xfId="22202"/>
    <cellStyle name="20% - Акцент6 10 3 7" xfId="18434"/>
    <cellStyle name="20% - Акцент6 10 3 8" xfId="28915"/>
    <cellStyle name="20% - Акцент6 10 3 9" xfId="35354"/>
    <cellStyle name="20% - Акцент6 10 30" xfId="11804"/>
    <cellStyle name="20% - Акцент6 10 31" xfId="12122"/>
    <cellStyle name="20% - Акцент6 10 32" xfId="12528"/>
    <cellStyle name="20% - Акцент6 10 33" xfId="12758"/>
    <cellStyle name="20% - Акцент6 10 34" xfId="13163"/>
    <cellStyle name="20% - Акцент6 10 35" xfId="13486"/>
    <cellStyle name="20% - Акцент6 10 36" xfId="20923"/>
    <cellStyle name="20% - Акцент6 10 37" xfId="25267"/>
    <cellStyle name="20% - Акцент6 10 38" xfId="27070"/>
    <cellStyle name="20% - Акцент6 10 39" xfId="22583"/>
    <cellStyle name="20% - Акцент6 10 4" xfId="1606"/>
    <cellStyle name="20% — акцент6 10 4" xfId="20289"/>
    <cellStyle name="20% - Акцент6 10 4 10" xfId="36916"/>
    <cellStyle name="20% - Акцент6 10 4 11" xfId="39850"/>
    <cellStyle name="20% - Акцент6 10 4 12" xfId="44958"/>
    <cellStyle name="20% - Акцент6 10 4 13" xfId="42809"/>
    <cellStyle name="20% - Акцент6 10 4 14" xfId="49018"/>
    <cellStyle name="20% - Акцент6 10 4 2" xfId="6066"/>
    <cellStyle name="20% - Акцент6 10 4 3" xfId="17715"/>
    <cellStyle name="20% - Акцент6 10 4 4" xfId="25235"/>
    <cellStyle name="20% - Акцент6 10 4 5" xfId="23437"/>
    <cellStyle name="20% - Акцент6 10 4 6" xfId="27454"/>
    <cellStyle name="20% - Акцент6 10 4 7" xfId="26308"/>
    <cellStyle name="20% - Акцент6 10 4 8" xfId="35160"/>
    <cellStyle name="20% - Акцент6 10 4 9" xfId="35596"/>
    <cellStyle name="20% - Акцент6 10 40" xfId="23870"/>
    <cellStyle name="20% - Акцент6 10 41" xfId="23178"/>
    <cellStyle name="20% - Акцент6 10 42" xfId="34579"/>
    <cellStyle name="20% - Акцент6 10 43" xfId="36005"/>
    <cellStyle name="20% - Акцент6 10 44" xfId="37425"/>
    <cellStyle name="20% - Акцент6 10 45" xfId="38505"/>
    <cellStyle name="20% - Акцент6 10 46" xfId="41834"/>
    <cellStyle name="20% - Акцент6 10 47" xfId="44178"/>
    <cellStyle name="20% - Акцент6 10 48" xfId="47809"/>
    <cellStyle name="20% - Акцент6 10 5" xfId="1607"/>
    <cellStyle name="20% — акцент6 10 5" xfId="19659"/>
    <cellStyle name="20% - Акцент6 10 5 10" xfId="39851"/>
    <cellStyle name="20% - Акцент6 10 5 11" xfId="44793"/>
    <cellStyle name="20% - Акцент6 10 5 12" xfId="42810"/>
    <cellStyle name="20% - Акцент6 10 5 13" xfId="49019"/>
    <cellStyle name="20% - Акцент6 10 5 2" xfId="6067"/>
    <cellStyle name="20% - Акцент6 10 5 3" xfId="24277"/>
    <cellStyle name="20% - Акцент6 10 5 4" xfId="26857"/>
    <cellStyle name="20% - Акцент6 10 5 5" xfId="22753"/>
    <cellStyle name="20% - Акцент6 10 5 6" xfId="22925"/>
    <cellStyle name="20% - Акцент6 10 5 7" xfId="32304"/>
    <cellStyle name="20% - Акцент6 10 5 8" xfId="35820"/>
    <cellStyle name="20% - Акцент6 10 5 9" xfId="37070"/>
    <cellStyle name="20% - Акцент6 10 6" xfId="1608"/>
    <cellStyle name="20% — акцент6 10 6" xfId="18584"/>
    <cellStyle name="20% - Акцент6 10 6 10" xfId="44630"/>
    <cellStyle name="20% - Акцент6 10 6 11" xfId="42811"/>
    <cellStyle name="20% - Акцент6 10 6 12" xfId="49020"/>
    <cellStyle name="20% - Акцент6 10 6 2" xfId="6068"/>
    <cellStyle name="20% - Акцент6 10 6 3" xfId="17551"/>
    <cellStyle name="20% - Акцент6 10 6 4" xfId="20103"/>
    <cellStyle name="20% - Акцент6 10 6 5" xfId="20780"/>
    <cellStyle name="20% - Акцент6 10 6 6" xfId="30035"/>
    <cellStyle name="20% - Акцент6 10 6 7" xfId="36582"/>
    <cellStyle name="20% - Акцент6 10 6 8" xfId="37241"/>
    <cellStyle name="20% - Акцент6 10 6 9" xfId="39852"/>
    <cellStyle name="20% - Акцент6 10 7" xfId="1609"/>
    <cellStyle name="20% — акцент6 10 7" xfId="26417"/>
    <cellStyle name="20% - Акцент6 10 7 10" xfId="42812"/>
    <cellStyle name="20% - Акцент6 10 7 11" xfId="49021"/>
    <cellStyle name="20% - Акцент6 10 7 2" xfId="6069"/>
    <cellStyle name="20% - Акцент6 10 7 3" xfId="29642"/>
    <cellStyle name="20% - Акцент6 10 7 4" xfId="27773"/>
    <cellStyle name="20% - Акцент6 10 7 5" xfId="34957"/>
    <cellStyle name="20% - Акцент6 10 7 6" xfId="36434"/>
    <cellStyle name="20% - Акцент6 10 7 7" xfId="37372"/>
    <cellStyle name="20% - Акцент6 10 7 8" xfId="39853"/>
    <cellStyle name="20% - Акцент6 10 7 9" xfId="44352"/>
    <cellStyle name="20% - Акцент6 10 8" xfId="1610"/>
    <cellStyle name="20% — акцент6 10 8" xfId="30596"/>
    <cellStyle name="20% - Акцент6 10 8 10" xfId="49022"/>
    <cellStyle name="20% - Акцент6 10 8 2" xfId="6070"/>
    <cellStyle name="20% - Акцент6 10 8 3" xfId="34737"/>
    <cellStyle name="20% - Акцент6 10 8 4" xfId="27357"/>
    <cellStyle name="20% - Акцент6 10 8 5" xfId="35761"/>
    <cellStyle name="20% - Акцент6 10 8 6" xfId="37549"/>
    <cellStyle name="20% - Акцент6 10 8 7" xfId="39854"/>
    <cellStyle name="20% - Акцент6 10 8 8" xfId="44448"/>
    <cellStyle name="20% - Акцент6 10 8 9" xfId="42813"/>
    <cellStyle name="20% - Акцент6 10 9" xfId="1611"/>
    <cellStyle name="20% — акцент6 10 9" xfId="32823"/>
    <cellStyle name="20% - Акцент6 10 9 2" xfId="6071"/>
    <cellStyle name="20% - Акцент6 10 9 3" xfId="33232"/>
    <cellStyle name="20% - Акцент6 10 9 4" xfId="25870"/>
    <cellStyle name="20% - Акцент6 10 9 5" xfId="18026"/>
    <cellStyle name="20% - Акцент6 10 9 6" xfId="39855"/>
    <cellStyle name="20% - Акцент6 10 9 7" xfId="43608"/>
    <cellStyle name="20% - Акцент6 10 9 8" xfId="42814"/>
    <cellStyle name="20% - Акцент6 10 9 9" xfId="49023"/>
    <cellStyle name="20% - Акцент6 11" xfId="134"/>
    <cellStyle name="20% — акцент6 11" xfId="1613"/>
    <cellStyle name="20% - Акцент6 11 10" xfId="1614"/>
    <cellStyle name="20% — акцент6 11 10" xfId="25538"/>
    <cellStyle name="20% - Акцент6 11 10 2" xfId="6074"/>
    <cellStyle name="20% - Акцент6 11 10 3" xfId="36020"/>
    <cellStyle name="20% - Акцент6 11 10 4" xfId="26423"/>
    <cellStyle name="20% - Акцент6 11 10 5" xfId="39858"/>
    <cellStyle name="20% - Акцент6 11 10 6" xfId="43637"/>
    <cellStyle name="20% - Акцент6 11 10 7" xfId="42817"/>
    <cellStyle name="20% - Акцент6 11 10 8" xfId="49026"/>
    <cellStyle name="20% - Акцент6 11 11" xfId="1612"/>
    <cellStyle name="20% — акцент6 11 11" xfId="17253"/>
    <cellStyle name="20% - Акцент6 11 11 2" xfId="14904"/>
    <cellStyle name="20% - Акцент6 11 11 3" xfId="31416"/>
    <cellStyle name="20% - Акцент6 11 11 4" xfId="39856"/>
    <cellStyle name="20% - Акцент6 11 11 5" xfId="42468"/>
    <cellStyle name="20% - Акцент6 11 11 6" xfId="42815"/>
    <cellStyle name="20% - Акцент6 11 11 7" xfId="49024"/>
    <cellStyle name="20% - Акцент6 11 12" xfId="3866"/>
    <cellStyle name="20% — акцент6 11 12" xfId="27289"/>
    <cellStyle name="20% - Акцент6 11 13" xfId="4161"/>
    <cellStyle name="20% — акцент6 11 13" xfId="39857"/>
    <cellStyle name="20% - Акцент6 11 14" xfId="4411"/>
    <cellStyle name="20% — акцент6 11 14" xfId="43638"/>
    <cellStyle name="20% - Акцент6 11 15" xfId="4637"/>
    <cellStyle name="20% — акцент6 11 15" xfId="42816"/>
    <cellStyle name="20% - Акцент6 11 16" xfId="4841"/>
    <cellStyle name="20% — акцент6 11 16" xfId="49025"/>
    <cellStyle name="20% - Акцент6 11 17" xfId="6072"/>
    <cellStyle name="20% - Акцент6 11 18" xfId="8360"/>
    <cellStyle name="20% - Акцент6 11 18 2" xfId="21057"/>
    <cellStyle name="20% - Акцент6 11 19" xfId="8490"/>
    <cellStyle name="20% - Акцент6 11 19 2" xfId="21187"/>
    <cellStyle name="20% - Акцент6 11 2" xfId="135"/>
    <cellStyle name="20% — акцент6 11 2" xfId="6073"/>
    <cellStyle name="20% - Акцент6 11 2 10" xfId="10211"/>
    <cellStyle name="20% - Акцент6 11 2 11" xfId="10529"/>
    <cellStyle name="20% - Акцент6 11 2 12" xfId="10847"/>
    <cellStyle name="20% - Акцент6 11 2 13" xfId="11165"/>
    <cellStyle name="20% - Акцент6 11 2 14" xfId="11483"/>
    <cellStyle name="20% - Акцент6 11 2 15" xfId="11801"/>
    <cellStyle name="20% - Акцент6 11 2 16" xfId="12119"/>
    <cellStyle name="20% - Акцент6 11 2 17" xfId="12531"/>
    <cellStyle name="20% - Акцент6 11 2 18" xfId="12755"/>
    <cellStyle name="20% - Акцент6 11 2 19" xfId="13166"/>
    <cellStyle name="20% - Акцент6 11 2 2" xfId="1615"/>
    <cellStyle name="20% - Акцент6 11 2 2 2" xfId="6076"/>
    <cellStyle name="20% - Акцент6 11 2 20" xfId="13489"/>
    <cellStyle name="20% - Акцент6 11 2 21" xfId="20922"/>
    <cellStyle name="20% - Акцент6 11 2 22" xfId="25555"/>
    <cellStyle name="20% - Акцент6 11 2 23" xfId="27086"/>
    <cellStyle name="20% - Акцент6 11 2 24" xfId="29359"/>
    <cellStyle name="20% - Акцент6 11 2 25" xfId="30315"/>
    <cellStyle name="20% - Акцент6 11 2 26" xfId="32306"/>
    <cellStyle name="20% - Акцент6 11 2 27" xfId="32302"/>
    <cellStyle name="20% - Акцент6 11 2 28" xfId="29427"/>
    <cellStyle name="20% - Акцент6 11 2 29" xfId="30413"/>
    <cellStyle name="20% - Акцент6 11 2 3" xfId="3867"/>
    <cellStyle name="20% - Акцент6 11 2 30" xfId="38508"/>
    <cellStyle name="20% - Акцент6 11 2 31" xfId="44280"/>
    <cellStyle name="20% - Акцент6 11 2 32" xfId="46738"/>
    <cellStyle name="20% - Акцент6 11 2 33" xfId="47812"/>
    <cellStyle name="20% - Акцент6 11 2 4" xfId="6075"/>
    <cellStyle name="20% - Акцент6 11 2 5" xfId="8714"/>
    <cellStyle name="20% - Акцент6 11 2 6" xfId="9033"/>
    <cellStyle name="20% - Акцент6 11 2 7" xfId="9257"/>
    <cellStyle name="20% - Акцент6 11 2 8" xfId="9575"/>
    <cellStyle name="20% - Акцент6 11 2 9" xfId="9893"/>
    <cellStyle name="20% - Акцент6 11 20" xfId="8713"/>
    <cellStyle name="20% - Акцент6 11 21" xfId="9032"/>
    <cellStyle name="20% - Акцент6 11 22" xfId="9258"/>
    <cellStyle name="20% - Акцент6 11 23" xfId="9576"/>
    <cellStyle name="20% - Акцент6 11 24" xfId="9894"/>
    <cellStyle name="20% - Акцент6 11 25" xfId="10212"/>
    <cellStyle name="20% - Акцент6 11 26" xfId="10530"/>
    <cellStyle name="20% - Акцент6 11 27" xfId="10848"/>
    <cellStyle name="20% - Акцент6 11 28" xfId="11166"/>
    <cellStyle name="20% - Акцент6 11 29" xfId="11484"/>
    <cellStyle name="20% - Акцент6 11 3" xfId="1616"/>
    <cellStyle name="20% — акцент6 11 3" xfId="14905"/>
    <cellStyle name="20% - Акцент6 11 3 10" xfId="35986"/>
    <cellStyle name="20% - Акцент6 11 3 11" xfId="32104"/>
    <cellStyle name="20% - Акцент6 11 3 12" xfId="39859"/>
    <cellStyle name="20% - Акцент6 11 3 13" xfId="42301"/>
    <cellStyle name="20% - Акцент6 11 3 14" xfId="42818"/>
    <cellStyle name="20% - Акцент6 11 3 15" xfId="49027"/>
    <cellStyle name="20% - Акцент6 11 3 2" xfId="6077"/>
    <cellStyle name="20% - Акцент6 11 3 3" xfId="23301"/>
    <cellStyle name="20% - Акцент6 11 3 4" xfId="17555"/>
    <cellStyle name="20% - Акцент6 11 3 5" xfId="18911"/>
    <cellStyle name="20% - Акцент6 11 3 6" xfId="30900"/>
    <cellStyle name="20% - Акцент6 11 3 7" xfId="30483"/>
    <cellStyle name="20% - Акцент6 11 3 8" xfId="33338"/>
    <cellStyle name="20% - Акцент6 11 3 9" xfId="23452"/>
    <cellStyle name="20% - Акцент6 11 30" xfId="11802"/>
    <cellStyle name="20% - Акцент6 11 31" xfId="12120"/>
    <cellStyle name="20% - Акцент6 11 32" xfId="12530"/>
    <cellStyle name="20% - Акцент6 11 33" xfId="12756"/>
    <cellStyle name="20% - Акцент6 11 34" xfId="13165"/>
    <cellStyle name="20% - Акцент6 11 35" xfId="13488"/>
    <cellStyle name="20% - Акцент6 11 36" xfId="13787"/>
    <cellStyle name="20% - Акцент6 11 37" xfId="14552"/>
    <cellStyle name="20% - Акцент6 11 38" xfId="23880"/>
    <cellStyle name="20% - Акцент6 11 39" xfId="26659"/>
    <cellStyle name="20% - Акцент6 11 4" xfId="1617"/>
    <cellStyle name="20% — акцент6 11 4" xfId="20287"/>
    <cellStyle name="20% - Акцент6 11 4 10" xfId="33736"/>
    <cellStyle name="20% - Акцент6 11 4 11" xfId="39860"/>
    <cellStyle name="20% - Акцент6 11 4 12" xfId="42142"/>
    <cellStyle name="20% - Акцент6 11 4 13" xfId="42819"/>
    <cellStyle name="20% - Акцент6 11 4 14" xfId="49028"/>
    <cellStyle name="20% - Акцент6 11 4 2" xfId="6078"/>
    <cellStyle name="20% - Акцент6 11 4 3" xfId="19658"/>
    <cellStyle name="20% - Акцент6 11 4 4" xfId="27214"/>
    <cellStyle name="20% - Акцент6 11 4 5" xfId="30637"/>
    <cellStyle name="20% - Акцент6 11 4 6" xfId="30707"/>
    <cellStyle name="20% - Акцент6 11 4 7" xfId="25476"/>
    <cellStyle name="20% - Акцент6 11 4 8" xfId="32504"/>
    <cellStyle name="20% - Акцент6 11 4 9" xfId="27910"/>
    <cellStyle name="20% - Акцент6 11 40" xfId="20170"/>
    <cellStyle name="20% - Акцент6 11 41" xfId="17222"/>
    <cellStyle name="20% - Акцент6 11 42" xfId="28964"/>
    <cellStyle name="20% - Акцент6 11 43" xfId="36197"/>
    <cellStyle name="20% - Акцент6 11 44" xfId="37574"/>
    <cellStyle name="20% - Акцент6 11 45" xfId="38507"/>
    <cellStyle name="20% - Акцент6 11 46" xfId="41833"/>
    <cellStyle name="20% - Акцент6 11 47" xfId="41943"/>
    <cellStyle name="20% - Акцент6 11 48" xfId="47811"/>
    <cellStyle name="20% - Акцент6 11 5" xfId="1618"/>
    <cellStyle name="20% — акцент6 11 5" xfId="19936"/>
    <cellStyle name="20% - Акцент6 11 5 10" xfId="39861"/>
    <cellStyle name="20% - Акцент6 11 5 11" xfId="42014"/>
    <cellStyle name="20% - Акцент6 11 5 12" xfId="42820"/>
    <cellStyle name="20% - Акцент6 11 5 13" xfId="49029"/>
    <cellStyle name="20% - Акцент6 11 5 2" xfId="6079"/>
    <cellStyle name="20% - Акцент6 11 5 3" xfId="23267"/>
    <cellStyle name="20% - Акцент6 11 5 4" xfId="30377"/>
    <cellStyle name="20% - Акцент6 11 5 5" xfId="32975"/>
    <cellStyle name="20% - Акцент6 11 5 6" xfId="18410"/>
    <cellStyle name="20% - Акцент6 11 5 7" xfId="17507"/>
    <cellStyle name="20% - Акцент6 11 5 8" xfId="36215"/>
    <cellStyle name="20% - Акцент6 11 5 9" xfId="34872"/>
    <cellStyle name="20% - Акцент6 11 6" xfId="1619"/>
    <cellStyle name="20% — акцент6 11 6" xfId="21529"/>
    <cellStyle name="20% - Акцент6 11 6 10" xfId="43636"/>
    <cellStyle name="20% - Акцент6 11 6 11" xfId="42440"/>
    <cellStyle name="20% - Акцент6 11 6 12" xfId="49030"/>
    <cellStyle name="20% - Акцент6 11 6 2" xfId="6080"/>
    <cellStyle name="20% - Акцент6 11 6 3" xfId="30103"/>
    <cellStyle name="20% - Акцент6 11 6 4" xfId="32720"/>
    <cellStyle name="20% - Акцент6 11 6 5" xfId="33113"/>
    <cellStyle name="20% - Акцент6 11 6 6" xfId="19346"/>
    <cellStyle name="20% - Акцент6 11 6 7" xfId="14264"/>
    <cellStyle name="20% - Акцент6 11 6 8" xfId="36807"/>
    <cellStyle name="20% - Акцент6 11 6 9" xfId="39862"/>
    <cellStyle name="20% - Акцент6 11 7" xfId="1620"/>
    <cellStyle name="20% — акцент6 11 7" xfId="26571"/>
    <cellStyle name="20% - Акцент6 11 7 10" xfId="45484"/>
    <cellStyle name="20% - Акцент6 11 7 11" xfId="49031"/>
    <cellStyle name="20% - Акцент6 11 7 2" xfId="6081"/>
    <cellStyle name="20% - Акцент6 11 7 3" xfId="32476"/>
    <cellStyle name="20% - Акцент6 11 7 4" xfId="32115"/>
    <cellStyle name="20% - Акцент6 11 7 5" xfId="14467"/>
    <cellStyle name="20% - Акцент6 11 7 6" xfId="30813"/>
    <cellStyle name="20% - Акцент6 11 7 7" xfId="36512"/>
    <cellStyle name="20% - Акцент6 11 7 8" xfId="39863"/>
    <cellStyle name="20% - Акцент6 11 7 9" xfId="43635"/>
    <cellStyle name="20% - Акцент6 11 8" xfId="1621"/>
    <cellStyle name="20% — акцент6 11 8" xfId="29172"/>
    <cellStyle name="20% - Акцент6 11 8 10" xfId="49032"/>
    <cellStyle name="20% - Акцент6 11 8 2" xfId="6082"/>
    <cellStyle name="20% - Акцент6 11 8 3" xfId="27176"/>
    <cellStyle name="20% - Акцент6 11 8 4" xfId="20184"/>
    <cellStyle name="20% - Акцент6 11 8 5" xfId="34802"/>
    <cellStyle name="20% - Акцент6 11 8 6" xfId="36366"/>
    <cellStyle name="20% - Акцент6 11 8 7" xfId="39864"/>
    <cellStyle name="20% - Акцент6 11 8 8" xfId="43634"/>
    <cellStyle name="20% - Акцент6 11 8 9" xfId="45528"/>
    <cellStyle name="20% - Акцент6 11 9" xfId="1622"/>
    <cellStyle name="20% — акцент6 11 9" xfId="34042"/>
    <cellStyle name="20% - Акцент6 11 9 2" xfId="6083"/>
    <cellStyle name="20% - Акцент6 11 9 3" xfId="22914"/>
    <cellStyle name="20% - Акцент6 11 9 4" xfId="23911"/>
    <cellStyle name="20% - Акцент6 11 9 5" xfId="18760"/>
    <cellStyle name="20% - Акцент6 11 9 6" xfId="39865"/>
    <cellStyle name="20% - Акцент6 11 9 7" xfId="43633"/>
    <cellStyle name="20% - Акцент6 11 9 8" xfId="46626"/>
    <cellStyle name="20% - Акцент6 11 9 9" xfId="49033"/>
    <cellStyle name="20% - Акцент6 12" xfId="136"/>
    <cellStyle name="20% — акцент6 12" xfId="1624"/>
    <cellStyle name="20% - Акцент6 12 10" xfId="1625"/>
    <cellStyle name="20% — акцент6 12 10" xfId="33403"/>
    <cellStyle name="20% - Акцент6 12 10 2" xfId="6086"/>
    <cellStyle name="20% - Акцент6 12 10 3" xfId="33437"/>
    <cellStyle name="20% - Акцент6 12 10 4" xfId="35362"/>
    <cellStyle name="20% - Акцент6 12 10 5" xfId="39868"/>
    <cellStyle name="20% - Акцент6 12 10 6" xfId="42302"/>
    <cellStyle name="20% - Акцент6 12 10 7" xfId="44720"/>
    <cellStyle name="20% - Акцент6 12 10 8" xfId="49036"/>
    <cellStyle name="20% - Акцент6 12 11" xfId="1623"/>
    <cellStyle name="20% — акцент6 12 11" xfId="28202"/>
    <cellStyle name="20% - Акцент6 12 11 2" xfId="14914"/>
    <cellStyle name="20% - Акцент6 12 11 3" xfId="30961"/>
    <cellStyle name="20% - Акцент6 12 11 4" xfId="39866"/>
    <cellStyle name="20% - Акцент6 12 11 5" xfId="43632"/>
    <cellStyle name="20% - Акцент6 12 11 6" xfId="42239"/>
    <cellStyle name="20% - Акцент6 12 11 7" xfId="49034"/>
    <cellStyle name="20% - Акцент6 12 12" xfId="3868"/>
    <cellStyle name="20% — акцент6 12 12" xfId="28879"/>
    <cellStyle name="20% - Акцент6 12 13" xfId="4162"/>
    <cellStyle name="20% — акцент6 12 13" xfId="39867"/>
    <cellStyle name="20% - Акцент6 12 14" xfId="4413"/>
    <cellStyle name="20% — акцент6 12 14" xfId="42398"/>
    <cellStyle name="20% - Акцент6 12 15" xfId="4635"/>
    <cellStyle name="20% — акцент6 12 15" xfId="43007"/>
    <cellStyle name="20% - Акцент6 12 16" xfId="4839"/>
    <cellStyle name="20% — акцент6 12 16" xfId="49035"/>
    <cellStyle name="20% - Акцент6 12 17" xfId="6084"/>
    <cellStyle name="20% - Акцент6 12 18" xfId="8362"/>
    <cellStyle name="20% - Акцент6 12 18 2" xfId="21059"/>
    <cellStyle name="20% - Акцент6 12 19" xfId="8489"/>
    <cellStyle name="20% - Акцент6 12 19 2" xfId="21186"/>
    <cellStyle name="20% - Акцент6 12 2" xfId="137"/>
    <cellStyle name="20% — акцент6 12 2" xfId="6085"/>
    <cellStyle name="20% - Акцент6 12 2 10" xfId="10209"/>
    <cellStyle name="20% - Акцент6 12 2 11" xfId="10527"/>
    <cellStyle name="20% - Акцент6 12 2 12" xfId="10845"/>
    <cellStyle name="20% - Акцент6 12 2 13" xfId="11163"/>
    <cellStyle name="20% - Акцент6 12 2 14" xfId="11481"/>
    <cellStyle name="20% - Акцент6 12 2 15" xfId="11799"/>
    <cellStyle name="20% - Акцент6 12 2 16" xfId="12117"/>
    <cellStyle name="20% - Акцент6 12 2 17" xfId="12533"/>
    <cellStyle name="20% - Акцент6 12 2 18" xfId="12753"/>
    <cellStyle name="20% - Акцент6 12 2 19" xfId="13168"/>
    <cellStyle name="20% - Акцент6 12 2 2" xfId="1626"/>
    <cellStyle name="20% - Акцент6 12 2 2 2" xfId="6088"/>
    <cellStyle name="20% - Акцент6 12 2 20" xfId="13491"/>
    <cellStyle name="20% - Акцент6 12 2 21" xfId="20920"/>
    <cellStyle name="20% - Акцент6 12 2 22" xfId="19742"/>
    <cellStyle name="20% - Акцент6 12 2 23" xfId="27374"/>
    <cellStyle name="20% - Акцент6 12 2 24" xfId="24803"/>
    <cellStyle name="20% - Акцент6 12 2 25" xfId="30575"/>
    <cellStyle name="20% - Акцент6 12 2 26" xfId="32562"/>
    <cellStyle name="20% - Акцент6 12 2 27" xfId="32839"/>
    <cellStyle name="20% - Акцент6 12 2 28" xfId="17645"/>
    <cellStyle name="20% - Акцент6 12 2 29" xfId="18057"/>
    <cellStyle name="20% - Акцент6 12 2 3" xfId="3869"/>
    <cellStyle name="20% - Акцент6 12 2 30" xfId="38510"/>
    <cellStyle name="20% - Акцент6 12 2 31" xfId="41832"/>
    <cellStyle name="20% - Акцент6 12 2 32" xfId="42633"/>
    <cellStyle name="20% - Акцент6 12 2 33" xfId="47814"/>
    <cellStyle name="20% - Акцент6 12 2 4" xfId="6087"/>
    <cellStyle name="20% - Акцент6 12 2 5" xfId="8716"/>
    <cellStyle name="20% - Акцент6 12 2 6" xfId="9035"/>
    <cellStyle name="20% - Акцент6 12 2 7" xfId="9255"/>
    <cellStyle name="20% - Акцент6 12 2 8" xfId="9573"/>
    <cellStyle name="20% - Акцент6 12 2 9" xfId="9891"/>
    <cellStyle name="20% - Акцент6 12 20" xfId="8715"/>
    <cellStyle name="20% - Акцент6 12 21" xfId="9034"/>
    <cellStyle name="20% - Акцент6 12 22" xfId="9256"/>
    <cellStyle name="20% - Акцент6 12 23" xfId="9574"/>
    <cellStyle name="20% - Акцент6 12 24" xfId="9892"/>
    <cellStyle name="20% - Акцент6 12 25" xfId="10210"/>
    <cellStyle name="20% - Акцент6 12 26" xfId="10528"/>
    <cellStyle name="20% - Акцент6 12 27" xfId="10846"/>
    <cellStyle name="20% - Акцент6 12 28" xfId="11164"/>
    <cellStyle name="20% - Акцент6 12 29" xfId="11482"/>
    <cellStyle name="20% - Акцент6 12 3" xfId="1627"/>
    <cellStyle name="20% — акцент6 12 3" xfId="14915"/>
    <cellStyle name="20% - Акцент6 12 3 10" xfId="17029"/>
    <cellStyle name="20% - Акцент6 12 3 11" xfId="21473"/>
    <cellStyle name="20% - Акцент6 12 3 12" xfId="39869"/>
    <cellStyle name="20% - Акцент6 12 3 13" xfId="42015"/>
    <cellStyle name="20% - Акцент6 12 3 14" xfId="44691"/>
    <cellStyle name="20% - Акцент6 12 3 15" xfId="49037"/>
    <cellStyle name="20% - Акцент6 12 3 2" xfId="6089"/>
    <cellStyle name="20% - Акцент6 12 3 3" xfId="20283"/>
    <cellStyle name="20% - Акцент6 12 3 4" xfId="26567"/>
    <cellStyle name="20% - Акцент6 12 3 5" xfId="22200"/>
    <cellStyle name="20% - Акцент6 12 3 6" xfId="22816"/>
    <cellStyle name="20% - Акцент6 12 3 7" xfId="31223"/>
    <cellStyle name="20% - Акцент6 12 3 8" xfId="25300"/>
    <cellStyle name="20% - Акцент6 12 3 9" xfId="34134"/>
    <cellStyle name="20% - Акцент6 12 30" xfId="11800"/>
    <cellStyle name="20% - Акцент6 12 31" xfId="12118"/>
    <cellStyle name="20% - Акцент6 12 32" xfId="12532"/>
    <cellStyle name="20% - Акцент6 12 33" xfId="12754"/>
    <cellStyle name="20% - Акцент6 12 34" xfId="13167"/>
    <cellStyle name="20% - Акцент6 12 35" xfId="13490"/>
    <cellStyle name="20% - Акцент6 12 36" xfId="13786"/>
    <cellStyle name="20% - Акцент6 12 37" xfId="15673"/>
    <cellStyle name="20% - Акцент6 12 38" xfId="17028"/>
    <cellStyle name="20% - Акцент6 12 39" xfId="24598"/>
    <cellStyle name="20% - Акцент6 12 4" xfId="1628"/>
    <cellStyle name="20% — акцент6 12 4" xfId="18009"/>
    <cellStyle name="20% - Акцент6 12 4 10" xfId="35246"/>
    <cellStyle name="20% - Акцент6 12 4 11" xfId="39870"/>
    <cellStyle name="20% - Акцент6 12 4 12" xfId="43631"/>
    <cellStyle name="20% - Акцент6 12 4 13" xfId="43249"/>
    <cellStyle name="20% - Акцент6 12 4 14" xfId="49038"/>
    <cellStyle name="20% - Акцент6 12 4 2" xfId="6090"/>
    <cellStyle name="20% - Акцент6 12 4 3" xfId="26280"/>
    <cellStyle name="20% - Акцент6 12 4 4" xfId="17252"/>
    <cellStyle name="20% - Акцент6 12 4 5" xfId="28616"/>
    <cellStyle name="20% - Акцент6 12 4 6" xfId="27872"/>
    <cellStyle name="20% - Акцент6 12 4 7" xfId="28733"/>
    <cellStyle name="20% - Акцент6 12 4 8" xfId="34338"/>
    <cellStyle name="20% - Акцент6 12 4 9" xfId="33926"/>
    <cellStyle name="20% - Акцент6 12 40" xfId="20072"/>
    <cellStyle name="20% - Акцент6 12 41" xfId="28419"/>
    <cellStyle name="20% - Акцент6 12 42" xfId="29567"/>
    <cellStyle name="20% - Акцент6 12 43" xfId="21567"/>
    <cellStyle name="20% - Акцент6 12 44" xfId="31092"/>
    <cellStyle name="20% - Акцент6 12 45" xfId="38509"/>
    <cellStyle name="20% - Акцент6 12 46" xfId="44281"/>
    <cellStyle name="20% - Акцент6 12 47" xfId="43045"/>
    <cellStyle name="20% - Акцент6 12 48" xfId="47813"/>
    <cellStyle name="20% - Акцент6 12 5" xfId="1629"/>
    <cellStyle name="20% — акцент6 12 5" xfId="27436"/>
    <cellStyle name="20% - Акцент6 12 5 10" xfId="39871"/>
    <cellStyle name="20% - Акцент6 12 5 11" xfId="43630"/>
    <cellStyle name="20% - Акцент6 12 5 12" xfId="44832"/>
    <cellStyle name="20% - Акцент6 12 5 13" xfId="49039"/>
    <cellStyle name="20% - Акцент6 12 5 2" xfId="6091"/>
    <cellStyle name="20% - Акцент6 12 5 3" xfId="19176"/>
    <cellStyle name="20% - Акцент6 12 5 4" xfId="19024"/>
    <cellStyle name="20% - Акцент6 12 5 5" xfId="30255"/>
    <cellStyle name="20% - Акцент6 12 5 6" xfId="28045"/>
    <cellStyle name="20% - Акцент6 12 5 7" xfId="34600"/>
    <cellStyle name="20% - Акцент6 12 5 8" xfId="31076"/>
    <cellStyle name="20% - Акцент6 12 5 9" xfId="33226"/>
    <cellStyle name="20% - Акцент6 12 6" xfId="1630"/>
    <cellStyle name="20% — акцент6 12 6" xfId="23943"/>
    <cellStyle name="20% - Акцент6 12 6 10" xfId="43629"/>
    <cellStyle name="20% - Акцент6 12 6 11" xfId="43250"/>
    <cellStyle name="20% - Акцент6 12 6 12" xfId="49040"/>
    <cellStyle name="20% - Акцент6 12 6 2" xfId="6092"/>
    <cellStyle name="20% - Акцент6 12 6 3" xfId="25855"/>
    <cellStyle name="20% - Акцент6 12 6 4" xfId="26120"/>
    <cellStyle name="20% - Акцент6 12 6 5" xfId="31179"/>
    <cellStyle name="20% - Акцент6 12 6 6" xfId="32725"/>
    <cellStyle name="20% - Акцент6 12 6 7" xfId="31039"/>
    <cellStyle name="20% - Акцент6 12 6 8" xfId="14731"/>
    <cellStyle name="20% - Акцент6 12 6 9" xfId="39872"/>
    <cellStyle name="20% - Акцент6 12 7" xfId="1631"/>
    <cellStyle name="20% — акцент6 12 7" xfId="23105"/>
    <cellStyle name="20% - Акцент6 12 7 10" xfId="44998"/>
    <cellStyle name="20% - Акцент6 12 7 11" xfId="49041"/>
    <cellStyle name="20% - Акцент6 12 7 2" xfId="6093"/>
    <cellStyle name="20% - Акцент6 12 7 3" xfId="27526"/>
    <cellStyle name="20% - Акцент6 12 7 4" xfId="17326"/>
    <cellStyle name="20% - Акцент6 12 7 5" xfId="31731"/>
    <cellStyle name="20% - Акцент6 12 7 6" xfId="31900"/>
    <cellStyle name="20% - Акцент6 12 7 7" xfId="30985"/>
    <cellStyle name="20% - Акцент6 12 7 8" xfId="39873"/>
    <cellStyle name="20% - Акцент6 12 7 9" xfId="46866"/>
    <cellStyle name="20% - Акцент6 12 8" xfId="1632"/>
    <cellStyle name="20% — акцент6 12 8" xfId="31455"/>
    <cellStyle name="20% - Акцент6 12 8 10" xfId="49042"/>
    <cellStyle name="20% - Акцент6 12 8 2" xfId="6094"/>
    <cellStyle name="20% - Акцент6 12 8 3" xfId="19538"/>
    <cellStyle name="20% - Акцент6 12 8 4" xfId="30269"/>
    <cellStyle name="20% - Акцент6 12 8 5" xfId="21907"/>
    <cellStyle name="20% - Акцент6 12 8 6" xfId="20397"/>
    <cellStyle name="20% - Акцент6 12 8 7" xfId="39874"/>
    <cellStyle name="20% - Акцент6 12 8 8" xfId="46703"/>
    <cellStyle name="20% - Акцент6 12 8 9" xfId="43251"/>
    <cellStyle name="20% - Акцент6 12 9" xfId="1633"/>
    <cellStyle name="20% — акцент6 12 9" xfId="30241"/>
    <cellStyle name="20% - Акцент6 12 9 2" xfId="6095"/>
    <cellStyle name="20% - Акцент6 12 9 3" xfId="31993"/>
    <cellStyle name="20% - Акцент6 12 9 4" xfId="33699"/>
    <cellStyle name="20% - Акцент6 12 9 5" xfId="18560"/>
    <cellStyle name="20% - Акцент6 12 9 6" xfId="39875"/>
    <cellStyle name="20% - Акцент6 12 9 7" xfId="46542"/>
    <cellStyle name="20% - Акцент6 12 9 8" xfId="45163"/>
    <cellStyle name="20% - Акцент6 12 9 9" xfId="49043"/>
    <cellStyle name="20% - Акцент6 13" xfId="138"/>
    <cellStyle name="20% — акцент6 13" xfId="1635"/>
    <cellStyle name="20% - Акцент6 13 10" xfId="1636"/>
    <cellStyle name="20% — акцент6 13 10" xfId="19272"/>
    <cellStyle name="20% - Акцент6 13 10 2" xfId="6098"/>
    <cellStyle name="20% - Акцент6 13 10 3" xfId="35402"/>
    <cellStyle name="20% - Акцент6 13 10 4" xfId="27718"/>
    <cellStyle name="20% - Акцент6 13 10 5" xfId="39878"/>
    <cellStyle name="20% - Акцент6 13 10 6" xfId="46075"/>
    <cellStyle name="20% - Акцент6 13 10 7" xfId="45646"/>
    <cellStyle name="20% - Акцент6 13 10 8" xfId="49046"/>
    <cellStyle name="20% - Акцент6 13 11" xfId="1634"/>
    <cellStyle name="20% — акцент6 13 11" xfId="33940"/>
    <cellStyle name="20% - Акцент6 13 11 2" xfId="14924"/>
    <cellStyle name="20% - Акцент6 13 11 3" xfId="25449"/>
    <cellStyle name="20% - Акцент6 13 11 4" xfId="39876"/>
    <cellStyle name="20% - Акцент6 13 11 5" xfId="46382"/>
    <cellStyle name="20% - Акцент6 13 11 6" xfId="45323"/>
    <cellStyle name="20% - Акцент6 13 11 7" xfId="49044"/>
    <cellStyle name="20% - Акцент6 13 12" xfId="3870"/>
    <cellStyle name="20% — акцент6 13 12" xfId="33135"/>
    <cellStyle name="20% - Акцент6 13 13" xfId="4163"/>
    <cellStyle name="20% — акцент6 13 13" xfId="39877"/>
    <cellStyle name="20% - Акцент6 13 14" xfId="4415"/>
    <cellStyle name="20% — акцент6 13 14" xfId="46226"/>
    <cellStyle name="20% - Акцент6 13 15" xfId="4633"/>
    <cellStyle name="20% — акцент6 13 15" xfId="45485"/>
    <cellStyle name="20% - Акцент6 13 16" xfId="4837"/>
    <cellStyle name="20% — акцент6 13 16" xfId="49045"/>
    <cellStyle name="20% - Акцент6 13 17" xfId="6096"/>
    <cellStyle name="20% - Акцент6 13 18" xfId="8364"/>
    <cellStyle name="20% - Акцент6 13 18 2" xfId="21061"/>
    <cellStyle name="20% - Акцент6 13 19" xfId="8487"/>
    <cellStyle name="20% - Акцент6 13 19 2" xfId="21184"/>
    <cellStyle name="20% - Акцент6 13 2" xfId="139"/>
    <cellStyle name="20% — акцент6 13 2" xfId="6097"/>
    <cellStyle name="20% - Акцент6 13 2 10" xfId="10207"/>
    <cellStyle name="20% - Акцент6 13 2 11" xfId="10525"/>
    <cellStyle name="20% - Акцент6 13 2 12" xfId="10843"/>
    <cellStyle name="20% - Акцент6 13 2 13" xfId="11161"/>
    <cellStyle name="20% - Акцент6 13 2 14" xfId="11479"/>
    <cellStyle name="20% - Акцент6 13 2 15" xfId="11797"/>
    <cellStyle name="20% - Акцент6 13 2 16" xfId="12115"/>
    <cellStyle name="20% - Акцент6 13 2 17" xfId="12535"/>
    <cellStyle name="20% - Акцент6 13 2 18" xfId="12751"/>
    <cellStyle name="20% - Акцент6 13 2 19" xfId="13170"/>
    <cellStyle name="20% - Акцент6 13 2 2" xfId="1637"/>
    <cellStyle name="20% - Акцент6 13 2 2 2" xfId="6100"/>
    <cellStyle name="20% - Акцент6 13 2 20" xfId="13493"/>
    <cellStyle name="20% - Акцент6 13 2 21" xfId="16829"/>
    <cellStyle name="20% - Акцент6 13 2 22" xfId="13679"/>
    <cellStyle name="20% - Акцент6 13 2 23" xfId="27671"/>
    <cellStyle name="20% - Акцент6 13 2 24" xfId="26046"/>
    <cellStyle name="20% - Акцент6 13 2 25" xfId="30838"/>
    <cellStyle name="20% - Акцент6 13 2 26" xfId="32803"/>
    <cellStyle name="20% - Акцент6 13 2 27" xfId="23475"/>
    <cellStyle name="20% - Акцент6 13 2 28" xfId="23796"/>
    <cellStyle name="20% - Акцент6 13 2 29" xfId="22318"/>
    <cellStyle name="20% - Акцент6 13 2 3" xfId="3871"/>
    <cellStyle name="20% - Акцент6 13 2 30" xfId="38512"/>
    <cellStyle name="20% - Акцент6 13 2 31" xfId="44278"/>
    <cellStyle name="20% - Акцент6 13 2 32" xfId="42634"/>
    <cellStyle name="20% - Акцент6 13 2 33" xfId="47816"/>
    <cellStyle name="20% - Акцент6 13 2 4" xfId="6099"/>
    <cellStyle name="20% - Акцент6 13 2 5" xfId="8718"/>
    <cellStyle name="20% - Акцент6 13 2 6" xfId="9037"/>
    <cellStyle name="20% - Акцент6 13 2 7" xfId="9253"/>
    <cellStyle name="20% - Акцент6 13 2 8" xfId="9571"/>
    <cellStyle name="20% - Акцент6 13 2 9" xfId="9889"/>
    <cellStyle name="20% - Акцент6 13 20" xfId="8717"/>
    <cellStyle name="20% - Акцент6 13 21" xfId="9036"/>
    <cellStyle name="20% - Акцент6 13 22" xfId="9254"/>
    <cellStyle name="20% - Акцент6 13 23" xfId="9572"/>
    <cellStyle name="20% - Акцент6 13 24" xfId="9890"/>
    <cellStyle name="20% - Акцент6 13 25" xfId="10208"/>
    <cellStyle name="20% - Акцент6 13 26" xfId="10526"/>
    <cellStyle name="20% - Акцент6 13 27" xfId="10844"/>
    <cellStyle name="20% - Акцент6 13 28" xfId="11162"/>
    <cellStyle name="20% - Акцент6 13 29" xfId="11480"/>
    <cellStyle name="20% - Акцент6 13 3" xfId="1638"/>
    <cellStyle name="20% — акцент6 13 3" xfId="14925"/>
    <cellStyle name="20% - Акцент6 13 3 10" xfId="34157"/>
    <cellStyle name="20% - Акцент6 13 3 11" xfId="15543"/>
    <cellStyle name="20% - Акцент6 13 3 12" xfId="39879"/>
    <cellStyle name="20% - Акцент6 13 3 13" xfId="43628"/>
    <cellStyle name="20% - Акцент6 13 3 14" xfId="42822"/>
    <cellStyle name="20% - Акцент6 13 3 15" xfId="49047"/>
    <cellStyle name="20% - Акцент6 13 3 2" xfId="6101"/>
    <cellStyle name="20% - Акцент6 13 3 3" xfId="20278"/>
    <cellStyle name="20% - Акцент6 13 3 4" xfId="24585"/>
    <cellStyle name="20% - Акцент6 13 3 5" xfId="28008"/>
    <cellStyle name="20% - Акцент6 13 3 6" xfId="14917"/>
    <cellStyle name="20% - Акцент6 13 3 7" xfId="22826"/>
    <cellStyle name="20% - Акцент6 13 3 8" xfId="22071"/>
    <cellStyle name="20% - Акцент6 13 3 9" xfId="32057"/>
    <cellStyle name="20% - Акцент6 13 30" xfId="11798"/>
    <cellStyle name="20% - Акцент6 13 31" xfId="12116"/>
    <cellStyle name="20% - Акцент6 13 32" xfId="12534"/>
    <cellStyle name="20% - Акцент6 13 33" xfId="12752"/>
    <cellStyle name="20% - Акцент6 13 34" xfId="13169"/>
    <cellStyle name="20% - Акцент6 13 35" xfId="13492"/>
    <cellStyle name="20% - Акцент6 13 36" xfId="20921"/>
    <cellStyle name="20% - Акцент6 13 37" xfId="20830"/>
    <cellStyle name="20% - Акцент6 13 38" xfId="23593"/>
    <cellStyle name="20% - Акцент6 13 39" xfId="25116"/>
    <cellStyle name="20% - Акцент6 13 4" xfId="1639"/>
    <cellStyle name="20% — акцент6 13 4" xfId="20280"/>
    <cellStyle name="20% - Акцент6 13 4 10" xfId="38351"/>
    <cellStyle name="20% - Акцент6 13 4 11" xfId="39880"/>
    <cellStyle name="20% - Акцент6 13 4 12" xfId="43627"/>
    <cellStyle name="20% - Акцент6 13 4 13" xfId="45799"/>
    <cellStyle name="20% - Акцент6 13 4 14" xfId="49048"/>
    <cellStyle name="20% - Акцент6 13 4 2" xfId="6102"/>
    <cellStyle name="20% - Акцент6 13 4 3" xfId="23130"/>
    <cellStyle name="20% - Акцент6 13 4 4" xfId="26162"/>
    <cellStyle name="20% - Акцент6 13 4 5" xfId="27021"/>
    <cellStyle name="20% - Акцент6 13 4 6" xfId="27829"/>
    <cellStyle name="20% - Акцент6 13 4 7" xfId="29748"/>
    <cellStyle name="20% - Акцент6 13 4 8" xfId="34426"/>
    <cellStyle name="20% - Акцент6 13 4 9" xfId="20518"/>
    <cellStyle name="20% - Акцент6 13 40" xfId="29664"/>
    <cellStyle name="20% - Акцент6 13 41" xfId="26169"/>
    <cellStyle name="20% - Акцент6 13 42" xfId="30254"/>
    <cellStyle name="20% - Акцент6 13 43" xfId="17001"/>
    <cellStyle name="20% - Акцент6 13 44" xfId="29468"/>
    <cellStyle name="20% - Акцент6 13 45" xfId="38511"/>
    <cellStyle name="20% - Акцент6 13 46" xfId="41831"/>
    <cellStyle name="20% - Акцент6 13 47" xfId="44560"/>
    <cellStyle name="20% - Акцент6 13 48" xfId="47815"/>
    <cellStyle name="20% - Акцент6 13 5" xfId="1640"/>
    <cellStyle name="20% — акцент6 13 5" xfId="17915"/>
    <cellStyle name="20% - Акцент6 13 5 10" xfId="39881"/>
    <cellStyle name="20% - Акцент6 13 5 11" xfId="45764"/>
    <cellStyle name="20% - Акцент6 13 5 12" xfId="45957"/>
    <cellStyle name="20% - Акцент6 13 5 13" xfId="49049"/>
    <cellStyle name="20% - Акцент6 13 5 2" xfId="6103"/>
    <cellStyle name="20% - Акцент6 13 5 3" xfId="24085"/>
    <cellStyle name="20% - Акцент6 13 5 4" xfId="26594"/>
    <cellStyle name="20% - Акцент6 13 5 5" xfId="27529"/>
    <cellStyle name="20% - Акцент6 13 5 6" xfId="18139"/>
    <cellStyle name="20% - Акцент6 13 5 7" xfId="33731"/>
    <cellStyle name="20% - Акцент6 13 5 8" xfId="30947"/>
    <cellStyle name="20% - Акцент6 13 5 9" xfId="38270"/>
    <cellStyle name="20% - Акцент6 13 6" xfId="1641"/>
    <cellStyle name="20% — акцент6 13 6" xfId="28861"/>
    <cellStyle name="20% - Акцент6 13 6 10" xfId="45609"/>
    <cellStyle name="20% - Акцент6 13 6 11" xfId="46111"/>
    <cellStyle name="20% - Акцент6 13 6 12" xfId="49050"/>
    <cellStyle name="20% - Акцент6 13 6 2" xfId="6104"/>
    <cellStyle name="20% - Акцент6 13 6 3" xfId="27638"/>
    <cellStyle name="20% - Акцент6 13 6 4" xfId="21932"/>
    <cellStyle name="20% - Акцент6 13 6 5" xfId="28211"/>
    <cellStyle name="20% - Акцент6 13 6 6" xfId="34661"/>
    <cellStyle name="20% - Акцент6 13 6 7" xfId="32295"/>
    <cellStyle name="20% - Акцент6 13 6 8" xfId="38193"/>
    <cellStyle name="20% - Акцент6 13 6 9" xfId="39882"/>
    <cellStyle name="20% - Акцент6 13 7" xfId="1642"/>
    <cellStyle name="20% — акцент6 13 7" xfId="20101"/>
    <cellStyle name="20% - Акцент6 13 7 10" xfId="46263"/>
    <cellStyle name="20% - Акцент6 13 7 11" xfId="49051"/>
    <cellStyle name="20% - Акцент6 13 7 2" xfId="6105"/>
    <cellStyle name="20% - Акцент6 13 7 3" xfId="16096"/>
    <cellStyle name="20% - Акцент6 13 7 4" xfId="22653"/>
    <cellStyle name="20% - Акцент6 13 7 5" xfId="25152"/>
    <cellStyle name="20% - Акцент6 13 7 6" xfId="28144"/>
    <cellStyle name="20% - Акцент6 13 7 7" xfId="38114"/>
    <cellStyle name="20% - Акцент6 13 7 8" xfId="39883"/>
    <cellStyle name="20% - Акцент6 13 7 9" xfId="45446"/>
    <cellStyle name="20% - Акцент6 13 8" xfId="1643"/>
    <cellStyle name="20% — акцент6 13 8" xfId="19301"/>
    <cellStyle name="20% - Акцент6 13 8 10" xfId="49052"/>
    <cellStyle name="20% - Акцент6 13 8 2" xfId="6106"/>
    <cellStyle name="20% - Акцент6 13 8 3" xfId="23343"/>
    <cellStyle name="20% - Акцент6 13 8 4" xfId="29623"/>
    <cellStyle name="20% - Акцент6 13 8 5" xfId="35214"/>
    <cellStyle name="20% - Акцент6 13 8 6" xfId="38038"/>
    <cellStyle name="20% - Акцент6 13 8 7" xfId="39884"/>
    <cellStyle name="20% - Акцент6 13 8 8" xfId="45286"/>
    <cellStyle name="20% - Акцент6 13 8 9" xfId="47655"/>
    <cellStyle name="20% - Акцент6 13 9" xfId="1644"/>
    <cellStyle name="20% — акцент6 13 9" xfId="30906"/>
    <cellStyle name="20% - Акцент6 13 9 2" xfId="6107"/>
    <cellStyle name="20% - Акцент6 13 9 3" xfId="17547"/>
    <cellStyle name="20% - Акцент6 13 9 4" xfId="20714"/>
    <cellStyle name="20% - Акцент6 13 9 5" xfId="37956"/>
    <cellStyle name="20% - Акцент6 13 9 6" xfId="39885"/>
    <cellStyle name="20% - Акцент6 13 9 7" xfId="45122"/>
    <cellStyle name="20% - Акцент6 13 9 8" xfId="47576"/>
    <cellStyle name="20% - Акцент6 13 9 9" xfId="49053"/>
    <cellStyle name="20% - Акцент6 14" xfId="140"/>
    <cellStyle name="20% — акцент6 14" xfId="1645"/>
    <cellStyle name="20% - Акцент6 14 10" xfId="4835"/>
    <cellStyle name="20% — акцент6 14 10" xfId="28752"/>
    <cellStyle name="20% - Акцент6 14 11" xfId="6108"/>
    <cellStyle name="20% — акцент6 14 11" xfId="30828"/>
    <cellStyle name="20% - Акцент6 14 12" xfId="8719"/>
    <cellStyle name="20% — акцент6 14 12" xfId="37873"/>
    <cellStyle name="20% - Акцент6 14 13" xfId="9038"/>
    <cellStyle name="20% — акцент6 14 13" xfId="39886"/>
    <cellStyle name="20% - Акцент6 14 14" xfId="9252"/>
    <cellStyle name="20% — акцент6 14 14" xfId="44959"/>
    <cellStyle name="20% - Акцент6 14 15" xfId="9570"/>
    <cellStyle name="20% — акцент6 14 15" xfId="47494"/>
    <cellStyle name="20% - Акцент6 14 16" xfId="9888"/>
    <cellStyle name="20% — акцент6 14 16" xfId="49054"/>
    <cellStyle name="20% - Акцент6 14 17" xfId="10206"/>
    <cellStyle name="20% - Акцент6 14 18" xfId="10524"/>
    <cellStyle name="20% - Акцент6 14 19" xfId="10842"/>
    <cellStyle name="20% - Акцент6 14 2" xfId="1646"/>
    <cellStyle name="20% — акцент6 14 2" xfId="6109"/>
    <cellStyle name="20% - Акцент6 14 2 10" xfId="29286"/>
    <cellStyle name="20% - Акцент6 14 2 11" xfId="15419"/>
    <cellStyle name="20% - Акцент6 14 2 12" xfId="37793"/>
    <cellStyle name="20% - Акцент6 14 2 13" xfId="39887"/>
    <cellStyle name="20% - Акцент6 14 2 14" xfId="44794"/>
    <cellStyle name="20% - Акцент6 14 2 15" xfId="47417"/>
    <cellStyle name="20% - Акцент6 14 2 16" xfId="49055"/>
    <cellStyle name="20% - Акцент6 14 2 2" xfId="6110"/>
    <cellStyle name="20% - Акцент6 14 2 3" xfId="14935"/>
    <cellStyle name="20% - Акцент6 14 2 4" xfId="16170"/>
    <cellStyle name="20% - Акцент6 14 2 5" xfId="22516"/>
    <cellStyle name="20% - Акцент6 14 2 6" xfId="26410"/>
    <cellStyle name="20% - Акцент6 14 2 7" xfId="23314"/>
    <cellStyle name="20% - Акцент6 14 2 8" xfId="17225"/>
    <cellStyle name="20% - Акцент6 14 2 9" xfId="28994"/>
    <cellStyle name="20% - Акцент6 14 20" xfId="11160"/>
    <cellStyle name="20% - Акцент6 14 21" xfId="11478"/>
    <cellStyle name="20% - Акцент6 14 22" xfId="11796"/>
    <cellStyle name="20% - Акцент6 14 23" xfId="12114"/>
    <cellStyle name="20% - Акцент6 14 24" xfId="12536"/>
    <cellStyle name="20% - Акцент6 14 25" xfId="12750"/>
    <cellStyle name="20% - Акцент6 14 26" xfId="13171"/>
    <cellStyle name="20% - Акцент6 14 27" xfId="13494"/>
    <cellStyle name="20% - Акцент6 14 28" xfId="16828"/>
    <cellStyle name="20% - Акцент6 14 29" xfId="16751"/>
    <cellStyle name="20% - Акцент6 14 3" xfId="1647"/>
    <cellStyle name="20% — акцент6 14 3" xfId="14934"/>
    <cellStyle name="20% - Акцент6 14 3 10" xfId="35406"/>
    <cellStyle name="20% - Акцент6 14 3 11" xfId="37715"/>
    <cellStyle name="20% - Акцент6 14 3 12" xfId="39888"/>
    <cellStyle name="20% - Акцент6 14 3 13" xfId="44631"/>
    <cellStyle name="20% - Акцент6 14 3 14" xfId="47341"/>
    <cellStyle name="20% - Акцент6 14 3 15" xfId="49056"/>
    <cellStyle name="20% - Акцент6 14 3 2" xfId="6111"/>
    <cellStyle name="20% - Акцент6 14 3 3" xfId="20268"/>
    <cellStyle name="20% - Акцент6 14 3 4" xfId="25448"/>
    <cellStyle name="20% - Акцент6 14 3 5" xfId="26116"/>
    <cellStyle name="20% - Акцент6 14 3 6" xfId="15248"/>
    <cellStyle name="20% - Акцент6 14 3 7" xfId="23352"/>
    <cellStyle name="20% - Акцент6 14 3 8" xfId="31769"/>
    <cellStyle name="20% - Акцент6 14 3 9" xfId="32070"/>
    <cellStyle name="20% - Акцент6 14 30" xfId="19212"/>
    <cellStyle name="20% - Акцент6 14 31" xfId="19454"/>
    <cellStyle name="20% - Акцент6 14 32" xfId="29922"/>
    <cellStyle name="20% - Акцент6 14 33" xfId="28455"/>
    <cellStyle name="20% - Акцент6 14 34" xfId="28977"/>
    <cellStyle name="20% - Акцент6 14 35" xfId="26165"/>
    <cellStyle name="20% - Акцент6 14 36" xfId="32372"/>
    <cellStyle name="20% - Акцент6 14 37" xfId="38513"/>
    <cellStyle name="20% - Акцент6 14 38" xfId="44279"/>
    <cellStyle name="20% - Акцент6 14 39" xfId="44725"/>
    <cellStyle name="20% - Акцент6 14 4" xfId="1648"/>
    <cellStyle name="20% — акцент6 14 4" xfId="20269"/>
    <cellStyle name="20% - Акцент6 14 4 10" xfId="36467"/>
    <cellStyle name="20% - Акцент6 14 4 11" xfId="39889"/>
    <cellStyle name="20% - Акцент6 14 4 12" xfId="43626"/>
    <cellStyle name="20% - Акцент6 14 4 13" xfId="47264"/>
    <cellStyle name="20% - Акцент6 14 4 14" xfId="49057"/>
    <cellStyle name="20% - Акцент6 14 4 2" xfId="6112"/>
    <cellStyle name="20% - Акцент6 14 4 3" xfId="14709"/>
    <cellStyle name="20% - Акцент6 14 4 4" xfId="21733"/>
    <cellStyle name="20% - Акцент6 14 4 5" xfId="27270"/>
    <cellStyle name="20% - Акцент6 14 4 6" xfId="21472"/>
    <cellStyle name="20% - Акцент6 14 4 7" xfId="31618"/>
    <cellStyle name="20% - Акцент6 14 4 8" xfId="18726"/>
    <cellStyle name="20% - Акцент6 14 4 9" xfId="31995"/>
    <cellStyle name="20% - Акцент6 14 40" xfId="47817"/>
    <cellStyle name="20% - Акцент6 14 5" xfId="1649"/>
    <cellStyle name="20% — акцент6 14 5" xfId="25120"/>
    <cellStyle name="20% - Акцент6 14 5 10" xfId="39890"/>
    <cellStyle name="20% - Акцент6 14 5 11" xfId="42469"/>
    <cellStyle name="20% - Акцент6 14 5 12" xfId="47184"/>
    <cellStyle name="20% - Акцент6 14 5 13" xfId="49058"/>
    <cellStyle name="20% - Акцент6 14 5 2" xfId="6113"/>
    <cellStyle name="20% - Акцент6 14 5 3" xfId="15441"/>
    <cellStyle name="20% - Акцент6 14 5 4" xfId="19339"/>
    <cellStyle name="20% - Акцент6 14 5 5" xfId="27333"/>
    <cellStyle name="20% - Акцент6 14 5 6" xfId="26038"/>
    <cellStyle name="20% - Акцент6 14 5 7" xfId="18184"/>
    <cellStyle name="20% - Акцент6 14 5 8" xfId="35597"/>
    <cellStyle name="20% - Акцент6 14 5 9" xfId="36613"/>
    <cellStyle name="20% - Акцент6 14 6" xfId="3872"/>
    <cellStyle name="20% — акцент6 14 6" xfId="17640"/>
    <cellStyle name="20% - Акцент6 14 7" xfId="4164"/>
    <cellStyle name="20% — акцент6 14 7" xfId="18156"/>
    <cellStyle name="20% - Акцент6 14 8" xfId="4417"/>
    <cellStyle name="20% — акцент6 14 8" xfId="28108"/>
    <cellStyle name="20% - Акцент6 14 9" xfId="4631"/>
    <cellStyle name="20% — акцент6 14 9" xfId="30939"/>
    <cellStyle name="20% - Акцент6 15" xfId="1650"/>
    <cellStyle name="20% — акцент6 15" xfId="1651"/>
    <cellStyle name="20% - Акцент6 15 10" xfId="26424"/>
    <cellStyle name="20% — акцент6 15 10" xfId="32096"/>
    <cellStyle name="20% - Акцент6 15 11" xfId="35819"/>
    <cellStyle name="20% — акцент6 15 11" xfId="35987"/>
    <cellStyle name="20% - Акцент6 15 12" xfId="37512"/>
    <cellStyle name="20% — акцент6 15 12" xfId="19491"/>
    <cellStyle name="20% - Акцент6 15 13" xfId="39891"/>
    <cellStyle name="20% — акцент6 15 13" xfId="39892"/>
    <cellStyle name="20% - Акцент6 15 14" xfId="43625"/>
    <cellStyle name="20% — акцент6 15 14" xfId="43624"/>
    <cellStyle name="20% - Акцент6 15 15" xfId="47104"/>
    <cellStyle name="20% — акцент6 15 15" xfId="47025"/>
    <cellStyle name="20% - Акцент6 15 16" xfId="49059"/>
    <cellStyle name="20% — акцент6 15 16" xfId="49060"/>
    <cellStyle name="20% - Акцент6 15 2" xfId="6114"/>
    <cellStyle name="20% — акцент6 15 2" xfId="6115"/>
    <cellStyle name="20% - Акцент6 15 3" xfId="14939"/>
    <cellStyle name="20% — акцент6 15 3" xfId="14940"/>
    <cellStyle name="20% - Акцент6 15 4" xfId="20265"/>
    <cellStyle name="20% — акцент6 15 4" xfId="20264"/>
    <cellStyle name="20% - Акцент6 15 5" xfId="16974"/>
    <cellStyle name="20% — акцент6 15 5" xfId="18788"/>
    <cellStyle name="20% - Акцент6 15 6" xfId="15493"/>
    <cellStyle name="20% — акцент6 15 6" xfId="21351"/>
    <cellStyle name="20% - Акцент6 15 7" xfId="23891"/>
    <cellStyle name="20% — акцент6 15 7" xfId="26306"/>
    <cellStyle name="20% - Акцент6 15 8" xfId="21973"/>
    <cellStyle name="20% — акцент6 15 8" xfId="24172"/>
    <cellStyle name="20% - Акцент6 15 9" xfId="31374"/>
    <cellStyle name="20% — акцент6 15 9" xfId="27499"/>
    <cellStyle name="20% - Акцент6 16" xfId="1652"/>
    <cellStyle name="20% — акцент6 16" xfId="1653"/>
    <cellStyle name="20% - Акцент6 16 10" xfId="15502"/>
    <cellStyle name="20% — акцент6 16 10" xfId="31078"/>
    <cellStyle name="20% - Акцент6 16 11" xfId="36214"/>
    <cellStyle name="20% — акцент6 16 11" xfId="19275"/>
    <cellStyle name="20% - Акцент6 16 12" xfId="36800"/>
    <cellStyle name="20% — акцент6 16 12" xfId="26140"/>
    <cellStyle name="20% - Акцент6 16 13" xfId="39893"/>
    <cellStyle name="20% — акцент6 16 13" xfId="39894"/>
    <cellStyle name="20% - Акцент6 16 14" xfId="43623"/>
    <cellStyle name="20% — акцент6 16 14" xfId="43609"/>
    <cellStyle name="20% - Акцент6 16 15" xfId="46441"/>
    <cellStyle name="20% — акцент6 16 15" xfId="46581"/>
    <cellStyle name="20% - Акцент6 16 16" xfId="49061"/>
    <cellStyle name="20% — акцент6 16 16" xfId="49062"/>
    <cellStyle name="20% - Акцент6 16 2" xfId="6116"/>
    <cellStyle name="20% — акцент6 16 2" xfId="6117"/>
    <cellStyle name="20% - Акцент6 16 3" xfId="14941"/>
    <cellStyle name="20% — акцент6 16 3" xfId="14942"/>
    <cellStyle name="20% - Акцент6 16 4" xfId="20263"/>
    <cellStyle name="20% — акцент6 16 4" xfId="20262"/>
    <cellStyle name="20% - Акцент6 16 5" xfId="21377"/>
    <cellStyle name="20% — акцент6 16 5" xfId="21678"/>
    <cellStyle name="20% - Акцент6 16 6" xfId="24655"/>
    <cellStyle name="20% — акцент6 16 6" xfId="21853"/>
    <cellStyle name="20% - Акцент6 16 7" xfId="28359"/>
    <cellStyle name="20% — акцент6 16 7" xfId="26435"/>
    <cellStyle name="20% - Акцент6 16 8" xfId="19267"/>
    <cellStyle name="20% — акцент6 16 8" xfId="24311"/>
    <cellStyle name="20% - Акцент6 16 9" xfId="25763"/>
    <cellStyle name="20% — акцент6 16 9" xfId="24899"/>
    <cellStyle name="20% - Акцент6 17" xfId="1654"/>
    <cellStyle name="20% — акцент6 17" xfId="1655"/>
    <cellStyle name="20% - Акцент6 17 10" xfId="28607"/>
    <cellStyle name="20% — акцент6 17 10" xfId="33172"/>
    <cellStyle name="20% - Акцент6 17 11" xfId="25298"/>
    <cellStyle name="20% — акцент6 17 11" xfId="30458"/>
    <cellStyle name="20% - Акцент6 17 12" xfId="37096"/>
    <cellStyle name="20% — акцент6 17 12" xfId="32848"/>
    <cellStyle name="20% - Акцент6 17 13" xfId="39895"/>
    <cellStyle name="20% — акцент6 17 13" xfId="39896"/>
    <cellStyle name="20% - Акцент6 17 14" xfId="43622"/>
    <cellStyle name="20% — акцент6 17 14" xfId="43621"/>
    <cellStyle name="20% - Акцент6 17 15" xfId="46945"/>
    <cellStyle name="20% — акцент6 17 15" xfId="42533"/>
    <cellStyle name="20% - Акцент6 17 16" xfId="49063"/>
    <cellStyle name="20% — акцент6 17 16" xfId="49064"/>
    <cellStyle name="20% - Акцент6 17 2" xfId="6118"/>
    <cellStyle name="20% — акцент6 17 2" xfId="6119"/>
    <cellStyle name="20% - Акцент6 17 3" xfId="14943"/>
    <cellStyle name="20% — акцент6 17 3" xfId="14944"/>
    <cellStyle name="20% - Акцент6 17 4" xfId="20261"/>
    <cellStyle name="20% — акцент6 17 4" xfId="17821"/>
    <cellStyle name="20% - Акцент6 17 5" xfId="21925"/>
    <cellStyle name="20% — акцент6 17 5" xfId="22221"/>
    <cellStyle name="20% - Акцент6 17 6" xfId="17856"/>
    <cellStyle name="20% — акцент6 17 6" xfId="15112"/>
    <cellStyle name="20% - Акцент6 17 7" xfId="18390"/>
    <cellStyle name="20% — акцент6 17 7" xfId="22901"/>
    <cellStyle name="20% - Акцент6 17 8" xfId="29643"/>
    <cellStyle name="20% — акцент6 17 8" xfId="15329"/>
    <cellStyle name="20% - Акцент6 17 9" xfId="31522"/>
    <cellStyle name="20% — акцент6 17 9" xfId="30031"/>
    <cellStyle name="20% - Акцент6 18" xfId="1656"/>
    <cellStyle name="20% — акцент6 18" xfId="1657"/>
    <cellStyle name="20% - Акцент6 18 10" xfId="33404"/>
    <cellStyle name="20% — акцент6 18 10" xfId="16277"/>
    <cellStyle name="20% - Акцент6 18 11" xfId="19050"/>
    <cellStyle name="20% — акцент6 18 11" xfId="34631"/>
    <cellStyle name="20% - Акцент6 18 12" xfId="35647"/>
    <cellStyle name="20% — акцент6 18 12" xfId="33648"/>
    <cellStyle name="20% - Акцент6 18 13" xfId="39897"/>
    <cellStyle name="20% — акцент6 18 13" xfId="39898"/>
    <cellStyle name="20% - Акцент6 18 14" xfId="43620"/>
    <cellStyle name="20% — акцент6 18 14" xfId="43619"/>
    <cellStyle name="20% - Акцент6 18 15" xfId="45036"/>
    <cellStyle name="20% — акцент6 18 15" xfId="45521"/>
    <cellStyle name="20% - Акцент6 18 16" xfId="49065"/>
    <cellStyle name="20% — акцент6 18 16" xfId="49066"/>
    <cellStyle name="20% - Акцент6 18 2" xfId="6120"/>
    <cellStyle name="20% — акцент6 18 2" xfId="6121"/>
    <cellStyle name="20% - Акцент6 18 3" xfId="14945"/>
    <cellStyle name="20% — акцент6 18 3" xfId="14946"/>
    <cellStyle name="20% - Акцент6 18 4" xfId="17634"/>
    <cellStyle name="20% — акцент6 18 4" xfId="17349"/>
    <cellStyle name="20% - Акцент6 18 5" xfId="22515"/>
    <cellStyle name="20% — акцент6 18 5" xfId="21376"/>
    <cellStyle name="20% - Акцент6 18 6" xfId="21557"/>
    <cellStyle name="20% — акцент6 18 6" xfId="17671"/>
    <cellStyle name="20% - Акцент6 18 7" xfId="26326"/>
    <cellStyle name="20% — акцент6 18 7" xfId="29346"/>
    <cellStyle name="20% - Акцент6 18 8" xfId="30275"/>
    <cellStyle name="20% — акцент6 18 8" xfId="29760"/>
    <cellStyle name="20% - Акцент6 18 9" xfId="31772"/>
    <cellStyle name="20% — акцент6 18 9" xfId="28599"/>
    <cellStyle name="20% — акцент6 19" xfId="1658"/>
    <cellStyle name="20% — акцент6 19 2" xfId="6122"/>
    <cellStyle name="20% - Акцент6 2" xfId="141"/>
    <cellStyle name="20% — акцент6 2" xfId="1660"/>
    <cellStyle name="20% - Акцент6 2 10" xfId="1661"/>
    <cellStyle name="20% — акцент6 2 10" xfId="1662"/>
    <cellStyle name="20% - Акцент6 2 10 10" xfId="36132"/>
    <cellStyle name="20% — акцент6 2 10 10" xfId="35935"/>
    <cellStyle name="20% - Акцент6 2 10 11" xfId="37337"/>
    <cellStyle name="20% — акцент6 2 10 11" xfId="37184"/>
    <cellStyle name="20% - Акцент6 2 10 12" xfId="36914"/>
    <cellStyle name="20% — акцент6 2 10 12" xfId="31639"/>
    <cellStyle name="20% - Акцент6 2 10 13" xfId="39901"/>
    <cellStyle name="20% — акцент6 2 10 13" xfId="39902"/>
    <cellStyle name="20% - Акцент6 2 10 14" xfId="43616"/>
    <cellStyle name="20% — акцент6 2 10 14" xfId="43615"/>
    <cellStyle name="20% - Акцент6 2 10 15" xfId="42601"/>
    <cellStyle name="20% — акцент6 2 10 15" xfId="45486"/>
    <cellStyle name="20% - Акцент6 2 10 16" xfId="49069"/>
    <cellStyle name="20% — акцент6 2 10 16" xfId="49070"/>
    <cellStyle name="20% - Акцент6 2 10 2" xfId="6125"/>
    <cellStyle name="20% — акцент6 2 10 2" xfId="6126"/>
    <cellStyle name="20% - Акцент6 2 10 3" xfId="14950"/>
    <cellStyle name="20% — акцент6 2 10 3" xfId="14951"/>
    <cellStyle name="20% - Акцент6 2 10 4" xfId="20259"/>
    <cellStyle name="20% — акцент6 2 10 4" xfId="16160"/>
    <cellStyle name="20% - Акцент6 2 10 5" xfId="18814"/>
    <cellStyle name="20% — акцент6 2 10 5" xfId="22923"/>
    <cellStyle name="20% - Акцент6 2 10 6" xfId="17270"/>
    <cellStyle name="20% — акцент6 2 10 6" xfId="20330"/>
    <cellStyle name="20% - Акцент6 2 10 7" xfId="21745"/>
    <cellStyle name="20% — акцент6 2 10 7" xfId="22000"/>
    <cellStyle name="20% - Акцент6 2 10 8" xfId="28102"/>
    <cellStyle name="20% — акцент6 2 10 8" xfId="30173"/>
    <cellStyle name="20% - Акцент6 2 10 9" xfId="32542"/>
    <cellStyle name="20% — акцент6 2 10 9" xfId="32825"/>
    <cellStyle name="20% - Акцент6 2 11" xfId="1663"/>
    <cellStyle name="20% — акцент6 2 11" xfId="1664"/>
    <cellStyle name="20% - Акцент6 2 11 10" xfId="35739"/>
    <cellStyle name="20% — акцент6 2 11 10" xfId="35543"/>
    <cellStyle name="20% - Акцент6 2 11 11" xfId="37033"/>
    <cellStyle name="20% — акцент6 2 11 11" xfId="36882"/>
    <cellStyle name="20% - Акцент6 2 11 12" xfId="37263"/>
    <cellStyle name="20% — акцент6 2 11 12" xfId="32745"/>
    <cellStyle name="20% - Акцент6 2 11 13" xfId="39903"/>
    <cellStyle name="20% — акцент6 2 11 13" xfId="39904"/>
    <cellStyle name="20% - Акцент6 2 11 14" xfId="43614"/>
    <cellStyle name="20% — акцент6 2 11 14" xfId="43613"/>
    <cellStyle name="20% - Акцент6 2 11 15" xfId="46781"/>
    <cellStyle name="20% — акцент6 2 11 15" xfId="46762"/>
    <cellStyle name="20% - Акцент6 2 11 16" xfId="49071"/>
    <cellStyle name="20% — акцент6 2 11 16" xfId="49072"/>
    <cellStyle name="20% - Акцент6 2 11 2" xfId="6127"/>
    <cellStyle name="20% — акцент6 2 11 2" xfId="6128"/>
    <cellStyle name="20% - Акцент6 2 11 3" xfId="14952"/>
    <cellStyle name="20% — акцент6 2 11 3" xfId="14953"/>
    <cellStyle name="20% - Акцент6 2 11 4" xfId="20258"/>
    <cellStyle name="20% — акцент6 2 11 4" xfId="16159"/>
    <cellStyle name="20% - Акцент6 2 11 5" xfId="24378"/>
    <cellStyle name="20% — акцент6 2 11 5" xfId="15463"/>
    <cellStyle name="20% - Акцент6 2 11 6" xfId="17022"/>
    <cellStyle name="20% — акцент6 2 11 6" xfId="17638"/>
    <cellStyle name="20% - Акцент6 2 11 7" xfId="27801"/>
    <cellStyle name="20% — акцент6 2 11 7" xfId="24028"/>
    <cellStyle name="20% - Акцент6 2 11 8" xfId="30859"/>
    <cellStyle name="20% — акцент6 2 11 8" xfId="30482"/>
    <cellStyle name="20% - Акцент6 2 11 9" xfId="30109"/>
    <cellStyle name="20% — акцент6 2 11 9" xfId="28726"/>
    <cellStyle name="20% - Акцент6 2 12" xfId="1665"/>
    <cellStyle name="20% — акцент6 2 12" xfId="1666"/>
    <cellStyle name="20% - Акцент6 2 12 10" xfId="35351"/>
    <cellStyle name="20% — акцент6 2 12 10" xfId="35157"/>
    <cellStyle name="20% - Акцент6 2 12 11" xfId="36730"/>
    <cellStyle name="20% — акцент6 2 12 11" xfId="36579"/>
    <cellStyle name="20% - Акцент6 2 12 12" xfId="34278"/>
    <cellStyle name="20% — акцент6 2 12 12" xfId="37067"/>
    <cellStyle name="20% - Акцент6 2 12 13" xfId="39905"/>
    <cellStyle name="20% — акцент6 2 12 13" xfId="39906"/>
    <cellStyle name="20% - Акцент6 2 12 14" xfId="43612"/>
    <cellStyle name="20% — акцент6 2 12 14" xfId="43611"/>
    <cellStyle name="20% - Акцент6 2 12 15" xfId="42823"/>
    <cellStyle name="20% — акцент6 2 12 15" xfId="46783"/>
    <cellStyle name="20% - Акцент6 2 12 16" xfId="49073"/>
    <cellStyle name="20% — акцент6 2 12 16" xfId="49074"/>
    <cellStyle name="20% - Акцент6 2 12 2" xfId="6129"/>
    <cellStyle name="20% — акцент6 2 12 2" xfId="6130"/>
    <cellStyle name="20% - Акцент6 2 12 3" xfId="14954"/>
    <cellStyle name="20% — акцент6 2 12 3" xfId="14955"/>
    <cellStyle name="20% - Акцент6 2 12 4" xfId="25620"/>
    <cellStyle name="20% — акцент6 2 12 4" xfId="25330"/>
    <cellStyle name="20% - Акцент6 2 12 5" xfId="24380"/>
    <cellStyle name="20% — акцент6 2 12 5" xfId="19669"/>
    <cellStyle name="20% - Акцент6 2 12 6" xfId="24375"/>
    <cellStyle name="20% — акцент6 2 12 6" xfId="22065"/>
    <cellStyle name="20% - Акцент6 2 12 7" xfId="28078"/>
    <cellStyle name="20% — акцент6 2 12 7" xfId="28361"/>
    <cellStyle name="20% - Акцент6 2 12 8" xfId="31135"/>
    <cellStyle name="20% — акцент6 2 12 8" xfId="30708"/>
    <cellStyle name="20% - Акцент6 2 12 9" xfId="29769"/>
    <cellStyle name="20% — акцент6 2 12 9" xfId="28328"/>
    <cellStyle name="20% - Акцент6 2 13" xfId="1667"/>
    <cellStyle name="20% — акцент6 2 13" xfId="1668"/>
    <cellStyle name="20% - Акцент6 2 13 10" xfId="34954"/>
    <cellStyle name="20% — акцент6 2 13 10" xfId="17012"/>
    <cellStyle name="20% - Акцент6 2 13 11" xfId="36432"/>
    <cellStyle name="20% — акцент6 2 13 11" xfId="34308"/>
    <cellStyle name="20% - Акцент6 2 13 12" xfId="37244"/>
    <cellStyle name="20% — акцент6 2 13 12" xfId="37369"/>
    <cellStyle name="20% - Акцент6 2 13 13" xfId="39907"/>
    <cellStyle name="20% — акцент6 2 13 13" xfId="39908"/>
    <cellStyle name="20% - Акцент6 2 13 14" xfId="43610"/>
    <cellStyle name="20% — акцент6 2 13 14" xfId="43607"/>
    <cellStyle name="20% - Акцент6 2 13 15" xfId="42975"/>
    <cellStyle name="20% — акцент6 2 13 15" xfId="46625"/>
    <cellStyle name="20% - Акцент6 2 13 16" xfId="49075"/>
    <cellStyle name="20% — акцент6 2 13 16" xfId="49076"/>
    <cellStyle name="20% - Акцент6 2 13 2" xfId="6131"/>
    <cellStyle name="20% — акцент6 2 13 2" xfId="6132"/>
    <cellStyle name="20% - Акцент6 2 13 3" xfId="14956"/>
    <cellStyle name="20% — акцент6 2 13 3" xfId="14957"/>
    <cellStyle name="20% - Акцент6 2 13 4" xfId="25043"/>
    <cellStyle name="20% — акцент6 2 13 4" xfId="24748"/>
    <cellStyle name="20% - Акцент6 2 13 5" xfId="19963"/>
    <cellStyle name="20% — акцент6 2 13 5" xfId="23088"/>
    <cellStyle name="20% - Акцент6 2 13 6" xfId="19564"/>
    <cellStyle name="20% — акцент6 2 13 6" xfId="24366"/>
    <cellStyle name="20% - Акцент6 2 13 7" xfId="28695"/>
    <cellStyle name="20% — акцент6 2 13 7" xfId="28937"/>
    <cellStyle name="20% - Акцент6 2 13 8" xfId="18024"/>
    <cellStyle name="20% — акцент6 2 13 8" xfId="31013"/>
    <cellStyle name="20% - Акцент6 2 13 9" xfId="30448"/>
    <cellStyle name="20% — акцент6 2 13 9" xfId="17220"/>
    <cellStyle name="20% - Акцент6 2 14" xfId="1669"/>
    <cellStyle name="20% — акцент6 2 14" xfId="1670"/>
    <cellStyle name="20% - Акцент6 2 14 10" xfId="34133"/>
    <cellStyle name="20% — акцент6 2 14 10" xfId="34339"/>
    <cellStyle name="20% - Акцент6 2 14 11" xfId="31411"/>
    <cellStyle name="20% — акцент6 2 14 11" xfId="29584"/>
    <cellStyle name="20% - Акцент6 2 14 12" xfId="37552"/>
    <cellStyle name="20% — акцент6 2 14 12" xfId="29780"/>
    <cellStyle name="20% - Акцент6 2 14 13" xfId="39909"/>
    <cellStyle name="20% — акцент6 2 14 13" xfId="39910"/>
    <cellStyle name="20% - Акцент6 2 14 14" xfId="41143"/>
    <cellStyle name="20% — акцент6 2 14 14" xfId="43606"/>
    <cellStyle name="20% - Акцент6 2 14 15" xfId="40474"/>
    <cellStyle name="20% — акцент6 2 14 15" xfId="42824"/>
    <cellStyle name="20% - Акцент6 2 14 16" xfId="49077"/>
    <cellStyle name="20% — акцент6 2 14 16" xfId="49078"/>
    <cellStyle name="20% - Акцент6 2 14 2" xfId="6133"/>
    <cellStyle name="20% — акцент6 2 14 2" xfId="6134"/>
    <cellStyle name="20% - Акцент6 2 14 3" xfId="14958"/>
    <cellStyle name="20% — акцент6 2 14 3" xfId="14959"/>
    <cellStyle name="20% - Акцент6 2 14 4" xfId="24456"/>
    <cellStyle name="20% — акцент6 2 14 4" xfId="24161"/>
    <cellStyle name="20% - Акцент6 2 14 5" xfId="22683"/>
    <cellStyle name="20% — акцент6 2 14 5" xfId="23381"/>
    <cellStyle name="20% - Акцент6 2 14 6" xfId="19177"/>
    <cellStyle name="20% — акцент6 2 14 6" xfId="19613"/>
    <cellStyle name="20% - Акцент6 2 14 7" xfId="29258"/>
    <cellStyle name="20% — акцент6 2 14 7" xfId="25724"/>
    <cellStyle name="20% - Акцент6 2 14 8" xfId="24465"/>
    <cellStyle name="20% — акцент6 2 14 8" xfId="19238"/>
    <cellStyle name="20% - Акцент6 2 14 9" xfId="30220"/>
    <cellStyle name="20% — акцент6 2 14 9" xfId="34734"/>
    <cellStyle name="20% - Акцент6 2 15" xfId="1671"/>
    <cellStyle name="20% — акцент6 2 15" xfId="1672"/>
    <cellStyle name="20% - Акцент6 2 15 10" xfId="33939"/>
    <cellStyle name="20% — акцент6 2 15 10" xfId="27006"/>
    <cellStyle name="20% - Акцент6 2 15 11" xfId="32609"/>
    <cellStyle name="20% — акцент6 2 15 11" xfId="22758"/>
    <cellStyle name="20% - Акцент6 2 15 12" xfId="37568"/>
    <cellStyle name="20% — акцент6 2 15 12" xfId="37114"/>
    <cellStyle name="20% - Акцент6 2 15 13" xfId="39911"/>
    <cellStyle name="20% — акцент6 2 15 13" xfId="39912"/>
    <cellStyle name="20% - Акцент6 2 15 14" xfId="43605"/>
    <cellStyle name="20% — акцент6 2 15 14" xfId="43604"/>
    <cellStyle name="20% - Акцент6 2 15 15" xfId="42825"/>
    <cellStyle name="20% — акцент6 2 15 15" xfId="41910"/>
    <cellStyle name="20% - Акцент6 2 15 16" xfId="49079"/>
    <cellStyle name="20% — акцент6 2 15 16" xfId="49080"/>
    <cellStyle name="20% - Акцент6 2 15 2" xfId="6135"/>
    <cellStyle name="20% — акцент6 2 15 2" xfId="6136"/>
    <cellStyle name="20% - Акцент6 2 15 3" xfId="14960"/>
    <cellStyle name="20% — акцент6 2 15 3" xfId="14961"/>
    <cellStyle name="20% - Акцент6 2 15 4" xfId="23873"/>
    <cellStyle name="20% — акцент6 2 15 4" xfId="20257"/>
    <cellStyle name="20% - Акцент6 2 15 5" xfId="22974"/>
    <cellStyle name="20% — акцент6 2 15 5" xfId="23663"/>
    <cellStyle name="20% - Акцент6 2 15 6" xfId="23357"/>
    <cellStyle name="20% — акцент6 2 15 6" xfId="17670"/>
    <cellStyle name="20% - Акцент6 2 15 7" xfId="22607"/>
    <cellStyle name="20% — акцент6 2 15 7" xfId="14004"/>
    <cellStyle name="20% - Акцент6 2 15 8" xfId="28014"/>
    <cellStyle name="20% — акцент6 2 15 8" xfId="15051"/>
    <cellStyle name="20% - Акцент6 2 15 9" xfId="34502"/>
    <cellStyle name="20% — акцент6 2 15 9" xfId="34276"/>
    <cellStyle name="20% - Акцент6 2 16" xfId="1673"/>
    <cellStyle name="20% — акцент6 2 16" xfId="1674"/>
    <cellStyle name="20% - Акцент6 2 16 10" xfId="23793"/>
    <cellStyle name="20% — акцент6 2 16 10" xfId="33448"/>
    <cellStyle name="20% - Акцент6 2 16 11" xfId="21411"/>
    <cellStyle name="20% — акцент6 2 16 11" xfId="22266"/>
    <cellStyle name="20% - Акцент6 2 16 12" xfId="33974"/>
    <cellStyle name="20% — акцент6 2 16 12" xfId="32969"/>
    <cellStyle name="20% - Акцент6 2 16 13" xfId="39913"/>
    <cellStyle name="20% — акцент6 2 16 13" xfId="39914"/>
    <cellStyle name="20% - Акцент6 2 16 14" xfId="43603"/>
    <cellStyle name="20% — акцент6 2 16 14" xfId="43602"/>
    <cellStyle name="20% - Акцент6 2 16 15" xfId="42080"/>
    <cellStyle name="20% — акцент6 2 16 15" xfId="42204"/>
    <cellStyle name="20% - Акцент6 2 16 16" xfId="49081"/>
    <cellStyle name="20% — акцент6 2 16 16" xfId="49082"/>
    <cellStyle name="20% - Акцент6 2 16 2" xfId="6137"/>
    <cellStyle name="20% — акцент6 2 16 2" xfId="6138"/>
    <cellStyle name="20% - Акцент6 2 16 3" xfId="14962"/>
    <cellStyle name="20% — акцент6 2 16 3" xfId="14963"/>
    <cellStyle name="20% - Акцент6 2 16 4" xfId="20256"/>
    <cellStyle name="20% — акцент6 2 16 4" xfId="23586"/>
    <cellStyle name="20% - Акцент6 2 16 5" xfId="23254"/>
    <cellStyle name="20% — акцент6 2 16 5" xfId="23952"/>
    <cellStyle name="20% - Акцент6 2 16 6" xfId="24437"/>
    <cellStyle name="20% — акцент6 2 16 6" xfId="17613"/>
    <cellStyle name="20% - Акцент6 2 16 7" xfId="22786"/>
    <cellStyle name="20% — акцент6 2 16 7" xfId="23070"/>
    <cellStyle name="20% - Акцент6 2 16 8" xfId="24273"/>
    <cellStyle name="20% — акцент6 2 16 8" xfId="24772"/>
    <cellStyle name="20% - Акцент6 2 16 9" xfId="34039"/>
    <cellStyle name="20% — акцент6 2 16 9" xfId="33814"/>
    <cellStyle name="20% - Акцент6 2 17" xfId="1675"/>
    <cellStyle name="20% — акцент6 2 17" xfId="6124"/>
    <cellStyle name="20% - Акцент6 2 17 10" xfId="30311"/>
    <cellStyle name="20% - Акцент6 2 17 11" xfId="35629"/>
    <cellStyle name="20% - Акцент6 2 17 12" xfId="35963"/>
    <cellStyle name="20% - Акцент6 2 17 13" xfId="39915"/>
    <cellStyle name="20% - Акцент6 2 17 14" xfId="43601"/>
    <cellStyle name="20% - Акцент6 2 17 15" xfId="46621"/>
    <cellStyle name="20% - Акцент6 2 17 16" xfId="49083"/>
    <cellStyle name="20% - Акцент6 2 17 2" xfId="6139"/>
    <cellStyle name="20% - Акцент6 2 17 3" xfId="14964"/>
    <cellStyle name="20% - Акцент6 2 17 4" xfId="23299"/>
    <cellStyle name="20% - Акцент6 2 17 5" xfId="14710"/>
    <cellStyle name="20% - Акцент6 2 17 6" xfId="25355"/>
    <cellStyle name="20% - Акцент6 2 17 7" xfId="31170"/>
    <cellStyle name="20% - Акцент6 2 17 8" xfId="17395"/>
    <cellStyle name="20% - Акцент6 2 17 9" xfId="33576"/>
    <cellStyle name="20% - Акцент6 2 18" xfId="1676"/>
    <cellStyle name="20% — акцент6 2 18" xfId="14949"/>
    <cellStyle name="20% - Акцент6 2 18 10" xfId="22455"/>
    <cellStyle name="20% - Акцент6 2 18 11" xfId="29960"/>
    <cellStyle name="20% - Акцент6 2 18 12" xfId="39916"/>
    <cellStyle name="20% - Акцент6 2 18 13" xfId="43600"/>
    <cellStyle name="20% - Акцент6 2 18 14" xfId="42974"/>
    <cellStyle name="20% - Акцент6 2 18 15" xfId="49084"/>
    <cellStyle name="20% - Акцент6 2 18 2" xfId="6140"/>
    <cellStyle name="20% - Акцент6 2 18 3" xfId="23011"/>
    <cellStyle name="20% - Акцент6 2 18 4" xfId="18790"/>
    <cellStyle name="20% - Акцент6 2 18 5" xfId="15503"/>
    <cellStyle name="20% - Акцент6 2 18 6" xfId="30897"/>
    <cellStyle name="20% - Акцент6 2 18 7" xfId="27010"/>
    <cellStyle name="20% - Акцент6 2 18 8" xfId="33335"/>
    <cellStyle name="20% - Акцент6 2 18 9" xfId="17513"/>
    <cellStyle name="20% - Акцент6 2 19" xfId="1677"/>
    <cellStyle name="20% — акцент6 2 19" xfId="16161"/>
    <cellStyle name="20% - Акцент6 2 19 10" xfId="36241"/>
    <cellStyle name="20% - Акцент6 2 19 11" xfId="39917"/>
    <cellStyle name="20% - Акцент6 2 19 12" xfId="43599"/>
    <cellStyle name="20% - Акцент6 2 19 13" xfId="46465"/>
    <cellStyle name="20% - Акцент6 2 19 14" xfId="49085"/>
    <cellStyle name="20% - Акцент6 2 19 2" xfId="6141"/>
    <cellStyle name="20% - Акцент6 2 19 3" xfId="24240"/>
    <cellStyle name="20% - Акцент6 2 19 4" xfId="22175"/>
    <cellStyle name="20% - Акцент6 2 19 5" xfId="30634"/>
    <cellStyle name="20% - Акцент6 2 19 6" xfId="21994"/>
    <cellStyle name="20% - Акцент6 2 19 7" xfId="33110"/>
    <cellStyle name="20% - Акцент6 2 19 8" xfId="19274"/>
    <cellStyle name="20% - Акцент6 2 19 9" xfId="36180"/>
    <cellStyle name="20% - Акцент6 2 2" xfId="142"/>
    <cellStyle name="20% — акцент6 2 2" xfId="1678"/>
    <cellStyle name="20% - Акцент6 2 2 10" xfId="4833"/>
    <cellStyle name="20% — акцент6 2 2 10" xfId="28759"/>
    <cellStyle name="20% - Акцент6 2 2 11" xfId="6142"/>
    <cellStyle name="20% — акцент6 2 2 11" xfId="33208"/>
    <cellStyle name="20% - Акцент6 2 2 12" xfId="8721"/>
    <cellStyle name="20% — акцент6 2 2 12" xfId="38352"/>
    <cellStyle name="20% - Акцент6 2 2 13" xfId="9040"/>
    <cellStyle name="20% — акцент6 2 2 13" xfId="39918"/>
    <cellStyle name="20% - Акцент6 2 2 14" xfId="9250"/>
    <cellStyle name="20% — акцент6 2 2 14" xfId="42397"/>
    <cellStyle name="20% - Акцент6 2 2 15" xfId="9568"/>
    <cellStyle name="20% — акцент6 2 2 15" xfId="46794"/>
    <cellStyle name="20% - Акцент6 2 2 16" xfId="9886"/>
    <cellStyle name="20% — акцент6 2 2 16" xfId="49086"/>
    <cellStyle name="20% - Акцент6 2 2 17" xfId="10204"/>
    <cellStyle name="20% - Акцент6 2 2 18" xfId="10522"/>
    <cellStyle name="20% - Акцент6 2 2 19" xfId="10840"/>
    <cellStyle name="20% - Акцент6 2 2 2" xfId="1679"/>
    <cellStyle name="20% — акцент6 2 2 2" xfId="6143"/>
    <cellStyle name="20% - Акцент6 2 2 2 10" xfId="26037"/>
    <cellStyle name="20% - Акцент6 2 2 2 11" xfId="32122"/>
    <cellStyle name="20% - Акцент6 2 2 2 12" xfId="38271"/>
    <cellStyle name="20% - Акцент6 2 2 2 13" xfId="39919"/>
    <cellStyle name="20% - Акцент6 2 2 2 14" xfId="42300"/>
    <cellStyle name="20% - Акцент6 2 2 2 15" xfId="42347"/>
    <cellStyle name="20% - Акцент6 2 2 2 16" xfId="49087"/>
    <cellStyle name="20% - Акцент6 2 2 2 2" xfId="6144"/>
    <cellStyle name="20% - Акцент6 2 2 2 3" xfId="14967"/>
    <cellStyle name="20% - Акцент6 2 2 2 4" xfId="22139"/>
    <cellStyle name="20% - Акцент6 2 2 2 5" xfId="24871"/>
    <cellStyle name="20% - Акцент6 2 2 2 6" xfId="25423"/>
    <cellStyle name="20% - Акцент6 2 2 2 7" xfId="30100"/>
    <cellStyle name="20% - Акцент6 2 2 2 8" xfId="32717"/>
    <cellStyle name="20% - Акцент6 2 2 2 9" xfId="15663"/>
    <cellStyle name="20% - Акцент6 2 2 20" xfId="11158"/>
    <cellStyle name="20% - Акцент6 2 2 21" xfId="11476"/>
    <cellStyle name="20% - Акцент6 2 2 22" xfId="11794"/>
    <cellStyle name="20% - Акцент6 2 2 23" xfId="12112"/>
    <cellStyle name="20% - Акцент6 2 2 24" xfId="12538"/>
    <cellStyle name="20% - Акцент6 2 2 25" xfId="12748"/>
    <cellStyle name="20% - Акцент6 2 2 26" xfId="13173"/>
    <cellStyle name="20% - Акцент6 2 2 27" xfId="13496"/>
    <cellStyle name="20% - Акцент6 2 2 28" xfId="20919"/>
    <cellStyle name="20% - Акцент6 2 2 29" xfId="20837"/>
    <cellStyle name="20% - Акцент6 2 2 3" xfId="1680"/>
    <cellStyle name="20% — акцент6 2 2 3" xfId="14966"/>
    <cellStyle name="20% - Акцент6 2 2 3 10" xfId="33608"/>
    <cellStyle name="20% - Акцент6 2 2 3 11" xfId="38194"/>
    <cellStyle name="20% - Акцент6 2 2 3 12" xfId="39920"/>
    <cellStyle name="20% - Акцент6 2 2 3 13" xfId="42141"/>
    <cellStyle name="20% - Акцент6 2 2 3 14" xfId="42826"/>
    <cellStyle name="20% - Акцент6 2 2 3 15" xfId="49088"/>
    <cellStyle name="20% - Акцент6 2 2 3 2" xfId="6145"/>
    <cellStyle name="20% - Акцент6 2 2 3 3" xfId="21849"/>
    <cellStyle name="20% - Акцент6 2 2 3 4" xfId="25121"/>
    <cellStyle name="20% - Акцент6 2 2 3 5" xfId="27693"/>
    <cellStyle name="20% - Акцент6 2 2 3 6" xfId="29835"/>
    <cellStyle name="20% - Акцент6 2 2 3 7" xfId="32474"/>
    <cellStyle name="20% - Акцент6 2 2 3 8" xfId="22265"/>
    <cellStyle name="20% - Акцент6 2 2 3 9" xfId="18265"/>
    <cellStyle name="20% - Акцент6 2 2 30" xfId="23306"/>
    <cellStyle name="20% - Акцент6 2 2 31" xfId="19546"/>
    <cellStyle name="20% - Акцент6 2 2 32" xfId="30196"/>
    <cellStyle name="20% - Акцент6 2 2 33" xfId="17368"/>
    <cellStyle name="20% - Акцент6 2 2 34" xfId="26967"/>
    <cellStyle name="20% - Акцент6 2 2 35" xfId="29222"/>
    <cellStyle name="20% - Акцент6 2 2 36" xfId="30454"/>
    <cellStyle name="20% - Акцент6 2 2 37" xfId="38515"/>
    <cellStyle name="20% - Акцент6 2 2 38" xfId="41829"/>
    <cellStyle name="20% - Акцент6 2 2 39" xfId="44890"/>
    <cellStyle name="20% - Акцент6 2 2 4" xfId="1681"/>
    <cellStyle name="20% — акцент6 2 2 4" xfId="22438"/>
    <cellStyle name="20% - Акцент6 2 2 4 10" xfId="38115"/>
    <cellStyle name="20% - Акцент6 2 2 4 11" xfId="39921"/>
    <cellStyle name="20% - Акцент6 2 2 4 12" xfId="42013"/>
    <cellStyle name="20% - Акцент6 2 2 4 13" xfId="42827"/>
    <cellStyle name="20% - Акцент6 2 2 4 14" xfId="49089"/>
    <cellStyle name="20% - Акцент6 2 2 4 2" xfId="6146"/>
    <cellStyle name="20% - Акцент6 2 2 4 3" xfId="25447"/>
    <cellStyle name="20% - Акцент6 2 2 4 4" xfId="14482"/>
    <cellStyle name="20% - Акцент6 2 2 4 5" xfId="29573"/>
    <cellStyle name="20% - Акцент6 2 2 4 6" xfId="32220"/>
    <cellStyle name="20% - Акцент6 2 2 4 7" xfId="26589"/>
    <cellStyle name="20% - Акцент6 2 2 4 8" xfId="34599"/>
    <cellStyle name="20% - Акцент6 2 2 4 9" xfId="30253"/>
    <cellStyle name="20% - Акцент6 2 2 40" xfId="47819"/>
    <cellStyle name="20% - Акцент6 2 2 5" xfId="1682"/>
    <cellStyle name="20% — акцент6 2 2 5" xfId="24536"/>
    <cellStyle name="20% - Акцент6 2 2 5 10" xfId="39922"/>
    <cellStyle name="20% - Акцент6 2 2 5 11" xfId="43598"/>
    <cellStyle name="20% - Акцент6 2 2 5 12" xfId="47656"/>
    <cellStyle name="20% - Акцент6 2 2 5 13" xfId="49090"/>
    <cellStyle name="20% - Акцент6 2 2 5 2" xfId="6147"/>
    <cellStyle name="20% - Акцент6 2 2 5 3" xfId="22696"/>
    <cellStyle name="20% - Акцент6 2 2 5 4" xfId="19021"/>
    <cellStyle name="20% - Акцент6 2 2 5 5" xfId="31963"/>
    <cellStyle name="20% - Акцент6 2 2 5 6" xfId="31591"/>
    <cellStyle name="20% - Акцент6 2 2 5 7" xfId="31483"/>
    <cellStyle name="20% - Акцент6 2 2 5 8" xfId="30005"/>
    <cellStyle name="20% - Акцент6 2 2 5 9" xfId="38039"/>
    <cellStyle name="20% - Акцент6 2 2 6" xfId="3874"/>
    <cellStyle name="20% — акцент6 2 2 6" xfId="27396"/>
    <cellStyle name="20% - Акцент6 2 2 7" xfId="4166"/>
    <cellStyle name="20% — акцент6 2 2 7" xfId="30374"/>
    <cellStyle name="20% - Акцент6 2 2 8" xfId="4419"/>
    <cellStyle name="20% — акцент6 2 2 8" xfId="32972"/>
    <cellStyle name="20% - Акцент6 2 2 9" xfId="4629"/>
    <cellStyle name="20% — акцент6 2 2 9" xfId="32741"/>
    <cellStyle name="20% - Акцент6 2 20" xfId="1683"/>
    <cellStyle name="20% — акцент6 2 20" xfId="22222"/>
    <cellStyle name="20% - Акцент6 2 20 10" xfId="39923"/>
    <cellStyle name="20% - Акцент6 2 20 11" xfId="43597"/>
    <cellStyle name="20% - Акцент6 2 20 12" xfId="47577"/>
    <cellStyle name="20% - Акцент6 2 20 13" xfId="49091"/>
    <cellStyle name="20% - Акцент6 2 20 2" xfId="6148"/>
    <cellStyle name="20% - Акцент6 2 20 3" xfId="23418"/>
    <cellStyle name="20% - Акцент6 2 20 4" xfId="23398"/>
    <cellStyle name="20% - Акцент6 2 20 5" xfId="31704"/>
    <cellStyle name="20% - Акцент6 2 20 6" xfId="24064"/>
    <cellStyle name="20% - Акцент6 2 20 7" xfId="24337"/>
    <cellStyle name="20% - Акцент6 2 20 8" xfId="28462"/>
    <cellStyle name="20% - Акцент6 2 20 9" xfId="37957"/>
    <cellStyle name="20% - Акцент6 2 21" xfId="1684"/>
    <cellStyle name="20% — акцент6 2 21" xfId="18011"/>
    <cellStyle name="20% - Акцент6 2 21 10" xfId="43596"/>
    <cellStyle name="20% - Акцент6 2 21 11" xfId="47495"/>
    <cellStyle name="20% - Акцент6 2 21 12" xfId="49092"/>
    <cellStyle name="20% - Акцент6 2 21 2" xfId="6149"/>
    <cellStyle name="20% - Акцент6 2 21 3" xfId="21298"/>
    <cellStyle name="20% - Акцент6 2 21 4" xfId="31452"/>
    <cellStyle name="20% - Акцент6 2 21 5" xfId="17529"/>
    <cellStyle name="20% - Акцент6 2 21 6" xfId="28717"/>
    <cellStyle name="20% - Акцент6 2 21 7" xfId="36061"/>
    <cellStyle name="20% - Акцент6 2 21 8" xfId="37874"/>
    <cellStyle name="20% - Акцент6 2 21 9" xfId="39924"/>
    <cellStyle name="20% - Акцент6 2 22" xfId="1685"/>
    <cellStyle name="20% — акцент6 2 22" xfId="14910"/>
    <cellStyle name="20% - Акцент6 2 22 10" xfId="47418"/>
    <cellStyle name="20% - Акцент6 2 22 11" xfId="49093"/>
    <cellStyle name="20% - Акцент6 2 22 2" xfId="6150"/>
    <cellStyle name="20% - Акцент6 2 22 3" xfId="31220"/>
    <cellStyle name="20% - Акцент6 2 22 4" xfId="32581"/>
    <cellStyle name="20% - Акцент6 2 22 5" xfId="33263"/>
    <cellStyle name="20% - Акцент6 2 22 6" xfId="33735"/>
    <cellStyle name="20% - Акцент6 2 22 7" xfId="19510"/>
    <cellStyle name="20% - Акцент6 2 22 8" xfId="39925"/>
    <cellStyle name="20% - Акцент6 2 22 9" xfId="46865"/>
    <cellStyle name="20% - Акцент6 2 23" xfId="1686"/>
    <cellStyle name="20% — акцент6 2 23" xfId="22622"/>
    <cellStyle name="20% - Акцент6 2 23 10" xfId="49094"/>
    <cellStyle name="20% - Акцент6 2 23 2" xfId="6151"/>
    <cellStyle name="20% - Акцент6 2 23 3" xfId="31813"/>
    <cellStyle name="20% - Акцент6 2 23 4" xfId="22749"/>
    <cellStyle name="20% - Акцент6 2 23 5" xfId="35898"/>
    <cellStyle name="20% - Акцент6 2 23 6" xfId="33920"/>
    <cellStyle name="20% - Акцент6 2 23 7" xfId="39926"/>
    <cellStyle name="20% - Акцент6 2 23 8" xfId="46701"/>
    <cellStyle name="20% - Акцент6 2 23 9" xfId="47342"/>
    <cellStyle name="20% - Акцент6 2 24" xfId="1687"/>
    <cellStyle name="20% — акцент6 2 24" xfId="32325"/>
    <cellStyle name="20% - Акцент6 2 24 2" xfId="6152"/>
    <cellStyle name="20% - Акцент6 2 24 3" xfId="34465"/>
    <cellStyle name="20% - Акцент6 2 24 4" xfId="14896"/>
    <cellStyle name="20% - Акцент6 2 24 5" xfId="37794"/>
    <cellStyle name="20% - Акцент6 2 24 6" xfId="39927"/>
    <cellStyle name="20% - Акцент6 2 24 7" xfId="46540"/>
    <cellStyle name="20% - Акцент6 2 24 8" xfId="47265"/>
    <cellStyle name="20% - Акцент6 2 24 9" xfId="49095"/>
    <cellStyle name="20% - Акцент6 2 25" xfId="1659"/>
    <cellStyle name="20% — акцент6 2 25" xfId="36332"/>
    <cellStyle name="20% - Акцент6 2 25 2" xfId="14948"/>
    <cellStyle name="20% - Акцент6 2 25 3" xfId="37639"/>
    <cellStyle name="20% - Акцент6 2 25 4" xfId="33261"/>
    <cellStyle name="20% - Акцент6 2 25 5" xfId="39899"/>
    <cellStyle name="20% - Акцент6 2 25 6" xfId="43618"/>
    <cellStyle name="20% - Акцент6 2 25 7" xfId="46607"/>
    <cellStyle name="20% - Акцент6 2 25 8" xfId="49067"/>
    <cellStyle name="20% - Акцент6 2 26" xfId="3873"/>
    <cellStyle name="20% — акцент6 2 26" xfId="37493"/>
    <cellStyle name="20% - Акцент6 2 27" xfId="4165"/>
    <cellStyle name="20% — акцент6 2 27" xfId="36764"/>
    <cellStyle name="20% - Акцент6 2 28" xfId="4418"/>
    <cellStyle name="20% — акцент6 2 28" xfId="39900"/>
    <cellStyle name="20% - Акцент6 2 29" xfId="4630"/>
    <cellStyle name="20% — акцент6 2 29" xfId="43617"/>
    <cellStyle name="20% - Акцент6 2 3" xfId="1688"/>
    <cellStyle name="20% — акцент6 2 3" xfId="1689"/>
    <cellStyle name="20% - Акцент6 2 3 10" xfId="31250"/>
    <cellStyle name="20% — акцент6 2 3 10" xfId="32332"/>
    <cellStyle name="20% - Акцент6 2 3 11" xfId="30358"/>
    <cellStyle name="20% — акцент6 2 3 11" xfId="32393"/>
    <cellStyle name="20% - Акцент6 2 3 12" xfId="37716"/>
    <cellStyle name="20% — акцент6 2 3 12" xfId="37413"/>
    <cellStyle name="20% - Акцент6 2 3 13" xfId="39928"/>
    <cellStyle name="20% — акцент6 2 3 13" xfId="39929"/>
    <cellStyle name="20% - Акцент6 2 3 14" xfId="46380"/>
    <cellStyle name="20% — акцент6 2 3 14" xfId="46224"/>
    <cellStyle name="20% - Акцент6 2 3 15" xfId="47185"/>
    <cellStyle name="20% — акцент6 2 3 15" xfId="42828"/>
    <cellStyle name="20% - Акцент6 2 3 16" xfId="49096"/>
    <cellStyle name="20% — акцент6 2 3 16" xfId="49097"/>
    <cellStyle name="20% - Акцент6 2 3 2" xfId="6153"/>
    <cellStyle name="20% — акцент6 2 3 2" xfId="6154"/>
    <cellStyle name="20% - Акцент6 2 3 3" xfId="14976"/>
    <cellStyle name="20% — акцент6 2 3 3" xfId="14977"/>
    <cellStyle name="20% - Акцент6 2 3 4" xfId="20252"/>
    <cellStyle name="20% — акцент6 2 3 4" xfId="16156"/>
    <cellStyle name="20% - Акцент6 2 3 5" xfId="26564"/>
    <cellStyle name="20% — акцент6 2 3 5" xfId="26277"/>
    <cellStyle name="20% - Акцент6 2 3 6" xfId="23740"/>
    <cellStyle name="20% — акцент6 2 3 6" xfId="19174"/>
    <cellStyle name="20% - Акцент6 2 3 7" xfId="14649"/>
    <cellStyle name="20% — акцент6 2 3 7" xfId="15254"/>
    <cellStyle name="20% - Акцент6 2 3 8" xfId="25540"/>
    <cellStyle name="20% — акцент6 2 3 8" xfId="30933"/>
    <cellStyle name="20% - Акцент6 2 3 9" xfId="23431"/>
    <cellStyle name="20% — акцент6 2 3 9" xfId="30013"/>
    <cellStyle name="20% - Акцент6 2 30" xfId="4834"/>
    <cellStyle name="20% — акцент6 2 30" xfId="42616"/>
    <cellStyle name="20% - Акцент6 2 31" xfId="6123"/>
    <cellStyle name="20% — акцент6 2 31" xfId="49068"/>
    <cellStyle name="20% - Акцент6 2 32" xfId="8367"/>
    <cellStyle name="20% - Акцент6 2 32 2" xfId="21064"/>
    <cellStyle name="20% - Акцент6 2 33" xfId="8484"/>
    <cellStyle name="20% - Акцент6 2 33 2" xfId="21181"/>
    <cellStyle name="20% - Акцент6 2 34" xfId="8720"/>
    <cellStyle name="20% - Акцент6 2 35" xfId="9039"/>
    <cellStyle name="20% - Акцент6 2 36" xfId="9251"/>
    <cellStyle name="20% - Акцент6 2 37" xfId="9569"/>
    <cellStyle name="20% - Акцент6 2 38" xfId="9887"/>
    <cellStyle name="20% - Акцент6 2 39" xfId="10205"/>
    <cellStyle name="20% - Акцент6 2 4" xfId="1690"/>
    <cellStyle name="20% — акцент6 2 4" xfId="1691"/>
    <cellStyle name="20% - Акцент6 2 4 10" xfId="23067"/>
    <cellStyle name="20% — акцент6 2 4 10" xfId="18089"/>
    <cellStyle name="20% - Акцент6 2 4 11" xfId="33244"/>
    <cellStyle name="20% — акцент6 2 4 11" xfId="17903"/>
    <cellStyle name="20% - Акцент6 2 4 12" xfId="34067"/>
    <cellStyle name="20% — акцент6 2 4 12" xfId="36648"/>
    <cellStyle name="20% - Акцент6 2 4 13" xfId="39930"/>
    <cellStyle name="20% — акцент6 2 4 13" xfId="39931"/>
    <cellStyle name="20% - Акцент6 2 4 14" xfId="46073"/>
    <cellStyle name="20% — акцент6 2 4 14" xfId="45918"/>
    <cellStyle name="20% - Акцент6 2 4 15" xfId="42829"/>
    <cellStyle name="20% — акцент6 2 4 15" xfId="47105"/>
    <cellStyle name="20% - Акцент6 2 4 16" xfId="49098"/>
    <cellStyle name="20% — акцент6 2 4 16" xfId="49099"/>
    <cellStyle name="20% - Акцент6 2 4 2" xfId="6155"/>
    <cellStyle name="20% — акцент6 2 4 2" xfId="6156"/>
    <cellStyle name="20% - Акцент6 2 4 3" xfId="14978"/>
    <cellStyle name="20% — акцент6 2 4 3" xfId="14979"/>
    <cellStyle name="20% - Акцент6 2 4 4" xfId="20251"/>
    <cellStyle name="20% — акцент6 2 4 4" xfId="16155"/>
    <cellStyle name="20% - Акцент6 2 4 5" xfId="25990"/>
    <cellStyle name="20% — акцент6 2 4 5" xfId="25697"/>
    <cellStyle name="20% - Акцент6 2 4 6" xfId="15109"/>
    <cellStyle name="20% — акцент6 2 4 6" xfId="21591"/>
    <cellStyle name="20% - Акцент6 2 4 7" xfId="27844"/>
    <cellStyle name="20% — акцент6 2 4 7" xfId="24369"/>
    <cellStyle name="20% - Акцент6 2 4 8" xfId="19241"/>
    <cellStyle name="20% — акцент6 2 4 8" xfId="18818"/>
    <cellStyle name="20% - Акцент6 2 4 9" xfId="29296"/>
    <cellStyle name="20% — акцент6 2 4 9" xfId="30744"/>
    <cellStyle name="20% - Акцент6 2 40" xfId="10523"/>
    <cellStyle name="20% - Акцент6 2 41" xfId="10841"/>
    <cellStyle name="20% - Акцент6 2 42" xfId="11159"/>
    <cellStyle name="20% - Акцент6 2 43" xfId="11477"/>
    <cellStyle name="20% - Акцент6 2 44" xfId="11795"/>
    <cellStyle name="20% - Акцент6 2 45" xfId="12113"/>
    <cellStyle name="20% - Акцент6 2 46" xfId="12537"/>
    <cellStyle name="20% - Акцент6 2 47" xfId="12749"/>
    <cellStyle name="20% - Акцент6 2 48" xfId="13172"/>
    <cellStyle name="20% - Акцент6 2 49" xfId="13495"/>
    <cellStyle name="20% - Акцент6 2 5" xfId="1692"/>
    <cellStyle name="20% — акцент6 2 5" xfId="1693"/>
    <cellStyle name="20% - Акцент6 2 5 10" xfId="31460"/>
    <cellStyle name="20% — акцент6 2 5 10" xfId="29708"/>
    <cellStyle name="20% - Акцент6 2 5 11" xfId="33150"/>
    <cellStyle name="20% — акцент6 2 5 11" xfId="29002"/>
    <cellStyle name="20% - Акцент6 2 5 12" xfId="35034"/>
    <cellStyle name="20% — акцент6 2 5 12" xfId="36945"/>
    <cellStyle name="20% - Акцент6 2 5 13" xfId="39932"/>
    <cellStyle name="20% — акцент6 2 5 13" xfId="39933"/>
    <cellStyle name="20% - Акцент6 2 5 14" xfId="43595"/>
    <cellStyle name="20% — акцент6 2 5 14" xfId="43594"/>
    <cellStyle name="20% - Акцент6 2 5 15" xfId="47026"/>
    <cellStyle name="20% — акцент6 2 5 15" xfId="46946"/>
    <cellStyle name="20% - Акцент6 2 5 16" xfId="49100"/>
    <cellStyle name="20% — акцент6 2 5 16" xfId="49101"/>
    <cellStyle name="20% - Акцент6 2 5 2" xfId="6157"/>
    <cellStyle name="20% — акцент6 2 5 2" xfId="6158"/>
    <cellStyle name="20% - Акцент6 2 5 3" xfId="14980"/>
    <cellStyle name="20% — акцент6 2 5 3" xfId="14981"/>
    <cellStyle name="20% - Акцент6 2 5 4" xfId="20250"/>
    <cellStyle name="20% — акцент6 2 5 4" xfId="16154"/>
    <cellStyle name="20% - Акцент6 2 5 5" xfId="13893"/>
    <cellStyle name="20% — акцент6 2 5 5" xfId="14712"/>
    <cellStyle name="20% - Акцент6 2 5 6" xfId="24336"/>
    <cellStyle name="20% — акцент6 2 5 6" xfId="29418"/>
    <cellStyle name="20% - Акцент6 2 5 7" xfId="27179"/>
    <cellStyle name="20% — акцент6 2 5 7" xfId="28387"/>
    <cellStyle name="20% - Акцент6 2 5 8" xfId="28592"/>
    <cellStyle name="20% — акцент6 2 5 8" xfId="15255"/>
    <cellStyle name="20% - Акцент6 2 5 9" xfId="25688"/>
    <cellStyle name="20% — акцент6 2 5 9" xfId="24944"/>
    <cellStyle name="20% - Акцент6 2 50" xfId="20918"/>
    <cellStyle name="20% - Акцент6 2 51" xfId="16752"/>
    <cellStyle name="20% - Акцент6 2 52" xfId="20067"/>
    <cellStyle name="20% - Акцент6 2 53" xfId="19363"/>
    <cellStyle name="20% - Акцент6 2 54" xfId="31113"/>
    <cellStyle name="20% - Акцент6 2 55" xfId="16068"/>
    <cellStyle name="20% - Акцент6 2 56" xfId="28906"/>
    <cellStyle name="20% - Акцент6 2 57" xfId="31243"/>
    <cellStyle name="20% - Акцент6 2 58" xfId="25889"/>
    <cellStyle name="20% - Акцент6 2 59" xfId="38514"/>
    <cellStyle name="20% - Акцент6 2 6" xfId="1694"/>
    <cellStyle name="20% — акцент6 2 6" xfId="1695"/>
    <cellStyle name="20% - Акцент6 2 6 10" xfId="17603"/>
    <cellStyle name="20% — акцент6 2 6 10" xfId="24574"/>
    <cellStyle name="20% - Акцент6 2 6 11" xfId="35869"/>
    <cellStyle name="20% — акцент6 2 6 11" xfId="32459"/>
    <cellStyle name="20% - Акцент6 2 6 12" xfId="22028"/>
    <cellStyle name="20% — акцент6 2 6 12" xfId="32012"/>
    <cellStyle name="20% - Акцент6 2 6 13" xfId="39934"/>
    <cellStyle name="20% — акцент6 2 6 13" xfId="39935"/>
    <cellStyle name="20% - Акцент6 2 6 14" xfId="45762"/>
    <cellStyle name="20% — акцент6 2 6 14" xfId="45608"/>
    <cellStyle name="20% - Акцент6 2 6 15" xfId="42536"/>
    <cellStyle name="20% — акцент6 2 6 15" xfId="44871"/>
    <cellStyle name="20% - Акцент6 2 6 16" xfId="49102"/>
    <cellStyle name="20% — акцент6 2 6 16" xfId="49103"/>
    <cellStyle name="20% - Акцент6 2 6 2" xfId="6159"/>
    <cellStyle name="20% — акцент6 2 6 2" xfId="6160"/>
    <cellStyle name="20% - Акцент6 2 6 3" xfId="14982"/>
    <cellStyle name="20% — акцент6 2 6 3" xfId="14983"/>
    <cellStyle name="20% - Акцент6 2 6 4" xfId="20249"/>
    <cellStyle name="20% — акцент6 2 6 4" xfId="16153"/>
    <cellStyle name="20% - Акцент6 2 6 5" xfId="18792"/>
    <cellStyle name="20% — акцент6 2 6 5" xfId="23466"/>
    <cellStyle name="20% - Акцент6 2 6 6" xfId="29144"/>
    <cellStyle name="20% — акцент6 2 6 6" xfId="28858"/>
    <cellStyle name="20% - Акцент6 2 6 7" xfId="24155"/>
    <cellStyle name="20% — акцент6 2 6 7" xfId="16145"/>
    <cellStyle name="20% - Акцент6 2 6 8" xfId="23701"/>
    <cellStyle name="20% — акцент6 2 6 8" xfId="30197"/>
    <cellStyle name="20% - Акцент6 2 6 9" xfId="28662"/>
    <cellStyle name="20% — акцент6 2 6 9" xfId="30816"/>
    <cellStyle name="20% - Акцент6 2 60" xfId="41830"/>
    <cellStyle name="20% - Акцент6 2 61" xfId="42635"/>
    <cellStyle name="20% - Акцент6 2 62" xfId="47818"/>
    <cellStyle name="20% - Акцент6 2 7" xfId="1696"/>
    <cellStyle name="20% — акцент6 2 7" xfId="1697"/>
    <cellStyle name="20% - Акцент6 2 7 10" xfId="33040"/>
    <cellStyle name="20% — акцент6 2 7 10" xfId="27934"/>
    <cellStyle name="20% - Акцент6 2 7 11" xfId="34170"/>
    <cellStyle name="20% — акцент6 2 7 11" xfId="31727"/>
    <cellStyle name="20% - Акцент6 2 7 12" xfId="26311"/>
    <cellStyle name="20% — акцент6 2 7 12" xfId="28460"/>
    <cellStyle name="20% - Акцент6 2 7 13" xfId="39936"/>
    <cellStyle name="20% — акцент6 2 7 13" xfId="39937"/>
    <cellStyle name="20% - Акцент6 2 7 14" xfId="45444"/>
    <cellStyle name="20% — акцент6 2 7 14" xfId="45285"/>
    <cellStyle name="20% - Акцент6 2 7 15" xfId="45360"/>
    <cellStyle name="20% — акцент6 2 7 15" xfId="45988"/>
    <cellStyle name="20% - Акцент6 2 7 16" xfId="49104"/>
    <cellStyle name="20% — акцент6 2 7 16" xfId="49105"/>
    <cellStyle name="20% - Акцент6 2 7 2" xfId="6161"/>
    <cellStyle name="20% — акцент6 2 7 2" xfId="6162"/>
    <cellStyle name="20% - Акцент6 2 7 3" xfId="14984"/>
    <cellStyle name="20% — акцент6 2 7 3" xfId="14985"/>
    <cellStyle name="20% - Акцент6 2 7 4" xfId="25618"/>
    <cellStyle name="20% — акцент6 2 7 4" xfId="25328"/>
    <cellStyle name="20% - Акцент6 2 7 5" xfId="16897"/>
    <cellStyle name="20% — акцент6 2 7 5" xfId="14155"/>
    <cellStyle name="20% - Акцент6 2 7 6" xfId="28570"/>
    <cellStyle name="20% — акцент6 2 7 6" xfId="28288"/>
    <cellStyle name="20% - Акцент6 2 7 7" xfId="23441"/>
    <cellStyle name="20% — акцент6 2 7 7" xfId="25398"/>
    <cellStyle name="20% - Акцент6 2 7 8" xfId="24533"/>
    <cellStyle name="20% — акцент6 2 7 8" xfId="25163"/>
    <cellStyle name="20% - Акцент6 2 7 9" xfId="24877"/>
    <cellStyle name="20% — акцент6 2 7 9" xfId="27495"/>
    <cellStyle name="20% - Акцент6 2 8" xfId="1698"/>
    <cellStyle name="20% — акцент6 2 8" xfId="1699"/>
    <cellStyle name="20% - Акцент6 2 8 10" xfId="31228"/>
    <cellStyle name="20% — акцент6 2 8 10" xfId="19497"/>
    <cellStyle name="20% - Акцент6 2 8 11" xfId="30408"/>
    <cellStyle name="20% — акцент6 2 8 11" xfId="37640"/>
    <cellStyle name="20% - Акцент6 2 8 12" xfId="31499"/>
    <cellStyle name="20% — акцент6 2 8 12" xfId="31752"/>
    <cellStyle name="20% - Акцент6 2 8 13" xfId="39938"/>
    <cellStyle name="20% — акцент6 2 8 13" xfId="39939"/>
    <cellStyle name="20% - Акцент6 2 8 14" xfId="45120"/>
    <cellStyle name="20% — акцент6 2 8 14" xfId="44957"/>
    <cellStyle name="20% - Акцент6 2 8 15" xfId="46413"/>
    <cellStyle name="20% — акцент6 2 8 15" xfId="42830"/>
    <cellStyle name="20% - Акцент6 2 8 16" xfId="49106"/>
    <cellStyle name="20% — акцент6 2 8 16" xfId="49107"/>
    <cellStyle name="20% - Акцент6 2 8 2" xfId="6163"/>
    <cellStyle name="20% — акцент6 2 8 2" xfId="6164"/>
    <cellStyle name="20% - Акцент6 2 8 3" xfId="14986"/>
    <cellStyle name="20% — акцент6 2 8 3" xfId="14987"/>
    <cellStyle name="20% - Акцент6 2 8 4" xfId="25041"/>
    <cellStyle name="20% — акцент6 2 8 4" xfId="24746"/>
    <cellStyle name="20% - Акцент6 2 8 5" xfId="24813"/>
    <cellStyle name="20% — акцент6 2 8 5" xfId="25401"/>
    <cellStyle name="20% - Акцент6 2 8 6" xfId="28005"/>
    <cellStyle name="20% — акцент6 2 8 6" xfId="26875"/>
    <cellStyle name="20% - Акцент6 2 8 7" xfId="22947"/>
    <cellStyle name="20% — акцент6 2 8 7" xfId="25811"/>
    <cellStyle name="20% - Акцент6 2 8 8" xfId="17604"/>
    <cellStyle name="20% — акцент6 2 8 8" xfId="18994"/>
    <cellStyle name="20% - Акцент6 2 8 9" xfId="29947"/>
    <cellStyle name="20% — акцент6 2 8 9" xfId="32681"/>
    <cellStyle name="20% - Акцент6 2 9" xfId="1700"/>
    <cellStyle name="20% — акцент6 2 9" xfId="1701"/>
    <cellStyle name="20% - Акцент6 2 9 10" xfId="29968"/>
    <cellStyle name="20% — акцент6 2 9 10" xfId="36333"/>
    <cellStyle name="20% - Акцент6 2 9 11" xfId="37494"/>
    <cellStyle name="20% — акцент6 2 9 11" xfId="37338"/>
    <cellStyle name="20% - Акцент6 2 9 12" xfId="37551"/>
    <cellStyle name="20% — акцент6 2 9 12" xfId="14512"/>
    <cellStyle name="20% - Акцент6 2 9 13" xfId="39940"/>
    <cellStyle name="20% — акцент6 2 9 13" xfId="39941"/>
    <cellStyle name="20% - Акцент6 2 9 14" xfId="44792"/>
    <cellStyle name="20% — акцент6 2 9 14" xfId="44629"/>
    <cellStyle name="20% - Акцент6 2 9 15" xfId="46620"/>
    <cellStyle name="20% — акцент6 2 9 15" xfId="41909"/>
    <cellStyle name="20% - Акцент6 2 9 16" xfId="49108"/>
    <cellStyle name="20% — акцент6 2 9 16" xfId="49109"/>
    <cellStyle name="20% - Акцент6 2 9 2" xfId="6165"/>
    <cellStyle name="20% — акцент6 2 9 2" xfId="6166"/>
    <cellStyle name="20% - Акцент6 2 9 3" xfId="14988"/>
    <cellStyle name="20% — акцент6 2 9 3" xfId="14989"/>
    <cellStyle name="20% - Акцент6 2 9 4" xfId="24454"/>
    <cellStyle name="20% — акцент6 2 9 4" xfId="20248"/>
    <cellStyle name="20% - Акцент6 2 9 5" xfId="23993"/>
    <cellStyle name="20% — акцент6 2 9 5" xfId="23683"/>
    <cellStyle name="20% - Акцент6 2 9 6" xfId="22917"/>
    <cellStyle name="20% — акцент6 2 9 6" xfId="26873"/>
    <cellStyle name="20% - Акцент6 2 9 7" xfId="27585"/>
    <cellStyle name="20% — акцент6 2 9 7" xfId="19409"/>
    <cellStyle name="20% - Акцент6 2 9 8" xfId="26880"/>
    <cellStyle name="20% — акцент6 2 9 8" xfId="30548"/>
    <cellStyle name="20% - Акцент6 2 9 9" xfId="18996"/>
    <cellStyle name="20% — акцент6 2 9 9" xfId="32935"/>
    <cellStyle name="20% — акцент6 20" xfId="1702"/>
    <cellStyle name="20% — акцент6 20 2" xfId="6167"/>
    <cellStyle name="20% — акцент6 21" xfId="1703"/>
    <cellStyle name="20% — акцент6 21 2" xfId="6168"/>
    <cellStyle name="20% — акцент6 22" xfId="1704"/>
    <cellStyle name="20% — акцент6 22 2" xfId="6169"/>
    <cellStyle name="20% — акцент6 23" xfId="1600"/>
    <cellStyle name="20% — акцент6 23 2" xfId="14893"/>
    <cellStyle name="20% — акцент6 24" xfId="3863"/>
    <cellStyle name="20% — акцент6 25" xfId="4159"/>
    <cellStyle name="20% — акцент6 26" xfId="4408"/>
    <cellStyle name="20% — акцент6 27" xfId="4640"/>
    <cellStyle name="20% — акцент6 28" xfId="4844"/>
    <cellStyle name="20% — акцент6 29" xfId="6059"/>
    <cellStyle name="20% - Акцент6 3" xfId="143"/>
    <cellStyle name="20% — акцент6 3" xfId="1706"/>
    <cellStyle name="20% - Акцент6 3 10" xfId="1707"/>
    <cellStyle name="20% — акцент6 3 10" xfId="1708"/>
    <cellStyle name="20% - Акцент6 3 10 10" xfId="35158"/>
    <cellStyle name="20% — акцент6 3 10 10" xfId="18239"/>
    <cellStyle name="20% - Акцент6 3 10 11" xfId="29713"/>
    <cellStyle name="20% — акцент6 3 10 11" xfId="36580"/>
    <cellStyle name="20% - Акцент6 3 10 12" xfId="36468"/>
    <cellStyle name="20% — акцент6 3 10 12" xfId="36614"/>
    <cellStyle name="20% - Акцент6 3 10 13" xfId="39944"/>
    <cellStyle name="20% — акцент6 3 10 13" xfId="39945"/>
    <cellStyle name="20% - Акцент6 3 10 14" xfId="43591"/>
    <cellStyle name="20% — акцент6 3 10 14" xfId="43590"/>
    <cellStyle name="20% - Акцент6 3 10 15" xfId="42832"/>
    <cellStyle name="20% — акцент6 3 10 15" xfId="42441"/>
    <cellStyle name="20% - Акцент6 3 10 16" xfId="49112"/>
    <cellStyle name="20% — акцент6 3 10 16" xfId="49113"/>
    <cellStyle name="20% - Акцент6 3 10 2" xfId="6172"/>
    <cellStyle name="20% — акцент6 3 10 2" xfId="6173"/>
    <cellStyle name="20% - Акцент6 3 10 3" xfId="14994"/>
    <cellStyle name="20% — акцент6 3 10 3" xfId="14995"/>
    <cellStyle name="20% - Акцент6 3 10 4" xfId="23010"/>
    <cellStyle name="20% — акцент6 3 10 4" xfId="22724"/>
    <cellStyle name="20% - Акцент6 3 10 5" xfId="19490"/>
    <cellStyle name="20% — акцент6 3 10 5" xfId="24077"/>
    <cellStyle name="20% - Акцент6 3 10 6" xfId="26692"/>
    <cellStyle name="20% — акцент6 3 10 6" xfId="24838"/>
    <cellStyle name="20% - Акцент6 3 10 7" xfId="24834"/>
    <cellStyle name="20% — акцент6 3 10 7" xfId="26781"/>
    <cellStyle name="20% - Акцент6 3 10 8" xfId="22051"/>
    <cellStyle name="20% — акцент6 3 10 8" xfId="23638"/>
    <cellStyle name="20% - Акцент6 3 10 9" xfId="27251"/>
    <cellStyle name="20% — акцент6 3 10 9" xfId="20715"/>
    <cellStyle name="20% - Акцент6 3 11" xfId="1709"/>
    <cellStyle name="20% — акцент6 3 11" xfId="1710"/>
    <cellStyle name="20% - Акцент6 3 11 10" xfId="24335"/>
    <cellStyle name="20% — акцент6 3 11 10" xfId="34955"/>
    <cellStyle name="20% - Акцент6 3 11 11" xfId="36433"/>
    <cellStyle name="20% — акцент6 3 11 11" xfId="36155"/>
    <cellStyle name="20% - Акцент6 3 11 12" xfId="36765"/>
    <cellStyle name="20% — акцент6 3 11 12" xfId="35847"/>
    <cellStyle name="20% - Акцент6 3 11 13" xfId="39946"/>
    <cellStyle name="20% — акцент6 3 11 13" xfId="39947"/>
    <cellStyle name="20% - Акцент6 3 11 14" xfId="43589"/>
    <cellStyle name="20% — акцент6 3 11 14" xfId="46863"/>
    <cellStyle name="20% - Акцент6 3 11 15" xfId="42805"/>
    <cellStyle name="20% — акцент6 3 11 15" xfId="44351"/>
    <cellStyle name="20% - Акцент6 3 11 16" xfId="49114"/>
    <cellStyle name="20% — акцент6 3 11 16" xfId="49115"/>
    <cellStyle name="20% - Акцент6 3 11 2" xfId="6174"/>
    <cellStyle name="20% — акцент6 3 11 2" xfId="6175"/>
    <cellStyle name="20% - Акцент6 3 11 3" xfId="14996"/>
    <cellStyle name="20% — акцент6 3 11 3" xfId="14997"/>
    <cellStyle name="20% - Акцент6 3 11 4" xfId="22436"/>
    <cellStyle name="20% — акцент6 3 11 4" xfId="22137"/>
    <cellStyle name="20% - Акцент6 3 11 5" xfId="19594"/>
    <cellStyle name="20% — акцент6 3 11 5" xfId="19661"/>
    <cellStyle name="20% - Акцент6 3 11 6" xfId="22243"/>
    <cellStyle name="20% — акцент6 3 11 6" xfId="26957"/>
    <cellStyle name="20% - Акцент6 3 11 7" xfId="19929"/>
    <cellStyle name="20% — акцент6 3 11 7" xfId="26051"/>
    <cellStyle name="20% - Акцент6 3 11 8" xfId="20670"/>
    <cellStyle name="20% — акцент6 3 11 8" xfId="23179"/>
    <cellStyle name="20% - Акцент6 3 11 9" xfId="19469"/>
    <cellStyle name="20% — акцент6 3 11 9" xfId="31288"/>
    <cellStyle name="20% - Акцент6 3 12" xfId="1711"/>
    <cellStyle name="20% — акцент6 3 12" xfId="1712"/>
    <cellStyle name="20% - Акцент6 3 12 10" xfId="32106"/>
    <cellStyle name="20% — акцент6 3 12 10" xfId="33709"/>
    <cellStyle name="20% - Акцент6 3 12 11" xfId="33037"/>
    <cellStyle name="20% — акцент6 3 12 11" xfId="24322"/>
    <cellStyle name="20% - Акцент6 3 12 12" xfId="36915"/>
    <cellStyle name="20% — акцент6 3 12 12" xfId="37068"/>
    <cellStyle name="20% - Акцент6 3 12 13" xfId="39948"/>
    <cellStyle name="20% — акцент6 3 12 13" xfId="39949"/>
    <cellStyle name="20% - Акцент6 3 12 14" xfId="46699"/>
    <cellStyle name="20% — акцент6 3 12 14" xfId="46538"/>
    <cellStyle name="20% - Акцент6 3 12 15" xfId="44462"/>
    <cellStyle name="20% — акцент6 3 12 15" xfId="44526"/>
    <cellStyle name="20% - Акцент6 3 12 16" xfId="49116"/>
    <cellStyle name="20% — акцент6 3 12 16" xfId="49117"/>
    <cellStyle name="20% - Акцент6 3 12 2" xfId="6176"/>
    <cellStyle name="20% — акцент6 3 12 2" xfId="6177"/>
    <cellStyle name="20% - Акцент6 3 12 3" xfId="14998"/>
    <cellStyle name="20% — акцент6 3 12 3" xfId="14999"/>
    <cellStyle name="20% - Акцент6 3 12 4" xfId="21847"/>
    <cellStyle name="20% — акцент6 3 12 4" xfId="21551"/>
    <cellStyle name="20% - Акцент6 3 12 5" xfId="19952"/>
    <cellStyle name="20% — акцент6 3 12 5" xfId="14714"/>
    <cellStyle name="20% - Акцент6 3 12 6" xfId="27241"/>
    <cellStyle name="20% — акцент6 3 12 6" xfId="24950"/>
    <cellStyle name="20% - Акцент6 3 12 7" xfId="18553"/>
    <cellStyle name="20% — акцент6 3 12 7" xfId="21683"/>
    <cellStyle name="20% - Акцент6 3 12 8" xfId="29532"/>
    <cellStyle name="20% — акцент6 3 12 8" xfId="26750"/>
    <cellStyle name="20% - Акцент6 3 12 9" xfId="31523"/>
    <cellStyle name="20% — акцент6 3 12 9" xfId="34735"/>
    <cellStyle name="20% - Акцент6 3 13" xfId="1713"/>
    <cellStyle name="20% — акцент6 3 13" xfId="1714"/>
    <cellStyle name="20% - Акцент6 3 13 10" xfId="17719"/>
    <cellStyle name="20% — акцент6 3 13 10" xfId="29679"/>
    <cellStyle name="20% - Акцент6 3 13 11" xfId="27523"/>
    <cellStyle name="20% — акцент6 3 13 11" xfId="29484"/>
    <cellStyle name="20% - Акцент6 3 13 12" xfId="37243"/>
    <cellStyle name="20% — акцент6 3 13 12" xfId="37370"/>
    <cellStyle name="20% - Акцент6 3 13 13" xfId="39950"/>
    <cellStyle name="20% — акцент6 3 13 13" xfId="39951"/>
    <cellStyle name="20% - Акцент6 3 13 14" xfId="46378"/>
    <cellStyle name="20% — акцент6 3 13 14" xfId="46222"/>
    <cellStyle name="20% - Акцент6 3 13 15" xfId="44690"/>
    <cellStyle name="20% — акцент6 3 13 15" xfId="44833"/>
    <cellStyle name="20% - Акцент6 3 13 16" xfId="49118"/>
    <cellStyle name="20% — акцент6 3 13 16" xfId="49119"/>
    <cellStyle name="20% - Акцент6 3 13 2" xfId="6178"/>
    <cellStyle name="20% — акцент6 3 13 2" xfId="6179"/>
    <cellStyle name="20% - Акцент6 3 13 3" xfId="15000"/>
    <cellStyle name="20% — акцент6 3 13 3" xfId="15001"/>
    <cellStyle name="20% - Акцент6 3 13 4" xfId="22725"/>
    <cellStyle name="20% — акцент6 3 13 4" xfId="22437"/>
    <cellStyle name="20% - Акцент6 3 13 5" xfId="15866"/>
    <cellStyle name="20% — акцент6 3 13 5" xfId="18794"/>
    <cellStyle name="20% - Акцент6 3 13 6" xfId="21984"/>
    <cellStyle name="20% — акцент6 3 13 6" xfId="26350"/>
    <cellStyle name="20% - Акцент6 3 13 7" xfId="25802"/>
    <cellStyle name="20% — акцент6 3 13 7" xfId="15079"/>
    <cellStyle name="20% - Акцент6 3 13 8" xfId="18043"/>
    <cellStyle name="20% — акцент6 3 13 8" xfId="30282"/>
    <cellStyle name="20% - Акцент6 3 13 9" xfId="34503"/>
    <cellStyle name="20% — акцент6 3 13 9" xfId="34277"/>
    <cellStyle name="20% - Акцент6 3 14" xfId="1715"/>
    <cellStyle name="20% — акцент6 3 14" xfId="1716"/>
    <cellStyle name="20% - Акцент6 3 14 10" xfId="33219"/>
    <cellStyle name="20% — акцент6 3 14 10" xfId="18286"/>
    <cellStyle name="20% - Акцент6 3 14 11" xfId="35437"/>
    <cellStyle name="20% — акцент6 3 14 11" xfId="34527"/>
    <cellStyle name="20% - Акцент6 3 14 12" xfId="35379"/>
    <cellStyle name="20% — акцент6 3 14 12" xfId="28191"/>
    <cellStyle name="20% - Акцент6 3 14 13" xfId="39952"/>
    <cellStyle name="20% — акцент6 3 14 13" xfId="39953"/>
    <cellStyle name="20% - Акцент6 3 14 14" xfId="43588"/>
    <cellStyle name="20% — акцент6 3 14 14" xfId="46071"/>
    <cellStyle name="20% - Акцент6 3 14 15" xfId="44999"/>
    <cellStyle name="20% — акцент6 3 14 15" xfId="45164"/>
    <cellStyle name="20% - Акцент6 3 14 16" xfId="49120"/>
    <cellStyle name="20% — акцент6 3 14 16" xfId="49121"/>
    <cellStyle name="20% - Акцент6 3 14 2" xfId="6180"/>
    <cellStyle name="20% — акцент6 3 14 2" xfId="6181"/>
    <cellStyle name="20% - Акцент6 3 14 3" xfId="15002"/>
    <cellStyle name="20% — акцент6 3 14 3" xfId="15003"/>
    <cellStyle name="20% - Акцент6 3 14 4" xfId="22138"/>
    <cellStyle name="20% — акцент6 3 14 4" xfId="21848"/>
    <cellStyle name="20% - Акцент6 3 14 5" xfId="19944"/>
    <cellStyle name="20% — акцент6 3 14 5" xfId="14715"/>
    <cellStyle name="20% - Акцент6 3 14 6" xfId="26638"/>
    <cellStyle name="20% — акцент6 3 14 6" xfId="27053"/>
    <cellStyle name="20% - Акцент6 3 14 7" xfId="17040"/>
    <cellStyle name="20% — акцент6 3 14 7" xfId="27722"/>
    <cellStyle name="20% - Акцент6 3 14 8" xfId="24020"/>
    <cellStyle name="20% — акцент6 3 14 8" xfId="29759"/>
    <cellStyle name="20% - Акцент6 3 14 9" xfId="34040"/>
    <cellStyle name="20% — акцент6 3 14 9" xfId="33815"/>
    <cellStyle name="20% - Акцент6 3 15" xfId="1717"/>
    <cellStyle name="20% — акцент6 3 15" xfId="1718"/>
    <cellStyle name="20% - Акцент6 3 15 10" xfId="31094"/>
    <cellStyle name="20% — акцент6 3 15 10" xfId="25783"/>
    <cellStyle name="20% - Акцент6 3 15 11" xfId="25841"/>
    <cellStyle name="20% — акцент6 3 15 11" xfId="34799"/>
    <cellStyle name="20% - Акцент6 3 15 12" xfId="23478"/>
    <cellStyle name="20% — акцент6 3 15 12" xfId="35185"/>
    <cellStyle name="20% - Акцент6 3 15 13" xfId="39954"/>
    <cellStyle name="20% — акцент6 3 15 13" xfId="39955"/>
    <cellStyle name="20% - Акцент6 3 15 14" xfId="45916"/>
    <cellStyle name="20% — акцент6 3 15 14" xfId="45760"/>
    <cellStyle name="20% - Акцент6 3 15 15" xfId="45324"/>
    <cellStyle name="20% — акцент6 3 15 15" xfId="42833"/>
    <cellStyle name="20% - Акцент6 3 15 16" xfId="49122"/>
    <cellStyle name="20% — акцент6 3 15 16" xfId="49123"/>
    <cellStyle name="20% - Акцент6 3 15 2" xfId="6182"/>
    <cellStyle name="20% — акцент6 3 15 2" xfId="6183"/>
    <cellStyle name="20% - Акцент6 3 15 3" xfId="15004"/>
    <cellStyle name="20% — акцент6 3 15 3" xfId="15005"/>
    <cellStyle name="20% - Акцент6 3 15 4" xfId="21552"/>
    <cellStyle name="20% — акцент6 3 15 4" xfId="20246"/>
    <cellStyle name="20% - Акцент6 3 15 5" xfId="15867"/>
    <cellStyle name="20% — акцент6 3 15 5" xfId="18795"/>
    <cellStyle name="20% - Акцент6 3 15 6" xfId="14027"/>
    <cellStyle name="20% — акцент6 3 15 6" xfId="24726"/>
    <cellStyle name="20% - Акцент6 3 15 7" xfId="18566"/>
    <cellStyle name="20% — акцент6 3 15 7" xfId="27148"/>
    <cellStyle name="20% - Акцент6 3 15 8" xfId="29764"/>
    <cellStyle name="20% — акцент6 3 15 8" xfId="18334"/>
    <cellStyle name="20% - Акцент6 3 15 9" xfId="33577"/>
    <cellStyle name="20% — акцент6 3 15 9" xfId="33336"/>
    <cellStyle name="20% - Акцент6 3 16" xfId="1719"/>
    <cellStyle name="20% — акцент6 3 16" xfId="1720"/>
    <cellStyle name="20% - Акцент6 3 16 10" xfId="31325"/>
    <cellStyle name="20% — акцент6 3 16 10" xfId="31385"/>
    <cellStyle name="20% - Акцент6 3 16 11" xfId="35007"/>
    <cellStyle name="20% — акцент6 3 16 11" xfId="35211"/>
    <cellStyle name="20% - Акцент6 3 16 12" xfId="34982"/>
    <cellStyle name="20% — акцент6 3 16 12" xfId="34774"/>
    <cellStyle name="20% - Акцент6 3 16 13" xfId="39956"/>
    <cellStyle name="20% — акцент6 3 16 13" xfId="39957"/>
    <cellStyle name="20% - Акцент6 3 16 14" xfId="45606"/>
    <cellStyle name="20% — акцент6 3 16 14" xfId="45442"/>
    <cellStyle name="20% - Акцент6 3 16 15" xfId="45647"/>
    <cellStyle name="20% — акцент6 3 16 15" xfId="44914"/>
    <cellStyle name="20% - Акцент6 3 16 16" xfId="49124"/>
    <cellStyle name="20% — акцент6 3 16 16" xfId="49125"/>
    <cellStyle name="20% - Акцент6 3 16 2" xfId="6184"/>
    <cellStyle name="20% — акцент6 3 16 2" xfId="6185"/>
    <cellStyle name="20% - Акцент6 3 16 3" xfId="15006"/>
    <cellStyle name="20% — акцент6 3 16 3" xfId="15007"/>
    <cellStyle name="20% - Акцент6 3 16 4" xfId="17138"/>
    <cellStyle name="20% — акцент6 3 16 4" xfId="20247"/>
    <cellStyle name="20% - Акцент6 3 16 5" xfId="19945"/>
    <cellStyle name="20% — акцент6 3 16 5" xfId="14716"/>
    <cellStyle name="20% - Акцент6 3 16 6" xfId="15529"/>
    <cellStyle name="20% — акцент6 3 16 6" xfId="19572"/>
    <cellStyle name="20% - Акцент6 3 16 7" xfId="31171"/>
    <cellStyle name="20% — акцент6 3 16 7" xfId="30898"/>
    <cellStyle name="20% - Акцент6 3 16 8" xfId="14377"/>
    <cellStyle name="20% — акцент6 3 16 8" xfId="19697"/>
    <cellStyle name="20% - Акцент6 3 16 9" xfId="28901"/>
    <cellStyle name="20% — акцент6 3 16 9" xfId="31773"/>
    <cellStyle name="20% - Акцент6 3 17" xfId="1721"/>
    <cellStyle name="20% — акцент6 3 17" xfId="6171"/>
    <cellStyle name="20% - Акцент6 3 17 10" xfId="19372"/>
    <cellStyle name="20% - Акцент6 3 17 11" xfId="28533"/>
    <cellStyle name="20% - Акцент6 3 17 12" xfId="31433"/>
    <cellStyle name="20% - Акцент6 3 17 13" xfId="39958"/>
    <cellStyle name="20% - Акцент6 3 17 14" xfId="45283"/>
    <cellStyle name="20% - Акцент6 3 17 15" xfId="45800"/>
    <cellStyle name="20% - Акцент6 3 17 16" xfId="49126"/>
    <cellStyle name="20% - Акцент6 3 17 2" xfId="6186"/>
    <cellStyle name="20% - Акцент6 3 17 3" xfId="15008"/>
    <cellStyle name="20% - Акцент6 3 17 4" xfId="16152"/>
    <cellStyle name="20% - Акцент6 3 17 5" xfId="15868"/>
    <cellStyle name="20% - Акцент6 3 17 6" xfId="26978"/>
    <cellStyle name="20% - Акцент6 3 17 7" xfId="30635"/>
    <cellStyle name="20% - Акцент6 3 17 8" xfId="32973"/>
    <cellStyle name="20% - Акцент6 3 17 9" xfId="33111"/>
    <cellStyle name="20% - Акцент6 3 18" xfId="1722"/>
    <cellStyle name="20% — акцент6 3 18" xfId="14993"/>
    <cellStyle name="20% - Акцент6 3 18 10" xfId="35403"/>
    <cellStyle name="20% - Акцент6 3 18 11" xfId="34388"/>
    <cellStyle name="20% - Акцент6 3 18 12" xfId="39959"/>
    <cellStyle name="20% - Акцент6 3 18 13" xfId="45118"/>
    <cellStyle name="20% - Акцент6 3 18 14" xfId="45958"/>
    <cellStyle name="20% - Акцент6 3 18 15" xfId="49127"/>
    <cellStyle name="20% - Акцент6 3 18 2" xfId="6187"/>
    <cellStyle name="20% - Акцент6 3 18 3" xfId="25619"/>
    <cellStyle name="20% - Акцент6 3 18 4" xfId="15421"/>
    <cellStyle name="20% - Акцент6 3 18 5" xfId="25362"/>
    <cellStyle name="20% - Акцент6 3 18 6" xfId="30375"/>
    <cellStyle name="20% - Акцент6 3 18 7" xfId="32718"/>
    <cellStyle name="20% - Акцент6 3 18 8" xfId="32618"/>
    <cellStyle name="20% - Акцент6 3 18 9" xfId="22618"/>
    <cellStyle name="20% - Акцент6 3 19" xfId="1723"/>
    <cellStyle name="20% — акцент6 3 19" xfId="23297"/>
    <cellStyle name="20% - Акцент6 3 19 10" xfId="31687"/>
    <cellStyle name="20% - Акцент6 3 19 11" xfId="39960"/>
    <cellStyle name="20% - Акцент6 3 19 12" xfId="44955"/>
    <cellStyle name="20% - Акцент6 3 19 13" xfId="46112"/>
    <cellStyle name="20% - Акцент6 3 19 14" xfId="49128"/>
    <cellStyle name="20% - Акцент6 3 19 2" xfId="6188"/>
    <cellStyle name="20% - Акцент6 3 19 3" xfId="23782"/>
    <cellStyle name="20% - Акцент6 3 19 4" xfId="27215"/>
    <cellStyle name="20% - Акцент6 3 19 5" xfId="30101"/>
    <cellStyle name="20% - Акцент6 3 19 6" xfId="32475"/>
    <cellStyle name="20% - Акцент6 3 19 7" xfId="27602"/>
    <cellStyle name="20% - Акцент6 3 19 8" xfId="34602"/>
    <cellStyle name="20% - Акцент6 3 19 9" xfId="35595"/>
    <cellStyle name="20% - Акцент6 3 2" xfId="144"/>
    <cellStyle name="20% — акцент6 3 2" xfId="1724"/>
    <cellStyle name="20% - Акцент6 3 2 10" xfId="4831"/>
    <cellStyle name="20% — акцент6 3 2 10" xfId="21872"/>
    <cellStyle name="20% - Акцент6 3 2 11" xfId="6189"/>
    <cellStyle name="20% — акцент6 3 2 11" xfId="35822"/>
    <cellStyle name="20% - Акцент6 3 2 12" xfId="8723"/>
    <cellStyle name="20% — акцент6 3 2 12" xfId="23963"/>
    <cellStyle name="20% - Акцент6 3 2 13" xfId="9042"/>
    <cellStyle name="20% — акцент6 3 2 13" xfId="39961"/>
    <cellStyle name="20% - Акцент6 3 2 14" xfId="9248"/>
    <cellStyle name="20% — акцент6 3 2 14" xfId="44790"/>
    <cellStyle name="20% - Акцент6 3 2 15" xfId="9566"/>
    <cellStyle name="20% — акцент6 3 2 15" xfId="46264"/>
    <cellStyle name="20% - Акцент6 3 2 16" xfId="9884"/>
    <cellStyle name="20% — акцент6 3 2 16" xfId="49129"/>
    <cellStyle name="20% - Акцент6 3 2 17" xfId="10202"/>
    <cellStyle name="20% - Акцент6 3 2 18" xfId="10520"/>
    <cellStyle name="20% - Акцент6 3 2 19" xfId="10838"/>
    <cellStyle name="20% - Акцент6 3 2 2" xfId="1725"/>
    <cellStyle name="20% — акцент6 3 2 2" xfId="6190"/>
    <cellStyle name="20% - Акцент6 3 2 2 10" xfId="29069"/>
    <cellStyle name="20% - Акцент6 3 2 2 11" xfId="35984"/>
    <cellStyle name="20% - Акцент6 3 2 2 12" xfId="29181"/>
    <cellStyle name="20% - Акцент6 3 2 2 13" xfId="39962"/>
    <cellStyle name="20% - Акцент6 3 2 2 14" xfId="44627"/>
    <cellStyle name="20% - Акцент6 3 2 2 15" xfId="46440"/>
    <cellStyle name="20% - Акцент6 3 2 2 16" xfId="49130"/>
    <cellStyle name="20% - Акцент6 3 2 2 2" xfId="6191"/>
    <cellStyle name="20% - Акцент6 3 2 2 3" xfId="15012"/>
    <cellStyle name="20% - Акцент6 3 2 2 4" xfId="24747"/>
    <cellStyle name="20% - Акцент6 3 2 2 5" xfId="19660"/>
    <cellStyle name="20% - Акцент6 3 2 2 6" xfId="27561"/>
    <cellStyle name="20% - Акцент6 3 2 2 7" xfId="29574"/>
    <cellStyle name="20% - Акцент6 3 2 2 8" xfId="31964"/>
    <cellStyle name="20% - Акцент6 3 2 2 9" xfId="27158"/>
    <cellStyle name="20% - Акцент6 3 2 20" xfId="11156"/>
    <cellStyle name="20% - Акцент6 3 2 21" xfId="11474"/>
    <cellStyle name="20% - Акцент6 3 2 22" xfId="11792"/>
    <cellStyle name="20% - Акцент6 3 2 23" xfId="12110"/>
    <cellStyle name="20% - Акцент6 3 2 24" xfId="12540"/>
    <cellStyle name="20% - Акцент6 3 2 25" xfId="12746"/>
    <cellStyle name="20% - Акцент6 3 2 26" xfId="13175"/>
    <cellStyle name="20% - Акцент6 3 2 27" xfId="13498"/>
    <cellStyle name="20% - Акцент6 3 2 28" xfId="16826"/>
    <cellStyle name="20% - Акцент6 3 2 29" xfId="16753"/>
    <cellStyle name="20% - Акцент6 3 2 3" xfId="1726"/>
    <cellStyle name="20% — акцент6 3 2 3" xfId="15011"/>
    <cellStyle name="20% - Акцент6 3 2 3 10" xfId="36217"/>
    <cellStyle name="20% - Акцент6 3 2 3 11" xfId="37417"/>
    <cellStyle name="20% - Акцент6 3 2 3 12" xfId="39963"/>
    <cellStyle name="20% - Акцент6 3 2 3 13" xfId="45284"/>
    <cellStyle name="20% - Акцент6 3 2 3 14" xfId="46582"/>
    <cellStyle name="20% - Акцент6 3 2 3 15" xfId="49131"/>
    <cellStyle name="20% - Акцент6 3 2 3 2" xfId="6192"/>
    <cellStyle name="20% - Акцент6 3 2 3 3" xfId="24455"/>
    <cellStyle name="20% - Акцент6 3 2 3 4" xfId="18796"/>
    <cellStyle name="20% - Акцент6 3 2 3 5" xfId="25953"/>
    <cellStyle name="20% - Акцент6 3 2 3 6" xfId="27082"/>
    <cellStyle name="20% - Акцент6 3 2 3 7" xfId="31705"/>
    <cellStyle name="20% - Акцент6 3 2 3 8" xfId="28763"/>
    <cellStyle name="20% - Акцент6 3 2 3 9" xfId="32053"/>
    <cellStyle name="20% - Акцент6 3 2 30" xfId="15145"/>
    <cellStyle name="20% - Акцент6 3 2 31" xfId="18537"/>
    <cellStyle name="20% - Акцент6 3 2 32" xfId="30460"/>
    <cellStyle name="20% - Акцент6 3 2 33" xfId="23486"/>
    <cellStyle name="20% - Акцент6 3 2 34" xfId="33050"/>
    <cellStyle name="20% - Акцент6 3 2 35" xfId="17235"/>
    <cellStyle name="20% - Акцент6 3 2 36" xfId="25178"/>
    <cellStyle name="20% - Акцент6 3 2 37" xfId="38517"/>
    <cellStyle name="20% - Акцент6 3 2 38" xfId="38754"/>
    <cellStyle name="20% - Акцент6 3 2 39" xfId="45054"/>
    <cellStyle name="20% - Акцент6 3 2 4" xfId="1727"/>
    <cellStyle name="20% — акцент6 3 2 4" xfId="25042"/>
    <cellStyle name="20% - Акцент6 3 2 4 10" xfId="35047"/>
    <cellStyle name="20% - Акцент6 3 2 4 11" xfId="39964"/>
    <cellStyle name="20% - Акцент6 3 2 4 12" xfId="45119"/>
    <cellStyle name="20% - Акцент6 3 2 4 13" xfId="46761"/>
    <cellStyle name="20% - Акцент6 3 2 4 14" xfId="49132"/>
    <cellStyle name="20% - Акцент6 3 2 4 2" xfId="6193"/>
    <cellStyle name="20% - Акцент6 3 2 4 3" xfId="19946"/>
    <cellStyle name="20% - Акцент6 3 2 4 4" xfId="19173"/>
    <cellStyle name="20% - Акцент6 3 2 4 5" xfId="19552"/>
    <cellStyle name="20% - Акцент6 3 2 4 6" xfId="31453"/>
    <cellStyle name="20% - Акцент6 3 2 4 7" xfId="32284"/>
    <cellStyle name="20% - Акцент6 3 2 4 8" xfId="20424"/>
    <cellStyle name="20% - Акцент6 3 2 4 9" xfId="14050"/>
    <cellStyle name="20% - Акцент6 3 2 40" xfId="47821"/>
    <cellStyle name="20% - Акцент6 3 2 5" xfId="1728"/>
    <cellStyle name="20% — акцент6 3 2 5" xfId="19593"/>
    <cellStyle name="20% - Акцент6 3 2 5 10" xfId="39965"/>
    <cellStyle name="20% - Акцент6 3 2 5 11" xfId="44956"/>
    <cellStyle name="20% - Акцент6 3 2 5 12" xfId="42834"/>
    <cellStyle name="20% - Акцент6 3 2 5 13" xfId="49133"/>
    <cellStyle name="20% - Акцент6 3 2 5 2" xfId="6194"/>
    <cellStyle name="20% - Акцент6 3 2 5 3" xfId="26237"/>
    <cellStyle name="20% - Акцент6 3 2 5 4" xfId="15582"/>
    <cellStyle name="20% - Акцент6 3 2 5 5" xfId="17206"/>
    <cellStyle name="20% - Акцент6 3 2 5 6" xfId="31559"/>
    <cellStyle name="20% - Акцент6 3 2 5 7" xfId="28453"/>
    <cellStyle name="20% - Акцент6 3 2 5 8" xfId="33369"/>
    <cellStyle name="20% - Акцент6 3 2 5 9" xfId="36232"/>
    <cellStyle name="20% - Акцент6 3 2 6" xfId="3876"/>
    <cellStyle name="20% — акцент6 3 2 6" xfId="25658"/>
    <cellStyle name="20% - Акцент6 3 2 7" xfId="4168"/>
    <cellStyle name="20% — акцент6 3 2 7" xfId="29836"/>
    <cellStyle name="20% - Акцент6 3 2 8" xfId="4421"/>
    <cellStyle name="20% — акцент6 3 2 8" xfId="32221"/>
    <cellStyle name="20% - Акцент6 3 2 9" xfId="4627"/>
    <cellStyle name="20% — акцент6 3 2 9" xfId="31347"/>
    <cellStyle name="20% - Акцент6 3 20" xfId="1729"/>
    <cellStyle name="20% — акцент6 3 20" xfId="18793"/>
    <cellStyle name="20% - Акцент6 3 20 10" xfId="39966"/>
    <cellStyle name="20% - Акцент6 3 20 11" xfId="44791"/>
    <cellStyle name="20% - Акцент6 3 20 12" xfId="40269"/>
    <cellStyle name="20% - Акцент6 3 20 13" xfId="49134"/>
    <cellStyle name="20% - Акцент6 3 20 2" xfId="6195"/>
    <cellStyle name="20% - Акцент6 3 20 3" xfId="15108"/>
    <cellStyle name="20% - Акцент6 3 20 4" xfId="23925"/>
    <cellStyle name="20% - Акцент6 3 20 5" xfId="23324"/>
    <cellStyle name="20% - Акцент6 3 20 6" xfId="32031"/>
    <cellStyle name="20% - Акцент6 3 20 7" xfId="22329"/>
    <cellStyle name="20% - Акцент6 3 20 8" xfId="19558"/>
    <cellStyle name="20% - Акцент6 3 20 9" xfId="32752"/>
    <cellStyle name="20% - Акцент6 3 21" xfId="1730"/>
    <cellStyle name="20% — акцент6 3 21" xfId="27278"/>
    <cellStyle name="20% - Акцент6 3 21 10" xfId="44628"/>
    <cellStyle name="20% - Акцент6 3 21 11" xfId="40343"/>
    <cellStyle name="20% - Акцент6 3 21 12" xfId="49135"/>
    <cellStyle name="20% - Акцент6 3 21 2" xfId="6196"/>
    <cellStyle name="20% - Акцент6 3 21 3" xfId="29184"/>
    <cellStyle name="20% - Акцент6 3 21 4" xfId="31221"/>
    <cellStyle name="20% - Акцент6 3 21 5" xfId="24496"/>
    <cellStyle name="20% - Акцент6 3 21 6" xfId="27847"/>
    <cellStyle name="20% - Акцент6 3 21 7" xfId="26061"/>
    <cellStyle name="20% - Акцент6 3 21 8" xfId="33152"/>
    <cellStyle name="20% - Акцент6 3 21 9" xfId="39967"/>
    <cellStyle name="20% - Акцент6 3 22" xfId="1731"/>
    <cellStyle name="20% — акцент6 3 22" xfId="25757"/>
    <cellStyle name="20% - Акцент6 3 22 10" xfId="46789"/>
    <cellStyle name="20% - Акцент6 3 22 11" xfId="49136"/>
    <cellStyle name="20% - Акцент6 3 22 2" xfId="6197"/>
    <cellStyle name="20% - Акцент6 3 22 3" xfId="28452"/>
    <cellStyle name="20% - Акцент6 3 22 4" xfId="32324"/>
    <cellStyle name="20% - Акцент6 3 22 5" xfId="30267"/>
    <cellStyle name="20% - Акцент6 3 22 6" xfId="20482"/>
    <cellStyle name="20% - Акцент6 3 22 7" xfId="33702"/>
    <cellStyle name="20% - Акцент6 3 22 8" xfId="39968"/>
    <cellStyle name="20% - Акцент6 3 22 9" xfId="43586"/>
    <cellStyle name="20% - Акцент6 3 23" xfId="1732"/>
    <cellStyle name="20% — акцент6 3 23" xfId="14991"/>
    <cellStyle name="20% - Акцент6 3 23 10" xfId="49137"/>
    <cellStyle name="20% - Акцент6 3 23 2" xfId="6198"/>
    <cellStyle name="20% - Акцент6 3 23 3" xfId="32543"/>
    <cellStyle name="20% - Акцент6 3 23 4" xfId="33170"/>
    <cellStyle name="20% - Акцент6 3 23 5" xfId="32241"/>
    <cellStyle name="20% - Акцент6 3 23 6" xfId="38350"/>
    <cellStyle name="20% - Акцент6 3 23 7" xfId="39969"/>
    <cellStyle name="20% - Акцент6 3 23 8" xfId="42012"/>
    <cellStyle name="20% - Акцент6 3 23 9" xfId="43024"/>
    <cellStyle name="20% - Акцент6 3 24" xfId="1733"/>
    <cellStyle name="20% — акцент6 3 24" xfId="30224"/>
    <cellStyle name="20% - Акцент6 3 24 2" xfId="6199"/>
    <cellStyle name="20% - Акцент6 3 24 3" xfId="33401"/>
    <cellStyle name="20% - Акцент6 3 24 4" xfId="29311"/>
    <cellStyle name="20% - Акцент6 3 24 5" xfId="38269"/>
    <cellStyle name="20% - Акцент6 3 24 6" xfId="39970"/>
    <cellStyle name="20% - Акцент6 3 24 7" xfId="43587"/>
    <cellStyle name="20% - Акцент6 3 24 8" xfId="42835"/>
    <cellStyle name="20% - Акцент6 3 24 9" xfId="49138"/>
    <cellStyle name="20% - Акцент6 3 25" xfId="1705"/>
    <cellStyle name="20% — акцент6 3 25" xfId="35352"/>
    <cellStyle name="20% - Акцент6 3 25 2" xfId="14992"/>
    <cellStyle name="20% - Акцент6 3 25 3" xfId="36731"/>
    <cellStyle name="20% - Акцент6 3 25 4" xfId="24960"/>
    <cellStyle name="20% - Акцент6 3 25 5" xfId="39942"/>
    <cellStyle name="20% - Акцент6 3 25 6" xfId="43593"/>
    <cellStyle name="20% - Акцент6 3 25 7" xfId="42348"/>
    <cellStyle name="20% - Акцент6 3 25 8" xfId="49110"/>
    <cellStyle name="20% - Акцент6 3 26" xfId="3875"/>
    <cellStyle name="20% — акцент6 3 26" xfId="33845"/>
    <cellStyle name="20% - Акцент6 3 27" xfId="4167"/>
    <cellStyle name="20% — акцент6 3 27" xfId="25072"/>
    <cellStyle name="20% - Акцент6 3 28" xfId="4420"/>
    <cellStyle name="20% — акцент6 3 28" xfId="39943"/>
    <cellStyle name="20% - Акцент6 3 29" xfId="4628"/>
    <cellStyle name="20% — акцент6 3 29" xfId="43592"/>
    <cellStyle name="20% - Акцент6 3 3" xfId="1734"/>
    <cellStyle name="20% — акцент6 3 3" xfId="1735"/>
    <cellStyle name="20% - Акцент6 3 3 10" xfId="33640"/>
    <cellStyle name="20% — акцент6 3 3 10" xfId="33872"/>
    <cellStyle name="20% - Акцент6 3 3 11" xfId="32627"/>
    <cellStyle name="20% — акцент6 3 3 11" xfId="34390"/>
    <cellStyle name="20% - Акцент6 3 3 12" xfId="38192"/>
    <cellStyle name="20% — акцент6 3 3 12" xfId="38113"/>
    <cellStyle name="20% - Акцент6 3 3 13" xfId="39971"/>
    <cellStyle name="20% — акцент6 3 3 13" xfId="39972"/>
    <cellStyle name="20% - Акцент6 3 3 14" xfId="41122"/>
    <cellStyle name="20% — акцент6 3 3 14" xfId="46864"/>
    <cellStyle name="20% - Акцент6 3 3 15" xfId="42836"/>
    <cellStyle name="20% — акцент6 3 3 15" xfId="42837"/>
    <cellStyle name="20% - Акцент6 3 3 16" xfId="49139"/>
    <cellStyle name="20% — акцент6 3 3 16" xfId="49140"/>
    <cellStyle name="20% - Акцент6 3 3 2" xfId="6200"/>
    <cellStyle name="20% — акцент6 3 3 2" xfId="6201"/>
    <cellStyle name="20% - Акцент6 3 3 3" xfId="15021"/>
    <cellStyle name="20% — акцент6 3 3 3" xfId="15022"/>
    <cellStyle name="20% - Акцент6 3 3 4" xfId="18005"/>
    <cellStyle name="20% — акцент6 3 3 4" xfId="17819"/>
    <cellStyle name="20% - Акцент6 3 3 5" xfId="26851"/>
    <cellStyle name="20% — акцент6 3 3 5" xfId="26565"/>
    <cellStyle name="20% - Акцент6 3 3 6" xfId="15624"/>
    <cellStyle name="20% — акцент6 3 3 6" xfId="19172"/>
    <cellStyle name="20% - Акцент6 3 3 7" xfId="21644"/>
    <cellStyle name="20% — акцент6 3 3 7" xfId="15472"/>
    <cellStyle name="20% - Акцент6 3 3 8" xfId="22567"/>
    <cellStyle name="20% — акцент6 3 3 8" xfId="23496"/>
    <cellStyle name="20% - Акцент6 3 3 9" xfId="24545"/>
    <cellStyle name="20% — акцент6 3 3 9" xfId="31054"/>
    <cellStyle name="20% - Акцент6 3 30" xfId="4832"/>
    <cellStyle name="20% — акцент6 3 30" xfId="42831"/>
    <cellStyle name="20% - Акцент6 3 31" xfId="6170"/>
    <cellStyle name="20% — акцент6 3 31" xfId="49111"/>
    <cellStyle name="20% - Акцент6 3 32" xfId="8370"/>
    <cellStyle name="20% - Акцент6 3 32 2" xfId="21067"/>
    <cellStyle name="20% - Акцент6 3 33" xfId="8477"/>
    <cellStyle name="20% - Акцент6 3 33 2" xfId="21174"/>
    <cellStyle name="20% - Акцент6 3 34" xfId="8722"/>
    <cellStyle name="20% - Акцент6 3 35" xfId="9041"/>
    <cellStyle name="20% - Акцент6 3 36" xfId="9249"/>
    <cellStyle name="20% - Акцент6 3 37" xfId="9567"/>
    <cellStyle name="20% - Акцент6 3 38" xfId="9885"/>
    <cellStyle name="20% - Акцент6 3 39" xfId="10203"/>
    <cellStyle name="20% - Акцент6 3 4" xfId="1736"/>
    <cellStyle name="20% — акцент6 3 4" xfId="1737"/>
    <cellStyle name="20% - Акцент6 3 4 10" xfId="34136"/>
    <cellStyle name="20% — акцент6 3 4 10" xfId="34336"/>
    <cellStyle name="20% - Акцент6 3 4 11" xfId="15176"/>
    <cellStyle name="20% — акцент6 3 4 11" xfId="36090"/>
    <cellStyle name="20% - Акцент6 3 4 12" xfId="38037"/>
    <cellStyle name="20% — акцент6 3 4 12" xfId="37955"/>
    <cellStyle name="20% - Акцент6 3 4 13" xfId="39973"/>
    <cellStyle name="20% — акцент6 3 4 13" xfId="39974"/>
    <cellStyle name="20% - Акцент6 3 4 14" xfId="46700"/>
    <cellStyle name="20% — акцент6 3 4 14" xfId="46539"/>
    <cellStyle name="20% - Акцент6 3 4 15" xfId="47654"/>
    <cellStyle name="20% — акцент6 3 4 15" xfId="47575"/>
    <cellStyle name="20% - Акцент6 3 4 16" xfId="49141"/>
    <cellStyle name="20% — акцент6 3 4 16" xfId="49142"/>
    <cellStyle name="20% - Акцент6 3 4 2" xfId="6202"/>
    <cellStyle name="20% — акцент6 3 4 2" xfId="6203"/>
    <cellStyle name="20% - Акцент6 3 4 3" xfId="15023"/>
    <cellStyle name="20% — акцент6 3 4 3" xfId="15024"/>
    <cellStyle name="20% - Акцент6 3 4 4" xfId="17632"/>
    <cellStyle name="20% — акцент6 3 4 4" xfId="17348"/>
    <cellStyle name="20% - Акцент6 3 4 5" xfId="26278"/>
    <cellStyle name="20% — акцент6 3 4 5" xfId="25991"/>
    <cellStyle name="20% - Акцент6 3 4 6" xfId="26525"/>
    <cellStyle name="20% — акцент6 3 4 6" xfId="15107"/>
    <cellStyle name="20% - Акцент6 3 4 7" xfId="24584"/>
    <cellStyle name="20% — акцент6 3 4 7" xfId="24325"/>
    <cellStyle name="20% - Акцент6 3 4 8" xfId="29173"/>
    <cellStyle name="20% — акцент6 3 4 8" xfId="16936"/>
    <cellStyle name="20% - Акцент6 3 4 9" xfId="30664"/>
    <cellStyle name="20% — акцент6 3 4 9" xfId="30523"/>
    <cellStyle name="20% - Акцент6 3 40" xfId="10521"/>
    <cellStyle name="20% - Акцент6 3 41" xfId="10839"/>
    <cellStyle name="20% - Акцент6 3 42" xfId="11157"/>
    <cellStyle name="20% - Акцент6 3 43" xfId="11475"/>
    <cellStyle name="20% - Акцент6 3 44" xfId="11793"/>
    <cellStyle name="20% - Акцент6 3 45" xfId="12111"/>
    <cellStyle name="20% - Акцент6 3 46" xfId="12539"/>
    <cellStyle name="20% - Акцент6 3 47" xfId="12747"/>
    <cellStyle name="20% - Акцент6 3 48" xfId="13174"/>
    <cellStyle name="20% - Акцент6 3 49" xfId="13497"/>
    <cellStyle name="20% - Акцент6 3 5" xfId="1738"/>
    <cellStyle name="20% — акцент6 3 5" xfId="1739"/>
    <cellStyle name="20% - Акцент6 3 5 10" xfId="27293"/>
    <cellStyle name="20% — акцент6 3 5 10" xfId="34695"/>
    <cellStyle name="20% - Акцент6 3 5 11" xfId="32877"/>
    <cellStyle name="20% — акцент6 3 5 11" xfId="34079"/>
    <cellStyle name="20% - Акцент6 3 5 12" xfId="37872"/>
    <cellStyle name="20% — акцент6 3 5 12" xfId="31829"/>
    <cellStyle name="20% - Акцент6 3 5 13" xfId="39975"/>
    <cellStyle name="20% — акцент6 3 5 13" xfId="39976"/>
    <cellStyle name="20% - Акцент6 3 5 14" xfId="46379"/>
    <cellStyle name="20% — акцент6 3 5 14" xfId="46223"/>
    <cellStyle name="20% - Акцент6 3 5 15" xfId="47493"/>
    <cellStyle name="20% — акцент6 3 5 15" xfId="47416"/>
    <cellStyle name="20% - Акцент6 3 5 16" xfId="49143"/>
    <cellStyle name="20% — акцент6 3 5 16" xfId="49144"/>
    <cellStyle name="20% - Акцент6 3 5 2" xfId="6204"/>
    <cellStyle name="20% — акцент6 3 5 2" xfId="6205"/>
    <cellStyle name="20% - Акцент6 3 5 3" xfId="15025"/>
    <cellStyle name="20% — акцент6 3 5 3" xfId="15026"/>
    <cellStyle name="20% - Акцент6 3 5 4" xfId="17137"/>
    <cellStyle name="20% — акцент6 3 5 4" xfId="20245"/>
    <cellStyle name="20% - Акцент6 3 5 5" xfId="16975"/>
    <cellStyle name="20% — акцент6 3 5 5" xfId="17242"/>
    <cellStyle name="20% - Акцент6 3 5 6" xfId="19171"/>
    <cellStyle name="20% — акцент6 3 5 6" xfId="29419"/>
    <cellStyle name="20% - Акцент6 3 5 7" xfId="18178"/>
    <cellStyle name="20% — акцент6 3 5 7" xfId="17256"/>
    <cellStyle name="20% - Акцент6 3 5 8" xfId="29641"/>
    <cellStyle name="20% — акцент6 3 5 8" xfId="17664"/>
    <cellStyle name="20% - Акцент6 3 5 9" xfId="19001"/>
    <cellStyle name="20% — акцент6 3 5 9" xfId="30129"/>
    <cellStyle name="20% - Акцент6 3 50" xfId="16827"/>
    <cellStyle name="20% - Акцент6 3 51" xfId="20836"/>
    <cellStyle name="20% - Акцент6 3 52" xfId="18951"/>
    <cellStyle name="20% - Акцент6 3 53" xfId="19150"/>
    <cellStyle name="20% - Акцент6 3 54" xfId="14353"/>
    <cellStyle name="20% - Акцент6 3 55" xfId="27014"/>
    <cellStyle name="20% - Акцент6 3 56" xfId="29594"/>
    <cellStyle name="20% - Акцент6 3 57" xfId="26665"/>
    <cellStyle name="20% - Акцент6 3 58" xfId="33100"/>
    <cellStyle name="20% - Акцент6 3 59" xfId="38516"/>
    <cellStyle name="20% - Акцент6 3 6" xfId="1740"/>
    <cellStyle name="20% — акцент6 3 6" xfId="1741"/>
    <cellStyle name="20% - Акцент6 3 6 10" xfId="29975"/>
    <cellStyle name="20% — акцент6 3 6 10" xfId="28750"/>
    <cellStyle name="20% - Акцент6 3 6 11" xfId="15573"/>
    <cellStyle name="20% — акцент6 3 6 11" xfId="34399"/>
    <cellStyle name="20% - Акцент6 3 6 12" xfId="29714"/>
    <cellStyle name="20% — акцент6 3 6 12" xfId="37792"/>
    <cellStyle name="20% - Акцент6 3 6 13" xfId="39977"/>
    <cellStyle name="20% — акцент6 3 6 13" xfId="39978"/>
    <cellStyle name="20% - Акцент6 3 6 14" xfId="46072"/>
    <cellStyle name="20% — акцент6 3 6 14" xfId="45917"/>
    <cellStyle name="20% - Акцент6 3 6 15" xfId="47340"/>
    <cellStyle name="20% — акцент6 3 6 15" xfId="47263"/>
    <cellStyle name="20% - Акцент6 3 6 16" xfId="49145"/>
    <cellStyle name="20% — акцент6 3 6 16" xfId="49146"/>
    <cellStyle name="20% - Акцент6 3 6 2" xfId="6206"/>
    <cellStyle name="20% — акцент6 3 6 2" xfId="6207"/>
    <cellStyle name="20% - Акцент6 3 6 3" xfId="15027"/>
    <cellStyle name="20% — акцент6 3 6 3" xfId="15028"/>
    <cellStyle name="20% - Акцент6 3 6 4" xfId="16151"/>
    <cellStyle name="20% — акцент6 3 6 4" xfId="20243"/>
    <cellStyle name="20% - Акцент6 3 6 5" xfId="25698"/>
    <cellStyle name="20% — акцент6 3 6 5" xfId="18129"/>
    <cellStyle name="20% - Акцент6 3 6 6" xfId="29145"/>
    <cellStyle name="20% — акцент6 3 6 6" xfId="28859"/>
    <cellStyle name="20% - Акцент6 3 6 7" xfId="24278"/>
    <cellStyle name="20% — акцент6 3 6 7" xfId="22634"/>
    <cellStyle name="20% - Акцент6 3 6 8" xfId="29900"/>
    <cellStyle name="20% — акцент6 3 6 8" xfId="30171"/>
    <cellStyle name="20% - Акцент6 3 6 9" xfId="19527"/>
    <cellStyle name="20% — акцент6 3 6 9" xfId="29863"/>
    <cellStyle name="20% - Акцент6 3 60" xfId="38755"/>
    <cellStyle name="20% - Акцент6 3 61" xfId="42636"/>
    <cellStyle name="20% - Акцент6 3 62" xfId="47820"/>
    <cellStyle name="20% - Акцент6 3 7" xfId="1742"/>
    <cellStyle name="20% — акцент6 3 7" xfId="1743"/>
    <cellStyle name="20% - Акцент6 3 7 10" xfId="29856"/>
    <cellStyle name="20% — акцент6 3 7 10" xfId="22057"/>
    <cellStyle name="20% - Акцент6 3 7 11" xfId="34800"/>
    <cellStyle name="20% — акцент6 3 7 11" xfId="35008"/>
    <cellStyle name="20% - Акцент6 3 7 12" xfId="37714"/>
    <cellStyle name="20% — акцент6 3 7 12" xfId="33565"/>
    <cellStyle name="20% - Акцент6 3 7 13" xfId="39979"/>
    <cellStyle name="20% — акцент6 3 7 13" xfId="39980"/>
    <cellStyle name="20% - Акцент6 3 7 14" xfId="45761"/>
    <cellStyle name="20% — акцент6 3 7 14" xfId="45607"/>
    <cellStyle name="20% - Акцент6 3 7 15" xfId="47183"/>
    <cellStyle name="20% — акцент6 3 7 15" xfId="42838"/>
    <cellStyle name="20% - Акцент6 3 7 16" xfId="49147"/>
    <cellStyle name="20% — акцент6 3 7 16" xfId="49148"/>
    <cellStyle name="20% - Акцент6 3 7 2" xfId="6208"/>
    <cellStyle name="20% — акцент6 3 7 2" xfId="6209"/>
    <cellStyle name="20% - Акцент6 3 7 3" xfId="15029"/>
    <cellStyle name="20% — акцент6 3 7 3" xfId="15030"/>
    <cellStyle name="20% - Акцент6 3 7 4" xfId="16148"/>
    <cellStyle name="20% — акцент6 3 7 4" xfId="20242"/>
    <cellStyle name="20% - Акцент6 3 7 5" xfId="23166"/>
    <cellStyle name="20% — акцент6 3 7 5" xfId="17927"/>
    <cellStyle name="20% - Акцент6 3 7 6" xfId="28571"/>
    <cellStyle name="20% — акцент6 3 7 6" xfId="28289"/>
    <cellStyle name="20% - Акцент6 3 7 7" xfId="23362"/>
    <cellStyle name="20% — акцент6 3 7 7" xfId="15037"/>
    <cellStyle name="20% - Акцент6 3 7 8" xfId="30484"/>
    <cellStyle name="20% — акцент6 3 7 8" xfId="19711"/>
    <cellStyle name="20% - Акцент6 3 7 9" xfId="18045"/>
    <cellStyle name="20% — акцент6 3 7 9" xfId="29599"/>
    <cellStyle name="20% - Акцент6 3 8" xfId="1744"/>
    <cellStyle name="20% — акцент6 3 8" xfId="1745"/>
    <cellStyle name="20% - Акцент6 3 8 10" xfId="32279"/>
    <cellStyle name="20% — акцент6 3 8 10" xfId="30930"/>
    <cellStyle name="20% - Акцент6 3 8 11" xfId="35212"/>
    <cellStyle name="20% — акцент6 3 8 11" xfId="33140"/>
    <cellStyle name="20% - Акцент6 3 8 12" xfId="34863"/>
    <cellStyle name="20% — акцент6 3 8 12" xfId="36951"/>
    <cellStyle name="20% - Акцент6 3 8 13" xfId="39981"/>
    <cellStyle name="20% — акцент6 3 8 13" xfId="39982"/>
    <cellStyle name="20% - Акцент6 3 8 14" xfId="45443"/>
    <cellStyle name="20% — акцент6 3 8 14" xfId="43584"/>
    <cellStyle name="20% - Акцент6 3 8 15" xfId="42839"/>
    <cellStyle name="20% — акцент6 3 8 15" xfId="47103"/>
    <cellStyle name="20% - Акцент6 3 8 16" xfId="49149"/>
    <cellStyle name="20% — акцент6 3 8 16" xfId="49150"/>
    <cellStyle name="20% - Акцент6 3 8 2" xfId="6210"/>
    <cellStyle name="20% — акцент6 3 8 2" xfId="6211"/>
    <cellStyle name="20% - Акцент6 3 8 3" xfId="15031"/>
    <cellStyle name="20% — акцент6 3 8 3" xfId="15032"/>
    <cellStyle name="20% - Акцент6 3 8 4" xfId="16147"/>
    <cellStyle name="20% — акцент6 3 8 4" xfId="20241"/>
    <cellStyle name="20% - Акцент6 3 8 5" xfId="18232"/>
    <cellStyle name="20% — акцент6 3 8 5" xfId="24599"/>
    <cellStyle name="20% - Акцент6 3 8 6" xfId="28006"/>
    <cellStyle name="20% — акцент6 3 8 6" xfId="26740"/>
    <cellStyle name="20% - Акцент6 3 8 7" xfId="19529"/>
    <cellStyle name="20% — акцент6 3 8 7" xfId="15486"/>
    <cellStyle name="20% - Акцент6 3 8 8" xfId="30706"/>
    <cellStyle name="20% — акцент6 3 8 8" xfId="31014"/>
    <cellStyle name="20% - Акцент6 3 8 9" xfId="24949"/>
    <cellStyle name="20% — акцент6 3 8 9" xfId="18499"/>
    <cellStyle name="20% - Акцент6 3 9" xfId="1746"/>
    <cellStyle name="20% — акцент6 3 9" xfId="1747"/>
    <cellStyle name="20% - Акцент6 3 9 10" xfId="32762"/>
    <cellStyle name="20% — акцент6 3 9 10" xfId="20405"/>
    <cellStyle name="20% - Акцент6 3 9 11" xfId="33322"/>
    <cellStyle name="20% — акцент6 3 9 11" xfId="28064"/>
    <cellStyle name="20% - Акцент6 3 9 12" xfId="26076"/>
    <cellStyle name="20% — акцент6 3 9 12" xfId="37212"/>
    <cellStyle name="20% - Акцент6 3 9 13" xfId="39983"/>
    <cellStyle name="20% — акцент6 3 9 13" xfId="39984"/>
    <cellStyle name="20% - Акцент6 3 9 14" xfId="44355"/>
    <cellStyle name="20% — акцент6 3 9 14" xfId="44445"/>
    <cellStyle name="20% - Акцент6 3 9 15" xfId="47024"/>
    <cellStyle name="20% — акцент6 3 9 15" xfId="46944"/>
    <cellStyle name="20% - Акцент6 3 9 16" xfId="49151"/>
    <cellStyle name="20% — акцент6 3 9 16" xfId="49152"/>
    <cellStyle name="20% - Акцент6 3 9 2" xfId="6212"/>
    <cellStyle name="20% — акцент6 3 9 2" xfId="6213"/>
    <cellStyle name="20% - Акцент6 3 9 3" xfId="15033"/>
    <cellStyle name="20% — акцент6 3 9 3" xfId="15034"/>
    <cellStyle name="20% - Акцент6 3 9 4" xfId="16146"/>
    <cellStyle name="20% — акцент6 3 9 4" xfId="20240"/>
    <cellStyle name="20% - Акцент6 3 9 5" xfId="25169"/>
    <cellStyle name="20% — акцент6 3 9 5" xfId="23702"/>
    <cellStyle name="20% - Акцент6 3 9 6" xfId="15106"/>
    <cellStyle name="20% — акцент6 3 9 6" xfId="19170"/>
    <cellStyle name="20% - Акцент6 3 9 7" xfId="22362"/>
    <cellStyle name="20% — акцент6 3 9 7" xfId="22948"/>
    <cellStyle name="20% - Акцент6 3 9 8" xfId="26211"/>
    <cellStyle name="20% — акцент6 3 9 8" xfId="15875"/>
    <cellStyle name="20% - Акцент6 3 9 9" xfId="27652"/>
    <cellStyle name="20% — акцент6 3 9 9" xfId="29504"/>
    <cellStyle name="20% — акцент6 30" xfId="8357"/>
    <cellStyle name="20% — акцент6 30 2" xfId="21054"/>
    <cellStyle name="20% — акцент6 31" xfId="8493"/>
    <cellStyle name="20% — акцент6 31 2" xfId="21190"/>
    <cellStyle name="20% — акцент6 32" xfId="8710"/>
    <cellStyle name="20% — акцент6 33" xfId="9029"/>
    <cellStyle name="20% — акцент6 34" xfId="9261"/>
    <cellStyle name="20% — акцент6 35" xfId="9579"/>
    <cellStyle name="20% — акцент6 36" xfId="9897"/>
    <cellStyle name="20% — акцент6 37" xfId="10215"/>
    <cellStyle name="20% — акцент6 38" xfId="10533"/>
    <cellStyle name="20% — акцент6 39" xfId="10851"/>
    <cellStyle name="20% - Акцент6 4" xfId="145"/>
    <cellStyle name="20% — акцент6 4" xfId="1749"/>
    <cellStyle name="20% - Акцент6 4 10" xfId="1750"/>
    <cellStyle name="20% — акцент6 4 10" xfId="30915"/>
    <cellStyle name="20% - Акцент6 4 10 2" xfId="6216"/>
    <cellStyle name="20% - Акцент6 4 10 3" xfId="35404"/>
    <cellStyle name="20% - Акцент6 4 10 4" xfId="31609"/>
    <cellStyle name="20% - Акцент6 4 10 5" xfId="39987"/>
    <cellStyle name="20% - Акцент6 4 10 6" xfId="42395"/>
    <cellStyle name="20% - Акцент6 4 10 7" xfId="45679"/>
    <cellStyle name="20% - Акцент6 4 10 8" xfId="49155"/>
    <cellStyle name="20% - Акцент6 4 11" xfId="1748"/>
    <cellStyle name="20% — акцент6 4 11" xfId="34153"/>
    <cellStyle name="20% - Акцент6 4 11 2" xfId="15035"/>
    <cellStyle name="20% - Акцент6 4 11 3" xfId="36493"/>
    <cellStyle name="20% - Акцент6 4 11 4" xfId="39985"/>
    <cellStyle name="20% - Акцент6 4 11 5" xfId="43583"/>
    <cellStyle name="20% - Акцент6 4 11 6" xfId="41871"/>
    <cellStyle name="20% - Акцент6 4 11 7" xfId="49153"/>
    <cellStyle name="20% - Акцент6 4 12" xfId="3877"/>
    <cellStyle name="20% — акцент6 4 12" xfId="33600"/>
    <cellStyle name="20% - Акцент6 4 13" xfId="4169"/>
    <cellStyle name="20% — акцент6 4 13" xfId="39986"/>
    <cellStyle name="20% - Акцент6 4 14" xfId="4422"/>
    <cellStyle name="20% — акцент6 4 14" xfId="42467"/>
    <cellStyle name="20% - Акцент6 4 15" xfId="4626"/>
    <cellStyle name="20% — акцент6 4 15" xfId="45199"/>
    <cellStyle name="20% - Акцент6 4 16" xfId="4830"/>
    <cellStyle name="20% — акцент6 4 16" xfId="49154"/>
    <cellStyle name="20% - Акцент6 4 17" xfId="6214"/>
    <cellStyle name="20% - Акцент6 4 18" xfId="8372"/>
    <cellStyle name="20% - Акцент6 4 18 2" xfId="21069"/>
    <cellStyle name="20% - Акцент6 4 19" xfId="8474"/>
    <cellStyle name="20% - Акцент6 4 19 2" xfId="21171"/>
    <cellStyle name="20% - Акцент6 4 2" xfId="146"/>
    <cellStyle name="20% — акцент6 4 2" xfId="6215"/>
    <cellStyle name="20% - Акцент6 4 2 10" xfId="10200"/>
    <cellStyle name="20% - Акцент6 4 2 11" xfId="10518"/>
    <cellStyle name="20% - Акцент6 4 2 12" xfId="10836"/>
    <cellStyle name="20% - Акцент6 4 2 13" xfId="11154"/>
    <cellStyle name="20% - Акцент6 4 2 14" xfId="11472"/>
    <cellStyle name="20% - Акцент6 4 2 15" xfId="11790"/>
    <cellStyle name="20% - Акцент6 4 2 16" xfId="12108"/>
    <cellStyle name="20% - Акцент6 4 2 17" xfId="12542"/>
    <cellStyle name="20% - Акцент6 4 2 18" xfId="12744"/>
    <cellStyle name="20% - Акцент6 4 2 19" xfId="13177"/>
    <cellStyle name="20% - Акцент6 4 2 2" xfId="1751"/>
    <cellStyle name="20% - Акцент6 4 2 2 2" xfId="6218"/>
    <cellStyle name="20% - Акцент6 4 2 20" xfId="13500"/>
    <cellStyle name="20% - Акцент6 4 2 21" xfId="20917"/>
    <cellStyle name="20% - Акцент6 4 2 22" xfId="15674"/>
    <cellStyle name="20% - Акцент6 4 2 23" xfId="19211"/>
    <cellStyle name="20% - Акцент6 4 2 24" xfId="22756"/>
    <cellStyle name="20% - Акцент6 4 2 25" xfId="30991"/>
    <cellStyle name="20% - Акцент6 4 2 26" xfId="22559"/>
    <cellStyle name="20% - Акцент6 4 2 27" xfId="30273"/>
    <cellStyle name="20% - Акцент6 4 2 28" xfId="25474"/>
    <cellStyle name="20% - Акцент6 4 2 29" xfId="27072"/>
    <cellStyle name="20% - Акцент6 4 2 3" xfId="3878"/>
    <cellStyle name="20% - Акцент6 4 2 30" xfId="38519"/>
    <cellStyle name="20% - Акцент6 4 2 31" xfId="38752"/>
    <cellStyle name="20% - Акцент6 4 2 32" xfId="42637"/>
    <cellStyle name="20% - Акцент6 4 2 33" xfId="47823"/>
    <cellStyle name="20% - Акцент6 4 2 4" xfId="6217"/>
    <cellStyle name="20% - Акцент6 4 2 5" xfId="8725"/>
    <cellStyle name="20% - Акцент6 4 2 6" xfId="9044"/>
    <cellStyle name="20% - Акцент6 4 2 7" xfId="9246"/>
    <cellStyle name="20% - Акцент6 4 2 8" xfId="9564"/>
    <cellStyle name="20% - Акцент6 4 2 9" xfId="9882"/>
    <cellStyle name="20% - Акцент6 4 20" xfId="8724"/>
    <cellStyle name="20% - Акцент6 4 21" xfId="9043"/>
    <cellStyle name="20% - Акцент6 4 22" xfId="9247"/>
    <cellStyle name="20% - Акцент6 4 23" xfId="9565"/>
    <cellStyle name="20% - Акцент6 4 24" xfId="9883"/>
    <cellStyle name="20% - Акцент6 4 25" xfId="10201"/>
    <cellStyle name="20% - Акцент6 4 26" xfId="10519"/>
    <cellStyle name="20% - Акцент6 4 27" xfId="10837"/>
    <cellStyle name="20% - Акцент6 4 28" xfId="11155"/>
    <cellStyle name="20% - Акцент6 4 29" xfId="11473"/>
    <cellStyle name="20% - Акцент6 4 3" xfId="1752"/>
    <cellStyle name="20% — акцент6 4 3" xfId="15036"/>
    <cellStyle name="20% - Акцент6 4 3 10" xfId="35821"/>
    <cellStyle name="20% - Акцент6 4 3 11" xfId="33717"/>
    <cellStyle name="20% - Акцент6 4 3 12" xfId="39988"/>
    <cellStyle name="20% - Акцент6 4 3 13" xfId="42140"/>
    <cellStyle name="20% - Акцент6 4 3 14" xfId="46734"/>
    <cellStyle name="20% - Акцент6 4 3 15" xfId="49156"/>
    <cellStyle name="20% - Акцент6 4 3 2" xfId="6219"/>
    <cellStyle name="20% - Акцент6 4 3 3" xfId="16144"/>
    <cellStyle name="20% - Акцент6 4 3 4" xfId="17898"/>
    <cellStyle name="20% - Акцент6 4 3 5" xfId="26914"/>
    <cellStyle name="20% - Акцент6 4 3 6" xfId="23580"/>
    <cellStyle name="20% - Акцент6 4 3 7" xfId="23083"/>
    <cellStyle name="20% - Акцент6 4 3 8" xfId="14080"/>
    <cellStyle name="20% - Акцент6 4 3 9" xfId="25631"/>
    <cellStyle name="20% - Акцент6 4 30" xfId="11791"/>
    <cellStyle name="20% - Акцент6 4 31" xfId="12109"/>
    <cellStyle name="20% - Акцент6 4 32" xfId="12541"/>
    <cellStyle name="20% - Акцент6 4 33" xfId="12745"/>
    <cellStyle name="20% - Акцент6 4 34" xfId="13176"/>
    <cellStyle name="20% - Акцент6 4 35" xfId="13499"/>
    <cellStyle name="20% - Акцент6 4 36" xfId="20916"/>
    <cellStyle name="20% - Акцент6 4 37" xfId="17919"/>
    <cellStyle name="20% - Акцент6 4 38" xfId="20066"/>
    <cellStyle name="20% - Акцент6 4 39" xfId="27675"/>
    <cellStyle name="20% - Акцент6 4 4" xfId="1753"/>
    <cellStyle name="20% — акцент6 4 4" xfId="20239"/>
    <cellStyle name="20% - Акцент6 4 4 10" xfId="22124"/>
    <cellStyle name="20% - Акцент6 4 4 11" xfId="39989"/>
    <cellStyle name="20% - Акцент6 4 4 12" xfId="42011"/>
    <cellStyle name="20% - Акцент6 4 4 13" xfId="42840"/>
    <cellStyle name="20% - Акцент6 4 4 14" xfId="49157"/>
    <cellStyle name="20% - Акцент6 4 4 2" xfId="6220"/>
    <cellStyle name="20% - Акцент6 4 4 3" xfId="18797"/>
    <cellStyle name="20% - Акцент6 4 4 4" xfId="26401"/>
    <cellStyle name="20% - Акцент6 4 4 5" xfId="17262"/>
    <cellStyle name="20% - Акцент6 4 4 6" xfId="18807"/>
    <cellStyle name="20% - Акцент6 4 4 7" xfId="25388"/>
    <cellStyle name="20% - Акцент6 4 4 8" xfId="32080"/>
    <cellStyle name="20% - Акцент6 4 4 9" xfId="37638"/>
    <cellStyle name="20% - Акцент6 4 40" xfId="17966"/>
    <cellStyle name="20% - Акцент6 4 41" xfId="23035"/>
    <cellStyle name="20% - Акцент6 4 42" xfId="33275"/>
    <cellStyle name="20% - Акцент6 4 43" xfId="31863"/>
    <cellStyle name="20% - Акцент6 4 44" xfId="24619"/>
    <cellStyle name="20% - Акцент6 4 45" xfId="38518"/>
    <cellStyle name="20% - Акцент6 4 46" xfId="38753"/>
    <cellStyle name="20% - Акцент6 4 47" xfId="42638"/>
    <cellStyle name="20% - Акцент6 4 48" xfId="47822"/>
    <cellStyle name="20% - Акцент6 4 5" xfId="1754"/>
    <cellStyle name="20% — акцент6 4 5" xfId="15336"/>
    <cellStyle name="20% - Акцент6 4 5 10" xfId="39990"/>
    <cellStyle name="20% - Акцент6 4 5 11" xfId="43585"/>
    <cellStyle name="20% - Акцент6 4 5 12" xfId="40227"/>
    <cellStyle name="20% - Акцент6 4 5 13" xfId="49158"/>
    <cellStyle name="20% - Акцент6 4 5 2" xfId="6221"/>
    <cellStyle name="20% - Акцент6 4 5 3" xfId="18536"/>
    <cellStyle name="20% - Акцент6 4 5 4" xfId="23868"/>
    <cellStyle name="20% - Акцент6 4 5 5" xfId="17136"/>
    <cellStyle name="20% - Акцент6 4 5 6" xfId="29289"/>
    <cellStyle name="20% - Акцент6 4 5 7" xfId="27329"/>
    <cellStyle name="20% - Акцент6 4 5 8" xfId="37492"/>
    <cellStyle name="20% - Акцент6 4 5 9" xfId="28591"/>
    <cellStyle name="20% - Акцент6 4 6" xfId="1755"/>
    <cellStyle name="20% — акцент6 4 6" xfId="26742"/>
    <cellStyle name="20% - Акцент6 4 6 10" xfId="43582"/>
    <cellStyle name="20% - Акцент6 4 6 11" xfId="42841"/>
    <cellStyle name="20% - Акцент6 4 6 12" xfId="49159"/>
    <cellStyle name="20% - Акцент6 4 6 2" xfId="6222"/>
    <cellStyle name="20% - Акцент6 4 6 3" xfId="17499"/>
    <cellStyle name="20% - Акцент6 4 6 4" xfId="19665"/>
    <cellStyle name="20% - Акцент6 4 6 5" xfId="21960"/>
    <cellStyle name="20% - Акцент6 4 6 6" xfId="36331"/>
    <cellStyle name="20% - Акцент6 4 6 7" xfId="37336"/>
    <cellStyle name="20% - Акцент6 4 6 8" xfId="36465"/>
    <cellStyle name="20% - Акцент6 4 6 9" xfId="39991"/>
    <cellStyle name="20% - Акцент6 4 7" xfId="1756"/>
    <cellStyle name="20% — акцент6 4 7" xfId="19103"/>
    <cellStyle name="20% - Акцент6 4 7 10" xfId="42842"/>
    <cellStyle name="20% - Акцент6 4 7 11" xfId="49160"/>
    <cellStyle name="20% - Акцент6 4 7 2" xfId="6223"/>
    <cellStyle name="20% - Акцент6 4 7 3" xfId="19118"/>
    <cellStyle name="20% - Акцент6 4 7 4" xfId="28438"/>
    <cellStyle name="20% - Акцент6 4 7 5" xfId="36131"/>
    <cellStyle name="20% - Акцент6 4 7 6" xfId="37183"/>
    <cellStyle name="20% - Акцент6 4 7 7" xfId="36611"/>
    <cellStyle name="20% - Акцент6 4 7 8" xfId="39992"/>
    <cellStyle name="20% - Акцент6 4 7 9" xfId="43581"/>
    <cellStyle name="20% - Акцент6 4 8" xfId="1757"/>
    <cellStyle name="20% — акцент6 4 8" xfId="15324"/>
    <cellStyle name="20% - Акцент6 4 8 10" xfId="49161"/>
    <cellStyle name="20% - Акцент6 4 8 2" xfId="6224"/>
    <cellStyle name="20% - Акцент6 4 8 3" xfId="22781"/>
    <cellStyle name="20% - Акцент6 4 8 4" xfId="35934"/>
    <cellStyle name="20% - Акцент6 4 8 5" xfId="37032"/>
    <cellStyle name="20% - Акцент6 4 8 6" xfId="38348"/>
    <cellStyle name="20% - Акцент6 4 8 7" xfId="39993"/>
    <cellStyle name="20% - Акцент6 4 8 8" xfId="43580"/>
    <cellStyle name="20% - Акцент6 4 8 9" xfId="42843"/>
    <cellStyle name="20% - Акцент6 4 9" xfId="1758"/>
    <cellStyle name="20% — акцент6 4 9" xfId="27353"/>
    <cellStyle name="20% - Акцент6 4 9 2" xfId="6225"/>
    <cellStyle name="20% - Акцент6 4 9 3" xfId="35738"/>
    <cellStyle name="20% - Акцент6 4 9 4" xfId="36881"/>
    <cellStyle name="20% - Акцент6 4 9 5" xfId="38267"/>
    <cellStyle name="20% - Акцент6 4 9 6" xfId="39994"/>
    <cellStyle name="20% - Акцент6 4 9 7" xfId="43579"/>
    <cellStyle name="20% - Акцент6 4 9 8" xfId="44340"/>
    <cellStyle name="20% - Акцент6 4 9 9" xfId="49162"/>
    <cellStyle name="20% — акцент6 40" xfId="11169"/>
    <cellStyle name="20% — акцент6 41" xfId="11487"/>
    <cellStyle name="20% — акцент6 42" xfId="11805"/>
    <cellStyle name="20% — акцент6 43" xfId="12123"/>
    <cellStyle name="20% — акцент6 44" xfId="12527"/>
    <cellStyle name="20% — акцент6 45" xfId="12759"/>
    <cellStyle name="20% — акцент6 46" xfId="13162"/>
    <cellStyle name="20% — акцент6 47" xfId="13485"/>
    <cellStyle name="20% — акцент6 48" xfId="13788"/>
    <cellStyle name="20% — акцент6 49" xfId="24977"/>
    <cellStyle name="20% - Акцент6 5" xfId="147"/>
    <cellStyle name="20% — акцент6 5" xfId="1760"/>
    <cellStyle name="20% - Акцент6 5 10" xfId="1761"/>
    <cellStyle name="20% — акцент6 5 10" xfId="35350"/>
    <cellStyle name="20% - Акцент6 5 10 2" xfId="6228"/>
    <cellStyle name="20% - Акцент6 5 10 3" xfId="36216"/>
    <cellStyle name="20% - Акцент6 5 10 4" xfId="38035"/>
    <cellStyle name="20% - Акцент6 5 10 5" xfId="39997"/>
    <cellStyle name="20% - Акцент6 5 10 6" xfId="46861"/>
    <cellStyle name="20% - Акцент6 5 10 7" xfId="47652"/>
    <cellStyle name="20% - Акцент6 5 10 8" xfId="49165"/>
    <cellStyle name="20% - Акцент6 5 11" xfId="1759"/>
    <cellStyle name="20% — акцент6 5 11" xfId="35985"/>
    <cellStyle name="20% - Акцент6 5 11 2" xfId="15046"/>
    <cellStyle name="20% - Акцент6 5 11 3" xfId="38191"/>
    <cellStyle name="20% - Акцент6 5 11 4" xfId="39995"/>
    <cellStyle name="20% - Акцент6 5 11 5" xfId="43578"/>
    <cellStyle name="20% - Акцент6 5 11 6" xfId="44468"/>
    <cellStyle name="20% - Акцент6 5 11 7" xfId="49163"/>
    <cellStyle name="20% - Акцент6 5 12" xfId="3879"/>
    <cellStyle name="20% — акцент6 5 12" xfId="38111"/>
    <cellStyle name="20% - Акцент6 5 13" xfId="4170"/>
    <cellStyle name="20% — акцент6 5 13" xfId="39996"/>
    <cellStyle name="20% - Акцент6 5 14" xfId="4424"/>
    <cellStyle name="20% — акцент6 5 14" xfId="43577"/>
    <cellStyle name="20% - Акцент6 5 15" xfId="4624"/>
    <cellStyle name="20% — акцент6 5 15" xfId="44516"/>
    <cellStyle name="20% - Акцент6 5 16" xfId="4828"/>
    <cellStyle name="20% — акцент6 5 16" xfId="49164"/>
    <cellStyle name="20% - Акцент6 5 17" xfId="6226"/>
    <cellStyle name="20% - Акцент6 5 18" xfId="8373"/>
    <cellStyle name="20% - Акцент6 5 18 2" xfId="21070"/>
    <cellStyle name="20% - Акцент6 5 19" xfId="8473"/>
    <cellStyle name="20% - Акцент6 5 19 2" xfId="21170"/>
    <cellStyle name="20% - Акцент6 5 2" xfId="148"/>
    <cellStyle name="20% — акцент6 5 2" xfId="6227"/>
    <cellStyle name="20% - Акцент6 5 2 10" xfId="10198"/>
    <cellStyle name="20% - Акцент6 5 2 11" xfId="10516"/>
    <cellStyle name="20% - Акцент6 5 2 12" xfId="10834"/>
    <cellStyle name="20% - Акцент6 5 2 13" xfId="11152"/>
    <cellStyle name="20% - Акцент6 5 2 14" xfId="11470"/>
    <cellStyle name="20% - Акцент6 5 2 15" xfId="11788"/>
    <cellStyle name="20% - Акцент6 5 2 16" xfId="12106"/>
    <cellStyle name="20% - Акцент6 5 2 17" xfId="12544"/>
    <cellStyle name="20% - Акцент6 5 2 18" xfId="12742"/>
    <cellStyle name="20% - Акцент6 5 2 19" xfId="13179"/>
    <cellStyle name="20% - Акцент6 5 2 2" xfId="1762"/>
    <cellStyle name="20% - Акцент6 5 2 2 2" xfId="6230"/>
    <cellStyle name="20% - Акцент6 5 2 20" xfId="13502"/>
    <cellStyle name="20% - Акцент6 5 2 21" xfId="16824"/>
    <cellStyle name="20% - Акцент6 5 2 22" xfId="18622"/>
    <cellStyle name="20% - Акцент6 5 2 23" xfId="14869"/>
    <cellStyle name="20% - Акцент6 5 2 24" xfId="21787"/>
    <cellStyle name="20% - Акцент6 5 2 25" xfId="24593"/>
    <cellStyle name="20% - Акцент6 5 2 26" xfId="29017"/>
    <cellStyle name="20% - Акцент6 5 2 27" xfId="33514"/>
    <cellStyle name="20% - Акцент6 5 2 28" xfId="33221"/>
    <cellStyle name="20% - Акцент6 5 2 29" xfId="26447"/>
    <cellStyle name="20% - Акцент6 5 2 3" xfId="3880"/>
    <cellStyle name="20% - Акцент6 5 2 30" xfId="38521"/>
    <cellStyle name="20% - Акцент6 5 2 31" xfId="38750"/>
    <cellStyle name="20% - Акцент6 5 2 32" xfId="44559"/>
    <cellStyle name="20% - Акцент6 5 2 33" xfId="47825"/>
    <cellStyle name="20% - Акцент6 5 2 4" xfId="6229"/>
    <cellStyle name="20% - Акцент6 5 2 5" xfId="8727"/>
    <cellStyle name="20% - Акцент6 5 2 6" xfId="9046"/>
    <cellStyle name="20% - Акцент6 5 2 7" xfId="9244"/>
    <cellStyle name="20% - Акцент6 5 2 8" xfId="9562"/>
    <cellStyle name="20% - Акцент6 5 2 9" xfId="9880"/>
    <cellStyle name="20% - Акцент6 5 20" xfId="8726"/>
    <cellStyle name="20% - Акцент6 5 21" xfId="9045"/>
    <cellStyle name="20% - Акцент6 5 22" xfId="9245"/>
    <cellStyle name="20% - Акцент6 5 23" xfId="9563"/>
    <cellStyle name="20% - Акцент6 5 24" xfId="9881"/>
    <cellStyle name="20% - Акцент6 5 25" xfId="10199"/>
    <cellStyle name="20% - Акцент6 5 26" xfId="10517"/>
    <cellStyle name="20% - Акцент6 5 27" xfId="10835"/>
    <cellStyle name="20% - Акцент6 5 28" xfId="11153"/>
    <cellStyle name="20% - Акцент6 5 29" xfId="11471"/>
    <cellStyle name="20% - Акцент6 5 3" xfId="1763"/>
    <cellStyle name="20% — акцент6 5 3" xfId="15047"/>
    <cellStyle name="20% - Акцент6 5 3 10" xfId="36431"/>
    <cellStyle name="20% - Акцент6 5 3 11" xfId="37953"/>
    <cellStyle name="20% - Акцент6 5 3 12" xfId="39998"/>
    <cellStyle name="20% - Акцент6 5 3 13" xfId="46536"/>
    <cellStyle name="20% - Акцент6 5 3 14" xfId="47491"/>
    <cellStyle name="20% - Акцент6 5 3 15" xfId="49166"/>
    <cellStyle name="20% - Акцент6 5 3 2" xfId="6231"/>
    <cellStyle name="20% - Акцент6 5 3 3" xfId="23295"/>
    <cellStyle name="20% - Акцент6 5 3 4" xfId="24874"/>
    <cellStyle name="20% - Акцент6 5 3 5" xfId="14447"/>
    <cellStyle name="20% - Акцент6 5 3 6" xfId="15247"/>
    <cellStyle name="20% - Акцент6 5 3 7" xfId="25928"/>
    <cellStyle name="20% - Акцент6 5 3 8" xfId="31520"/>
    <cellStyle name="20% - Акцент6 5 3 9" xfId="24964"/>
    <cellStyle name="20% - Акцент6 5 30" xfId="11789"/>
    <cellStyle name="20% - Акцент6 5 31" xfId="12107"/>
    <cellStyle name="20% - Акцент6 5 32" xfId="12543"/>
    <cellStyle name="20% - Акцент6 5 33" xfId="12743"/>
    <cellStyle name="20% - Акцент6 5 34" xfId="13178"/>
    <cellStyle name="20% - Акцент6 5 35" xfId="13501"/>
    <cellStyle name="20% - Акцент6 5 36" xfId="16825"/>
    <cellStyle name="20% - Акцент6 5 37" xfId="20838"/>
    <cellStyle name="20% - Акцент6 5 38" xfId="23018"/>
    <cellStyle name="20% - Акцент6 5 39" xfId="18639"/>
    <cellStyle name="20% - Акцент6 5 4" xfId="1764"/>
    <cellStyle name="20% — акцент6 5 4" xfId="24157"/>
    <cellStyle name="20% - Акцент6 5 4 10" xfId="37870"/>
    <cellStyle name="20% - Акцент6 5 4 11" xfId="39999"/>
    <cellStyle name="20% - Акцент6 5 4 12" xfId="46376"/>
    <cellStyle name="20% - Акцент6 5 4 13" xfId="47414"/>
    <cellStyle name="20% - Акцент6 5 4 14" xfId="49167"/>
    <cellStyle name="20% - Акцент6 5 4 2" xfId="6232"/>
    <cellStyle name="20% - Акцент6 5 4 3" xfId="25118"/>
    <cellStyle name="20% - Акцент6 5 4 4" xfId="14360"/>
    <cellStyle name="20% - Акцент6 5 4 5" xfId="24184"/>
    <cellStyle name="20% - Акцент6 5 4 6" xfId="14440"/>
    <cellStyle name="20% - Акцент6 5 4 7" xfId="31770"/>
    <cellStyle name="20% - Акцент6 5 4 8" xfId="34953"/>
    <cellStyle name="20% - Акцент6 5 4 9" xfId="33951"/>
    <cellStyle name="20% - Акцент6 5 40" xfId="30730"/>
    <cellStyle name="20% - Акцент6 5 41" xfId="23955"/>
    <cellStyle name="20% - Акцент6 5 42" xfId="32585"/>
    <cellStyle name="20% - Акцент6 5 43" xfId="23931"/>
    <cellStyle name="20% - Акцент6 5 44" xfId="26762"/>
    <cellStyle name="20% - Акцент6 5 45" xfId="38520"/>
    <cellStyle name="20% - Акцент6 5 46" xfId="38751"/>
    <cellStyle name="20% - Акцент6 5 47" xfId="45218"/>
    <cellStyle name="20% - Акцент6 5 48" xfId="47824"/>
    <cellStyle name="20% - Акцент6 5 5" xfId="1765"/>
    <cellStyle name="20% — акцент6 5 5" xfId="23949"/>
    <cellStyle name="20% - Акцент6 5 5 10" xfId="40000"/>
    <cellStyle name="20% - Акцент6 5 5 11" xfId="46220"/>
    <cellStyle name="20% - Акцент6 5 5 12" xfId="47338"/>
    <cellStyle name="20% - Акцент6 5 5 13" xfId="49168"/>
    <cellStyle name="20% - Акцент6 5 5 2" xfId="6233"/>
    <cellStyle name="20% - Акцент6 5 5 3" xfId="24291"/>
    <cellStyle name="20% - Акцент6 5 5 4" xfId="23890"/>
    <cellStyle name="20% - Акцент6 5 5 5" xfId="18317"/>
    <cellStyle name="20% - Акцент6 5 5 6" xfId="32029"/>
    <cellStyle name="20% - Акцент6 5 5 7" xfId="33013"/>
    <cellStyle name="20% - Акцент6 5 5 8" xfId="17740"/>
    <cellStyle name="20% - Акцент6 5 5 9" xfId="37790"/>
    <cellStyle name="20% - Акцент6 5 6" xfId="1766"/>
    <cellStyle name="20% — акцент6 5 6" xfId="18578"/>
    <cellStyle name="20% - Акцент6 5 6 10" xfId="43576"/>
    <cellStyle name="20% - Акцент6 5 6 11" xfId="44678"/>
    <cellStyle name="20% - Акцент6 5 6 12" xfId="49169"/>
    <cellStyle name="20% - Акцент6 5 6 2" xfId="6234"/>
    <cellStyle name="20% - Акцент6 5 6 3" xfId="19969"/>
    <cellStyle name="20% - Акцент6 5 6 4" xfId="18413"/>
    <cellStyle name="20% - Акцент6 5 6 5" xfId="34733"/>
    <cellStyle name="20% - Акцент6 5 6 6" xfId="34065"/>
    <cellStyle name="20% - Акцент6 5 6 7" xfId="32656"/>
    <cellStyle name="20% - Акцент6 5 6 8" xfId="37712"/>
    <cellStyle name="20% - Акцент6 5 6 9" xfId="40001"/>
    <cellStyle name="20% - Акцент6 5 7" xfId="1767"/>
    <cellStyle name="20% — акцент6 5 7" xfId="19530"/>
    <cellStyle name="20% - Акцент6 5 7 10" xfId="47261"/>
    <cellStyle name="20% - Акцент6 5 7 11" xfId="49170"/>
    <cellStyle name="20% - Акцент6 5 7 2" xfId="6235"/>
    <cellStyle name="20% - Акцент6 5 7 3" xfId="22566"/>
    <cellStyle name="20% - Акцент6 5 7 4" xfId="34501"/>
    <cellStyle name="20% - Акцент6 5 7 5" xfId="13859"/>
    <cellStyle name="20% - Акцент6 5 7 6" xfId="17642"/>
    <cellStyle name="20% - Акцент6 5 7 7" xfId="33804"/>
    <cellStyle name="20% - Акцент6 5 7 8" xfId="40002"/>
    <cellStyle name="20% - Акцент6 5 7 9" xfId="46069"/>
    <cellStyle name="20% - Акцент6 5 8" xfId="1768"/>
    <cellStyle name="20% — акцент6 5 8" xfId="17055"/>
    <cellStyle name="20% - Акцент6 5 8 10" xfId="49171"/>
    <cellStyle name="20% - Акцент6 5 8 2" xfId="6236"/>
    <cellStyle name="20% - Акцент6 5 8 3" xfId="34275"/>
    <cellStyle name="20% - Акцент6 5 8 4" xfId="32404"/>
    <cellStyle name="20% - Акцент6 5 8 5" xfId="20331"/>
    <cellStyle name="20% - Акцент6 5 8 6" xfId="35269"/>
    <cellStyle name="20% - Акцент6 5 8 7" xfId="40003"/>
    <cellStyle name="20% - Акцент6 5 8 8" xfId="45914"/>
    <cellStyle name="20% - Акцент6 5 8 9" xfId="47181"/>
    <cellStyle name="20% - Акцент6 5 9" xfId="1769"/>
    <cellStyle name="20% — акцент6 5 9" xfId="24391"/>
    <cellStyle name="20% - Акцент6 5 9 2" xfId="6237"/>
    <cellStyle name="20% - Акцент6 5 9 3" xfId="33691"/>
    <cellStyle name="20% - Акцент6 5 9 4" xfId="35789"/>
    <cellStyle name="20% - Акцент6 5 9 5" xfId="37205"/>
    <cellStyle name="20% - Акцент6 5 9 6" xfId="40004"/>
    <cellStyle name="20% - Акцент6 5 9 7" xfId="45758"/>
    <cellStyle name="20% - Акцент6 5 9 8" xfId="47101"/>
    <cellStyle name="20% - Акцент6 5 9 9" xfId="49172"/>
    <cellStyle name="20% — акцент6 50" xfId="14578"/>
    <cellStyle name="20% — акцент6 51" xfId="28800"/>
    <cellStyle name="20% — акцент6 52" xfId="26045"/>
    <cellStyle name="20% — акцент6 53" xfId="32899"/>
    <cellStyle name="20% — акцент6 54" xfId="22788"/>
    <cellStyle name="20% — акцент6 55" xfId="36271"/>
    <cellStyle name="20% — акцент6 56" xfId="32568"/>
    <cellStyle name="20% — акцент6 57" xfId="38504"/>
    <cellStyle name="20% — акцент6 58" xfId="44283"/>
    <cellStyle name="20% — акцент6 59" xfId="45045"/>
    <cellStyle name="20% - Акцент6 6" xfId="149"/>
    <cellStyle name="20% — акцент6 6" xfId="1771"/>
    <cellStyle name="20% - Акцент6 6 10" xfId="1772"/>
    <cellStyle name="20% — акцент6 6 10" xfId="18079"/>
    <cellStyle name="20% - Акцент6 6 10 2" xfId="6240"/>
    <cellStyle name="20% - Акцент6 6 10 3" xfId="24905"/>
    <cellStyle name="20% - Акцент6 6 10 4" xfId="36792"/>
    <cellStyle name="20% - Акцент6 6 10 5" xfId="40007"/>
    <cellStyle name="20% - Акцент6 6 10 6" xfId="45281"/>
    <cellStyle name="20% - Акцент6 6 10 7" xfId="42158"/>
    <cellStyle name="20% - Акцент6 6 10 8" xfId="49175"/>
    <cellStyle name="20% - Акцент6 6 11" xfId="1770"/>
    <cellStyle name="20% — акцент6 6 11" xfId="34380"/>
    <cellStyle name="20% - Акцент6 6 11 2" xfId="15055"/>
    <cellStyle name="20% - Акцент6 6 11 3" xfId="36498"/>
    <cellStyle name="20% - Акцент6 6 11 4" xfId="40005"/>
    <cellStyle name="20% - Акцент6 6 11 5" xfId="45604"/>
    <cellStyle name="20% - Акцент6 6 11 6" xfId="47022"/>
    <cellStyle name="20% - Акцент6 6 11 7" xfId="49173"/>
    <cellStyle name="20% - Акцент6 6 12" xfId="3881"/>
    <cellStyle name="20% — акцент6 6 12" xfId="37523"/>
    <cellStyle name="20% - Акцент6 6 13" xfId="4171"/>
    <cellStyle name="20% — акцент6 6 13" xfId="40006"/>
    <cellStyle name="20% - Акцент6 6 14" xfId="4426"/>
    <cellStyle name="20% — акцент6 6 14" xfId="45441"/>
    <cellStyle name="20% - Акцент6 6 15" xfId="4622"/>
    <cellStyle name="20% — акцент6 6 15" xfId="46943"/>
    <cellStyle name="20% - Акцент6 6 16" xfId="4826"/>
    <cellStyle name="20% — акцент6 6 16" xfId="49174"/>
    <cellStyle name="20% - Акцент6 6 17" xfId="6238"/>
    <cellStyle name="20% - Акцент6 6 18" xfId="8375"/>
    <cellStyle name="20% - Акцент6 6 18 2" xfId="21072"/>
    <cellStyle name="20% - Акцент6 6 19" xfId="8471"/>
    <cellStyle name="20% - Акцент6 6 19 2" xfId="21168"/>
    <cellStyle name="20% - Акцент6 6 2" xfId="150"/>
    <cellStyle name="20% — акцент6 6 2" xfId="6239"/>
    <cellStyle name="20% - Акцент6 6 2 10" xfId="10196"/>
    <cellStyle name="20% - Акцент6 6 2 11" xfId="10514"/>
    <cellStyle name="20% - Акцент6 6 2 12" xfId="10832"/>
    <cellStyle name="20% - Акцент6 6 2 13" xfId="11150"/>
    <cellStyle name="20% - Акцент6 6 2 14" xfId="11468"/>
    <cellStyle name="20% - Акцент6 6 2 15" xfId="11786"/>
    <cellStyle name="20% - Акцент6 6 2 16" xfId="12104"/>
    <cellStyle name="20% - Акцент6 6 2 17" xfId="12546"/>
    <cellStyle name="20% - Акцент6 6 2 18" xfId="12740"/>
    <cellStyle name="20% - Акцент6 6 2 19" xfId="13181"/>
    <cellStyle name="20% - Акцент6 6 2 2" xfId="1773"/>
    <cellStyle name="20% - Акцент6 6 2 2 2" xfId="6242"/>
    <cellStyle name="20% - Акцент6 6 2 20" xfId="13504"/>
    <cellStyle name="20% - Акцент6 6 2 21" xfId="20915"/>
    <cellStyle name="20% - Акцент6 6 2 22" xfId="16754"/>
    <cellStyle name="20% - Акцент6 6 2 23" xfId="15144"/>
    <cellStyle name="20% - Акцент6 6 2 24" xfId="22078"/>
    <cellStyle name="20% - Акцент6 6 2 25" xfId="20413"/>
    <cellStyle name="20% - Акцент6 6 2 26" xfId="30300"/>
    <cellStyle name="20% - Акцент6 6 2 27" xfId="33977"/>
    <cellStyle name="20% - Акцент6 6 2 28" xfId="16143"/>
    <cellStyle name="20% - Акцент6 6 2 29" xfId="27780"/>
    <cellStyle name="20% - Акцент6 6 2 3" xfId="3882"/>
    <cellStyle name="20% - Акцент6 6 2 30" xfId="38523"/>
    <cellStyle name="20% - Акцент6 6 2 31" xfId="44277"/>
    <cellStyle name="20% - Акцент6 6 2 32" xfId="42639"/>
    <cellStyle name="20% - Акцент6 6 2 33" xfId="47827"/>
    <cellStyle name="20% - Акцент6 6 2 4" xfId="6241"/>
    <cellStyle name="20% - Акцент6 6 2 5" xfId="8729"/>
    <cellStyle name="20% - Акцент6 6 2 6" xfId="9048"/>
    <cellStyle name="20% - Акцент6 6 2 7" xfId="9242"/>
    <cellStyle name="20% - Акцент6 6 2 8" xfId="9560"/>
    <cellStyle name="20% - Акцент6 6 2 9" xfId="9878"/>
    <cellStyle name="20% - Акцент6 6 20" xfId="8728"/>
    <cellStyle name="20% - Акцент6 6 21" xfId="9047"/>
    <cellStyle name="20% - Акцент6 6 22" xfId="9243"/>
    <cellStyle name="20% - Акцент6 6 23" xfId="9561"/>
    <cellStyle name="20% - Акцент6 6 24" xfId="9879"/>
    <cellStyle name="20% - Акцент6 6 25" xfId="10197"/>
    <cellStyle name="20% - Акцент6 6 26" xfId="10515"/>
    <cellStyle name="20% - Акцент6 6 27" xfId="10833"/>
    <cellStyle name="20% - Акцент6 6 28" xfId="11151"/>
    <cellStyle name="20% - Акцент6 6 29" xfId="11469"/>
    <cellStyle name="20% - Акцент6 6 3" xfId="1774"/>
    <cellStyle name="20% — акцент6 6 3" xfId="15056"/>
    <cellStyle name="20% - Акцент6 6 3 10" xfId="31834"/>
    <cellStyle name="20% - Акцент6 6 3 11" xfId="37102"/>
    <cellStyle name="20% - Акцент6 6 3 12" xfId="40008"/>
    <cellStyle name="20% - Акцент6 6 3 13" xfId="44953"/>
    <cellStyle name="20% - Акцент6 6 3 14" xfId="45992"/>
    <cellStyle name="20% - Акцент6 6 3 15" xfId="49176"/>
    <cellStyle name="20% - Акцент6 6 3 2" xfId="6243"/>
    <cellStyle name="20% - Акцент6 6 3 3" xfId="21550"/>
    <cellStyle name="20% - Акцент6 6 3 4" xfId="21378"/>
    <cellStyle name="20% - Акцент6 6 3 5" xfId="23790"/>
    <cellStyle name="20% - Акцент6 6 3 6" xfId="30896"/>
    <cellStyle name="20% - Акцент6 6 3 7" xfId="28743"/>
    <cellStyle name="20% - Акцент6 6 3 8" xfId="32540"/>
    <cellStyle name="20% - Акцент6 6 3 9" xfId="28484"/>
    <cellStyle name="20% - Акцент6 6 30" xfId="11787"/>
    <cellStyle name="20% - Акцент6 6 31" xfId="12105"/>
    <cellStyle name="20% - Акцент6 6 32" xfId="12545"/>
    <cellStyle name="20% - Акцент6 6 33" xfId="12741"/>
    <cellStyle name="20% - Акцент6 6 34" xfId="13180"/>
    <cellStyle name="20% - Акцент6 6 35" xfId="13503"/>
    <cellStyle name="20% - Акцент6 6 36" xfId="20914"/>
    <cellStyle name="20% - Акцент6 6 37" xfId="19743"/>
    <cellStyle name="20% - Акцент6 6 38" xfId="20065"/>
    <cellStyle name="20% - Акцент6 6 39" xfId="16763"/>
    <cellStyle name="20% - Акцент6 6 4" xfId="1775"/>
    <cellStyle name="20% — акцент6 6 4" xfId="22435"/>
    <cellStyle name="20% - Акцент6 6 4 10" xfId="32804"/>
    <cellStyle name="20% - Акцент6 6 4 11" xfId="40009"/>
    <cellStyle name="20% - Акцент6 6 4 12" xfId="44788"/>
    <cellStyle name="20% - Акцент6 6 4 13" xfId="46410"/>
    <cellStyle name="20% - Акцент6 6 4 14" xfId="49177"/>
    <cellStyle name="20% - Акцент6 6 4 2" xfId="6244"/>
    <cellStyle name="20% - Акцент6 6 4 3" xfId="21679"/>
    <cellStyle name="20% - Акцент6 6 4 4" xfId="21476"/>
    <cellStyle name="20% - Акцент6 6 4 5" xfId="30633"/>
    <cellStyle name="20% - Акцент6 6 4 6" xfId="32971"/>
    <cellStyle name="20% - Акцент6 6 4 7" xfId="33109"/>
    <cellStyle name="20% - Акцент6 6 4 8" xfId="14598"/>
    <cellStyle name="20% - Акцент6 6 4 9" xfId="25906"/>
    <cellStyle name="20% - Акцент6 6 40" xfId="23025"/>
    <cellStyle name="20% - Акцент6 6 41" xfId="26443"/>
    <cellStyle name="20% - Акцент6 6 42" xfId="33754"/>
    <cellStyle name="20% - Акцент6 6 43" xfId="29445"/>
    <cellStyle name="20% - Акцент6 6 44" xfId="35802"/>
    <cellStyle name="20% - Акцент6 6 45" xfId="38522"/>
    <cellStyle name="20% - Акцент6 6 46" xfId="38749"/>
    <cellStyle name="20% - Акцент6 6 47" xfId="42640"/>
    <cellStyle name="20% - Акцент6 6 48" xfId="47826"/>
    <cellStyle name="20% - Акцент6 6 5" xfId="1776"/>
    <cellStyle name="20% — акцент6 6 5" xfId="21923"/>
    <cellStyle name="20% - Акцент6 6 5 10" xfId="40010"/>
    <cellStyle name="20% - Акцент6 6 5 11" xfId="44625"/>
    <cellStyle name="20% - Акцент6 6 5 12" xfId="42585"/>
    <cellStyle name="20% - Акцент6 6 5 13" xfId="49178"/>
    <cellStyle name="20% - Акцент6 6 5 2" xfId="6245"/>
    <cellStyle name="20% - Акцент6 6 5 3" xfId="19453"/>
    <cellStyle name="20% - Акцент6 6 5 4" xfId="30373"/>
    <cellStyle name="20% - Акцент6 6 5 5" xfId="32716"/>
    <cellStyle name="20% - Акцент6 6 5 6" xfId="19217"/>
    <cellStyle name="20% - Акцент6 6 5 7" xfId="33171"/>
    <cellStyle name="20% - Акцент6 6 5 8" xfId="34509"/>
    <cellStyle name="20% - Акцент6 6 5 9" xfId="37401"/>
    <cellStyle name="20% - Акцент6 6 6" xfId="1777"/>
    <cellStyle name="20% — акцент6 6 6" xfId="20316"/>
    <cellStyle name="20% - Акцент6 6 6 10" xfId="45282"/>
    <cellStyle name="20% - Акцент6 6 6 11" xfId="42055"/>
    <cellStyle name="20% - Акцент6 6 6 12" xfId="49179"/>
    <cellStyle name="20% - Акцент6 6 6 2" xfId="6246"/>
    <cellStyle name="20% - Акцент6 6 6 3" xfId="30099"/>
    <cellStyle name="20% - Акцент6 6 6 4" xfId="32473"/>
    <cellStyle name="20% - Акцент6 6 6 5" xfId="27245"/>
    <cellStyle name="20% - Акцент6 6 6 6" xfId="33402"/>
    <cellStyle name="20% - Акцент6 6 6 7" xfId="31568"/>
    <cellStyle name="20% - Акцент6 6 6 8" xfId="36640"/>
    <cellStyle name="20% - Акцент6 6 6 9" xfId="40011"/>
    <cellStyle name="20% - Акцент6 6 7" xfId="1778"/>
    <cellStyle name="20% — акцент6 6 7" xfId="23157"/>
    <cellStyle name="20% - Акцент6 6 7 10" xfId="45361"/>
    <cellStyle name="20% - Акцент6 6 7 11" xfId="49180"/>
    <cellStyle name="20% - Акцент6 6 7 2" xfId="6247"/>
    <cellStyle name="20% - Акцент6 6 7 3" xfId="32219"/>
    <cellStyle name="20% - Акцент6 6 7 4" xfId="21415"/>
    <cellStyle name="20% - Акцент6 6 7 5" xfId="19132"/>
    <cellStyle name="20% - Акцент6 6 7 6" xfId="37637"/>
    <cellStyle name="20% - Акцент6 6 7 7" xfId="37065"/>
    <cellStyle name="20% - Акцент6 6 7 8" xfId="40012"/>
    <cellStyle name="20% - Акцент6 6 7 9" xfId="45117"/>
    <cellStyle name="20% - Акцент6 6 8" xfId="1779"/>
    <cellStyle name="20% — акцент6 6 8" xfId="30302"/>
    <cellStyle name="20% - Акцент6 6 8 10" xfId="49181"/>
    <cellStyle name="20% - Акцент6 6 8 2" xfId="6248"/>
    <cellStyle name="20% - Акцент6 6 8 3" xfId="19258"/>
    <cellStyle name="20% - Акцент6 6 8 4" xfId="33641"/>
    <cellStyle name="20% - Акцент6 6 8 5" xfId="37490"/>
    <cellStyle name="20% - Акцент6 6 8 6" xfId="20643"/>
    <cellStyle name="20% - Акцент6 6 8 7" xfId="40013"/>
    <cellStyle name="20% - Акцент6 6 8 8" xfId="44954"/>
    <cellStyle name="20% - Акцент6 6 8 9" xfId="45833"/>
    <cellStyle name="20% - Акцент6 6 9" xfId="1780"/>
    <cellStyle name="20% — акцент6 6 9" xfId="33575"/>
    <cellStyle name="20% - Акцент6 6 9 2" xfId="6249"/>
    <cellStyle name="20% - Акцент6 6 9 3" xfId="33873"/>
    <cellStyle name="20% - Акцент6 6 9 4" xfId="37334"/>
    <cellStyle name="20% - Акцент6 6 9 5" xfId="36912"/>
    <cellStyle name="20% - Акцент6 6 9 6" xfId="40014"/>
    <cellStyle name="20% - Акцент6 6 9 7" xfId="44789"/>
    <cellStyle name="20% - Акцент6 6 9 8" xfId="46293"/>
    <cellStyle name="20% - Акцент6 6 9 9" xfId="49182"/>
    <cellStyle name="20% — акцент6 60" xfId="47808"/>
    <cellStyle name="20% - Акцент6 7" xfId="151"/>
    <cellStyle name="20% — акцент6 7" xfId="1782"/>
    <cellStyle name="20% - Акцент6 7 10" xfId="1783"/>
    <cellStyle name="20% — акцент6 7 10" xfId="36129"/>
    <cellStyle name="20% - Акцент6 7 10 2" xfId="6252"/>
    <cellStyle name="20% - Акцент6 7 10 3" xfId="18445"/>
    <cellStyle name="20% - Акцент6 7 10 4" xfId="38268"/>
    <cellStyle name="20% - Акцент6 7 10 5" xfId="40017"/>
    <cellStyle name="20% - Акцент6 7 10 6" xfId="42010"/>
    <cellStyle name="20% - Акцент6 7 10 7" xfId="41939"/>
    <cellStyle name="20% - Акцент6 7 10 8" xfId="49185"/>
    <cellStyle name="20% - Акцент6 7 11" xfId="1781"/>
    <cellStyle name="20% — акцент6 7 11" xfId="37030"/>
    <cellStyle name="20% - Акцент6 7 11 2" xfId="15066"/>
    <cellStyle name="20% - Акцент6 7 11 3" xfId="37295"/>
    <cellStyle name="20% - Акцент6 7 11 4" xfId="40015"/>
    <cellStyle name="20% - Акцент6 7 11 5" xfId="44626"/>
    <cellStyle name="20% - Акцент6 7 11 6" xfId="39177"/>
    <cellStyle name="20% - Акцент6 7 11 7" xfId="49183"/>
    <cellStyle name="20% - Акцент6 7 12" xfId="3883"/>
    <cellStyle name="20% — акцент6 7 12" xfId="38349"/>
    <cellStyle name="20% - Акцент6 7 13" xfId="4172"/>
    <cellStyle name="20% — акцент6 7 13" xfId="40016"/>
    <cellStyle name="20% - Акцент6 7 14" xfId="4428"/>
    <cellStyle name="20% — акцент6 7 14" xfId="43575"/>
    <cellStyle name="20% - Акцент6 7 15" xfId="4620"/>
    <cellStyle name="20% — акцент6 7 15" xfId="45010"/>
    <cellStyle name="20% - Акцент6 7 16" xfId="4824"/>
    <cellStyle name="20% — акцент6 7 16" xfId="49184"/>
    <cellStyle name="20% - Акцент6 7 17" xfId="6250"/>
    <cellStyle name="20% - Акцент6 7 18" xfId="8376"/>
    <cellStyle name="20% - Акцент6 7 18 2" xfId="21073"/>
    <cellStyle name="20% - Акцент6 7 19" xfId="8470"/>
    <cellStyle name="20% - Акцент6 7 19 2" xfId="21167"/>
    <cellStyle name="20% - Акцент6 7 2" xfId="152"/>
    <cellStyle name="20% — акцент6 7 2" xfId="6251"/>
    <cellStyle name="20% - Акцент6 7 2 10" xfId="10194"/>
    <cellStyle name="20% - Акцент6 7 2 11" xfId="10512"/>
    <cellStyle name="20% - Акцент6 7 2 12" xfId="10830"/>
    <cellStyle name="20% - Акцент6 7 2 13" xfId="11148"/>
    <cellStyle name="20% - Акцент6 7 2 14" xfId="11466"/>
    <cellStyle name="20% - Акцент6 7 2 15" xfId="11784"/>
    <cellStyle name="20% - Акцент6 7 2 16" xfId="12102"/>
    <cellStyle name="20% - Акцент6 7 2 17" xfId="12548"/>
    <cellStyle name="20% - Акцент6 7 2 18" xfId="12738"/>
    <cellStyle name="20% - Акцент6 7 2 19" xfId="13183"/>
    <cellStyle name="20% - Акцент6 7 2 2" xfId="1784"/>
    <cellStyle name="20% - Акцент6 7 2 2 2" xfId="6254"/>
    <cellStyle name="20% - Акцент6 7 2 20" xfId="13506"/>
    <cellStyle name="20% - Акцент6 7 2 21" xfId="16822"/>
    <cellStyle name="20% - Акцент6 7 2 22" xfId="21357"/>
    <cellStyle name="20% - Акцент6 7 2 23" xfId="18950"/>
    <cellStyle name="20% - Акцент6 7 2 24" xfId="15332"/>
    <cellStyle name="20% - Акцент6 7 2 25" xfId="18253"/>
    <cellStyle name="20% - Акцент6 7 2 26" xfId="20187"/>
    <cellStyle name="20% - Акцент6 7 2 27" xfId="29340"/>
    <cellStyle name="20% - Акцент6 7 2 28" xfId="32371"/>
    <cellStyle name="20% - Акцент6 7 2 29" xfId="36231"/>
    <cellStyle name="20% - Акцент6 7 2 3" xfId="3884"/>
    <cellStyle name="20% - Акцент6 7 2 30" xfId="38525"/>
    <cellStyle name="20% - Акцент6 7 2 31" xfId="38748"/>
    <cellStyle name="20% - Акцент6 7 2 32" xfId="44889"/>
    <cellStyle name="20% - Акцент6 7 2 33" xfId="47829"/>
    <cellStyle name="20% - Акцент6 7 2 4" xfId="6253"/>
    <cellStyle name="20% - Акцент6 7 2 5" xfId="8731"/>
    <cellStyle name="20% - Акцент6 7 2 6" xfId="9050"/>
    <cellStyle name="20% - Акцент6 7 2 7" xfId="9240"/>
    <cellStyle name="20% - Акцент6 7 2 8" xfId="9558"/>
    <cellStyle name="20% - Акцент6 7 2 9" xfId="9876"/>
    <cellStyle name="20% - Акцент6 7 20" xfId="8730"/>
    <cellStyle name="20% - Акцент6 7 21" xfId="9049"/>
    <cellStyle name="20% - Акцент6 7 22" xfId="9241"/>
    <cellStyle name="20% - Акцент6 7 23" xfId="9559"/>
    <cellStyle name="20% - Акцент6 7 24" xfId="9877"/>
    <cellStyle name="20% - Акцент6 7 25" xfId="10195"/>
    <cellStyle name="20% - Акцент6 7 26" xfId="10513"/>
    <cellStyle name="20% - Акцент6 7 27" xfId="10831"/>
    <cellStyle name="20% - Акцент6 7 28" xfId="11149"/>
    <cellStyle name="20% - Акцент6 7 29" xfId="11467"/>
    <cellStyle name="20% - Акцент6 7 3" xfId="1785"/>
    <cellStyle name="20% — акцент6 7 3" xfId="15067"/>
    <cellStyle name="20% - Акцент6 7 3 10" xfId="36728"/>
    <cellStyle name="20% - Акцент6 7 3 11" xfId="38112"/>
    <cellStyle name="20% - Акцент6 7 3 12" xfId="40018"/>
    <cellStyle name="20% - Акцент6 7 3 13" xfId="41111"/>
    <cellStyle name="20% - Акцент6 7 3 14" xfId="43267"/>
    <cellStyle name="20% - Акцент6 7 3 15" xfId="49186"/>
    <cellStyle name="20% - Акцент6 7 3 2" xfId="6255"/>
    <cellStyle name="20% - Акцент6 7 3 3" xfId="23871"/>
    <cellStyle name="20% - Акцент6 7 3 4" xfId="23087"/>
    <cellStyle name="20% - Акцент6 7 3 5" xfId="25767"/>
    <cellStyle name="20% - Акцент6 7 3 6" xfId="23395"/>
    <cellStyle name="20% - Акцент6 7 3 7" xfId="25039"/>
    <cellStyle name="20% - Акцент6 7 3 8" xfId="17013"/>
    <cellStyle name="20% - Акцент6 7 3 9" xfId="35541"/>
    <cellStyle name="20% - Акцент6 7 30" xfId="11785"/>
    <cellStyle name="20% - Акцент6 7 31" xfId="12103"/>
    <cellStyle name="20% - Акцент6 7 32" xfId="12547"/>
    <cellStyle name="20% - Акцент6 7 33" xfId="12739"/>
    <cellStyle name="20% - Акцент6 7 34" xfId="13182"/>
    <cellStyle name="20% - Акцент6 7 35" xfId="13505"/>
    <cellStyle name="20% - Акцент6 7 36" xfId="16823"/>
    <cellStyle name="20% - Акцент6 7 37" xfId="21659"/>
    <cellStyle name="20% - Акцент6 7 38" xfId="22732"/>
    <cellStyle name="20% - Акцент6 7 39" xfId="18641"/>
    <cellStyle name="20% - Акцент6 7 4" xfId="1786"/>
    <cellStyle name="20% — акцент6 7 4" xfId="24745"/>
    <cellStyle name="20% - Акцент6 7 4 10" xfId="38036"/>
    <cellStyle name="20% - Акцент6 7 4 11" xfId="40019"/>
    <cellStyle name="20% - Акцент6 7 4 12" xfId="46862"/>
    <cellStyle name="20% - Акцент6 7 4 13" xfId="47653"/>
    <cellStyle name="20% - Акцент6 7 4 14" xfId="49187"/>
    <cellStyle name="20% - Акцент6 7 4 2" xfId="6256"/>
    <cellStyle name="20% - Акцент6 7 4 3" xfId="22398"/>
    <cellStyle name="20% - Акцент6 7 4 4" xfId="27342"/>
    <cellStyle name="20% - Акцент6 7 4 5" xfId="22999"/>
    <cellStyle name="20% - Акцент6 7 4 6" xfId="28203"/>
    <cellStyle name="20% - Акцент6 7 4 7" xfId="26102"/>
    <cellStyle name="20% - Акцент6 7 4 8" xfId="34135"/>
    <cellStyle name="20% - Акцент6 7 4 9" xfId="36577"/>
    <cellStyle name="20% - Акцент6 7 40" xfId="22286"/>
    <cellStyle name="20% - Акцент6 7 41" xfId="17609"/>
    <cellStyle name="20% - Акцент6 7 42" xfId="25681"/>
    <cellStyle name="20% - Акцент6 7 43" xfId="31819"/>
    <cellStyle name="20% - Акцент6 7 44" xfId="24275"/>
    <cellStyle name="20% - Акцент6 7 45" xfId="38524"/>
    <cellStyle name="20% - Акцент6 7 46" xfId="41828"/>
    <cellStyle name="20% - Акцент6 7 47" xfId="44724"/>
    <cellStyle name="20% - Акцент6 7 48" xfId="47828"/>
    <cellStyle name="20% - Акцент6 7 5" xfId="1787"/>
    <cellStyle name="20% — акцент6 7 5" xfId="19662"/>
    <cellStyle name="20% - Акцент6 7 5 10" xfId="40020"/>
    <cellStyle name="20% - Акцент6 7 5 11" xfId="46698"/>
    <cellStyle name="20% - Акцент6 7 5 12" xfId="47574"/>
    <cellStyle name="20% - Акцент6 7 5 13" xfId="49188"/>
    <cellStyle name="20% - Акцент6 7 5 2" xfId="6257"/>
    <cellStyle name="20% - Акцент6 7 5 3" xfId="18095"/>
    <cellStyle name="20% - Акцент6 7 5 4" xfId="26920"/>
    <cellStyle name="20% - Акцент6 7 5 5" xfId="28306"/>
    <cellStyle name="20% - Акцент6 7 5 6" xfId="22530"/>
    <cellStyle name="20% - Акцент6 7 5 7" xfId="35348"/>
    <cellStyle name="20% - Акцент6 7 5 8" xfId="36429"/>
    <cellStyle name="20% - Акцент6 7 5 9" xfId="37954"/>
    <cellStyle name="20% - Акцент6 7 6" xfId="1788"/>
    <cellStyle name="20% — акцент6 7 6" xfId="17874"/>
    <cellStyle name="20% - Акцент6 7 6 10" xfId="46537"/>
    <cellStyle name="20% - Акцент6 7 6 11" xfId="47492"/>
    <cellStyle name="20% - Акцент6 7 6 12" xfId="49189"/>
    <cellStyle name="20% - Акцент6 7 6 2" xfId="6258"/>
    <cellStyle name="20% - Акцент6 7 6 3" xfId="28124"/>
    <cellStyle name="20% - Акцент6 7 6 4" xfId="26323"/>
    <cellStyle name="20% - Акцент6 7 6 5" xfId="29893"/>
    <cellStyle name="20% - Акцент6 7 6 6" xfId="35155"/>
    <cellStyle name="20% - Акцент6 7 6 7" xfId="33722"/>
    <cellStyle name="20% - Акцент6 7 6 8" xfId="37871"/>
    <cellStyle name="20% - Акцент6 7 6 9" xfId="40021"/>
    <cellStyle name="20% - Акцент6 7 7" xfId="1789"/>
    <cellStyle name="20% — акцент6 7 7" xfId="21943"/>
    <cellStyle name="20% - Акцент6 7 7 10" xfId="47415"/>
    <cellStyle name="20% - Акцент6 7 7 11" xfId="49190"/>
    <cellStyle name="20% - Акцент6 7 7 2" xfId="6259"/>
    <cellStyle name="20% - Акцент6 7 7 3" xfId="29693"/>
    <cellStyle name="20% - Акцент6 7 7 4" xfId="18586"/>
    <cellStyle name="20% - Акцент6 7 7 5" xfId="34951"/>
    <cellStyle name="20% - Акцент6 7 7 6" xfId="29951"/>
    <cellStyle name="20% - Акцент6 7 7 7" xfId="37791"/>
    <cellStyle name="20% - Акцент6 7 7 8" xfId="40022"/>
    <cellStyle name="20% - Акцент6 7 7 9" xfId="46377"/>
    <cellStyle name="20% - Акцент6 7 8" xfId="1790"/>
    <cellStyle name="20% — акцент6 7 8" xfId="28314"/>
    <cellStyle name="20% - Акцент6 7 8 10" xfId="49191"/>
    <cellStyle name="20% - Акцент6 7 8 2" xfId="6260"/>
    <cellStyle name="20% - Акцент6 7 8 3" xfId="17778"/>
    <cellStyle name="20% - Акцент6 7 8 4" xfId="33475"/>
    <cellStyle name="20% - Акцент6 7 8 5" xfId="31616"/>
    <cellStyle name="20% - Акцент6 7 8 6" xfId="37713"/>
    <cellStyle name="20% - Акцент6 7 8 7" xfId="40023"/>
    <cellStyle name="20% - Акцент6 7 8 8" xfId="46221"/>
    <cellStyle name="20% - Акцент6 7 8 9" xfId="47339"/>
    <cellStyle name="20% - Акцент6 7 9" xfId="1791"/>
    <cellStyle name="20% — акцент6 7 9" xfId="32069"/>
    <cellStyle name="20% - Акцент6 7 9 2" xfId="6261"/>
    <cellStyle name="20% - Акцент6 7 9 3" xfId="34528"/>
    <cellStyle name="20% - Акцент6 7 9 4" xfId="22332"/>
    <cellStyle name="20% - Акцент6 7 9 5" xfId="19027"/>
    <cellStyle name="20% - Акцент6 7 9 6" xfId="40024"/>
    <cellStyle name="20% - Акцент6 7 9 7" xfId="46070"/>
    <cellStyle name="20% - Акцент6 7 9 8" xfId="47262"/>
    <cellStyle name="20% - Акцент6 7 9 9" xfId="49192"/>
    <cellStyle name="20% - Акцент6 8" xfId="153"/>
    <cellStyle name="20% — акцент6 8" xfId="1793"/>
    <cellStyle name="20% - Акцент6 8 10" xfId="1794"/>
    <cellStyle name="20% — акцент6 8 10" xfId="31370"/>
    <cellStyle name="20% - Акцент6 8 10 2" xfId="6264"/>
    <cellStyle name="20% - Акцент6 8 10 3" xfId="34373"/>
    <cellStyle name="20% - Акцент6 8 10 4" xfId="28401"/>
    <cellStyle name="20% - Акцент6 8 10 5" xfId="40027"/>
    <cellStyle name="20% - Акцент6 8 10 6" xfId="45605"/>
    <cellStyle name="20% - Акцент6 8 10 7" xfId="47023"/>
    <cellStyle name="20% - Акцент6 8 10 8" xfId="49195"/>
    <cellStyle name="20% - Акцент6 8 11" xfId="1792"/>
    <cellStyle name="20% — акцент6 8 11" xfId="36184"/>
    <cellStyle name="20% - Акцент6 8 11 2" xfId="15077"/>
    <cellStyle name="20% - Акцент6 8 11 3" xfId="37367"/>
    <cellStyle name="20% - Акцент6 8 11 4" xfId="40025"/>
    <cellStyle name="20% - Акцент6 8 11 5" xfId="45915"/>
    <cellStyle name="20% - Акцент6 8 11 6" xfId="47182"/>
    <cellStyle name="20% - Акцент6 8 11 7" xfId="49193"/>
    <cellStyle name="20% - Акцент6 8 12" xfId="3885"/>
    <cellStyle name="20% — акцент6 8 12" xfId="15275"/>
    <cellStyle name="20% - Акцент6 8 13" xfId="4173"/>
    <cellStyle name="20% — акцент6 8 13" xfId="40026"/>
    <cellStyle name="20% - Акцент6 8 14" xfId="4430"/>
    <cellStyle name="20% — акцент6 8 14" xfId="45759"/>
    <cellStyle name="20% - Акцент6 8 15" xfId="4618"/>
    <cellStyle name="20% — акцент6 8 15" xfId="47102"/>
    <cellStyle name="20% - Акцент6 8 16" xfId="4822"/>
    <cellStyle name="20% — акцент6 8 16" xfId="49194"/>
    <cellStyle name="20% - Акцент6 8 17" xfId="6262"/>
    <cellStyle name="20% - Акцент6 8 18" xfId="8378"/>
    <cellStyle name="20% - Акцент6 8 18 2" xfId="21075"/>
    <cellStyle name="20% - Акцент6 8 19" xfId="8469"/>
    <cellStyle name="20% - Акцент6 8 19 2" xfId="21166"/>
    <cellStyle name="20% - Акцент6 8 2" xfId="154"/>
    <cellStyle name="20% — акцент6 8 2" xfId="6263"/>
    <cellStyle name="20% - Акцент6 8 2 10" xfId="10192"/>
    <cellStyle name="20% - Акцент6 8 2 11" xfId="10510"/>
    <cellStyle name="20% - Акцент6 8 2 12" xfId="10828"/>
    <cellStyle name="20% - Акцент6 8 2 13" xfId="11146"/>
    <cellStyle name="20% - Акцент6 8 2 14" xfId="11464"/>
    <cellStyle name="20% - Акцент6 8 2 15" xfId="11782"/>
    <cellStyle name="20% - Акцент6 8 2 16" xfId="12100"/>
    <cellStyle name="20% - Акцент6 8 2 17" xfId="12550"/>
    <cellStyle name="20% - Акцент6 8 2 18" xfId="12736"/>
    <cellStyle name="20% - Акцент6 8 2 19" xfId="13185"/>
    <cellStyle name="20% - Акцент6 8 2 2" xfId="1795"/>
    <cellStyle name="20% - Акцент6 8 2 2 2" xfId="6266"/>
    <cellStyle name="20% - Акцент6 8 2 20" xfId="13508"/>
    <cellStyle name="20% - Акцент6 8 2 21" xfId="20913"/>
    <cellStyle name="20% - Акцент6 8 2 22" xfId="19744"/>
    <cellStyle name="20% - Акцент6 8 2 23" xfId="14868"/>
    <cellStyle name="20% - Акцент6 8 2 24" xfId="18640"/>
    <cellStyle name="20% - Акцент6 8 2 25" xfId="23198"/>
    <cellStyle name="20% - Акцент6 8 2 26" xfId="18451"/>
    <cellStyle name="20% - Акцент6 8 2 27" xfId="19398"/>
    <cellStyle name="20% - Акцент6 8 2 28" xfId="22295"/>
    <cellStyle name="20% - Акцент6 8 2 29" xfId="26095"/>
    <cellStyle name="20% - Акцент6 8 2 3" xfId="3886"/>
    <cellStyle name="20% - Акцент6 8 2 30" xfId="38527"/>
    <cellStyle name="20% - Акцент6 8 2 31" xfId="41827"/>
    <cellStyle name="20% - Акцент6 8 2 32" xfId="41750"/>
    <cellStyle name="20% - Акцент6 8 2 33" xfId="47831"/>
    <cellStyle name="20% - Акцент6 8 2 4" xfId="6265"/>
    <cellStyle name="20% - Акцент6 8 2 5" xfId="8733"/>
    <cellStyle name="20% - Акцент6 8 2 6" xfId="9052"/>
    <cellStyle name="20% - Акцент6 8 2 7" xfId="9238"/>
    <cellStyle name="20% - Акцент6 8 2 8" xfId="9556"/>
    <cellStyle name="20% - Акцент6 8 2 9" xfId="9874"/>
    <cellStyle name="20% - Акцент6 8 20" xfId="8732"/>
    <cellStyle name="20% - Акцент6 8 21" xfId="9051"/>
    <cellStyle name="20% - Акцент6 8 22" xfId="9239"/>
    <cellStyle name="20% - Акцент6 8 23" xfId="9557"/>
    <cellStyle name="20% - Акцент6 8 24" xfId="9875"/>
    <cellStyle name="20% - Акцент6 8 25" xfId="10193"/>
    <cellStyle name="20% - Акцент6 8 26" xfId="10511"/>
    <cellStyle name="20% - Акцент6 8 27" xfId="10829"/>
    <cellStyle name="20% - Акцент6 8 28" xfId="11147"/>
    <cellStyle name="20% - Акцент6 8 29" xfId="11465"/>
    <cellStyle name="20% - Акцент6 8 3" xfId="1796"/>
    <cellStyle name="20% — акцент6 8 3" xfId="15078"/>
    <cellStyle name="20% - Акцент6 8 3 10" xfId="30835"/>
    <cellStyle name="20% - Акцент6 8 3 11" xfId="32516"/>
    <cellStyle name="20% - Акцент6 8 3 12" xfId="40028"/>
    <cellStyle name="20% - Акцент6 8 3 13" xfId="43573"/>
    <cellStyle name="20% - Акцент6 8 3 14" xfId="45336"/>
    <cellStyle name="20% - Акцент6 8 3 15" xfId="49196"/>
    <cellStyle name="20% - Акцент6 8 3 2" xfId="6267"/>
    <cellStyle name="20% - Акцент6 8 3 3" xfId="20236"/>
    <cellStyle name="20% - Акцент6 8 3 4" xfId="23950"/>
    <cellStyle name="20% - Акцент6 8 3 5" xfId="28857"/>
    <cellStyle name="20% - Акцент6 8 3 6" xfId="28358"/>
    <cellStyle name="20% - Акцент6 8 3 7" xfId="18312"/>
    <cellStyle name="20% - Акцент6 8 3 8" xfId="34037"/>
    <cellStyle name="20% - Акцент6 8 3 9" xfId="26074"/>
    <cellStyle name="20% - Акцент6 8 30" xfId="11783"/>
    <cellStyle name="20% - Акцент6 8 31" xfId="12101"/>
    <cellStyle name="20% - Акцент6 8 32" xfId="12549"/>
    <cellStyle name="20% - Акцент6 8 33" xfId="12737"/>
    <cellStyle name="20% - Акцент6 8 34" xfId="13184"/>
    <cellStyle name="20% - Акцент6 8 35" xfId="13507"/>
    <cellStyle name="20% - Акцент6 8 36" xfId="20912"/>
    <cellStyle name="20% - Акцент6 8 37" xfId="15675"/>
    <cellStyle name="20% - Акцент6 8 38" xfId="20064"/>
    <cellStyle name="20% - Акцент6 8 39" xfId="24483"/>
    <cellStyle name="20% - Акцент6 8 4" xfId="1797"/>
    <cellStyle name="20% — акцент6 8 4" xfId="17630"/>
    <cellStyle name="20% - Акцент6 8 4 10" xfId="32719"/>
    <cellStyle name="20% - Акцент6 8 4 11" xfId="40029"/>
    <cellStyle name="20% - Акцент6 8 4 12" xfId="44357"/>
    <cellStyle name="20% - Акцент6 8 4 13" xfId="42615"/>
    <cellStyle name="20% - Акцент6 8 4 14" xfId="49197"/>
    <cellStyle name="20% - Акцент6 8 4 2" xfId="6268"/>
    <cellStyle name="20% - Акцент6 8 4 3" xfId="25696"/>
    <cellStyle name="20% - Акцент6 8 4 4" xfId="28569"/>
    <cellStyle name="20% - Акцент6 8 4 5" xfId="14226"/>
    <cellStyle name="20% - Акцент6 8 4 6" xfId="21431"/>
    <cellStyle name="20% - Акцент6 8 4 7" xfId="33812"/>
    <cellStyle name="20% - Акцент6 8 4 8" xfId="30421"/>
    <cellStyle name="20% - Акцент6 8 4 9" xfId="31622"/>
    <cellStyle name="20% - Акцент6 8 40" xfId="28649"/>
    <cellStyle name="20% - Акцент6 8 41" xfId="17281"/>
    <cellStyle name="20% - Акцент6 8 42" xfId="22766"/>
    <cellStyle name="20% - Акцент6 8 43" xfId="29617"/>
    <cellStyle name="20% - Акцент6 8 44" xfId="27008"/>
    <cellStyle name="20% - Акцент6 8 45" xfId="38526"/>
    <cellStyle name="20% - Акцент6 8 46" xfId="44276"/>
    <cellStyle name="20% - Акцент6 8 47" xfId="45053"/>
    <cellStyle name="20% - Акцент6 8 48" xfId="47830"/>
    <cellStyle name="20% - Акцент6 8 5" xfId="1798"/>
    <cellStyle name="20% — акцент6 8 5" xfId="26276"/>
    <cellStyle name="20% - Акцент6 8 5 10" xfId="40030"/>
    <cellStyle name="20% - Акцент6 8 5 11" xfId="44444"/>
    <cellStyle name="20% - Акцент6 8 5 12" xfId="44499"/>
    <cellStyle name="20% - Акцент6 8 5 13" xfId="49198"/>
    <cellStyle name="20% - Акцент6 8 5 2" xfId="6269"/>
    <cellStyle name="20% - Акцент6 8 5 3" xfId="28287"/>
    <cellStyle name="20% - Акцент6 8 5 4" xfId="28698"/>
    <cellStyle name="20% - Акцент6 8 5 5" xfId="21699"/>
    <cellStyle name="20% - Акцент6 8 5 6" xfId="30756"/>
    <cellStyle name="20% - Акцент6 8 5 7" xfId="26899"/>
    <cellStyle name="20% - Акцент6 8 5 8" xfId="36013"/>
    <cellStyle name="20% - Акцент6 8 5 9" xfId="32349"/>
    <cellStyle name="20% - Акцент6 8 6" xfId="1799"/>
    <cellStyle name="20% — акцент6 8 6" xfId="26636"/>
    <cellStyle name="20% - Акцент6 8 6 10" xfId="43572"/>
    <cellStyle name="20% - Акцент6 8 6 11" xfId="45497"/>
    <cellStyle name="20% - Акцент6 8 6 12" xfId="49199"/>
    <cellStyle name="20% - Акцент6 8 6 2" xfId="6270"/>
    <cellStyle name="20% - Акцент6 8 6 3" xfId="27240"/>
    <cellStyle name="20% - Акцент6 8 6 4" xfId="28351"/>
    <cellStyle name="20% - Акцент6 8 6 5" xfId="33573"/>
    <cellStyle name="20% - Акцент6 8 6 6" xfId="33919"/>
    <cellStyle name="20% - Акцент6 8 6 7" xfId="34047"/>
    <cellStyle name="20% - Акцент6 8 6 8" xfId="29216"/>
    <cellStyle name="20% - Акцент6 8 6 9" xfId="40031"/>
    <cellStyle name="20% - Акцент6 8 7" xfId="1800"/>
    <cellStyle name="20% — акцент6 8 7" xfId="17426"/>
    <cellStyle name="20% - Акцент6 8 7 10" xfId="41929"/>
    <cellStyle name="20% - Акцент6 8 7 11" xfId="49200"/>
    <cellStyle name="20% - Акцент6 8 7 2" xfId="6271"/>
    <cellStyle name="20% - Акцент6 8 7 3" xfId="18220"/>
    <cellStyle name="20% - Акцент6 8 7 4" xfId="33333"/>
    <cellStyle name="20% - Акцент6 8 7 5" xfId="32255"/>
    <cellStyle name="20% - Акцент6 8 7 6" xfId="33859"/>
    <cellStyle name="20% - Акцент6 8 7 7" xfId="35967"/>
    <cellStyle name="20% - Акцент6 8 7 8" xfId="40032"/>
    <cellStyle name="20% - Акцент6 8 7 9" xfId="42466"/>
    <cellStyle name="20% - Акцент6 8 8" xfId="1801"/>
    <cellStyle name="20% — акцент6 8 8" xfId="15172"/>
    <cellStyle name="20% - Акцент6 8 8 10" xfId="49201"/>
    <cellStyle name="20% - Акцент6 8 8 2" xfId="6272"/>
    <cellStyle name="20% - Акцент6 8 8 3" xfId="33107"/>
    <cellStyle name="20% - Акцент6 8 8 4" xfId="32789"/>
    <cellStyle name="20% - Акцент6 8 8 5" xfId="27294"/>
    <cellStyle name="20% - Акцент6 8 8 6" xfId="31860"/>
    <cellStyle name="20% - Акцент6 8 8 7" xfId="40033"/>
    <cellStyle name="20% - Акцент6 8 8 8" xfId="42393"/>
    <cellStyle name="20% - Акцент6 8 8 9" xfId="41931"/>
    <cellStyle name="20% - Акцент6 8 9" xfId="1802"/>
    <cellStyle name="20% — акцент6 8 9" xfId="34731"/>
    <cellStyle name="20% - Акцент6 8 9 2" xfId="6273"/>
    <cellStyle name="20% - Акцент6 8 9 3" xfId="34601"/>
    <cellStyle name="20% - Акцент6 8 9 4" xfId="32883"/>
    <cellStyle name="20% - Акцент6 8 9 5" xfId="37246"/>
    <cellStyle name="20% - Акцент6 8 9 6" xfId="40034"/>
    <cellStyle name="20% - Акцент6 8 9 7" xfId="42299"/>
    <cellStyle name="20% - Акцент6 8 9 8" xfId="40344"/>
    <cellStyle name="20% - Акцент6 8 9 9" xfId="49202"/>
    <cellStyle name="20% - Акцент6 9" xfId="155"/>
    <cellStyle name="20% — акцент6 9" xfId="1804"/>
    <cellStyle name="20% - Акцент6 9 10" xfId="1805"/>
    <cellStyle name="20% — акцент6 9 10" xfId="34337"/>
    <cellStyle name="20% - Акцент6 9 10 2" xfId="6276"/>
    <cellStyle name="20% - Акцент6 9 10 3" xfId="37335"/>
    <cellStyle name="20% - Акцент6 9 10 4" xfId="29963"/>
    <cellStyle name="20% - Акцент6 9 10 5" xfId="40037"/>
    <cellStyle name="20% - Акцент6 9 10 6" xfId="43574"/>
    <cellStyle name="20% - Акцент6 9 10 7" xfId="45174"/>
    <cellStyle name="20% - Акцент6 9 10 8" xfId="49205"/>
    <cellStyle name="20% - Акцент6 9 11" xfId="1803"/>
    <cellStyle name="20% — акцент6 9 11" xfId="37491"/>
    <cellStyle name="20% - Акцент6 9 11 2" xfId="15087"/>
    <cellStyle name="20% - Акцент6 9 11 3" xfId="32820"/>
    <cellStyle name="20% - Акцент6 9 11 4" xfId="40035"/>
    <cellStyle name="20% - Акцент6 9 11 5" xfId="42139"/>
    <cellStyle name="20% - Акцент6 9 11 6" xfId="43003"/>
    <cellStyle name="20% - Акцент6 9 11 7" xfId="49203"/>
    <cellStyle name="20% - Акцент6 9 12" xfId="3887"/>
    <cellStyle name="20% — акцент6 9 12" xfId="14201"/>
    <cellStyle name="20% - Акцент6 9 13" xfId="4174"/>
    <cellStyle name="20% — акцент6 9 13" xfId="40036"/>
    <cellStyle name="20% - Акцент6 9 14" xfId="4432"/>
    <cellStyle name="20% — акцент6 9 14" xfId="42009"/>
    <cellStyle name="20% - Акцент6 9 15" xfId="4616"/>
    <cellStyle name="20% — акцент6 9 15" xfId="43023"/>
    <cellStyle name="20% - Акцент6 9 16" xfId="4820"/>
    <cellStyle name="20% — акцент6 9 16" xfId="49204"/>
    <cellStyle name="20% - Акцент6 9 17" xfId="6274"/>
    <cellStyle name="20% - Акцент6 9 18" xfId="8380"/>
    <cellStyle name="20% - Акцент6 9 18 2" xfId="21077"/>
    <cellStyle name="20% - Акцент6 9 19" xfId="8468"/>
    <cellStyle name="20% - Акцент6 9 19 2" xfId="21165"/>
    <cellStyle name="20% - Акцент6 9 2" xfId="156"/>
    <cellStyle name="20% — акцент6 9 2" xfId="6275"/>
    <cellStyle name="20% - Акцент6 9 2 10" xfId="10190"/>
    <cellStyle name="20% - Акцент6 9 2 11" xfId="10508"/>
    <cellStyle name="20% - Акцент6 9 2 12" xfId="10826"/>
    <cellStyle name="20% - Акцент6 9 2 13" xfId="11144"/>
    <cellStyle name="20% - Акцент6 9 2 14" xfId="11462"/>
    <cellStyle name="20% - Акцент6 9 2 15" xfId="11780"/>
    <cellStyle name="20% - Акцент6 9 2 16" xfId="12098"/>
    <cellStyle name="20% - Акцент6 9 2 17" xfId="12552"/>
    <cellStyle name="20% - Акцент6 9 2 18" xfId="12734"/>
    <cellStyle name="20% - Акцент6 9 2 19" xfId="13187"/>
    <cellStyle name="20% - Акцент6 9 2 2" xfId="1806"/>
    <cellStyle name="20% - Акцент6 9 2 2 2" xfId="6278"/>
    <cellStyle name="20% - Акцент6 9 2 20" xfId="13510"/>
    <cellStyle name="20% - Акцент6 9 2 21" xfId="16820"/>
    <cellStyle name="20% - Акцент6 9 2 22" xfId="15676"/>
    <cellStyle name="20% - Акцент6 9 2 23" xfId="18647"/>
    <cellStyle name="20% - Акцент6 9 2 24" xfId="26925"/>
    <cellStyle name="20% - Акцент6 9 2 25" xfId="17373"/>
    <cellStyle name="20% - Акцент6 9 2 26" xfId="20859"/>
    <cellStyle name="20% - Акцент6 9 2 27" xfId="27923"/>
    <cellStyle name="20% - Акцент6 9 2 28" xfId="34113"/>
    <cellStyle name="20% - Акцент6 9 2 29" xfId="28604"/>
    <cellStyle name="20% - Акцент6 9 2 3" xfId="3888"/>
    <cellStyle name="20% - Акцент6 9 2 30" xfId="38529"/>
    <cellStyle name="20% - Акцент6 9 2 31" xfId="44274"/>
    <cellStyle name="20% - Акцент6 9 2 32" xfId="41751"/>
    <cellStyle name="20% - Акцент6 9 2 33" xfId="47833"/>
    <cellStyle name="20% - Акцент6 9 2 4" xfId="6277"/>
    <cellStyle name="20% - Акцент6 9 2 5" xfId="8735"/>
    <cellStyle name="20% - Акцент6 9 2 6" xfId="9054"/>
    <cellStyle name="20% - Акцент6 9 2 7" xfId="9236"/>
    <cellStyle name="20% - Акцент6 9 2 8" xfId="9554"/>
    <cellStyle name="20% - Акцент6 9 2 9" xfId="9872"/>
    <cellStyle name="20% - Акцент6 9 20" xfId="8734"/>
    <cellStyle name="20% - Акцент6 9 21" xfId="9053"/>
    <cellStyle name="20% - Акцент6 9 22" xfId="9237"/>
    <cellStyle name="20% - Акцент6 9 23" xfId="9555"/>
    <cellStyle name="20% - Акцент6 9 24" xfId="9873"/>
    <cellStyle name="20% - Акцент6 9 25" xfId="10191"/>
    <cellStyle name="20% - Акцент6 9 26" xfId="10509"/>
    <cellStyle name="20% - Акцент6 9 27" xfId="10827"/>
    <cellStyle name="20% - Акцент6 9 28" xfId="11145"/>
    <cellStyle name="20% - Акцент6 9 29" xfId="11463"/>
    <cellStyle name="20% - Акцент6 9 3" xfId="1807"/>
    <cellStyle name="20% — акцент6 9 3" xfId="15088"/>
    <cellStyle name="20% - Акцент6 9 3 10" xfId="37031"/>
    <cellStyle name="20% - Акцент6 9 3 11" xfId="32632"/>
    <cellStyle name="20% - Акцент6 9 3 12" xfId="40038"/>
    <cellStyle name="20% - Акцент6 9 3 13" xfId="43571"/>
    <cellStyle name="20% - Акцент6 9 3 14" xfId="42846"/>
    <cellStyle name="20% - Акцент6 9 3 15" xfId="49206"/>
    <cellStyle name="20% - Акцент6 9 3 2" xfId="6279"/>
    <cellStyle name="20% - Акцент6 9 3 3" xfId="16134"/>
    <cellStyle name="20% - Акцент6 9 3 4" xfId="18800"/>
    <cellStyle name="20% - Акцент6 9 3 5" xfId="27498"/>
    <cellStyle name="20% - Акцент6 9 3 6" xfId="19710"/>
    <cellStyle name="20% - Акцент6 9 3 7" xfId="31961"/>
    <cellStyle name="20% - Акцент6 9 3 8" xfId="22064"/>
    <cellStyle name="20% - Акцент6 9 3 9" xfId="36130"/>
    <cellStyle name="20% - Акцент6 9 30" xfId="11781"/>
    <cellStyle name="20% - Акцент6 9 31" xfId="12099"/>
    <cellStyle name="20% - Акцент6 9 32" xfId="12551"/>
    <cellStyle name="20% - Акцент6 9 33" xfId="12735"/>
    <cellStyle name="20% - Акцент6 9 34" xfId="13186"/>
    <cellStyle name="20% - Акцент6 9 35" xfId="13509"/>
    <cellStyle name="20% - Акцент6 9 36" xfId="16821"/>
    <cellStyle name="20% - Акцент6 9 37" xfId="21945"/>
    <cellStyle name="20% - Акцент6 9 38" xfId="15695"/>
    <cellStyle name="20% - Акцент6 9 39" xfId="22747"/>
    <cellStyle name="20% - Акцент6 9 4" xfId="1808"/>
    <cellStyle name="20% — акцент6 9 4" xfId="20232"/>
    <cellStyle name="20% - Акцент6 9 4 10" xfId="27834"/>
    <cellStyle name="20% - Акцент6 9 4 11" xfId="40039"/>
    <cellStyle name="20% - Акцент6 9 4 12" xfId="43570"/>
    <cellStyle name="20% - Акцент6 9 4 13" xfId="41911"/>
    <cellStyle name="20% - Акцент6 9 4 14" xfId="49207"/>
    <cellStyle name="20% - Акцент6 9 4 2" xfId="6280"/>
    <cellStyle name="20% - Акцент6 9 4 3" xfId="23549"/>
    <cellStyle name="20% - Акцент6 9 4 4" xfId="26923"/>
    <cellStyle name="20% - Акцент6 9 4 5" xfId="29833"/>
    <cellStyle name="20% - Акцент6 9 4 6" xfId="19377"/>
    <cellStyle name="20% - Акцент6 9 4 7" xfId="32576"/>
    <cellStyle name="20% - Акцент6 9 4 8" xfId="35933"/>
    <cellStyle name="20% - Акцент6 9 4 9" xfId="36880"/>
    <cellStyle name="20% - Акцент6 9 40" xfId="29244"/>
    <cellStyle name="20% - Акцент6 9 41" xfId="27183"/>
    <cellStyle name="20% - Акцент6 9 42" xfId="19972"/>
    <cellStyle name="20% - Акцент6 9 43" xfId="33982"/>
    <cellStyle name="20% - Акцент6 9 44" xfId="34012"/>
    <cellStyle name="20% - Акцент6 9 45" xfId="38528"/>
    <cellStyle name="20% - Акцент6 9 46" xfId="38747"/>
    <cellStyle name="20% - Акцент6 9 47" xfId="44198"/>
    <cellStyle name="20% - Акцент6 9 48" xfId="47832"/>
    <cellStyle name="20% - Акцент6 9 5" xfId="1809"/>
    <cellStyle name="20% — акцент6 9 5" xfId="24282"/>
    <cellStyle name="20% - Акцент6 9 5 10" xfId="40040"/>
    <cellStyle name="20% - Акцент6 9 5 11" xfId="43569"/>
    <cellStyle name="20% - Акцент6 9 5 12" xfId="42081"/>
    <cellStyle name="20% - Акцент6 9 5 13" xfId="49208"/>
    <cellStyle name="20% - Акцент6 9 5 2" xfId="6281"/>
    <cellStyle name="20% - Акцент6 9 5 3" xfId="18447"/>
    <cellStyle name="20% - Акцент6 9 5 4" xfId="29570"/>
    <cellStyle name="20% - Акцент6 9 5 5" xfId="31702"/>
    <cellStyle name="20% - Акцент6 9 5 6" xfId="27601"/>
    <cellStyle name="20% - Акцент6 9 5 7" xfId="35737"/>
    <cellStyle name="20% - Акцент6 9 5 8" xfId="36729"/>
    <cellStyle name="20% - Акцент6 9 5 9" xfId="38346"/>
    <cellStyle name="20% - Акцент6 9 6" xfId="1810"/>
    <cellStyle name="20% — акцент6 9 6" xfId="20692"/>
    <cellStyle name="20% - Акцент6 9 6 10" xfId="43568"/>
    <cellStyle name="20% - Акцент6 9 6 11" xfId="42205"/>
    <cellStyle name="20% - Акцент6 9 6 12" xfId="49209"/>
    <cellStyle name="20% - Акцент6 9 6 2" xfId="6282"/>
    <cellStyle name="20% - Акцент6 9 6 3" xfId="25563"/>
    <cellStyle name="20% - Акцент6 9 6 4" xfId="31450"/>
    <cellStyle name="20% - Акцент6 9 6 5" xfId="31097"/>
    <cellStyle name="20% - Акцент6 9 6 6" xfId="35542"/>
    <cellStyle name="20% - Акцент6 9 6 7" xfId="36578"/>
    <cellStyle name="20% - Акцент6 9 6 8" xfId="38265"/>
    <cellStyle name="20% - Акцент6 9 6 9" xfId="40041"/>
    <cellStyle name="20% - Акцент6 9 7" xfId="1811"/>
    <cellStyle name="20% — акцент6 9 7" xfId="30631"/>
    <cellStyle name="20% - Акцент6 9 7 10" xfId="42346"/>
    <cellStyle name="20% - Акцент6 9 7 11" xfId="49210"/>
    <cellStyle name="20% - Акцент6 9 7 2" xfId="6283"/>
    <cellStyle name="20% - Акцент6 9 7 3" xfId="31218"/>
    <cellStyle name="20% - Акцент6 9 7 4" xfId="31575"/>
    <cellStyle name="20% - Акцент6 9 7 5" xfId="35349"/>
    <cellStyle name="20% - Акцент6 9 7 6" xfId="36430"/>
    <cellStyle name="20% - Акцент6 9 7 7" xfId="38189"/>
    <cellStyle name="20% - Акцент6 9 7 8" xfId="40042"/>
    <cellStyle name="20% - Акцент6 9 7 9" xfId="43567"/>
    <cellStyle name="20% - Акцент6 9 8" xfId="1812"/>
    <cellStyle name="20% — акцент6 9 8" xfId="32714"/>
    <cellStyle name="20% - Акцент6 9 8 10" xfId="49211"/>
    <cellStyle name="20% - Акцент6 9 8 2" xfId="6284"/>
    <cellStyle name="20% - Акцент6 9 8 3" xfId="14071"/>
    <cellStyle name="20% - Акцент6 9 8 4" xfId="35156"/>
    <cellStyle name="20% - Акцент6 9 8 5" xfId="33512"/>
    <cellStyle name="20% - Акцент6 9 8 6" xfId="38109"/>
    <cellStyle name="20% - Акцент6 9 8 7" xfId="40043"/>
    <cellStyle name="20% - Акцент6 9 8 8" xfId="46859"/>
    <cellStyle name="20% - Акцент6 9 8 9" xfId="47650"/>
    <cellStyle name="20% - Акцент6 9 9" xfId="1813"/>
    <cellStyle name="20% — акцент6 9 9" xfId="31843"/>
    <cellStyle name="20% - Акцент6 9 9 2" xfId="6285"/>
    <cellStyle name="20% - Акцент6 9 9 3" xfId="34952"/>
    <cellStyle name="20% - Акцент6 9 9 4" xfId="30077"/>
    <cellStyle name="20% - Акцент6 9 9 5" xfId="38033"/>
    <cellStyle name="20% - Акцент6 9 9 6" xfId="40044"/>
    <cellStyle name="20% - Акцент6 9 9 7" xfId="46696"/>
    <cellStyle name="20% - Акцент6 9 9 8" xfId="47572"/>
    <cellStyle name="20% - Акцент6 9 9 9" xfId="49212"/>
    <cellStyle name="40% — акцент1" xfId="157"/>
    <cellStyle name="40% - Акцент1 10" xfId="158"/>
    <cellStyle name="40% — акцент1 10" xfId="1816"/>
    <cellStyle name="40% - Акцент1 10 10" xfId="1817"/>
    <cellStyle name="40% — акцент1 10 10" xfId="26094"/>
    <cellStyle name="40% - Акцент1 10 10 2" xfId="6289"/>
    <cellStyle name="40% - Акцент1 10 10 3" xfId="31070"/>
    <cellStyle name="40% - Акцент1 10 10 4" xfId="37788"/>
    <cellStyle name="40% - Акцент1 10 10 5" xfId="40047"/>
    <cellStyle name="40% - Акцент1 10 10 6" xfId="43566"/>
    <cellStyle name="40% - Акцент1 10 10 7" xfId="42439"/>
    <cellStyle name="40% - Акцент1 10 10 8" xfId="49215"/>
    <cellStyle name="40% - Акцент1 10 11" xfId="1815"/>
    <cellStyle name="40% — акцент1 10 11" xfId="23920"/>
    <cellStyle name="40% - Акцент1 10 11 2" xfId="15099"/>
    <cellStyle name="40% - Акцент1 10 11 3" xfId="37951"/>
    <cellStyle name="40% - Акцент1 10 11 4" xfId="40045"/>
    <cellStyle name="40% - Акцент1 10 11 5" xfId="46375"/>
    <cellStyle name="40% - Акцент1 10 11 6" xfId="47413"/>
    <cellStyle name="40% - Акцент1 10 11 7" xfId="49213"/>
    <cellStyle name="40% - Акцент1 10 12" xfId="3890"/>
    <cellStyle name="40% — акцент1 10 12" xfId="37869"/>
    <cellStyle name="40% - Акцент1 10 13" xfId="4176"/>
    <cellStyle name="40% — акцент1 10 13" xfId="40046"/>
    <cellStyle name="40% - Акцент1 10 14" xfId="4435"/>
    <cellStyle name="40% — акцент1 10 14" xfId="46218"/>
    <cellStyle name="40% - Акцент1 10 15" xfId="4613"/>
    <cellStyle name="40% — акцент1 10 15" xfId="47336"/>
    <cellStyle name="40% - Акцент1 10 16" xfId="4817"/>
    <cellStyle name="40% — акцент1 10 16" xfId="49214"/>
    <cellStyle name="40% - Акцент1 10 17" xfId="6287"/>
    <cellStyle name="40% - Акцент1 10 18" xfId="8382"/>
    <cellStyle name="40% - Акцент1 10 18 2" xfId="21079"/>
    <cellStyle name="40% - Акцент1 10 19" xfId="8465"/>
    <cellStyle name="40% - Акцент1 10 19 2" xfId="21162"/>
    <cellStyle name="40% - Акцент1 10 2" xfId="159"/>
    <cellStyle name="40% — акцент1 10 2" xfId="6288"/>
    <cellStyle name="40% - Акцент1 10 2 10" xfId="10028"/>
    <cellStyle name="40% - Акцент1 10 2 11" xfId="10346"/>
    <cellStyle name="40% - Акцент1 10 2 12" xfId="10664"/>
    <cellStyle name="40% - Акцент1 10 2 13" xfId="10982"/>
    <cellStyle name="40% - Акцент1 10 2 14" xfId="11300"/>
    <cellStyle name="40% - Акцент1 10 2 15" xfId="11618"/>
    <cellStyle name="40% - Акцент1 10 2 16" xfId="11936"/>
    <cellStyle name="40% - Акцент1 10 2 17" xfId="12555"/>
    <cellStyle name="40% - Акцент1 10 2 18" xfId="12396"/>
    <cellStyle name="40% - Акцент1 10 2 19" xfId="13190"/>
    <cellStyle name="40% - Акцент1 10 2 2" xfId="1818"/>
    <cellStyle name="40% - Акцент1 10 2 2 2" xfId="6291"/>
    <cellStyle name="40% - Акцент1 10 2 20" xfId="13513"/>
    <cellStyle name="40% - Акцент1 10 2 21" xfId="16819"/>
    <cellStyle name="40% - Акцент1 10 2 22" xfId="22241"/>
    <cellStyle name="40% - Акцент1 10 2 23" xfId="20873"/>
    <cellStyle name="40% - Акцент1 10 2 24" xfId="27820"/>
    <cellStyle name="40% - Акцент1 10 2 25" xfId="29363"/>
    <cellStyle name="40% - Акцент1 10 2 26" xfId="26730"/>
    <cellStyle name="40% - Акцент1 10 2 27" xfId="34213"/>
    <cellStyle name="40% - Акцент1 10 2 28" xfId="28420"/>
    <cellStyle name="40% - Акцент1 10 2 29" xfId="35580"/>
    <cellStyle name="40% - Акцент1 10 2 3" xfId="3891"/>
    <cellStyle name="40% - Акцент1 10 2 30" xfId="38532"/>
    <cellStyle name="40% - Акцент1 10 2 31" xfId="41825"/>
    <cellStyle name="40% - Акцент1 10 2 32" xfId="44195"/>
    <cellStyle name="40% - Акцент1 10 2 33" xfId="47836"/>
    <cellStyle name="40% - Акцент1 10 2 4" xfId="6290"/>
    <cellStyle name="40% - Акцент1 10 2 5" xfId="8738"/>
    <cellStyle name="40% - Акцент1 10 2 6" xfId="9057"/>
    <cellStyle name="40% - Акцент1 10 2 7" xfId="8898"/>
    <cellStyle name="40% - Акцент1 10 2 8" xfId="9392"/>
    <cellStyle name="40% - Акцент1 10 2 9" xfId="9710"/>
    <cellStyle name="40% - Акцент1 10 20" xfId="8737"/>
    <cellStyle name="40% - Акцент1 10 21" xfId="9056"/>
    <cellStyle name="40% - Акцент1 10 22" xfId="9234"/>
    <cellStyle name="40% - Акцент1 10 23" xfId="9552"/>
    <cellStyle name="40% - Акцент1 10 24" xfId="9870"/>
    <cellStyle name="40% - Акцент1 10 25" xfId="10188"/>
    <cellStyle name="40% - Акцент1 10 26" xfId="10506"/>
    <cellStyle name="40% - Акцент1 10 27" xfId="10824"/>
    <cellStyle name="40% - Акцент1 10 28" xfId="11142"/>
    <cellStyle name="40% - Акцент1 10 29" xfId="11460"/>
    <cellStyle name="40% - Акцент1 10 3" xfId="1819"/>
    <cellStyle name="40% — акцент1 10 3" xfId="15100"/>
    <cellStyle name="40% - Акцент1 10 3 10" xfId="34544"/>
    <cellStyle name="40% - Акцент1 10 3 11" xfId="14247"/>
    <cellStyle name="40% - Акцент1 10 3 12" xfId="40048"/>
    <cellStyle name="40% - Акцент1 10 3 13" xfId="45912"/>
    <cellStyle name="40% - Акцент1 10 3 14" xfId="47179"/>
    <cellStyle name="40% - Акцент1 10 3 15" xfId="49216"/>
    <cellStyle name="40% - Акцент1 10 3 2" xfId="6292"/>
    <cellStyle name="40% - Акцент1 10 3 3" xfId="23581"/>
    <cellStyle name="40% - Акцент1 10 3 4" xfId="27729"/>
    <cellStyle name="40% - Акцент1 10 3 5" xfId="24495"/>
    <cellStyle name="40% - Акцент1 10 3 6" xfId="14648"/>
    <cellStyle name="40% - Акцент1 10 3 7" xfId="19130"/>
    <cellStyle name="40% - Акцент1 10 3 8" xfId="34500"/>
    <cellStyle name="40% - Акцент1 10 3 9" xfId="28881"/>
    <cellStyle name="40% - Акцент1 10 30" xfId="11778"/>
    <cellStyle name="40% - Акцент1 10 31" xfId="12096"/>
    <cellStyle name="40% - Акцент1 10 32" xfId="12554"/>
    <cellStyle name="40% - Акцент1 10 33" xfId="12732"/>
    <cellStyle name="40% - Акцент1 10 34" xfId="13189"/>
    <cellStyle name="40% - Акцент1 10 35" xfId="13512"/>
    <cellStyle name="40% - Акцент1 10 36" xfId="20911"/>
    <cellStyle name="40% - Акцент1 10 37" xfId="22533"/>
    <cellStyle name="40% - Акцент1 10 38" xfId="18649"/>
    <cellStyle name="40% - Акцент1 10 39" xfId="28098"/>
    <cellStyle name="40% - Акцент1 10 4" xfId="1820"/>
    <cellStyle name="40% — акцент1 10 4" xfId="16132"/>
    <cellStyle name="40% - Акцент1 10 4 10" xfId="17145"/>
    <cellStyle name="40% - Акцент1 10 4 11" xfId="40049"/>
    <cellStyle name="40% - Акцент1 10 4 12" xfId="45756"/>
    <cellStyle name="40% - Акцент1 10 4 13" xfId="47099"/>
    <cellStyle name="40% - Акцент1 10 4 14" xfId="49217"/>
    <cellStyle name="40% - Акцент1 10 4 2" xfId="6293"/>
    <cellStyle name="40% - Акцент1 10 4 3" xfId="27431"/>
    <cellStyle name="40% - Акцент1 10 4 4" xfId="15617"/>
    <cellStyle name="40% - Акцент1 10 4 5" xfId="26719"/>
    <cellStyle name="40% - Акцент1 10 4 6" xfId="22100"/>
    <cellStyle name="40% - Акцент1 10 4 7" xfId="34274"/>
    <cellStyle name="40% - Акцент1 10 4 8" xfId="30573"/>
    <cellStyle name="40% - Акцент1 10 4 9" xfId="24976"/>
    <cellStyle name="40% - Акцент1 10 40" xfId="28952"/>
    <cellStyle name="40% - Акцент1 10 41" xfId="31193"/>
    <cellStyle name="40% - Акцент1 10 42" xfId="28090"/>
    <cellStyle name="40% - Акцент1 10 43" xfId="25818"/>
    <cellStyle name="40% - Акцент1 10 44" xfId="31500"/>
    <cellStyle name="40% - Акцент1 10 45" xfId="38531"/>
    <cellStyle name="40% - Акцент1 10 46" xfId="41826"/>
    <cellStyle name="40% - Акцент1 10 47" xfId="42047"/>
    <cellStyle name="40% - Акцент1 10 48" xfId="47835"/>
    <cellStyle name="40% - Акцент1 10 5" xfId="1821"/>
    <cellStyle name="40% — акцент1 10 5" xfId="19953"/>
    <cellStyle name="40% - Акцент1 10 5 10" xfId="40050"/>
    <cellStyle name="40% - Акцент1 10 5 11" xfId="45602"/>
    <cellStyle name="40% - Акцент1 10 5 12" xfId="47020"/>
    <cellStyle name="40% - Акцент1 10 5 13" xfId="49218"/>
    <cellStyle name="40% - Акцент1 10 5 2" xfId="6294"/>
    <cellStyle name="40% - Акцент1 10 5 3" xfId="22551"/>
    <cellStyle name="40% - Акцент1 10 5 4" xfId="28409"/>
    <cellStyle name="40% - Акцент1 10 5 5" xfId="17996"/>
    <cellStyle name="40% - Акцент1 10 5 6" xfId="34038"/>
    <cellStyle name="40% - Акцент1 10 5 7" xfId="25236"/>
    <cellStyle name="40% - Акцент1 10 5 8" xfId="22526"/>
    <cellStyle name="40% - Акцент1 10 5 9" xfId="37517"/>
    <cellStyle name="40% - Акцент1 10 6" xfId="1822"/>
    <cellStyle name="40% — акцент1 10 6" xfId="25012"/>
    <cellStyle name="40% - Акцент1 10 6 10" xfId="45439"/>
    <cellStyle name="40% - Акцент1 10 6 11" xfId="46941"/>
    <cellStyle name="40% - Акцент1 10 6 12" xfId="49219"/>
    <cellStyle name="40% - Акцент1 10 6 2" xfId="6295"/>
    <cellStyle name="40% - Акцент1 10 6 3" xfId="26453"/>
    <cellStyle name="40% - Акцент1 10 6 4" xfId="29943"/>
    <cellStyle name="40% - Акцент1 10 6 5" xfId="33813"/>
    <cellStyle name="40% - Акцент1 10 6 6" xfId="24823"/>
    <cellStyle name="40% - Акцент1 10 6 7" xfId="35119"/>
    <cellStyle name="40% - Акцент1 10 6 8" xfId="36796"/>
    <cellStyle name="40% - Акцент1 10 6 9" xfId="40051"/>
    <cellStyle name="40% - Акцент1 10 7" xfId="1823"/>
    <cellStyle name="40% — акцент1 10 7" xfId="28646"/>
    <cellStyle name="40% - Акцент1 10 7 10" xfId="42464"/>
    <cellStyle name="40% - Акцент1 10 7 11" xfId="49220"/>
    <cellStyle name="40% - Акцент1 10 7 2" xfId="6296"/>
    <cellStyle name="40% - Акцент1 10 7 3" xfId="27632"/>
    <cellStyle name="40% - Акцент1 10 7 4" xfId="33574"/>
    <cellStyle name="40% - Акцент1 10 7 5" xfId="33741"/>
    <cellStyle name="40% - Акцент1 10 7 6" xfId="31071"/>
    <cellStyle name="40% - Акцент1 10 7 7" xfId="35954"/>
    <cellStyle name="40% - Акцент1 10 7 8" xfId="40052"/>
    <cellStyle name="40% - Акцент1 10 7 9" xfId="45279"/>
    <cellStyle name="40% - Акцент1 10 8" xfId="1824"/>
    <cellStyle name="40% — акцент1 10 8" xfId="29954"/>
    <cellStyle name="40% - Акцент1 10 8 10" xfId="49221"/>
    <cellStyle name="40% - Акцент1 10 8 2" xfId="6297"/>
    <cellStyle name="40% - Акцент1 10 8 3" xfId="33334"/>
    <cellStyle name="40% - Акцент1 10 8 4" xfId="27440"/>
    <cellStyle name="40% - Акцент1 10 8 5" xfId="32384"/>
    <cellStyle name="40% - Акцент1 10 8 6" xfId="36942"/>
    <cellStyle name="40% - Акцент1 10 8 7" xfId="40053"/>
    <cellStyle name="40% - Акцент1 10 8 8" xfId="45116"/>
    <cellStyle name="40% - Акцент1 10 8 9" xfId="42505"/>
    <cellStyle name="40% - Акцент1 10 9" xfId="1825"/>
    <cellStyle name="40% — акцент1 10 9" xfId="27870"/>
    <cellStyle name="40% - Акцент1 10 9 2" xfId="6298"/>
    <cellStyle name="40% - Акцент1 10 9 3" xfId="34464"/>
    <cellStyle name="40% - Акцент1 10 9 4" xfId="33950"/>
    <cellStyle name="40% - Акцент1 10 9 5" xfId="35466"/>
    <cellStyle name="40% - Акцент1 10 9 6" xfId="40054"/>
    <cellStyle name="40% - Акцент1 10 9 7" xfId="44951"/>
    <cellStyle name="40% - Акцент1 10 9 8" xfId="42403"/>
    <cellStyle name="40% - Акцент1 10 9 9" xfId="49222"/>
    <cellStyle name="40% - Акцент1 11" xfId="160"/>
    <cellStyle name="40% — акцент1 11" xfId="1827"/>
    <cellStyle name="40% - Акцент1 11 10" xfId="1828"/>
    <cellStyle name="40% — акцент1 11 10" xfId="34000"/>
    <cellStyle name="40% - Акцент1 11 10 2" xfId="6301"/>
    <cellStyle name="40% - Акцент1 11 10 3" xfId="30711"/>
    <cellStyle name="40% - Акцент1 11 10 4" xfId="36249"/>
    <cellStyle name="40% - Акцент1 11 10 5" xfId="40057"/>
    <cellStyle name="40% - Акцент1 11 10 6" xfId="45280"/>
    <cellStyle name="40% - Акцент1 11 10 7" xfId="42391"/>
    <cellStyle name="40% - Акцент1 11 10 8" xfId="49225"/>
    <cellStyle name="40% - Акцент1 11 11" xfId="1826"/>
    <cellStyle name="40% — акцент1 11 11" xfId="27079"/>
    <cellStyle name="40% - Акцент1 11 11 2" xfId="15110"/>
    <cellStyle name="40% - Акцент1 11 11 3" xfId="37408"/>
    <cellStyle name="40% - Акцент1 11 11 4" xfId="40055"/>
    <cellStyle name="40% - Акцент1 11 11 5" xfId="44786"/>
    <cellStyle name="40% - Акцент1 11 11 6" xfId="46730"/>
    <cellStyle name="40% - Акцент1 11 11 7" xfId="49223"/>
    <cellStyle name="40% - Акцент1 11 12" xfId="3892"/>
    <cellStyle name="40% — акцент1 11 12" xfId="36644"/>
    <cellStyle name="40% - Акцент1 11 13" xfId="4177"/>
    <cellStyle name="40% — акцент1 11 13" xfId="40056"/>
    <cellStyle name="40% - Акцент1 11 14" xfId="4437"/>
    <cellStyle name="40% — акцент1 11 14" xfId="44623"/>
    <cellStyle name="40% - Акцент1 11 15" xfId="4611"/>
    <cellStyle name="40% — акцент1 11 15" xfId="42584"/>
    <cellStyle name="40% - Акцент1 11 16" xfId="4815"/>
    <cellStyle name="40% — акцент1 11 16" xfId="49224"/>
    <cellStyle name="40% - Акцент1 11 17" xfId="6299"/>
    <cellStyle name="40% - Акцент1 11 18" xfId="8384"/>
    <cellStyle name="40% - Акцент1 11 18 2" xfId="21081"/>
    <cellStyle name="40% - Акцент1 11 19" xfId="8464"/>
    <cellStyle name="40% - Акцент1 11 19 2" xfId="21161"/>
    <cellStyle name="40% - Акцент1 11 2" xfId="161"/>
    <cellStyle name="40% — акцент1 11 2" xfId="6300"/>
    <cellStyle name="40% - Акцент1 11 2 10" xfId="10186"/>
    <cellStyle name="40% - Акцент1 11 2 11" xfId="10504"/>
    <cellStyle name="40% - Акцент1 11 2 12" xfId="10822"/>
    <cellStyle name="40% - Акцент1 11 2 13" xfId="11140"/>
    <cellStyle name="40% - Акцент1 11 2 14" xfId="11458"/>
    <cellStyle name="40% - Акцент1 11 2 15" xfId="11776"/>
    <cellStyle name="40% - Акцент1 11 2 16" xfId="12094"/>
    <cellStyle name="40% - Акцент1 11 2 17" xfId="12557"/>
    <cellStyle name="40% - Акцент1 11 2 18" xfId="12730"/>
    <cellStyle name="40% - Акцент1 11 2 19" xfId="13192"/>
    <cellStyle name="40% - Акцент1 11 2 2" xfId="1829"/>
    <cellStyle name="40% - Акцент1 11 2 2 2" xfId="6303"/>
    <cellStyle name="40% - Акцент1 11 2 20" xfId="13515"/>
    <cellStyle name="40% - Акцент1 11 2 21" xfId="20908"/>
    <cellStyle name="40% - Акцент1 11 2 22" xfId="19746"/>
    <cellStyle name="40% - Акцент1 11 2 23" xfId="15694"/>
    <cellStyle name="40% - Акцент1 11 2 24" xfId="20570"/>
    <cellStyle name="40% - Акцент1 11 2 25" xfId="23162"/>
    <cellStyle name="40% - Акцент1 11 2 26" xfId="30286"/>
    <cellStyle name="40% - Акцент1 11 2 27" xfId="22714"/>
    <cellStyle name="40% - Акцент1 11 2 28" xfId="19371"/>
    <cellStyle name="40% - Акцент1 11 2 29" xfId="33245"/>
    <cellStyle name="40% - Акцент1 11 2 3" xfId="3893"/>
    <cellStyle name="40% - Акцент1 11 2 30" xfId="38534"/>
    <cellStyle name="40% - Акцент1 11 2 31" xfId="41824"/>
    <cellStyle name="40% - Акцент1 11 2 32" xfId="42641"/>
    <cellStyle name="40% - Акцент1 11 2 33" xfId="47838"/>
    <cellStyle name="40% - Акцент1 11 2 4" xfId="6302"/>
    <cellStyle name="40% - Акцент1 11 2 5" xfId="8740"/>
    <cellStyle name="40% - Акцент1 11 2 6" xfId="9059"/>
    <cellStyle name="40% - Акцент1 11 2 7" xfId="9232"/>
    <cellStyle name="40% - Акцент1 11 2 8" xfId="9550"/>
    <cellStyle name="40% - Акцент1 11 2 9" xfId="9868"/>
    <cellStyle name="40% - Акцент1 11 20" xfId="8739"/>
    <cellStyle name="40% - Акцент1 11 21" xfId="9058"/>
    <cellStyle name="40% - Акцент1 11 22" xfId="9233"/>
    <cellStyle name="40% - Акцент1 11 23" xfId="9551"/>
    <cellStyle name="40% - Акцент1 11 24" xfId="9869"/>
    <cellStyle name="40% - Акцент1 11 25" xfId="10187"/>
    <cellStyle name="40% - Акцент1 11 26" xfId="10505"/>
    <cellStyle name="40% - Акцент1 11 27" xfId="10823"/>
    <cellStyle name="40% - Акцент1 11 28" xfId="11141"/>
    <cellStyle name="40% - Акцент1 11 29" xfId="11459"/>
    <cellStyle name="40% - Акцент1 11 3" xfId="1830"/>
    <cellStyle name="40% — акцент1 11 3" xfId="15111"/>
    <cellStyle name="40% - Акцент1 11 3 10" xfId="32094"/>
    <cellStyle name="40% - Акцент1 11 3 11" xfId="31749"/>
    <cellStyle name="40% - Акцент1 11 3 12" xfId="40058"/>
    <cellStyle name="40% - Акцент1 11 3 13" xfId="44952"/>
    <cellStyle name="40% - Акцент1 11 3 14" xfId="42227"/>
    <cellStyle name="40% - Акцент1 11 3 15" xfId="49226"/>
    <cellStyle name="40% - Акцент1 11 3 2" xfId="6304"/>
    <cellStyle name="40% - Акцент1 11 3 3" xfId="21845"/>
    <cellStyle name="40% - Акцент1 11 3 4" xfId="17790"/>
    <cellStyle name="40% - Акцент1 11 3 5" xfId="28003"/>
    <cellStyle name="40% - Акцент1 11 3 6" xfId="30372"/>
    <cellStyle name="40% - Акцент1 11 3 7" xfId="32472"/>
    <cellStyle name="40% - Акцент1 11 3 8" xfId="18799"/>
    <cellStyle name="40% - Акцент1 11 3 9" xfId="17975"/>
    <cellStyle name="40% - Акцент1 11 30" xfId="11777"/>
    <cellStyle name="40% - Акцент1 11 31" xfId="12095"/>
    <cellStyle name="40% - Акцент1 11 32" xfId="12556"/>
    <cellStyle name="40% - Акцент1 11 33" xfId="12731"/>
    <cellStyle name="40% - Акцент1 11 34" xfId="13191"/>
    <cellStyle name="40% - Акцент1 11 35" xfId="13514"/>
    <cellStyle name="40% - Акцент1 11 36" xfId="16818"/>
    <cellStyle name="40% - Акцент1 11 37" xfId="15677"/>
    <cellStyle name="40% - Акцент1 11 38" xfId="19765"/>
    <cellStyle name="40% - Акцент1 11 39" xfId="27500"/>
    <cellStyle name="40% - Акцент1 11 4" xfId="1831"/>
    <cellStyle name="40% — акцент1 11 4" xfId="22721"/>
    <cellStyle name="40% - Акцент1 11 4 10" xfId="35037"/>
    <cellStyle name="40% - Акцент1 11 4 11" xfId="40059"/>
    <cellStyle name="40% - Акцент1 11 4 12" xfId="44787"/>
    <cellStyle name="40% - Акцент1 11 4 13" xfId="46611"/>
    <cellStyle name="40% - Акцент1 11 4 14" xfId="49227"/>
    <cellStyle name="40% - Акцент1 11 4 2" xfId="6305"/>
    <cellStyle name="40% - Акцент1 11 4 3" xfId="18234"/>
    <cellStyle name="40% - Акцент1 11 4 4" xfId="20813"/>
    <cellStyle name="40% - Акцент1 11 4 5" xfId="30098"/>
    <cellStyle name="40% - Акцент1 11 4 6" xfId="32218"/>
    <cellStyle name="40% - Акцент1 11 4 7" xfId="30437"/>
    <cellStyle name="40% - Акцент1 11 4 8" xfId="30306"/>
    <cellStyle name="40% - Акцент1 11 4 9" xfId="37635"/>
    <cellStyle name="40% - Акцент1 11 40" xfId="28676"/>
    <cellStyle name="40% - Акцент1 11 41" xfId="26772"/>
    <cellStyle name="40% - Акцент1 11 42" xfId="28958"/>
    <cellStyle name="40% - Акцент1 11 43" xfId="28430"/>
    <cellStyle name="40% - Акцент1 11 44" xfId="32614"/>
    <cellStyle name="40% - Акцент1 11 45" xfId="38533"/>
    <cellStyle name="40% - Акцент1 11 46" xfId="44273"/>
    <cellStyle name="40% - Акцент1 11 47" xfId="38705"/>
    <cellStyle name="40% - Акцент1 11 48" xfId="47837"/>
    <cellStyle name="40% - Акцент1 11 5" xfId="1832"/>
    <cellStyle name="40% — акцент1 11 5" xfId="25694"/>
    <cellStyle name="40% - Акцент1 11 5 10" xfId="40060"/>
    <cellStyle name="40% - Акцент1 11 5 11" xfId="44624"/>
    <cellStyle name="40% - Акцент1 11 5 12" xfId="41879"/>
    <cellStyle name="40% - Акцент1 11 5 13" xfId="49228"/>
    <cellStyle name="40% - Акцент1 11 5 2" xfId="6306"/>
    <cellStyle name="40% - Акцент1 11 5 3" xfId="21657"/>
    <cellStyle name="40% - Акцент1 11 5 4" xfId="29834"/>
    <cellStyle name="40% - Акцент1 11 5 5" xfId="31962"/>
    <cellStyle name="40% - Акцент1 11 5 6" xfId="27597"/>
    <cellStyle name="40% - Акцент1 11 5 7" xfId="23687"/>
    <cellStyle name="40% - Акцент1 11 5 8" xfId="37488"/>
    <cellStyle name="40% - Акцент1 11 5 9" xfId="35051"/>
    <cellStyle name="40% - Акцент1 11 6" xfId="1833"/>
    <cellStyle name="40% — акцент1 11 6" xfId="28567"/>
    <cellStyle name="40% - Акцент1 11 6 10" xfId="43564"/>
    <cellStyle name="40% - Акцент1 11 6 11" xfId="44353"/>
    <cellStyle name="40% - Акцент1 11 6 12" xfId="49229"/>
    <cellStyle name="40% - Акцент1 11 6 2" xfId="6307"/>
    <cellStyle name="40% - Акцент1 11 6 3" xfId="29571"/>
    <cellStyle name="40% - Акцент1 11 6 4" xfId="31703"/>
    <cellStyle name="40% - Акцент1 11 6 5" xfId="28341"/>
    <cellStyle name="40% - Акцент1 11 6 6" xfId="19327"/>
    <cellStyle name="40% - Акцент1 11 6 7" xfId="37332"/>
    <cellStyle name="40% - Акцент1 11 6 8" xfId="15330"/>
    <cellStyle name="40% - Акцент1 11 6 9" xfId="40061"/>
    <cellStyle name="40% - Акцент1 11 7" xfId="1834"/>
    <cellStyle name="40% — акцент1 11 7" xfId="31169"/>
    <cellStyle name="40% - Акцент1 11 7 10" xfId="44556"/>
    <cellStyle name="40% - Акцент1 11 7 11" xfId="49230"/>
    <cellStyle name="40% - Акцент1 11 7 2" xfId="6308"/>
    <cellStyle name="40% - Акцент1 11 7 3" xfId="31451"/>
    <cellStyle name="40% - Акцент1 11 7 4" xfId="25068"/>
    <cellStyle name="40% - Акцент1 11 7 5" xfId="28422"/>
    <cellStyle name="40% - Акцент1 11 7 6" xfId="37181"/>
    <cellStyle name="40% - Акцент1 11 7 7" xfId="38347"/>
    <cellStyle name="40% - Акцент1 11 7 8" xfId="40062"/>
    <cellStyle name="40% - Акцент1 11 7 9" xfId="42008"/>
    <cellStyle name="40% - Акцент1 11 8" xfId="1835"/>
    <cellStyle name="40% — акцент1 11 8" xfId="27629"/>
    <cellStyle name="40% - Акцент1 11 8 10" xfId="49231"/>
    <cellStyle name="40% - Акцент1 11 8 2" xfId="6309"/>
    <cellStyle name="40% - Акцент1 11 8 3" xfId="14635"/>
    <cellStyle name="40% - Акцент1 11 8 4" xfId="36329"/>
    <cellStyle name="40% - Акцент1 11 8 5" xfId="37028"/>
    <cellStyle name="40% - Акцент1 11 8 6" xfId="38266"/>
    <cellStyle name="40% - Акцент1 11 8 7" xfId="40063"/>
    <cellStyle name="40% - Акцент1 11 8 8" xfId="43565"/>
    <cellStyle name="40% - Акцент1 11 8 9" xfId="42844"/>
    <cellStyle name="40% - Акцент1 11 9" xfId="1836"/>
    <cellStyle name="40% — акцент1 11 9" xfId="28517"/>
    <cellStyle name="40% - Акцент1 11 9 2" xfId="6310"/>
    <cellStyle name="40% - Акцент1 11 9 3" xfId="36127"/>
    <cellStyle name="40% - Акцент1 11 9 4" xfId="22813"/>
    <cellStyle name="40% - Акцент1 11 9 5" xfId="38190"/>
    <cellStyle name="40% - Акцент1 11 9 6" xfId="40064"/>
    <cellStyle name="40% - Акцент1 11 9 7" xfId="41100"/>
    <cellStyle name="40% - Акцент1 11 9 8" xfId="43273"/>
    <cellStyle name="40% - Акцент1 11 9 9" xfId="49232"/>
    <cellStyle name="40% - Акцент1 12" xfId="162"/>
    <cellStyle name="40% — акцент1 12" xfId="1838"/>
    <cellStyle name="40% - Акцент1 12 10" xfId="1839"/>
    <cellStyle name="40% — акцент1 12 10" xfId="35735"/>
    <cellStyle name="40% - Акцент1 12 10 2" xfId="6313"/>
    <cellStyle name="40% - Акцент1 12 10 3" xfId="36575"/>
    <cellStyle name="40% - Акцент1 12 10 4" xfId="37952"/>
    <cellStyle name="40% - Акцент1 12 10 5" xfId="40067"/>
    <cellStyle name="40% - Акцент1 12 10 6" xfId="46535"/>
    <cellStyle name="40% - Акцент1 12 10 7" xfId="47490"/>
    <cellStyle name="40% - Акцент1 12 10 8" xfId="49235"/>
    <cellStyle name="40% - Акцент1 12 11" xfId="1837"/>
    <cellStyle name="40% — акцент1 12 11" xfId="36726"/>
    <cellStyle name="40% - Акцент1 12 11 2" xfId="15119"/>
    <cellStyle name="40% - Акцент1 12 11 3" xfId="38110"/>
    <cellStyle name="40% - Акцент1 12 11 4" xfId="40065"/>
    <cellStyle name="40% - Акцент1 12 11 5" xfId="46860"/>
    <cellStyle name="40% - Акцент1 12 11 6" xfId="47651"/>
    <cellStyle name="40% - Акцент1 12 11 7" xfId="49233"/>
    <cellStyle name="40% - Акцент1 12 12" xfId="3894"/>
    <cellStyle name="40% — акцент1 12 12" xfId="38034"/>
    <cellStyle name="40% - Акцент1 12 13" xfId="4178"/>
    <cellStyle name="40% — акцент1 12 13" xfId="40066"/>
    <cellStyle name="40% - Акцент1 12 14" xfId="4439"/>
    <cellStyle name="40% — акцент1 12 14" xfId="46697"/>
    <cellStyle name="40% - Акцент1 12 15" xfId="4609"/>
    <cellStyle name="40% — акцент1 12 15" xfId="47573"/>
    <cellStyle name="40% - Акцент1 12 16" xfId="4813"/>
    <cellStyle name="40% — акцент1 12 16" xfId="49234"/>
    <cellStyle name="40% - Акцент1 12 17" xfId="6311"/>
    <cellStyle name="40% - Акцент1 12 18" xfId="8387"/>
    <cellStyle name="40% - Акцент1 12 18 2" xfId="21084"/>
    <cellStyle name="40% - Акцент1 12 19" xfId="8462"/>
    <cellStyle name="40% - Акцент1 12 19 2" xfId="21159"/>
    <cellStyle name="40% - Акцент1 12 2" xfId="163"/>
    <cellStyle name="40% — акцент1 12 2" xfId="6312"/>
    <cellStyle name="40% - Акцент1 12 2 10" xfId="10184"/>
    <cellStyle name="40% - Акцент1 12 2 11" xfId="10502"/>
    <cellStyle name="40% - Акцент1 12 2 12" xfId="10820"/>
    <cellStyle name="40% - Акцент1 12 2 13" xfId="11138"/>
    <cellStyle name="40% - Акцент1 12 2 14" xfId="11456"/>
    <cellStyle name="40% - Акцент1 12 2 15" xfId="11774"/>
    <cellStyle name="40% - Акцент1 12 2 16" xfId="12092"/>
    <cellStyle name="40% - Акцент1 12 2 17" xfId="12559"/>
    <cellStyle name="40% - Акцент1 12 2 18" xfId="12728"/>
    <cellStyle name="40% - Акцент1 12 2 19" xfId="13194"/>
    <cellStyle name="40% - Акцент1 12 2 2" xfId="1840"/>
    <cellStyle name="40% - Акцент1 12 2 2 2" xfId="6315"/>
    <cellStyle name="40% - Акцент1 12 2 20" xfId="13517"/>
    <cellStyle name="40% - Акцент1 12 2 21" xfId="16817"/>
    <cellStyle name="40% - Акцент1 12 2 22" xfId="23107"/>
    <cellStyle name="40% - Акцент1 12 2 23" xfId="20063"/>
    <cellStyle name="40% - Акцент1 12 2 24" xfId="15223"/>
    <cellStyle name="40% - Акцент1 12 2 25" xfId="17255"/>
    <cellStyle name="40% - Акцент1 12 2 26" xfId="17169"/>
    <cellStyle name="40% - Акцент1 12 2 27" xfId="25403"/>
    <cellStyle name="40% - Акцент1 12 2 28" xfId="31397"/>
    <cellStyle name="40% - Акцент1 12 2 29" xfId="26491"/>
    <cellStyle name="40% - Акцент1 12 2 3" xfId="3895"/>
    <cellStyle name="40% - Акцент1 12 2 30" xfId="38536"/>
    <cellStyle name="40% - Акцент1 12 2 31" xfId="44272"/>
    <cellStyle name="40% - Акцент1 12 2 32" xfId="41752"/>
    <cellStyle name="40% - Акцент1 12 2 33" xfId="47840"/>
    <cellStyle name="40% - Акцент1 12 2 4" xfId="6314"/>
    <cellStyle name="40% - Акцент1 12 2 5" xfId="8742"/>
    <cellStyle name="40% - Акцент1 12 2 6" xfId="9061"/>
    <cellStyle name="40% - Акцент1 12 2 7" xfId="9230"/>
    <cellStyle name="40% - Акцент1 12 2 8" xfId="9548"/>
    <cellStyle name="40% - Акцент1 12 2 9" xfId="9866"/>
    <cellStyle name="40% - Акцент1 12 20" xfId="8741"/>
    <cellStyle name="40% - Акцент1 12 21" xfId="9060"/>
    <cellStyle name="40% - Акцент1 12 22" xfId="9231"/>
    <cellStyle name="40% - Акцент1 12 23" xfId="9549"/>
    <cellStyle name="40% - Акцент1 12 24" xfId="9867"/>
    <cellStyle name="40% - Акцент1 12 25" xfId="10185"/>
    <cellStyle name="40% - Акцент1 12 26" xfId="10503"/>
    <cellStyle name="40% - Акцент1 12 27" xfId="10821"/>
    <cellStyle name="40% - Акцент1 12 28" xfId="11139"/>
    <cellStyle name="40% - Акцент1 12 29" xfId="11457"/>
    <cellStyle name="40% - Акцент1 12 3" xfId="1841"/>
    <cellStyle name="40% — акцент1 12 3" xfId="15120"/>
    <cellStyle name="40% - Акцент1 12 3 10" xfId="18521"/>
    <cellStyle name="40% - Акцент1 12 3 11" xfId="37789"/>
    <cellStyle name="40% - Акцент1 12 3 12" xfId="40068"/>
    <cellStyle name="40% - Акцент1 12 3 13" xfId="46219"/>
    <cellStyle name="40% - Акцент1 12 3 14" xfId="47337"/>
    <cellStyle name="40% - Акцент1 12 3 15" xfId="49236"/>
    <cellStyle name="40% - Акцент1 12 3 2" xfId="6316"/>
    <cellStyle name="40% - Акцент1 12 3 3" xfId="24156"/>
    <cellStyle name="40% - Акцент1 12 3 4" xfId="19663"/>
    <cellStyle name="40% - Акцент1 12 3 5" xfId="21571"/>
    <cellStyle name="40% - Акцент1 12 3 6" xfId="25537"/>
    <cellStyle name="40% - Акцент1 12 3 7" xfId="22704"/>
    <cellStyle name="40% - Акцент1 12 3 8" xfId="32184"/>
    <cellStyle name="40% - Акцент1 12 3 9" xfId="35346"/>
    <cellStyle name="40% - Акцент1 12 30" xfId="11775"/>
    <cellStyle name="40% - Акцент1 12 31" xfId="12093"/>
    <cellStyle name="40% - Акцент1 12 32" xfId="12558"/>
    <cellStyle name="40% - Акцент1 12 33" xfId="12729"/>
    <cellStyle name="40% - Акцент1 12 34" xfId="13193"/>
    <cellStyle name="40% - Акцент1 12 35" xfId="13516"/>
    <cellStyle name="40% - Акцент1 12 36" xfId="20909"/>
    <cellStyle name="40% - Акцент1 12 37" xfId="15678"/>
    <cellStyle name="40% - Акцент1 12 38" xfId="22444"/>
    <cellStyle name="40% - Акцент1 12 39" xfId="28381"/>
    <cellStyle name="40% - Акцент1 12 4" xfId="1842"/>
    <cellStyle name="40% — акцент1 12 4" xfId="25038"/>
    <cellStyle name="40% - Акцент1 12 4 10" xfId="37711"/>
    <cellStyle name="40% - Акцент1 12 4 11" xfId="40069"/>
    <cellStyle name="40% - Акцент1 12 4 12" xfId="46068"/>
    <cellStyle name="40% - Акцент1 12 4 13" xfId="47260"/>
    <cellStyle name="40% - Акцент1 12 4 14" xfId="49237"/>
    <cellStyle name="40% - Акцент1 12 4 2" xfId="6317"/>
    <cellStyle name="40% - Акцент1 12 4 3" xfId="18801"/>
    <cellStyle name="40% - Акцент1 12 4 4" xfId="27269"/>
    <cellStyle name="40% - Акцент1 12 4 5" xfId="27132"/>
    <cellStyle name="40% - Акцент1 12 4 6" xfId="20229"/>
    <cellStyle name="40% - Акцент1 12 4 7" xfId="15220"/>
    <cellStyle name="40% - Акцент1 12 4 8" xfId="35153"/>
    <cellStyle name="40% - Акцент1 12 4 9" xfId="28660"/>
    <cellStyle name="40% - Акцент1 12 40" xfId="26093"/>
    <cellStyle name="40% - Акцент1 12 41" xfId="28623"/>
    <cellStyle name="40% - Акцент1 12 42" xfId="34441"/>
    <cellStyle name="40% - Акцент1 12 43" xfId="33689"/>
    <cellStyle name="40% - Акцент1 12 44" xfId="18498"/>
    <cellStyle name="40% - Акцент1 12 45" xfId="38535"/>
    <cellStyle name="40% - Акцент1 12 46" xfId="44271"/>
    <cellStyle name="40% - Акцент1 12 47" xfId="45217"/>
    <cellStyle name="40% - Акцент1 12 48" xfId="47839"/>
    <cellStyle name="40% - Акцент1 12 5" xfId="1843"/>
    <cellStyle name="40% — акцент1 12 5" xfId="18376"/>
    <cellStyle name="40% - Акцент1 12 5 10" xfId="40070"/>
    <cellStyle name="40% - Акцент1 12 5 11" xfId="45913"/>
    <cellStyle name="40% - Акцент1 12 5 12" xfId="47180"/>
    <cellStyle name="40% - Акцент1 12 5 13" xfId="49238"/>
    <cellStyle name="40% - Акцент1 12 5 2" xfId="6318"/>
    <cellStyle name="40% - Акцент1 12 5 3" xfId="14273"/>
    <cellStyle name="40% - Акцент1 12 5 4" xfId="26418"/>
    <cellStyle name="40% - Акцент1 12 5 5" xfId="23502"/>
    <cellStyle name="40% - Акцент1 12 5 6" xfId="32439"/>
    <cellStyle name="40% - Акцент1 12 5 7" xfId="34949"/>
    <cellStyle name="40% - Акцент1 12 5 8" xfId="31610"/>
    <cellStyle name="40% - Акцент1 12 5 9" xfId="33507"/>
    <cellStyle name="40% - Акцент1 12 6" xfId="1844"/>
    <cellStyle name="40% — акцент1 12 6" xfId="14219"/>
    <cellStyle name="40% - Акцент1 12 6 10" xfId="45757"/>
    <cellStyle name="40% - Акцент1 12 6 11" xfId="47100"/>
    <cellStyle name="40% - Акцент1 12 6 12" xfId="49239"/>
    <cellStyle name="40% - Акцент1 12 6 2" xfId="6319"/>
    <cellStyle name="40% - Акцент1 12 6 3" xfId="27191"/>
    <cellStyle name="40% - Акцент1 12 6 4" xfId="29751"/>
    <cellStyle name="40% - Акцент1 12 6 5" xfId="26651"/>
    <cellStyle name="40% - Акцент1 12 6 6" xfId="33944"/>
    <cellStyle name="40% - Акцент1 12 6 7" xfId="34638"/>
    <cellStyle name="40% - Акцент1 12 6 8" xfId="22838"/>
    <cellStyle name="40% - Акцент1 12 6 9" xfId="40071"/>
    <cellStyle name="40% - Акцент1 12 7" xfId="1845"/>
    <cellStyle name="40% — акцент1 12 7" xfId="22775"/>
    <cellStyle name="40% - Акцент1 12 7 10" xfId="47021"/>
    <cellStyle name="40% - Акцент1 12 7 11" xfId="49240"/>
    <cellStyle name="40% - Акцент1 12 7 2" xfId="6320"/>
    <cellStyle name="40% - Акцент1 12 7 3" xfId="30297"/>
    <cellStyle name="40% - Акцент1 12 7 4" xfId="14968"/>
    <cellStyle name="40% - Акцент1 12 7 5" xfId="17537"/>
    <cellStyle name="40% - Акцент1 12 7 6" xfId="17363"/>
    <cellStyle name="40% - Акцент1 12 7 7" xfId="35770"/>
    <cellStyle name="40% - Акцент1 12 7 8" xfId="40072"/>
    <cellStyle name="40% - Акцент1 12 7 9" xfId="45603"/>
    <cellStyle name="40% - Акцент1 12 8" xfId="1846"/>
    <cellStyle name="40% — акцент1 12 8" xfId="23923"/>
    <cellStyle name="40% - Акцент1 12 8 10" xfId="49241"/>
    <cellStyle name="40% - Акцент1 12 8 2" xfId="6321"/>
    <cellStyle name="40% - Акцент1 12 8 3" xfId="18460"/>
    <cellStyle name="40% - Акцент1 12 8 4" xfId="30248"/>
    <cellStyle name="40% - Акцент1 12 8 5" xfId="34298"/>
    <cellStyle name="40% - Акцент1 12 8 6" xfId="31577"/>
    <cellStyle name="40% - Акцент1 12 8 7" xfId="40073"/>
    <cellStyle name="40% - Акцент1 12 8 8" xfId="45440"/>
    <cellStyle name="40% - Акцент1 12 8 9" xfId="46942"/>
    <cellStyle name="40% - Акцент1 12 9" xfId="1847"/>
    <cellStyle name="40% — акцент1 12 9" xfId="30207"/>
    <cellStyle name="40% - Акцент1 12 9 2" xfId="6322"/>
    <cellStyle name="40% - Акцент1 12 9 3" xfId="14722"/>
    <cellStyle name="40% - Акцент1 12 9 4" xfId="30749"/>
    <cellStyle name="40% - Акцент1 12 9 5" xfId="19701"/>
    <cellStyle name="40% - Акцент1 12 9 6" xfId="40074"/>
    <cellStyle name="40% - Акцент1 12 9 7" xfId="43562"/>
    <cellStyle name="40% - Акцент1 12 9 8" xfId="42845"/>
    <cellStyle name="40% - Акцент1 12 9 9" xfId="49242"/>
    <cellStyle name="40% - Акцент1 13" xfId="164"/>
    <cellStyle name="40% — акцент1 13" xfId="1849"/>
    <cellStyle name="40% - Акцент1 13 10" xfId="1850"/>
    <cellStyle name="40% — акцент1 13 10" xfId="33212"/>
    <cellStyle name="40% - Акцент1 13 10 2" xfId="6325"/>
    <cellStyle name="40% - Акцент1 13 10 3" xfId="25600"/>
    <cellStyle name="40% - Акцент1 13 10 4" xfId="26953"/>
    <cellStyle name="40% - Акцент1 13 10 5" xfId="40077"/>
    <cellStyle name="40% - Акцент1 13 10 6" xfId="43561"/>
    <cellStyle name="40% - Акцент1 13 10 7" xfId="45321"/>
    <cellStyle name="40% - Акцент1 13 10 8" xfId="49245"/>
    <cellStyle name="40% - Акцент1 13 11" xfId="1848"/>
    <cellStyle name="40% — акцент1 13 11" xfId="31534"/>
    <cellStyle name="40% - Акцент1 13 11 2" xfId="15130"/>
    <cellStyle name="40% - Акцент1 13 11 3" xfId="27832"/>
    <cellStyle name="40% - Акцент1 13 11 4" xfId="40075"/>
    <cellStyle name="40% - Акцент1 13 11 5" xfId="44359"/>
    <cellStyle name="40% - Акцент1 13 11 6" xfId="46605"/>
    <cellStyle name="40% - Акцент1 13 11 7" xfId="49243"/>
    <cellStyle name="40% - Акцент1 13 12" xfId="3896"/>
    <cellStyle name="40% — акцент1 13 12" xfId="32872"/>
    <cellStyle name="40% - Акцент1 13 13" xfId="4179"/>
    <cellStyle name="40% — акцент1 13 13" xfId="40076"/>
    <cellStyle name="40% - Акцент1 13 14" xfId="4441"/>
    <cellStyle name="40% — акцент1 13 14" xfId="44443"/>
    <cellStyle name="40% - Акцент1 13 15" xfId="4607"/>
    <cellStyle name="40% — акцент1 13 15" xfId="44665"/>
    <cellStyle name="40% - Акцент1 13 16" xfId="4811"/>
    <cellStyle name="40% — акцент1 13 16" xfId="49244"/>
    <cellStyle name="40% - Акцент1 13 17" xfId="6323"/>
    <cellStyle name="40% - Акцент1 13 18" xfId="8389"/>
    <cellStyle name="40% - Акцент1 13 18 2" xfId="21086"/>
    <cellStyle name="40% - Акцент1 13 19" xfId="8460"/>
    <cellStyle name="40% - Акцент1 13 19 2" xfId="21157"/>
    <cellStyle name="40% - Акцент1 13 2" xfId="165"/>
    <cellStyle name="40% — акцент1 13 2" xfId="6324"/>
    <cellStyle name="40% - Акцент1 13 2 10" xfId="10182"/>
    <cellStyle name="40% - Акцент1 13 2 11" xfId="10500"/>
    <cellStyle name="40% - Акцент1 13 2 12" xfId="10818"/>
    <cellStyle name="40% - Акцент1 13 2 13" xfId="11136"/>
    <cellStyle name="40% - Акцент1 13 2 14" xfId="11454"/>
    <cellStyle name="40% - Акцент1 13 2 15" xfId="11772"/>
    <cellStyle name="40% - Акцент1 13 2 16" xfId="12090"/>
    <cellStyle name="40% - Акцент1 13 2 17" xfId="12561"/>
    <cellStyle name="40% - Акцент1 13 2 18" xfId="12726"/>
    <cellStyle name="40% - Акцент1 13 2 19" xfId="13196"/>
    <cellStyle name="40% - Акцент1 13 2 2" xfId="1851"/>
    <cellStyle name="40% - Акцент1 13 2 2 2" xfId="6327"/>
    <cellStyle name="40% - Акцент1 13 2 20" xfId="13519"/>
    <cellStyle name="40% - Акцент1 13 2 21" xfId="20906"/>
    <cellStyle name="40% - Акцент1 13 2 22" xfId="19747"/>
    <cellStyle name="40% - Акцент1 13 2 23" xfId="19210"/>
    <cellStyle name="40% - Акцент1 13 2 24" xfId="28954"/>
    <cellStyle name="40% - Акцент1 13 2 25" xfId="25737"/>
    <cellStyle name="40% - Акцент1 13 2 26" xfId="29500"/>
    <cellStyle name="40% - Акцент1 13 2 27" xfId="17010"/>
    <cellStyle name="40% - Акцент1 13 2 28" xfId="30259"/>
    <cellStyle name="40% - Акцент1 13 2 29" xfId="36489"/>
    <cellStyle name="40% - Акцент1 13 2 3" xfId="3897"/>
    <cellStyle name="40% - Акцент1 13 2 30" xfId="38538"/>
    <cellStyle name="40% - Акцент1 13 2 31" xfId="41822"/>
    <cellStyle name="40% - Акцент1 13 2 32" xfId="45375"/>
    <cellStyle name="40% - Акцент1 13 2 33" xfId="47842"/>
    <cellStyle name="40% - Акцент1 13 2 4" xfId="6326"/>
    <cellStyle name="40% - Акцент1 13 2 5" xfId="8744"/>
    <cellStyle name="40% - Акцент1 13 2 6" xfId="9063"/>
    <cellStyle name="40% - Акцент1 13 2 7" xfId="9228"/>
    <cellStyle name="40% - Акцент1 13 2 8" xfId="9546"/>
    <cellStyle name="40% - Акцент1 13 2 9" xfId="9864"/>
    <cellStyle name="40% - Акцент1 13 20" xfId="8743"/>
    <cellStyle name="40% - Акцент1 13 21" xfId="9062"/>
    <cellStyle name="40% - Акцент1 13 22" xfId="9229"/>
    <cellStyle name="40% - Акцент1 13 23" xfId="9547"/>
    <cellStyle name="40% - Акцент1 13 24" xfId="9865"/>
    <cellStyle name="40% - Акцент1 13 25" xfId="10183"/>
    <cellStyle name="40% - Акцент1 13 26" xfId="10501"/>
    <cellStyle name="40% - Акцент1 13 27" xfId="10819"/>
    <cellStyle name="40% - Акцент1 13 28" xfId="11137"/>
    <cellStyle name="40% - Акцент1 13 29" xfId="11455"/>
    <cellStyle name="40% - Акцент1 13 3" xfId="1852"/>
    <cellStyle name="40% — акцент1 13 3" xfId="15131"/>
    <cellStyle name="40% - Акцент1 13 3 10" xfId="34796"/>
    <cellStyle name="40% - Акцент1 13 3 11" xfId="35441"/>
    <cellStyle name="40% - Акцент1 13 3 12" xfId="40078"/>
    <cellStyle name="40% - Акцент1 13 3 13" xfId="42157"/>
    <cellStyle name="40% - Акцент1 13 3 14" xfId="44546"/>
    <cellStyle name="40% - Акцент1 13 3 15" xfId="49246"/>
    <cellStyle name="40% - Акцент1 13 3 2" xfId="6328"/>
    <cellStyle name="40% - Акцент1 13 3 3" xfId="17135"/>
    <cellStyle name="40% - Акцент1 13 3 4" xfId="18126"/>
    <cellStyle name="40% - Акцент1 13 3 5" xfId="28568"/>
    <cellStyle name="40% - Акцент1 13 3 6" xfId="28823"/>
    <cellStyle name="40% - Акцент1 13 3 7" xfId="20466"/>
    <cellStyle name="40% - Акцент1 13 3 8" xfId="33810"/>
    <cellStyle name="40% - Акцент1 13 3 9" xfId="26291"/>
    <cellStyle name="40% - Акцент1 13 30" xfId="11773"/>
    <cellStyle name="40% - Акцент1 13 31" xfId="12091"/>
    <cellStyle name="40% - Акцент1 13 32" xfId="12560"/>
    <cellStyle name="40% - Акцент1 13 33" xfId="12727"/>
    <cellStyle name="40% - Акцент1 13 34" xfId="13195"/>
    <cellStyle name="40% - Акцент1 13 35" xfId="13518"/>
    <cellStyle name="40% - Акцент1 13 36" xfId="16816"/>
    <cellStyle name="40% - Акцент1 13 37" xfId="22822"/>
    <cellStyle name="40% - Акцент1 13 38" xfId="18645"/>
    <cellStyle name="40% - Акцент1 13 39" xfId="22152"/>
    <cellStyle name="40% - Акцент1 13 4" xfId="1853"/>
    <cellStyle name="40% — акцент1 13 4" xfId="17367"/>
    <cellStyle name="40% - Акцент1 13 4 10" xfId="35862"/>
    <cellStyle name="40% - Акцент1 13 4 11" xfId="40079"/>
    <cellStyle name="40% - Акцент1 13 4 12" xfId="42298"/>
    <cellStyle name="40% - Акцент1 13 4 13" xfId="40345"/>
    <cellStyle name="40% - Акцент1 13 4 14" xfId="49247"/>
    <cellStyle name="40% - Акцент1 13 4 2" xfId="6329"/>
    <cellStyle name="40% - Акцент1 13 4 3" xfId="17769"/>
    <cellStyle name="40% - Акцент1 13 4 4" xfId="28286"/>
    <cellStyle name="40% - Акцент1 13 4 5" xfId="26281"/>
    <cellStyle name="40% - Акцент1 13 4 6" xfId="27334"/>
    <cellStyle name="40% - Акцент1 13 4 7" xfId="31521"/>
    <cellStyle name="40% - Акцент1 13 4 8" xfId="34383"/>
    <cellStyle name="40% - Акцент1 13 4 9" xfId="34155"/>
    <cellStyle name="40% - Акцент1 13 40" xfId="27026"/>
    <cellStyle name="40% - Акцент1 13 41" xfId="26664"/>
    <cellStyle name="40% - Акцент1 13 42" xfId="32280"/>
    <cellStyle name="40% - Акцент1 13 43" xfId="15082"/>
    <cellStyle name="40% - Акцент1 13 44" xfId="36634"/>
    <cellStyle name="40% - Акцент1 13 45" xfId="38537"/>
    <cellStyle name="40% - Акцент1 13 46" xfId="41823"/>
    <cellStyle name="40% - Акцент1 13 47" xfId="42642"/>
    <cellStyle name="40% - Акцент1 13 48" xfId="47841"/>
    <cellStyle name="40% - Акцент1 13 5" xfId="1854"/>
    <cellStyle name="40% — акцент1 13 5" xfId="26275"/>
    <cellStyle name="40% - Акцент1 13 5 10" xfId="40080"/>
    <cellStyle name="40% - Акцент1 13 5 11" xfId="42138"/>
    <cellStyle name="40% - Акцент1 13 5 12" xfId="43004"/>
    <cellStyle name="40% - Акцент1 13 5 13" xfId="49248"/>
    <cellStyle name="40% - Акцент1 13 5 2" xfId="6330"/>
    <cellStyle name="40% - Акцент1 13 5 3" xfId="28004"/>
    <cellStyle name="40% - Акцент1 13 5 4" xfId="29111"/>
    <cellStyle name="40% - Акцент1 13 5 5" xfId="23805"/>
    <cellStyle name="40% - Акцент1 13 5 6" xfId="33571"/>
    <cellStyle name="40% - Акцент1 13 5 7" xfId="16894"/>
    <cellStyle name="40% - Акцент1 13 5 8" xfId="28053"/>
    <cellStyle name="40% - Акцент1 13 5 9" xfId="22542"/>
    <cellStyle name="40% - Акцент1 13 6" xfId="1855"/>
    <cellStyle name="40% — акцент1 13 6" xfId="29416"/>
    <cellStyle name="40% - Акцент1 13 6 10" xfId="42007"/>
    <cellStyle name="40% - Акцент1 13 6 11" xfId="44721"/>
    <cellStyle name="40% - Акцент1 13 6 12" xfId="49249"/>
    <cellStyle name="40% - Акцент1 13 6 2" xfId="6331"/>
    <cellStyle name="40% - Акцент1 13 6 3" xfId="19101"/>
    <cellStyle name="40% - Акцент1 13 6 4" xfId="18977"/>
    <cellStyle name="40% - Акцент1 13 6 5" xfId="33331"/>
    <cellStyle name="40% - Акцент1 13 6 6" xfId="29730"/>
    <cellStyle name="40% - Акцент1 13 6 7" xfId="31627"/>
    <cellStyle name="40% - Акцент1 13 6 8" xfId="34842"/>
    <cellStyle name="40% - Акцент1 13 6 9" xfId="40081"/>
    <cellStyle name="40% - Акцент1 13 7" xfId="1856"/>
    <cellStyle name="40% — акцент1 13 7" xfId="22613"/>
    <cellStyle name="40% - Акцент1 13 7 10" xfId="44458"/>
    <cellStyle name="40% - Акцент1 13 7 11" xfId="49250"/>
    <cellStyle name="40% - Акцент1 13 7 2" xfId="6332"/>
    <cellStyle name="40% - Акцент1 13 7 3" xfId="27492"/>
    <cellStyle name="40% - Акцент1 13 7 4" xfId="33105"/>
    <cellStyle name="40% - Акцент1 13 7 5" xfId="16924"/>
    <cellStyle name="40% - Акцент1 13 7 6" xfId="37636"/>
    <cellStyle name="40% - Акцент1 13 7 7" xfId="17408"/>
    <cellStyle name="40% - Акцент1 13 7 8" xfId="40082"/>
    <cellStyle name="40% - Акцент1 13 7 9" xfId="43563"/>
    <cellStyle name="40% - Акцент1 13 8" xfId="1857"/>
    <cellStyle name="40% — акцент1 13 8" xfId="29223"/>
    <cellStyle name="40% - Акцент1 13 8 10" xfId="49251"/>
    <cellStyle name="40% - Акцент1 13 8 2" xfId="6333"/>
    <cellStyle name="40% - Акцент1 13 8 3" xfId="29214"/>
    <cellStyle name="40% - Акцент1 13 8 4" xfId="20496"/>
    <cellStyle name="40% - Акцент1 13 8 5" xfId="37489"/>
    <cellStyle name="40% - Акцент1 13 8 6" xfId="19730"/>
    <cellStyle name="40% - Акцент1 13 8 7" xfId="40083"/>
    <cellStyle name="40% - Акцент1 13 8 8" xfId="43560"/>
    <cellStyle name="40% - Акцент1 13 8 9" xfId="45483"/>
    <cellStyle name="40% - Акцент1 13 9" xfId="1858"/>
    <cellStyle name="40% — акцент1 13 9" xfId="34498"/>
    <cellStyle name="40% - Акцент1 13 9 2" xfId="6334"/>
    <cellStyle name="40% - Акцент1 13 9 3" xfId="17860"/>
    <cellStyle name="40% - Акцент1 13 9 4" xfId="37333"/>
    <cellStyle name="40% - Акцент1 13 9 5" xfId="34545"/>
    <cellStyle name="40% - Акцент1 13 9 6" xfId="40084"/>
    <cellStyle name="40% - Акцент1 13 9 7" xfId="43559"/>
    <cellStyle name="40% - Акцент1 13 9 8" xfId="45644"/>
    <cellStyle name="40% - Акцент1 13 9 9" xfId="49252"/>
    <cellStyle name="40% - Акцент1 14" xfId="166"/>
    <cellStyle name="40% — акцент1 14" xfId="1859"/>
    <cellStyle name="40% - Акцент1 14 10" xfId="4809"/>
    <cellStyle name="40% — акцент1 14 10" xfId="30701"/>
    <cellStyle name="40% - Акцент1 14 11" xfId="6335"/>
    <cellStyle name="40% — акцент1 14 11" xfId="37182"/>
    <cellStyle name="40% - Акцент1 14 12" xfId="8745"/>
    <cellStyle name="40% — акцент1 14 12" xfId="36466"/>
    <cellStyle name="40% - Акцент1 14 13" xfId="9064"/>
    <cellStyle name="40% — акцент1 14 13" xfId="40085"/>
    <cellStyle name="40% - Акцент1 14 14" xfId="9227"/>
    <cellStyle name="40% — акцент1 14 14" xfId="43558"/>
    <cellStyle name="40% - Акцент1 14 15" xfId="9545"/>
    <cellStyle name="40% — акцент1 14 15" xfId="45797"/>
    <cellStyle name="40% - Акцент1 14 16" xfId="9863"/>
    <cellStyle name="40% — акцент1 14 16" xfId="49253"/>
    <cellStyle name="40% - Акцент1 14 17" xfId="10181"/>
    <cellStyle name="40% - Акцент1 14 18" xfId="10499"/>
    <cellStyle name="40% - Акцент1 14 19" xfId="10817"/>
    <cellStyle name="40% - Акцент1 14 2" xfId="1860"/>
    <cellStyle name="40% — акцент1 14 2" xfId="6336"/>
    <cellStyle name="40% - Акцент1 14 2 10" xfId="36330"/>
    <cellStyle name="40% - Акцент1 14 2 11" xfId="37029"/>
    <cellStyle name="40% - Акцент1 14 2 12" xfId="36612"/>
    <cellStyle name="40% - Акцент1 14 2 13" xfId="40086"/>
    <cellStyle name="40% - Акцент1 14 2 14" xfId="43557"/>
    <cellStyle name="40% - Акцент1 14 2 15" xfId="45955"/>
    <cellStyle name="40% - Акцент1 14 2 16" xfId="49254"/>
    <cellStyle name="40% - Акцент1 14 2 2" xfId="6337"/>
    <cellStyle name="40% - Акцент1 14 2 3" xfId="15142"/>
    <cellStyle name="40% - Акцент1 14 2 4" xfId="16125"/>
    <cellStyle name="40% - Акцент1 14 2 5" xfId="24367"/>
    <cellStyle name="40% - Акцент1 14 2 6" xfId="26084"/>
    <cellStyle name="40% - Акцент1 14 2 7" xfId="30892"/>
    <cellStyle name="40% - Акцент1 14 2 8" xfId="32712"/>
    <cellStyle name="40% - Акцент1 14 2 9" xfId="28980"/>
    <cellStyle name="40% - Акцент1 14 20" xfId="11135"/>
    <cellStyle name="40% - Акцент1 14 21" xfId="11453"/>
    <cellStyle name="40% - Акцент1 14 22" xfId="11771"/>
    <cellStyle name="40% - Акцент1 14 23" xfId="12089"/>
    <cellStyle name="40% - Акцент1 14 24" xfId="12562"/>
    <cellStyle name="40% - Акцент1 14 25" xfId="12725"/>
    <cellStyle name="40% - Акцент1 14 26" xfId="13197"/>
    <cellStyle name="40% - Акцент1 14 27" xfId="13520"/>
    <cellStyle name="40% - Акцент1 14 28" xfId="20907"/>
    <cellStyle name="40% - Акцент1 14 29" xfId="15681"/>
    <cellStyle name="40% - Акцент1 14 3" xfId="1861"/>
    <cellStyle name="40% — акцент1 14 3" xfId="15141"/>
    <cellStyle name="40% - Акцент1 14 3 10" xfId="36879"/>
    <cellStyle name="40% - Акцент1 14 3 11" xfId="38344"/>
    <cellStyle name="40% - Акцент1 14 3 12" xfId="40087"/>
    <cellStyle name="40% - Акцент1 14 3 13" xfId="43556"/>
    <cellStyle name="40% - Акцент1 14 3 14" xfId="46109"/>
    <cellStyle name="40% - Акцент1 14 3 15" xfId="49255"/>
    <cellStyle name="40% - Акцент1 14 3 2" xfId="6338"/>
    <cellStyle name="40% - Акцент1 14 3 3" xfId="20221"/>
    <cellStyle name="40% - Акцент1 14 3 4" xfId="23218"/>
    <cellStyle name="40% - Акцент1 14 3 5" xfId="17832"/>
    <cellStyle name="40% - Акцент1 14 3 6" xfId="30629"/>
    <cellStyle name="40% - Акцент1 14 3 7" xfId="32469"/>
    <cellStyle name="40% - Акцент1 14 3 8" xfId="32087"/>
    <cellStyle name="40% - Акцент1 14 3 9" xfId="36128"/>
    <cellStyle name="40% - Акцент1 14 30" xfId="18949"/>
    <cellStyle name="40% - Акцент1 14 31" xfId="28674"/>
    <cellStyle name="40% - Акцент1 14 32" xfId="24212"/>
    <cellStyle name="40% - Акцент1 14 33" xfId="31192"/>
    <cellStyle name="40% - Акцент1 14 34" xfId="34672"/>
    <cellStyle name="40% - Акцент1 14 35" xfId="33451"/>
    <cellStyle name="40% - Акцент1 14 36" xfId="36053"/>
    <cellStyle name="40% - Акцент1 14 37" xfId="38539"/>
    <cellStyle name="40% - Акцент1 14 38" xfId="44269"/>
    <cellStyle name="40% - Акцент1 14 39" xfId="41753"/>
    <cellStyle name="40% - Акцент1 14 4" xfId="1862"/>
    <cellStyle name="40% — акцент1 14 4" xfId="20222"/>
    <cellStyle name="40% - Акцент1 14 4 10" xfId="38263"/>
    <cellStyle name="40% - Акцент1 14 4 11" xfId="40088"/>
    <cellStyle name="40% - Акцент1 14 4 12" xfId="43555"/>
    <cellStyle name="40% - Акцент1 14 4 13" xfId="46261"/>
    <cellStyle name="40% - Акцент1 14 4 14" xfId="49256"/>
    <cellStyle name="40% - Акцент1 14 4 2" xfId="6339"/>
    <cellStyle name="40% - Акцент1 14 4 3" xfId="19664"/>
    <cellStyle name="40% - Акцент1 14 4 4" xfId="18363"/>
    <cellStyle name="40% - Акцент1 14 4 5" xfId="30370"/>
    <cellStyle name="40% - Акцент1 14 4 6" xfId="32216"/>
    <cellStyle name="40% - Акцент1 14 4 7" xfId="23737"/>
    <cellStyle name="40% - Акцент1 14 4 8" xfId="35932"/>
    <cellStyle name="40% - Акцент1 14 4 9" xfId="36727"/>
    <cellStyle name="40% - Акцент1 14 40" xfId="47843"/>
    <cellStyle name="40% - Акцент1 14 5" xfId="1863"/>
    <cellStyle name="40% — акцент1 14 5" xfId="17053"/>
    <cellStyle name="40% - Акцент1 14 5 10" xfId="40089"/>
    <cellStyle name="40% - Акцент1 14 5 11" xfId="46857"/>
    <cellStyle name="40% - Акцент1 14 5 12" xfId="47648"/>
    <cellStyle name="40% - Акцент1 14 5 13" xfId="49257"/>
    <cellStyle name="40% - Акцент1 14 5 2" xfId="6340"/>
    <cellStyle name="40% - Акцент1 14 5 3" xfId="23165"/>
    <cellStyle name="40% - Акцент1 14 5 4" xfId="30095"/>
    <cellStyle name="40% - Акцент1 14 5 5" xfId="31959"/>
    <cellStyle name="40% - Акцент1 14 5 6" xfId="23610"/>
    <cellStyle name="40% - Акцент1 14 5 7" xfId="35736"/>
    <cellStyle name="40% - Акцент1 14 5 8" xfId="36576"/>
    <cellStyle name="40% - Акцент1 14 5 9" xfId="38187"/>
    <cellStyle name="40% - Акцент1 14 6" xfId="3898"/>
    <cellStyle name="40% — акцент1 14 6" xfId="14355"/>
    <cellStyle name="40% - Акцент1 14 7" xfId="4180"/>
    <cellStyle name="40% — акцент1 14 7" xfId="31167"/>
    <cellStyle name="40% - Акцент1 14 8" xfId="4443"/>
    <cellStyle name="40% — акцент1 14 8" xfId="32967"/>
    <cellStyle name="40% - Акцент1 14 9" xfId="4605"/>
    <cellStyle name="40% — акцент1 14 9" xfId="32258"/>
    <cellStyle name="40% - Акцент1 15" xfId="1864"/>
    <cellStyle name="40% — акцент1 15" xfId="1865"/>
    <cellStyle name="40% - Акцент1 15 10" xfId="35540"/>
    <cellStyle name="40% — акцент1 15 10" xfId="35347"/>
    <cellStyle name="40% - Акцент1 15 11" xfId="36428"/>
    <cellStyle name="40% — акцент1 15 11" xfId="33905"/>
    <cellStyle name="40% - Акцент1 15 12" xfId="38107"/>
    <cellStyle name="40% — акцент1 15 12" xfId="38031"/>
    <cellStyle name="40% - Акцент1 15 13" xfId="40090"/>
    <cellStyle name="40% — акцент1 15 13" xfId="40091"/>
    <cellStyle name="40% - Акцент1 15 14" xfId="46694"/>
    <cellStyle name="40% — акцент1 15 14" xfId="46533"/>
    <cellStyle name="40% - Акцент1 15 15" xfId="47570"/>
    <cellStyle name="40% — акцент1 15 15" xfId="47488"/>
    <cellStyle name="40% - Акцент1 15 16" xfId="49258"/>
    <cellStyle name="40% — акцент1 15 16" xfId="49259"/>
    <cellStyle name="40% - Акцент1 15 2" xfId="6341"/>
    <cellStyle name="40% — акцент1 15 2" xfId="6342"/>
    <cellStyle name="40% - Акцент1 15 3" xfId="15146"/>
    <cellStyle name="40% — акцент1 15 3" xfId="15147"/>
    <cellStyle name="40% - Акцент1 15 4" xfId="16123"/>
    <cellStyle name="40% — акцент1 15 4" xfId="20219"/>
    <cellStyle name="40% - Акцент1 15 5" xfId="18802"/>
    <cellStyle name="40% — акцент1 15 5" xfId="25290"/>
    <cellStyle name="40% - Акцент1 15 6" xfId="23840"/>
    <cellStyle name="40% — акцент1 15 6" xfId="25911"/>
    <cellStyle name="40% - Акцент1 15 7" xfId="25701"/>
    <cellStyle name="40% — акцент1 15 7" xfId="29831"/>
    <cellStyle name="40% - Акцент1 15 8" xfId="17796"/>
    <cellStyle name="40% — акцент1 15 8" xfId="31700"/>
    <cellStyle name="40% - Акцент1 15 9" xfId="32101"/>
    <cellStyle name="40% — акцент1 15 9" xfId="25132"/>
    <cellStyle name="40% - Акцент1 16" xfId="1866"/>
    <cellStyle name="40% — акцент1 16" xfId="1867"/>
    <cellStyle name="40% - Акцент1 16 10" xfId="35154"/>
    <cellStyle name="40% — акцент1 16 10" xfId="34950"/>
    <cellStyle name="40% - Акцент1 16 11" xfId="35209"/>
    <cellStyle name="40% — акцент1 16 11" xfId="23584"/>
    <cellStyle name="40% - Акцент1 16 12" xfId="36763"/>
    <cellStyle name="40% — акцент1 16 12" xfId="37949"/>
    <cellStyle name="40% - Акцент1 16 13" xfId="40092"/>
    <cellStyle name="40% — акцент1 16 13" xfId="40093"/>
    <cellStyle name="40% - Акцент1 16 14" xfId="46373"/>
    <cellStyle name="40% — акцент1 16 14" xfId="46216"/>
    <cellStyle name="40% - Акцент1 16 15" xfId="47411"/>
    <cellStyle name="40% — акцент1 16 15" xfId="47334"/>
    <cellStyle name="40% - Акцент1 16 16" xfId="49260"/>
    <cellStyle name="40% — акцент1 16 16" xfId="49261"/>
    <cellStyle name="40% - Акцент1 16 2" xfId="6343"/>
    <cellStyle name="40% — акцент1 16 2" xfId="6344"/>
    <cellStyle name="40% - Акцент1 16 3" xfId="15148"/>
    <cellStyle name="40% — акцент1 16 3" xfId="15149"/>
    <cellStyle name="40% - Акцент1 16 4" xfId="16122"/>
    <cellStyle name="40% — акцент1 16 4" xfId="25612"/>
    <cellStyle name="40% - Акцент1 16 5" xfId="14725"/>
    <cellStyle name="40% — акцент1 16 5" xfId="19954"/>
    <cellStyle name="40% - Акцент1 16 6" xfId="24435"/>
    <cellStyle name="40% — акцент1 16 6" xfId="15462"/>
    <cellStyle name="40% - Акцент1 16 7" xfId="29568"/>
    <cellStyle name="40% — акцент1 16 7" xfId="22820"/>
    <cellStyle name="40% - Акцент1 16 8" xfId="31448"/>
    <cellStyle name="40% — акцент1 16 8" xfId="31216"/>
    <cellStyle name="40% - Акцент1 16 9" xfId="31828"/>
    <cellStyle name="40% — акцент1 16 9" xfId="13939"/>
    <cellStyle name="40% - Акцент1 17" xfId="1868"/>
    <cellStyle name="40% — акцент1 17" xfId="1869"/>
    <cellStyle name="40% - Акцент1 17 10" xfId="33715"/>
    <cellStyle name="40% — акцент1 17 10" xfId="22359"/>
    <cellStyle name="40% - Акцент1 17 11" xfId="32527"/>
    <cellStyle name="40% — акцент1 17 11" xfId="35401"/>
    <cellStyle name="40% - Акцент1 17 12" xfId="37867"/>
    <cellStyle name="40% — акцент1 17 12" xfId="37786"/>
    <cellStyle name="40% - Акцент1 17 13" xfId="40094"/>
    <cellStyle name="40% — акцент1 17 13" xfId="40095"/>
    <cellStyle name="40% - Акцент1 17 14" xfId="43554"/>
    <cellStyle name="40% — акцент1 17 14" xfId="46066"/>
    <cellStyle name="40% - Акцент1 17 15" xfId="46443"/>
    <cellStyle name="40% — акцент1 17 15" xfId="47258"/>
    <cellStyle name="40% - Акцент1 17 16" xfId="49262"/>
    <cellStyle name="40% — акцент1 17 16" xfId="49263"/>
    <cellStyle name="40% - Акцент1 17 2" xfId="6345"/>
    <cellStyle name="40% — акцент1 17 2" xfId="6346"/>
    <cellStyle name="40% - Акцент1 17 3" xfId="15150"/>
    <cellStyle name="40% — акцент1 17 3" xfId="15151"/>
    <cellStyle name="40% - Акцент1 17 4" xfId="25323"/>
    <cellStyle name="40% — акцент1 17 4" xfId="25035"/>
    <cellStyle name="40% - Акцент1 17 5" xfId="18804"/>
    <cellStyle name="40% — акцент1 17 5" xfId="15874"/>
    <cellStyle name="40% - Акцент1 17 6" xfId="24279"/>
    <cellStyle name="40% — акцент1 17 6" xfId="22839"/>
    <cellStyle name="40% - Акцент1 17 7" xfId="24658"/>
    <cellStyle name="40% — акцент1 17 7" xfId="22353"/>
    <cellStyle name="40% - Акцент1 17 8" xfId="30260"/>
    <cellStyle name="40% — акцент1 17 8" xfId="26613"/>
    <cellStyle name="40% - Акцент1 17 9" xfId="32786"/>
    <cellStyle name="40% — акцент1 17 9" xfId="31771"/>
    <cellStyle name="40% - Акцент1 18" xfId="1870"/>
    <cellStyle name="40% — акцент1 18" xfId="1871"/>
    <cellStyle name="40% - Акцент1 18 10" xfId="18412"/>
    <cellStyle name="40% — акцент1 18 10" xfId="30239"/>
    <cellStyle name="40% - Акцент1 18 11" xfId="21507"/>
    <cellStyle name="40% — акцент1 18 11" xfId="30000"/>
    <cellStyle name="40% - Акцент1 18 12" xfId="37709"/>
    <cellStyle name="40% — акцент1 18 12" xfId="34115"/>
    <cellStyle name="40% - Акцент1 18 13" xfId="40096"/>
    <cellStyle name="40% — акцент1 18 13" xfId="40097"/>
    <cellStyle name="40% - Акцент1 18 14" xfId="45910"/>
    <cellStyle name="40% — акцент1 18 14" xfId="45754"/>
    <cellStyle name="40% - Акцент1 18 15" xfId="47177"/>
    <cellStyle name="40% — акцент1 18 15" xfId="47097"/>
    <cellStyle name="40% - Акцент1 18 16" xfId="49264"/>
    <cellStyle name="40% — акцент1 18 16" xfId="49265"/>
    <cellStyle name="40% - Акцент1 18 2" xfId="6347"/>
    <cellStyle name="40% — акцент1 18 2" xfId="6348"/>
    <cellStyle name="40% - Акцент1 18 3" xfId="15152"/>
    <cellStyle name="40% — акцент1 18 3" xfId="15153"/>
    <cellStyle name="40% - Акцент1 18 4" xfId="24740"/>
    <cellStyle name="40% — акцент1 18 4" xfId="24448"/>
    <cellStyle name="40% - Акцент1 18 5" xfId="14726"/>
    <cellStyle name="40% — акцент1 18 5" xfId="19955"/>
    <cellStyle name="40% - Акцент1 18 6" xfId="18246"/>
    <cellStyle name="40% — акцент1 18 6" xfId="16913"/>
    <cellStyle name="40% - Акцент1 18 7" xfId="23965"/>
    <cellStyle name="40% — акцент1 18 7" xfId="18983"/>
    <cellStyle name="40% - Акцент1 18 8" xfId="27755"/>
    <cellStyle name="40% — акцент1 18 8" xfId="27004"/>
    <cellStyle name="40% - Акцент1 18 9" xfId="26349"/>
    <cellStyle name="40% — акцент1 18 9" xfId="28622"/>
    <cellStyle name="40% — акцент1 19" xfId="1872"/>
    <cellStyle name="40% — акцент1 19 2" xfId="6349"/>
    <cellStyle name="40% - Акцент1 2" xfId="167"/>
    <cellStyle name="40% — акцент1 2" xfId="1874"/>
    <cellStyle name="40% - Акцент1 2 10" xfId="1875"/>
    <cellStyle name="40% — акцент1 2 10" xfId="1876"/>
    <cellStyle name="40% - Акцент1 2 10 10" xfId="21408"/>
    <cellStyle name="40% — акцент1 2 10 10" xfId="21742"/>
    <cellStyle name="40% - Акцент1 2 10 11" xfId="24123"/>
    <cellStyle name="40% — акцент1 2 10 11" xfId="35004"/>
    <cellStyle name="40% - Акцент1 2 10 12" xfId="35561"/>
    <cellStyle name="40% — акцент1 2 10 12" xfId="37215"/>
    <cellStyle name="40% - Акцент1 2 10 13" xfId="40100"/>
    <cellStyle name="40% — акцент1 2 10 13" xfId="40101"/>
    <cellStyle name="40% - Акцент1 2 10 14" xfId="45114"/>
    <cellStyle name="40% — акцент1 2 10 14" xfId="44949"/>
    <cellStyle name="40% - Акцент1 2 10 15" xfId="45834"/>
    <cellStyle name="40% — акцент1 2 10 15" xfId="46296"/>
    <cellStyle name="40% - Акцент1 2 10 16" xfId="49268"/>
    <cellStyle name="40% — акцент1 2 10 16" xfId="49269"/>
    <cellStyle name="40% - Акцент1 2 10 2" xfId="6352"/>
    <cellStyle name="40% — акцент1 2 10 2" xfId="6353"/>
    <cellStyle name="40% - Акцент1 2 10 3" xfId="15157"/>
    <cellStyle name="40% — акцент1 2 10 3" xfId="15158"/>
    <cellStyle name="40% - Акцент1 2 10 4" xfId="23867"/>
    <cellStyle name="40% — акцент1 2 10 4" xfId="23579"/>
    <cellStyle name="40% - Акцент1 2 10 5" xfId="19956"/>
    <cellStyle name="40% — акцент1 2 10 5" xfId="18806"/>
    <cellStyle name="40% - Акцент1 2 10 6" xfId="17857"/>
    <cellStyle name="40% — акцент1 2 10 6" xfId="18247"/>
    <cellStyle name="40% - Акцент1 2 10 7" xfId="23214"/>
    <cellStyle name="40% — акцент1 2 10 7" xfId="14315"/>
    <cellStyle name="40% - Акцент1 2 10 8" xfId="19129"/>
    <cellStyle name="40% — акцент1 2 10 8" xfId="18817"/>
    <cellStyle name="40% - Акцент1 2 10 9" xfId="34273"/>
    <cellStyle name="40% — акцент1 2 10 9" xfId="34036"/>
    <cellStyle name="40% - Акцент1 2 11" xfId="1877"/>
    <cellStyle name="40% — акцент1 2 11" xfId="1878"/>
    <cellStyle name="40% - Акцент1 2 11 10" xfId="33966"/>
    <cellStyle name="40% — акцент1 2 11 10" xfId="25469"/>
    <cellStyle name="40% - Акцент1 2 11 11" xfId="32153"/>
    <cellStyle name="40% — акцент1 2 11 11" xfId="35594"/>
    <cellStyle name="40% - Акцент1 2 11 12" xfId="35661"/>
    <cellStyle name="40% — акцент1 2 11 12" xfId="30682"/>
    <cellStyle name="40% - Акцент1 2 11 13" xfId="40102"/>
    <cellStyle name="40% — акцент1 2 11 13" xfId="40103"/>
    <cellStyle name="40% - Акцент1 2 11 14" xfId="44784"/>
    <cellStyle name="40% — акцент1 2 11 14" xfId="44621"/>
    <cellStyle name="40% - Акцент1 2 11 15" xfId="42546"/>
    <cellStyle name="40% — акцент1 2 11 15" xfId="44660"/>
    <cellStyle name="40% - Акцент1 2 11 16" xfId="49270"/>
    <cellStyle name="40% — акцент1 2 11 16" xfId="49271"/>
    <cellStyle name="40% - Акцент1 2 11 2" xfId="6354"/>
    <cellStyle name="40% — акцент1 2 11 2" xfId="6355"/>
    <cellStyle name="40% - Акцент1 2 11 3" xfId="15159"/>
    <cellStyle name="40% — акцент1 2 11 3" xfId="15160"/>
    <cellStyle name="40% - Акцент1 2 11 4" xfId="23291"/>
    <cellStyle name="40% — акцент1 2 11 4" xfId="23005"/>
    <cellStyle name="40% - Акцент1 2 11 5" xfId="15876"/>
    <cellStyle name="40% — акцент1 2 11 5" xfId="27727"/>
    <cellStyle name="40% - Акцент1 2 11 6" xfId="22311"/>
    <cellStyle name="40% — акцент1 2 11 6" xfId="24317"/>
    <cellStyle name="40% - Акцент1 2 11 7" xfId="16311"/>
    <cellStyle name="40% — акцент1 2 11 7" xfId="28981"/>
    <cellStyle name="40% - Акцент1 2 11 8" xfId="30229"/>
    <cellStyle name="40% — акцент1 2 11 8" xfId="30441"/>
    <cellStyle name="40% - Акцент1 2 11 9" xfId="33811"/>
    <cellStyle name="40% — акцент1 2 11 9" xfId="33572"/>
    <cellStyle name="40% - Акцент1 2 12" xfId="1879"/>
    <cellStyle name="40% — акцент1 2 12" xfId="1880"/>
    <cellStyle name="40% - Акцент1 2 12 10" xfId="28398"/>
    <cellStyle name="40% — акцент1 2 12 10" xfId="30687"/>
    <cellStyle name="40% - Акцент1 2 12 11" xfId="35824"/>
    <cellStyle name="40% — акцент1 2 12 11" xfId="35982"/>
    <cellStyle name="40% - Акцент1 2 12 12" xfId="36947"/>
    <cellStyle name="40% — акцент1 2 12 12" xfId="35855"/>
    <cellStyle name="40% - Акцент1 2 12 13" xfId="40104"/>
    <cellStyle name="40% — акцент1 2 12 13" xfId="40105"/>
    <cellStyle name="40% - Акцент1 2 12 14" xfId="45278"/>
    <cellStyle name="40% — акцент1 2 12 14" xfId="45115"/>
    <cellStyle name="40% - Акцент1 2 12 15" xfId="42535"/>
    <cellStyle name="40% — акцент1 2 12 15" xfId="42504"/>
    <cellStyle name="40% - Акцент1 2 12 16" xfId="49272"/>
    <cellStyle name="40% — акцент1 2 12 16" xfId="49273"/>
    <cellStyle name="40% - Акцент1 2 12 2" xfId="6356"/>
    <cellStyle name="40% — акцент1 2 12 2" xfId="6357"/>
    <cellStyle name="40% - Акцент1 2 12 3" xfId="15161"/>
    <cellStyle name="40% — акцент1 2 12 3" xfId="15162"/>
    <cellStyle name="40% - Акцент1 2 12 4" xfId="22719"/>
    <cellStyle name="40% — акцент1 2 12 4" xfId="22432"/>
    <cellStyle name="40% - Акцент1 2 12 5" xfId="27429"/>
    <cellStyle name="40% — акцент1 2 12 5" xfId="27142"/>
    <cellStyle name="40% - Акцент1 2 12 6" xfId="24779"/>
    <cellStyle name="40% — акцент1 2 12 6" xfId="17728"/>
    <cellStyle name="40% - Акцент1 2 12 7" xfId="25498"/>
    <cellStyle name="40% — акцент1 2 12 7" xfId="18130"/>
    <cellStyle name="40% - Акцент1 2 12 8" xfId="29680"/>
    <cellStyle name="40% — акцент1 2 12 8" xfId="29898"/>
    <cellStyle name="40% - Акцент1 2 12 9" xfId="33332"/>
    <cellStyle name="40% — акцент1 2 12 9" xfId="33106"/>
    <cellStyle name="40% - Акцент1 2 13" xfId="1881"/>
    <cellStyle name="40% — акцент1 2 13" xfId="1882"/>
    <cellStyle name="40% - Акцент1 2 13 10" xfId="20121"/>
    <cellStyle name="40% — акцент1 2 13 10" xfId="17019"/>
    <cellStyle name="40% - Акцент1 2 13 11" xfId="36218"/>
    <cellStyle name="40% — акцент1 2 13 11" xfId="33584"/>
    <cellStyle name="40% - Акцент1 2 13 12" xfId="37094"/>
    <cellStyle name="40% — акцент1 2 13 12" xfId="36913"/>
    <cellStyle name="40% - Акцент1 2 13 13" xfId="40106"/>
    <cellStyle name="40% — акцент1 2 13 13" xfId="40107"/>
    <cellStyle name="40% - Акцент1 2 13 14" xfId="44950"/>
    <cellStyle name="40% — акцент1 2 13 14" xfId="44785"/>
    <cellStyle name="40% - Акцент1 2 13 15" xfId="46142"/>
    <cellStyle name="40% — акцент1 2 13 15" xfId="42545"/>
    <cellStyle name="40% - Акцент1 2 13 16" xfId="49274"/>
    <cellStyle name="40% — акцент1 2 13 16" xfId="49275"/>
    <cellStyle name="40% - Акцент1 2 13 2" xfId="6358"/>
    <cellStyle name="40% — акцент1 2 13 2" xfId="6359"/>
    <cellStyle name="40% - Акцент1 2 13 3" xfId="15163"/>
    <cellStyle name="40% — акцент1 2 13 3" xfId="15164"/>
    <cellStyle name="40% - Акцент1 2 13 4" xfId="22132"/>
    <cellStyle name="40% — акцент1 2 13 4" xfId="21842"/>
    <cellStyle name="40% - Акцент1 2 13 5" xfId="26846"/>
    <cellStyle name="40% — акцент1 2 13 5" xfId="26559"/>
    <cellStyle name="40% - Акцент1 2 13 6" xfId="25768"/>
    <cellStyle name="40% — акцент1 2 13 6" xfId="29413"/>
    <cellStyle name="40% - Акцент1 2 13 7" xfId="27938"/>
    <cellStyle name="40% — акцент1 2 13 7" xfId="19102"/>
    <cellStyle name="40% - Акцент1 2 13 8" xfId="31102"/>
    <cellStyle name="40% — акцент1 2 13 8" xfId="29639"/>
    <cellStyle name="40% - Акцент1 2 13 9" xfId="24586"/>
    <cellStyle name="40% — акцент1 2 13 9" xfId="14066"/>
    <cellStyle name="40% - Акцент1 2 14" xfId="1883"/>
    <cellStyle name="40% — акцент1 2 14" xfId="1884"/>
    <cellStyle name="40% - Акцент1 2 14 10" xfId="25847"/>
    <cellStyle name="40% — акцент1 2 14 10" xfId="22995"/>
    <cellStyle name="40% - Акцент1 2 14 11" xfId="31817"/>
    <cellStyle name="40% — акцент1 2 14 11" xfId="37633"/>
    <cellStyle name="40% - Акцент1 2 14 12" xfId="31350"/>
    <cellStyle name="40% — акцент1 2 14 12" xfId="31853"/>
    <cellStyle name="40% - Акцент1 2 14 13" xfId="40108"/>
    <cellStyle name="40% — акцент1 2 14 13" xfId="40109"/>
    <cellStyle name="40% - Акцент1 2 14 14" xfId="44622"/>
    <cellStyle name="40% — акцент1 2 14 14" xfId="43552"/>
    <cellStyle name="40% - Акцент1 2 14 15" xfId="44494"/>
    <cellStyle name="40% — акцент1 2 14 15" xfId="46764"/>
    <cellStyle name="40% - Акцент1 2 14 16" xfId="49276"/>
    <cellStyle name="40% — акцент1 2 14 16" xfId="49277"/>
    <cellStyle name="40% - Акцент1 2 14 2" xfId="6360"/>
    <cellStyle name="40% — акцент1 2 14 2" xfId="6361"/>
    <cellStyle name="40% - Акцент1 2 14 3" xfId="15165"/>
    <cellStyle name="40% — акцент1 2 14 3" xfId="15166"/>
    <cellStyle name="40% - Акцент1 2 14 4" xfId="21546"/>
    <cellStyle name="40% — акцент1 2 14 4" xfId="22720"/>
    <cellStyle name="40% - Акцент1 2 14 5" xfId="17896"/>
    <cellStyle name="40% — акцент1 2 14 5" xfId="26272"/>
    <cellStyle name="40% - Акцент1 2 14 6" xfId="29141"/>
    <cellStyle name="40% — акцент1 2 14 6" xfId="28853"/>
    <cellStyle name="40% - Акцент1 2 14 7" xfId="19611"/>
    <cellStyle name="40% — акцент1 2 14 7" xfId="31168"/>
    <cellStyle name="40% - Акцент1 2 14 8" xfId="27607"/>
    <cellStyle name="40% — акцент1 2 14 8" xfId="32968"/>
    <cellStyle name="40% - Акцент1 2 14 9" xfId="32326"/>
    <cellStyle name="40% — акцент1 2 14 9" xfId="29946"/>
    <cellStyle name="40% - Акцент1 2 15" xfId="1885"/>
    <cellStyle name="40% — акцент1 2 15" xfId="1886"/>
    <cellStyle name="40% - Акцент1 2 15 10" xfId="31545"/>
    <cellStyle name="40% — акцент1 2 15 10" xfId="14043"/>
    <cellStyle name="40% - Акцент1 2 15 11" xfId="37486"/>
    <cellStyle name="40% — акцент1 2 15 11" xfId="37330"/>
    <cellStyle name="40% - Акцент1 2 15 12" xfId="36394"/>
    <cellStyle name="40% — акцент1 2 15 12" xfId="38345"/>
    <cellStyle name="40% - Акцент1 2 15 13" xfId="40110"/>
    <cellStyle name="40% — акцент1 2 15 13" xfId="40111"/>
    <cellStyle name="40% - Акцент1 2 15 14" xfId="42006"/>
    <cellStyle name="40% — акцент1 2 15 14" xfId="43553"/>
    <cellStyle name="40% - Акцент1 2 15 15" xfId="44886"/>
    <cellStyle name="40% — акцент1 2 15 15" xfId="46579"/>
    <cellStyle name="40% - Акцент1 2 15 16" xfId="49278"/>
    <cellStyle name="40% — акцент1 2 15 16" xfId="49279"/>
    <cellStyle name="40% - Акцент1 2 15 2" xfId="6362"/>
    <cellStyle name="40% — акцент1 2 15 2" xfId="6363"/>
    <cellStyle name="40% - Акцент1 2 15 3" xfId="15167"/>
    <cellStyle name="40% — акцент1 2 15 3" xfId="15168"/>
    <cellStyle name="40% - Акцент1 2 15 4" xfId="22433"/>
    <cellStyle name="40% — акцент1 2 15 4" xfId="22133"/>
    <cellStyle name="40% - Акцент1 2 15 5" xfId="25986"/>
    <cellStyle name="40% — акцент1 2 15 5" xfId="25692"/>
    <cellStyle name="40% - Акцент1 2 15 6" xfId="28565"/>
    <cellStyle name="40% — акцент1 2 15 6" xfId="28283"/>
    <cellStyle name="40% - Акцент1 2 15 7" xfId="30893"/>
    <cellStyle name="40% — акцент1 2 15 7" xfId="30630"/>
    <cellStyle name="40% - Акцент1 2 15 8" xfId="32713"/>
    <cellStyle name="40% — акцент1 2 15 8" xfId="32470"/>
    <cellStyle name="40% - Акцент1 2 15 9" xfId="14504"/>
    <cellStyle name="40% — акцент1 2 15 9" xfId="32541"/>
    <cellStyle name="40% - Акцент1 2 16" xfId="1887"/>
    <cellStyle name="40% — акцент1 2 16" xfId="1888"/>
    <cellStyle name="40% - Акцент1 2 16 10" xfId="32864"/>
    <cellStyle name="40% — акцент1 2 16 10" xfId="27046"/>
    <cellStyle name="40% - Акцент1 2 16 11" xfId="37179"/>
    <cellStyle name="40% — акцент1 2 16 11" xfId="37026"/>
    <cellStyle name="40% - Акцент1 2 16 12" xfId="38264"/>
    <cellStyle name="40% — акцент1 2 16 12" xfId="38188"/>
    <cellStyle name="40% - Акцент1 2 16 13" xfId="40112"/>
    <cellStyle name="40% — акцент1 2 16 13" xfId="40113"/>
    <cellStyle name="40% - Акцент1 2 16 14" xfId="41089"/>
    <cellStyle name="40% — акцент1 2 16 14" xfId="46858"/>
    <cellStyle name="40% - Акцент1 2 16 15" xfId="45566"/>
    <cellStyle name="40% — акцент1 2 16 15" xfId="47649"/>
    <cellStyle name="40% - Акцент1 2 16 16" xfId="49280"/>
    <cellStyle name="40% — акцент1 2 16 16" xfId="49281"/>
    <cellStyle name="40% - Акцент1 2 16 2" xfId="6364"/>
    <cellStyle name="40% — акцент1 2 16 2" xfId="6365"/>
    <cellStyle name="40% - Акцент1 2 16 3" xfId="15169"/>
    <cellStyle name="40% — акцент1 2 16 3" xfId="15170"/>
    <cellStyle name="40% - Акцент1 2 16 4" xfId="21843"/>
    <cellStyle name="40% — акцент1 2 16 4" xfId="21547"/>
    <cellStyle name="40% - Акцент1 2 16 5" xfId="18123"/>
    <cellStyle name="40% — акцент1 2 16 5" xfId="24327"/>
    <cellStyle name="40% - Акцент1 2 16 6" xfId="26062"/>
    <cellStyle name="40% — акцент1 2 16 6" xfId="28001"/>
    <cellStyle name="40% - Акцент1 2 16 7" xfId="30371"/>
    <cellStyle name="40% — акцент1 2 16 7" xfId="30096"/>
    <cellStyle name="40% - Акцент1 2 16 8" xfId="32217"/>
    <cellStyle name="40% — акцент1 2 16 8" xfId="31960"/>
    <cellStyle name="40% - Акцент1 2 16 9" xfId="31037"/>
    <cellStyle name="40% — акцент1 2 16 9" xfId="28720"/>
    <cellStyle name="40% - Акцент1 2 17" xfId="1889"/>
    <cellStyle name="40% — акцент1 2 17" xfId="6351"/>
    <cellStyle name="40% - Акцент1 2 17 10" xfId="36327"/>
    <cellStyle name="40% - Акцент1 2 17 11" xfId="28921"/>
    <cellStyle name="40% - Акцент1 2 17 12" xfId="38108"/>
    <cellStyle name="40% - Акцент1 2 17 13" xfId="40114"/>
    <cellStyle name="40% - Акцент1 2 17 14" xfId="46695"/>
    <cellStyle name="40% - Акцент1 2 17 15" xfId="47571"/>
    <cellStyle name="40% - Акцент1 2 17 16" xfId="49282"/>
    <cellStyle name="40% - Акцент1 2 17 2" xfId="6366"/>
    <cellStyle name="40% - Акцент1 2 17 3" xfId="15171"/>
    <cellStyle name="40% - Акцент1 2 17 4" xfId="20216"/>
    <cellStyle name="40% - Акцент1 2 17 5" xfId="17924"/>
    <cellStyle name="40% - Акцент1 2 17 6" xfId="19735"/>
    <cellStyle name="40% - Акцент1 2 17 7" xfId="29832"/>
    <cellStyle name="40% - Акцент1 2 17 8" xfId="31701"/>
    <cellStyle name="40% - Акцент1 2 17 9" xfId="25193"/>
    <cellStyle name="40% - Акцент1 2 18" xfId="1890"/>
    <cellStyle name="40% — акцент1 2 18" xfId="15156"/>
    <cellStyle name="40% - Акцент1 2 18 10" xfId="36877"/>
    <cellStyle name="40% - Акцент1 2 18 11" xfId="38032"/>
    <cellStyle name="40% - Акцент1 2 18 12" xfId="40115"/>
    <cellStyle name="40% - Акцент1 2 18 13" xfId="46534"/>
    <cellStyle name="40% - Акцент1 2 18 14" xfId="47489"/>
    <cellStyle name="40% - Акцент1 2 18 15" xfId="49283"/>
    <cellStyle name="40% - Акцент1 2 18 2" xfId="6367"/>
    <cellStyle name="40% - Акцент1 2 18 3" xfId="17134"/>
    <cellStyle name="40% - Акцент1 2 18 4" xfId="18235"/>
    <cellStyle name="40% - Акцент1 2 18 5" xfId="22546"/>
    <cellStyle name="40% - Акцент1 2 18 6" xfId="29569"/>
    <cellStyle name="40% - Акцент1 2 18 7" xfId="31449"/>
    <cellStyle name="40% - Акцент1 2 18 8" xfId="19336"/>
    <cellStyle name="40% - Акцент1 2 18 9" xfId="36125"/>
    <cellStyle name="40% - Акцент1 2 19" xfId="1891"/>
    <cellStyle name="40% — акцент1 2 19" xfId="24154"/>
    <cellStyle name="40% - Акцент1 2 19 10" xfId="37950"/>
    <cellStyle name="40% - Акцент1 2 19 11" xfId="40116"/>
    <cellStyle name="40% - Акцент1 2 19 12" xfId="46374"/>
    <cellStyle name="40% - Акцент1 2 19 13" xfId="47412"/>
    <cellStyle name="40% - Акцент1 2 19 14" xfId="49284"/>
    <cellStyle name="40% - Акцент1 2 19 2" xfId="6368"/>
    <cellStyle name="40% - Акцент1 2 19 3" xfId="14243"/>
    <cellStyle name="40% - Акцент1 2 19 4" xfId="23223"/>
    <cellStyle name="40% - Акцент1 2 19 5" xfId="19020"/>
    <cellStyle name="40% - Акцент1 2 19 6" xfId="31217"/>
    <cellStyle name="40% - Акцент1 2 19 7" xfId="22197"/>
    <cellStyle name="40% - Акцент1 2 19 8" xfId="35931"/>
    <cellStyle name="40% - Акцент1 2 19 9" xfId="36724"/>
    <cellStyle name="40% - Акцент1 2 2" xfId="168"/>
    <cellStyle name="40% — акцент1 2 2" xfId="1892"/>
    <cellStyle name="40% - Акцент1 2 2 10" xfId="4807"/>
    <cellStyle name="40% — акцент1 2 2 10" xfId="35734"/>
    <cellStyle name="40% - Акцент1 2 2 11" xfId="6369"/>
    <cellStyle name="40% — акцент1 2 2 11" xfId="36574"/>
    <cellStyle name="40% - Акцент1 2 2 12" xfId="8747"/>
    <cellStyle name="40% — акцент1 2 2 12" xfId="37868"/>
    <cellStyle name="40% - Акцент1 2 2 13" xfId="9066"/>
    <cellStyle name="40% — акцент1 2 2 13" xfId="40117"/>
    <cellStyle name="40% - Акцент1 2 2 14" xfId="9225"/>
    <cellStyle name="40% — акцент1 2 2 14" xfId="46217"/>
    <cellStyle name="40% - Акцент1 2 2 15" xfId="9543"/>
    <cellStyle name="40% — акцент1 2 2 15" xfId="47335"/>
    <cellStyle name="40% - Акцент1 2 2 16" xfId="9861"/>
    <cellStyle name="40% — акцент1 2 2 16" xfId="49285"/>
    <cellStyle name="40% - Акцент1 2 2 17" xfId="10179"/>
    <cellStyle name="40% - Акцент1 2 2 18" xfId="10497"/>
    <cellStyle name="40% - Акцент1 2 2 19" xfId="10815"/>
    <cellStyle name="40% - Акцент1 2 2 2" xfId="1893"/>
    <cellStyle name="40% — акцент1 2 2 2" xfId="6370"/>
    <cellStyle name="40% - Акцент1 2 2 2 10" xfId="35539"/>
    <cellStyle name="40% - Акцент1 2 2 2 11" xfId="36427"/>
    <cellStyle name="40% - Акцент1 2 2 2 12" xfId="37787"/>
    <cellStyle name="40% - Акцент1 2 2 2 13" xfId="40118"/>
    <cellStyle name="40% - Акцент1 2 2 2 14" xfId="46067"/>
    <cellStyle name="40% - Акцент1 2 2 2 15" xfId="47259"/>
    <cellStyle name="40% - Акцент1 2 2 2 16" xfId="49286"/>
    <cellStyle name="40% - Акцент1 2 2 2 2" xfId="6371"/>
    <cellStyle name="40% - Акцент1 2 2 2 3" xfId="15174"/>
    <cellStyle name="40% - Акцент1 2 2 2 4" xfId="25613"/>
    <cellStyle name="40% - Акцент1 2 2 2 5" xfId="25407"/>
    <cellStyle name="40% - Акцент1 2 2 2 6" xfId="19584"/>
    <cellStyle name="40% - Акцент1 2 2 2 7" xfId="22789"/>
    <cellStyle name="40% - Акцент1 2 2 2 8" xfId="16272"/>
    <cellStyle name="40% - Акцент1 2 2 2 9" xfId="32030"/>
    <cellStyle name="40% - Акцент1 2 2 20" xfId="11133"/>
    <cellStyle name="40% - Акцент1 2 2 21" xfId="11451"/>
    <cellStyle name="40% - Акцент1 2 2 22" xfId="11769"/>
    <cellStyle name="40% - Акцент1 2 2 23" xfId="12087"/>
    <cellStyle name="40% - Акцент1 2 2 24" xfId="12564"/>
    <cellStyle name="40% - Акцент1 2 2 25" xfId="12723"/>
    <cellStyle name="40% - Акцент1 2 2 26" xfId="13199"/>
    <cellStyle name="40% - Акцент1 2 2 27" xfId="13522"/>
    <cellStyle name="40% - Акцент1 2 2 28" xfId="16814"/>
    <cellStyle name="40% - Акцент1 2 2 29" xfId="18623"/>
    <cellStyle name="40% - Акцент1 2 2 3" xfId="1894"/>
    <cellStyle name="40% — акцент1 2 2 3" xfId="15173"/>
    <cellStyle name="40% - Акцент1 2 2 3 10" xfId="31891"/>
    <cellStyle name="40% - Акцент1 2 2 3 11" xfId="37710"/>
    <cellStyle name="40% - Акцент1 2 2 3 12" xfId="40119"/>
    <cellStyle name="40% - Акцент1 2 2 3 13" xfId="45911"/>
    <cellStyle name="40% - Акцент1 2 2 3 14" xfId="47178"/>
    <cellStyle name="40% - Акцент1 2 2 3 15" xfId="49287"/>
    <cellStyle name="40% - Акцент1 2 2 3 2" xfId="6372"/>
    <cellStyle name="40% - Акцент1 2 2 3 3" xfId="25324"/>
    <cellStyle name="40% - Акцент1 2 2 3 4" xfId="17976"/>
    <cellStyle name="40% - Акцент1 2 2 3 5" xfId="22906"/>
    <cellStyle name="40% - Акцент1 2 2 3 6" xfId="22309"/>
    <cellStyle name="40% - Акцент1 2 2 3 7" xfId="30486"/>
    <cellStyle name="40% - Акцент1 2 2 3 8" xfId="25465"/>
    <cellStyle name="40% - Акцент1 2 2 3 9" xfId="13884"/>
    <cellStyle name="40% - Акцент1 2 2 30" xfId="25074"/>
    <cellStyle name="40% - Акцент1 2 2 31" xfId="20532"/>
    <cellStyle name="40% - Акцент1 2 2 32" xfId="13877"/>
    <cellStyle name="40% - Акцент1 2 2 33" xfId="31057"/>
    <cellStyle name="40% - Акцент1 2 2 34" xfId="30535"/>
    <cellStyle name="40% - Акцент1 2 2 35" xfId="32157"/>
    <cellStyle name="40% - Акцент1 2 2 36" xfId="35274"/>
    <cellStyle name="40% - Акцент1 2 2 37" xfId="38541"/>
    <cellStyle name="40% - Акцент1 2 2 38" xfId="41821"/>
    <cellStyle name="40% - Акцент1 2 2 39" xfId="44330"/>
    <cellStyle name="40% - Акцент1 2 2 4" xfId="1895"/>
    <cellStyle name="40% — акцент1 2 2 4" xfId="16120"/>
    <cellStyle name="40% - Акцент1 2 2 4 10" xfId="33033"/>
    <cellStyle name="40% - Акцент1 2 2 4 11" xfId="40120"/>
    <cellStyle name="40% - Акцент1 2 2 4 12" xfId="45755"/>
    <cellStyle name="40% - Акцент1 2 2 4 13" xfId="47098"/>
    <cellStyle name="40% - Акцент1 2 2 4 14" xfId="49288"/>
    <cellStyle name="40% - Акцент1 2 2 4 2" xfId="6373"/>
    <cellStyle name="40% - Акцент1 2 2 4 3" xfId="14157"/>
    <cellStyle name="40% - Акцент1 2 2 4 4" xfId="22160"/>
    <cellStyle name="40% - Акцент1 2 2 4 5" xfId="17307"/>
    <cellStyle name="40% - Акцент1 2 2 4 6" xfId="23789"/>
    <cellStyle name="40% - Акцент1 2 2 4 7" xfId="32826"/>
    <cellStyle name="40% - Акцент1 2 2 4 8" xfId="35345"/>
    <cellStyle name="40% - Акцент1 2 2 4 9" xfId="33235"/>
    <cellStyle name="40% - Акцент1 2 2 40" xfId="47845"/>
    <cellStyle name="40% - Акцент1 2 2 5" xfId="1896"/>
    <cellStyle name="40% — акцент1 2 2 5" xfId="21330"/>
    <cellStyle name="40% - Акцент1 2 2 5 10" xfId="40121"/>
    <cellStyle name="40% - Акцент1 2 2 5 11" xfId="45601"/>
    <cellStyle name="40% - Акцент1 2 2 5 12" xfId="47019"/>
    <cellStyle name="40% - Акцент1 2 2 5 13" xfId="49289"/>
    <cellStyle name="40% - Акцент1 2 2 5 2" xfId="6374"/>
    <cellStyle name="40% - Акцент1 2 2 5 3" xfId="17491"/>
    <cellStyle name="40% - Акцент1 2 2 5 4" xfId="27154"/>
    <cellStyle name="40% - Акцент1 2 2 5 5" xfId="18200"/>
    <cellStyle name="40% - Акцент1 2 2 5 6" xfId="18050"/>
    <cellStyle name="40% - Акцент1 2 2 5 7" xfId="35151"/>
    <cellStyle name="40% - Акцент1 2 2 5 8" xfId="35057"/>
    <cellStyle name="40% - Акцент1 2 2 5 9" xfId="37245"/>
    <cellStyle name="40% - Акцент1 2 2 6" xfId="3900"/>
    <cellStyle name="40% — акцент1 2 2 6" xfId="19436"/>
    <cellStyle name="40% - Акцент1 2 2 7" xfId="4182"/>
    <cellStyle name="40% — акцент1 2 2 7" xfId="17674"/>
    <cellStyle name="40% - Акцент1 2 2 8" xfId="4445"/>
    <cellStyle name="40% — акцент1 2 2 8" xfId="29982"/>
    <cellStyle name="40% - Акцент1 2 2 9" xfId="4603"/>
    <cellStyle name="40% — акцент1 2 2 9" xfId="30959"/>
    <cellStyle name="40% - Акцент1 2 20" xfId="1897"/>
    <cellStyle name="40% — акцент1 2 20" xfId="14727"/>
    <cellStyle name="40% - Акцент1 2 20 10" xfId="40122"/>
    <cellStyle name="40% - Акцент1 2 20 11" xfId="45438"/>
    <cellStyle name="40% - Акцент1 2 20 12" xfId="46940"/>
    <cellStyle name="40% - Акцент1 2 20 13" xfId="49290"/>
    <cellStyle name="40% - Акцент1 2 20 2" xfId="6375"/>
    <cellStyle name="40% - Акцент1 2 20 3" xfId="22611"/>
    <cellStyle name="40% - Акцент1 2 20 4" xfId="27170"/>
    <cellStyle name="40% - Акцент1 2 20 5" xfId="30704"/>
    <cellStyle name="40% - Акцент1 2 20 6" xfId="20464"/>
    <cellStyle name="40% - Акцент1 2 20 7" xfId="34947"/>
    <cellStyle name="40% - Акцент1 2 20 8" xfId="33973"/>
    <cellStyle name="40% - Акцент1 2 20 9" xfId="34838"/>
    <cellStyle name="40% - Акцент1 2 21" xfId="1898"/>
    <cellStyle name="40% — акцент1 2 21" xfId="21320"/>
    <cellStyle name="40% - Акцент1 2 21 10" xfId="43550"/>
    <cellStyle name="40% - Акцент1 2 21 11" xfId="42848"/>
    <cellStyle name="40% - Акцент1 2 21 12" xfId="49291"/>
    <cellStyle name="40% - Акцент1 2 21 2" xfId="6376"/>
    <cellStyle name="40% - Акцент1 2 21 3" xfId="25509"/>
    <cellStyle name="40% - Акцент1 2 21 4" xfId="17339"/>
    <cellStyle name="40% - Акцент1 2 21 5" xfId="25844"/>
    <cellStyle name="40% - Акцент1 2 21 6" xfId="34404"/>
    <cellStyle name="40% - Акцент1 2 21 7" xfId="29607"/>
    <cellStyle name="40% - Акцент1 2 21 8" xfId="28167"/>
    <cellStyle name="40% - Акцент1 2 21 9" xfId="40123"/>
    <cellStyle name="40% - Акцент1 2 22" xfId="1899"/>
    <cellStyle name="40% — акцент1 2 22" xfId="19065"/>
    <cellStyle name="40% - Акцент1 2 22 10" xfId="46288"/>
    <cellStyle name="40% - Акцент1 2 22 11" xfId="49292"/>
    <cellStyle name="40% - Акцент1 2 22 2" xfId="6377"/>
    <cellStyle name="40% - Акцент1 2 22 3" xfId="19351"/>
    <cellStyle name="40% - Акцент1 2 22 4" xfId="25131"/>
    <cellStyle name="40% - Акцент1 2 22 5" xfId="25614"/>
    <cellStyle name="40% - Акцент1 2 22 6" xfId="33836"/>
    <cellStyle name="40% - Акцент1 2 22 7" xfId="37368"/>
    <cellStyle name="40% - Акцент1 2 22 8" xfId="40124"/>
    <cellStyle name="40% - Акцент1 2 22 9" xfId="44361"/>
    <cellStyle name="40% - Акцент1 2 23" xfId="1900"/>
    <cellStyle name="40% — акцент1 2 23" xfId="17043"/>
    <cellStyle name="40% - Акцент1 2 23 10" xfId="49293"/>
    <cellStyle name="40% - Акцент1 2 23 2" xfId="6378"/>
    <cellStyle name="40% - Акцент1 2 23 3" xfId="22365"/>
    <cellStyle name="40% - Акцент1 2 23 4" xfId="29463"/>
    <cellStyle name="40% - Акцент1 2 23 5" xfId="29318"/>
    <cellStyle name="40% - Акцент1 2 23 6" xfId="33579"/>
    <cellStyle name="40% - Акцент1 2 23 7" xfId="40125"/>
    <cellStyle name="40% - Акцент1 2 23 8" xfId="44442"/>
    <cellStyle name="40% - Акцент1 2 23 9" xfId="45025"/>
    <cellStyle name="40% - Акцент1 2 24" xfId="1901"/>
    <cellStyle name="40% — акцент1 2 24" xfId="34499"/>
    <cellStyle name="40% - Акцент1 2 24 2" xfId="6379"/>
    <cellStyle name="40% - Акцент1 2 24 3" xfId="31316"/>
    <cellStyle name="40% - Акцент1 2 24 4" xfId="34847"/>
    <cellStyle name="40% - Акцент1 2 24 5" xfId="36363"/>
    <cellStyle name="40% - Акцент1 2 24 6" xfId="40126"/>
    <cellStyle name="40% - Акцент1 2 24 7" xfId="43549"/>
    <cellStyle name="40% - Акцент1 2 24 8" xfId="41912"/>
    <cellStyle name="40% - Акцент1 2 24 9" xfId="49294"/>
    <cellStyle name="40% - Акцент1 2 25" xfId="1873"/>
    <cellStyle name="40% — акцент1 2 25" xfId="33023"/>
    <cellStyle name="40% - Акцент1 2 25 2" xfId="15155"/>
    <cellStyle name="40% - Акцент1 2 25 3" xfId="31738"/>
    <cellStyle name="40% - Акцент1 2 25 4" xfId="33380"/>
    <cellStyle name="40% - Акцент1 2 25 5" xfId="40098"/>
    <cellStyle name="40% - Акцент1 2 25 6" xfId="45437"/>
    <cellStyle name="40% - Акцент1 2 25 7" xfId="46939"/>
    <cellStyle name="40% - Акцент1 2 25 8" xfId="49266"/>
    <cellStyle name="40% - Акцент1 2 26" xfId="3899"/>
    <cellStyle name="40% — акцент1 2 26" xfId="32653"/>
    <cellStyle name="40% - Акцент1 2 27" xfId="4181"/>
    <cellStyle name="40% — акцент1 2 27" xfId="37098"/>
    <cellStyle name="40% - Акцент1 2 28" xfId="4444"/>
    <cellStyle name="40% — акцент1 2 28" xfId="40099"/>
    <cellStyle name="40% - Акцент1 2 29" xfId="4604"/>
    <cellStyle name="40% — акцент1 2 29" xfId="45277"/>
    <cellStyle name="40% - Акцент1 2 3" xfId="1902"/>
    <cellStyle name="40% — акцент1 2 3" xfId="1903"/>
    <cellStyle name="40% - Акцент1 2 3 10" xfId="21921"/>
    <cellStyle name="40% — акцент1 2 3 10" xfId="33684"/>
    <cellStyle name="40% - Акцент1 2 3 11" xfId="30644"/>
    <cellStyle name="40% — акцент1 2 3 11" xfId="20747"/>
    <cellStyle name="40% - Акцент1 2 3 12" xfId="31388"/>
    <cellStyle name="40% — акцент1 2 3 12" xfId="29852"/>
    <cellStyle name="40% - Акцент1 2 3 13" xfId="40127"/>
    <cellStyle name="40% — акцент1 2 3 13" xfId="40128"/>
    <cellStyle name="40% - Акцент1 2 3 14" xfId="42389"/>
    <cellStyle name="40% — акцент1 2 3 14" xfId="42161"/>
    <cellStyle name="40% - Акцент1 2 3 15" xfId="44545"/>
    <cellStyle name="40% — акцент1 2 3 15" xfId="44550"/>
    <cellStyle name="40% - Акцент1 2 3 16" xfId="49295"/>
    <cellStyle name="40% — акцент1 2 3 16" xfId="49296"/>
    <cellStyle name="40% - Акцент1 2 3 2" xfId="6380"/>
    <cellStyle name="40% — акцент1 2 3 2" xfId="6381"/>
    <cellStyle name="40% - Акцент1 2 3 3" xfId="15181"/>
    <cellStyle name="40% — акцент1 2 3 3" xfId="15182"/>
    <cellStyle name="40% - Акцент1 2 3 4" xfId="23006"/>
    <cellStyle name="40% — акцент1 2 3 4" xfId="20214"/>
    <cellStyle name="40% - Акцент1 2 3 5" xfId="15877"/>
    <cellStyle name="40% — акцент1 2 3 5" xfId="27728"/>
    <cellStyle name="40% - Акцент1 2 3 6" xfId="25363"/>
    <cellStyle name="40% — акцент1 2 3 6" xfId="26348"/>
    <cellStyle name="40% - Акцент1 2 3 7" xfId="20274"/>
    <cellStyle name="40% — акцент1 2 3 7" xfId="27510"/>
    <cellStyle name="40% - Акцент1 2 3 8" xfId="26023"/>
    <cellStyle name="40% — акцент1 2 3 8" xfId="30597"/>
    <cellStyle name="40% - Акцент1 2 3 9" xfId="18590"/>
    <cellStyle name="40% — акцент1 2 3 9" xfId="34727"/>
    <cellStyle name="40% - Акцент1 2 30" xfId="4808"/>
    <cellStyle name="40% — акцент1 2 30" xfId="44324"/>
    <cellStyle name="40% - Акцент1 2 31" xfId="6350"/>
    <cellStyle name="40% — акцент1 2 31" xfId="49267"/>
    <cellStyle name="40% - Акцент1 2 32" xfId="8392"/>
    <cellStyle name="40% - Акцент1 2 32 2" xfId="21089"/>
    <cellStyle name="40% - Акцент1 2 33" xfId="8455"/>
    <cellStyle name="40% - Акцент1 2 33 2" xfId="21152"/>
    <cellStyle name="40% - Акцент1 2 34" xfId="8746"/>
    <cellStyle name="40% - Акцент1 2 35" xfId="9065"/>
    <cellStyle name="40% - Акцент1 2 36" xfId="9226"/>
    <cellStyle name="40% - Акцент1 2 37" xfId="9544"/>
    <cellStyle name="40% - Акцент1 2 38" xfId="9862"/>
    <cellStyle name="40% - Акцент1 2 39" xfId="10180"/>
    <cellStyle name="40% - Акцент1 2 4" xfId="1904"/>
    <cellStyle name="40% — акцент1 2 4" xfId="1905"/>
    <cellStyle name="40% - Акцент1 2 4 10" xfId="19472"/>
    <cellStyle name="40% — акцент1 2 4 10" xfId="25222"/>
    <cellStyle name="40% - Акцент1 2 4 11" xfId="34180"/>
    <cellStyle name="40% — акцент1 2 4 11" xfId="31368"/>
    <cellStyle name="40% - Акцент1 2 4 12" xfId="18128"/>
    <cellStyle name="40% — акцент1 2 4 12" xfId="36848"/>
    <cellStyle name="40% - Акцент1 2 4 13" xfId="40129"/>
    <cellStyle name="40% — акцент1 2 4 13" xfId="40130"/>
    <cellStyle name="40% - Акцент1 2 4 14" xfId="42296"/>
    <cellStyle name="40% — акцент1 2 4 14" xfId="42137"/>
    <cellStyle name="40% - Акцент1 2 4 15" xfId="40245"/>
    <cellStyle name="40% — акцент1 2 4 15" xfId="43005"/>
    <cellStyle name="40% - Акцент1 2 4 16" xfId="49297"/>
    <cellStyle name="40% — акцент1 2 4 16" xfId="49298"/>
    <cellStyle name="40% - Акцент1 2 4 2" xfId="6382"/>
    <cellStyle name="40% — акцент1 2 4 2" xfId="6383"/>
    <cellStyle name="40% - Акцент1 2 4 3" xfId="15183"/>
    <cellStyle name="40% — акцент1 2 4 3" xfId="15184"/>
    <cellStyle name="40% - Акцент1 2 4 4" xfId="20213"/>
    <cellStyle name="40% — акцент1 2 4 4" xfId="17809"/>
    <cellStyle name="40% - Акцент1 2 4 5" xfId="27430"/>
    <cellStyle name="40% — акцент1 2 4 5" xfId="27143"/>
    <cellStyle name="40% - Акцент1 2 4 6" xfId="17697"/>
    <cellStyle name="40% — акцент1 2 4 6" xfId="19168"/>
    <cellStyle name="40% - Акцент1 2 4 7" xfId="27608"/>
    <cellStyle name="40% — акцент1 2 4 7" xfId="27524"/>
    <cellStyle name="40% - Акцент1 2 4 8" xfId="30169"/>
    <cellStyle name="40% — акцент1 2 4 8" xfId="30061"/>
    <cellStyle name="40% - Акцент1 2 4 9" xfId="34496"/>
    <cellStyle name="40% — акцент1 2 4 9" xfId="34270"/>
    <cellStyle name="40% - Акцент1 2 40" xfId="10498"/>
    <cellStyle name="40% - Акцент1 2 41" xfId="10816"/>
    <cellStyle name="40% - Акцент1 2 42" xfId="11134"/>
    <cellStyle name="40% - Акцент1 2 43" xfId="11452"/>
    <cellStyle name="40% - Акцент1 2 44" xfId="11770"/>
    <cellStyle name="40% - Акцент1 2 45" xfId="12088"/>
    <cellStyle name="40% - Акцент1 2 46" xfId="12563"/>
    <cellStyle name="40% - Акцент1 2 47" xfId="12724"/>
    <cellStyle name="40% - Акцент1 2 48" xfId="13198"/>
    <cellStyle name="40% - Акцент1 2 49" xfId="13521"/>
    <cellStyle name="40% - Акцент1 2 5" xfId="1906"/>
    <cellStyle name="40% — акцент1 2 5" xfId="1907"/>
    <cellStyle name="40% - Акцент1 2 5 10" xfId="15263"/>
    <cellStyle name="40% — акцент1 2 5 10" xfId="22001"/>
    <cellStyle name="40% - Акцент1 2 5 11" xfId="17183"/>
    <cellStyle name="40% — акцент1 2 5 11" xfId="31067"/>
    <cellStyle name="40% - Акцент1 2 5 12" xfId="37066"/>
    <cellStyle name="40% — акцент1 2 5 12" xfId="37553"/>
    <cellStyle name="40% - Акцент1 2 5 13" xfId="40131"/>
    <cellStyle name="40% — акцент1 2 5 13" xfId="40132"/>
    <cellStyle name="40% - Акцент1 2 5 14" xfId="42005"/>
    <cellStyle name="40% — акцент1 2 5 14" xfId="43551"/>
    <cellStyle name="40% - Акцент1 2 5 15" xfId="45050"/>
    <cellStyle name="40% — акцент1 2 5 15" xfId="39582"/>
    <cellStyle name="40% - Акцент1 2 5 16" xfId="49299"/>
    <cellStyle name="40% — акцент1 2 5 16" xfId="49300"/>
    <cellStyle name="40% - Акцент1 2 5 2" xfId="6384"/>
    <cellStyle name="40% — акцент1 2 5 2" xfId="6385"/>
    <cellStyle name="40% - Акцент1 2 5 3" xfId="15185"/>
    <cellStyle name="40% — акцент1 2 5 3" xfId="15186"/>
    <cellStyle name="40% - Акцент1 2 5 4" xfId="17370"/>
    <cellStyle name="40% — акцент1 2 5 4" xfId="17627"/>
    <cellStyle name="40% - Акцент1 2 5 5" xfId="26847"/>
    <cellStyle name="40% — акцент1 2 5 5" xfId="26560"/>
    <cellStyle name="40% - Акцент1 2 5 6" xfId="25955"/>
    <cellStyle name="40% — акцент1 2 5 6" xfId="29414"/>
    <cellStyle name="40% - Акцент1 2 5 7" xfId="27424"/>
    <cellStyle name="40% — акцент1 2 5 7" xfId="20534"/>
    <cellStyle name="40% - Акцент1 2 5 8" xfId="31016"/>
    <cellStyle name="40% — акцент1 2 5 8" xfId="30860"/>
    <cellStyle name="40% - Акцент1 2 5 9" xfId="34033"/>
    <cellStyle name="40% — акцент1 2 5 9" xfId="33808"/>
    <cellStyle name="40% - Акцент1 2 50" xfId="16815"/>
    <cellStyle name="40% - Акцент1 2 51" xfId="19750"/>
    <cellStyle name="40% - Акцент1 2 52" xfId="18646"/>
    <cellStyle name="40% - Акцент1 2 53" xfId="27267"/>
    <cellStyle name="40% - Акцент1 2 54" xfId="24793"/>
    <cellStyle name="40% - Акцент1 2 55" xfId="30661"/>
    <cellStyle name="40% - Акцент1 2 56" xfId="28995"/>
    <cellStyle name="40% - Акцент1 2 57" xfId="27615"/>
    <cellStyle name="40% - Акцент1 2 58" xfId="35863"/>
    <cellStyle name="40% - Акцент1 2 59" xfId="38540"/>
    <cellStyle name="40% - Акцент1 2 6" xfId="1908"/>
    <cellStyle name="40% — акцент1 2 6" xfId="1909"/>
    <cellStyle name="40% - Акцент1 2 6 10" xfId="33440"/>
    <cellStyle name="40% — акцент1 2 6 10" xfId="17014"/>
    <cellStyle name="40% - Акцент1 2 6 11" xfId="34387"/>
    <cellStyle name="40% — акцент1 2 6 11" xfId="37634"/>
    <cellStyle name="40% - Акцент1 2 6 12" xfId="21605"/>
    <cellStyle name="40% — акцент1 2 6 12" xfId="34541"/>
    <cellStyle name="40% - Акцент1 2 6 13" xfId="40133"/>
    <cellStyle name="40% — акцент1 2 6 13" xfId="40134"/>
    <cellStyle name="40% - Акцент1 2 6 14" xfId="43547"/>
    <cellStyle name="40% — акцент1 2 6 14" xfId="43546"/>
    <cellStyle name="40% - Акцент1 2 6 15" xfId="42847"/>
    <cellStyle name="40% — акцент1 2 6 15" xfId="44529"/>
    <cellStyle name="40% - Акцент1 2 6 16" xfId="49301"/>
    <cellStyle name="40% — акцент1 2 6 16" xfId="49302"/>
    <cellStyle name="40% - Акцент1 2 6 2" xfId="6386"/>
    <cellStyle name="40% — акцент1 2 6 2" xfId="6387"/>
    <cellStyle name="40% - Акцент1 2 6 3" xfId="15187"/>
    <cellStyle name="40% — акцент1 2 6 3" xfId="15188"/>
    <cellStyle name="40% - Акцент1 2 6 4" xfId="17345"/>
    <cellStyle name="40% — акцент1 2 6 4" xfId="17133"/>
    <cellStyle name="40% - Акцент1 2 6 5" xfId="26273"/>
    <cellStyle name="40% — акцент1 2 6 5" xfId="25987"/>
    <cellStyle name="40% - Акцент1 2 6 6" xfId="29142"/>
    <cellStyle name="40% — акцент1 2 6 6" xfId="28854"/>
    <cellStyle name="40% - Акцент1 2 6 7" xfId="23783"/>
    <cellStyle name="40% — акцент1 2 6 7" xfId="13861"/>
    <cellStyle name="40% - Акцент1 2 6 8" xfId="24270"/>
    <cellStyle name="40% — акцент1 2 6 8" xfId="31136"/>
    <cellStyle name="40% - Акцент1 2 6 9" xfId="22284"/>
    <cellStyle name="40% — акцент1 2 6 9" xfId="33569"/>
    <cellStyle name="40% - Акцент1 2 60" xfId="44270"/>
    <cellStyle name="40% - Акцент1 2 61" xfId="44478"/>
    <cellStyle name="40% - Акцент1 2 62" xfId="47844"/>
    <cellStyle name="40% - Акцент1 2 7" xfId="1910"/>
    <cellStyle name="40% — акцент1 2 7" xfId="1911"/>
    <cellStyle name="40% - Акцент1 2 7 10" xfId="33169"/>
    <cellStyle name="40% — акцент1 2 7 10" xfId="29415"/>
    <cellStyle name="40% - Акцент1 2 7 11" xfId="37487"/>
    <cellStyle name="40% — акцент1 2 7 11" xfId="37331"/>
    <cellStyle name="40% - Акцент1 2 7 12" xfId="34548"/>
    <cellStyle name="40% — акцент1 2 7 12" xfId="31066"/>
    <cellStyle name="40% - Акцент1 2 7 13" xfId="40135"/>
    <cellStyle name="40% — акцент1 2 7 13" xfId="40136"/>
    <cellStyle name="40% - Акцент1 2 7 14" xfId="43545"/>
    <cellStyle name="40% — акцент1 2 7 14" xfId="43544"/>
    <cellStyle name="40% - Акцент1 2 7 15" xfId="44693"/>
    <cellStyle name="40% — акцент1 2 7 15" xfId="44830"/>
    <cellStyle name="40% - Акцент1 2 7 16" xfId="49303"/>
    <cellStyle name="40% — акцент1 2 7 16" xfId="49304"/>
    <cellStyle name="40% - Акцент1 2 7 2" xfId="6388"/>
    <cellStyle name="40% — акцент1 2 7 2" xfId="6389"/>
    <cellStyle name="40% - Акцент1 2 7 3" xfId="15189"/>
    <cellStyle name="40% — акцент1 2 7 3" xfId="15190"/>
    <cellStyle name="40% - Акцент1 2 7 4" xfId="20215"/>
    <cellStyle name="40% — акцент1 2 7 4" xfId="16119"/>
    <cellStyle name="40% - Акцент1 2 7 5" xfId="25693"/>
    <cellStyle name="40% — акцент1 2 7 5" xfId="18124"/>
    <cellStyle name="40% - Акцент1 2 7 6" xfId="28566"/>
    <cellStyle name="40% — акцент1 2 7 6" xfId="28284"/>
    <cellStyle name="40% - Акцент1 2 7 7" xfId="16010"/>
    <cellStyle name="40% — акцент1 2 7 7" xfId="23599"/>
    <cellStyle name="40% - Акцент1 2 7 8" xfId="25636"/>
    <cellStyle name="40% — акцент1 2 7 8" xfId="27794"/>
    <cellStyle name="40% - Акцент1 2 7 9" xfId="33329"/>
    <cellStyle name="40% — акцент1 2 7 9" xfId="33103"/>
    <cellStyle name="40% - Акцент1 2 8" xfId="1912"/>
    <cellStyle name="40% — акцент1 2 8" xfId="1913"/>
    <cellStyle name="40% - Акцент1 2 8 10" xfId="31602"/>
    <cellStyle name="40% — акцент1 2 8 10" xfId="29858"/>
    <cellStyle name="40% - Акцент1 2 8 11" xfId="37180"/>
    <cellStyle name="40% — акцент1 2 8 11" xfId="37027"/>
    <cellStyle name="40% - Акцент1 2 8 12" xfId="26242"/>
    <cellStyle name="40% — акцент1 2 8 12" xfId="38342"/>
    <cellStyle name="40% - Акцент1 2 8 13" xfId="40137"/>
    <cellStyle name="40% — акцент1 2 8 13" xfId="40138"/>
    <cellStyle name="40% - Акцент1 2 8 14" xfId="43543"/>
    <cellStyle name="40% — акцент1 2 8 14" xfId="43542"/>
    <cellStyle name="40% - Акцент1 2 8 15" xfId="44996"/>
    <cellStyle name="40% — акцент1 2 8 15" xfId="45161"/>
    <cellStyle name="40% - Акцент1 2 8 16" xfId="49305"/>
    <cellStyle name="40% — акцент1 2 8 16" xfId="49306"/>
    <cellStyle name="40% - Акцент1 2 8 2" xfId="6390"/>
    <cellStyle name="40% — акцент1 2 8 2" xfId="6391"/>
    <cellStyle name="40% - Акцент1 2 8 3" xfId="15191"/>
    <cellStyle name="40% — акцент1 2 8 3" xfId="15192"/>
    <cellStyle name="40% - Акцент1 2 8 4" xfId="20211"/>
    <cellStyle name="40% — акцент1 2 8 4" xfId="16115"/>
    <cellStyle name="40% - Акцент1 2 8 5" xfId="24038"/>
    <cellStyle name="40% — акцент1 2 8 5" xfId="21922"/>
    <cellStyle name="40% - Акцент1 2 8 6" xfId="28002"/>
    <cellStyle name="40% — акцент1 2 8 6" xfId="23189"/>
    <cellStyle name="40% - Акцент1 2 8 7" xfId="25916"/>
    <cellStyle name="40% — акцент1 2 8 7" xfId="18191"/>
    <cellStyle name="40% - Акцент1 2 8 8" xfId="27248"/>
    <cellStyle name="40% — акцент1 2 8 8" xfId="25253"/>
    <cellStyle name="40% - Акцент1 2 8 9" xfId="18080"/>
    <cellStyle name="40% — акцент1 2 8 9" xfId="28670"/>
    <cellStyle name="40% - Акцент1 2 9" xfId="1914"/>
    <cellStyle name="40% — акцент1 2 9" xfId="1915"/>
    <cellStyle name="40% - Акцент1 2 9 10" xfId="36328"/>
    <cellStyle name="40% — акцент1 2 9 10" xfId="36126"/>
    <cellStyle name="40% - Акцент1 2 9 11" xfId="36878"/>
    <cellStyle name="40% — акцент1 2 9 11" xfId="36725"/>
    <cellStyle name="40% - Акцент1 2 9 12" xfId="38261"/>
    <cellStyle name="40% — акцент1 2 9 12" xfId="38185"/>
    <cellStyle name="40% - Акцент1 2 9 13" xfId="40139"/>
    <cellStyle name="40% — акцент1 2 9 13" xfId="40140"/>
    <cellStyle name="40% - Акцент1 2 9 14" xfId="46854"/>
    <cellStyle name="40% — акцент1 2 9 14" xfId="46691"/>
    <cellStyle name="40% - Акцент1 2 9 15" xfId="47646"/>
    <cellStyle name="40% — акцент1 2 9 15" xfId="47568"/>
    <cellStyle name="40% - Акцент1 2 9 16" xfId="49307"/>
    <cellStyle name="40% — акцент1 2 9 16" xfId="49308"/>
    <cellStyle name="40% - Акцент1 2 9 2" xfId="6392"/>
    <cellStyle name="40% — акцент1 2 9 2" xfId="6393"/>
    <cellStyle name="40% - Акцент1 2 9 3" xfId="15193"/>
    <cellStyle name="40% — акцент1 2 9 3" xfId="15194"/>
    <cellStyle name="40% - Акцент1 2 9 4" xfId="20210"/>
    <cellStyle name="40% — акцент1 2 9 4" xfId="16114"/>
    <cellStyle name="40% - Акцент1 2 9 5" xfId="18579"/>
    <cellStyle name="40% — акцент1 2 9 5" xfId="18541"/>
    <cellStyle name="40% - Акцент1 2 9 6" xfId="25415"/>
    <cellStyle name="40% — акцент1 2 9 6" xfId="23807"/>
    <cellStyle name="40% - Акцент1 2 9 7" xfId="25472"/>
    <cellStyle name="40% — акцент1 2 9 7" xfId="27022"/>
    <cellStyle name="40% - Акцент1 2 9 8" xfId="24594"/>
    <cellStyle name="40% — акцент1 2 9 8" xfId="32965"/>
    <cellStyle name="40% - Акцент1 2 9 9" xfId="32753"/>
    <cellStyle name="40% — акцент1 2 9 9" xfId="18454"/>
    <cellStyle name="40% — акцент1 20" xfId="1916"/>
    <cellStyle name="40% — акцент1 20 2" xfId="6394"/>
    <cellStyle name="40% — акцент1 21" xfId="1917"/>
    <cellStyle name="40% — акцент1 21 2" xfId="6395"/>
    <cellStyle name="40% — акцент1 22" xfId="1918"/>
    <cellStyle name="40% — акцент1 22 2" xfId="6396"/>
    <cellStyle name="40% — акцент1 23" xfId="1814"/>
    <cellStyle name="40% — акцент1 23 2" xfId="15098"/>
    <cellStyle name="40% — акцент1 24" xfId="3889"/>
    <cellStyle name="40% — акцент1 25" xfId="4175"/>
    <cellStyle name="40% — акцент1 26" xfId="4434"/>
    <cellStyle name="40% — акцент1 27" xfId="4614"/>
    <cellStyle name="40% — акцент1 28" xfId="4818"/>
    <cellStyle name="40% — акцент1 29" xfId="6286"/>
    <cellStyle name="40% - Акцент1 3" xfId="169"/>
    <cellStyle name="40% — акцент1 3" xfId="1920"/>
    <cellStyle name="40% - Акцент1 3 10" xfId="1921"/>
    <cellStyle name="40% — акцент1 3 10" xfId="1922"/>
    <cellStyle name="40% - Акцент1 3 10 10" xfId="34948"/>
    <cellStyle name="40% — акцент1 3 10 10" xfId="34061"/>
    <cellStyle name="40% - Акцент1 3 10 11" xfId="33498"/>
    <cellStyle name="40% — акцент1 3 10 11" xfId="31865"/>
    <cellStyle name="40% - Акцент1 3 10 12" xfId="37784"/>
    <cellStyle name="40% — акцент1 3 10 12" xfId="37707"/>
    <cellStyle name="40% - Акцент1 3 10 13" xfId="40143"/>
    <cellStyle name="40% — акцент1 3 10 13" xfId="40144"/>
    <cellStyle name="40% - Акцент1 3 10 14" xfId="45907"/>
    <cellStyle name="40% — акцент1 3 10 14" xfId="45751"/>
    <cellStyle name="40% - Акцент1 3 10 15" xfId="47175"/>
    <cellStyle name="40% — акцент1 3 10 15" xfId="47095"/>
    <cellStyle name="40% - Акцент1 3 10 16" xfId="49311"/>
    <cellStyle name="40% — акцент1 3 10 16" xfId="49312"/>
    <cellStyle name="40% - Акцент1 3 10 2" xfId="6399"/>
    <cellStyle name="40% — акцент1 3 10 2" xfId="6400"/>
    <cellStyle name="40% - Акцент1 3 10 3" xfId="15200"/>
    <cellStyle name="40% — акцент1 3 10 3" xfId="15201"/>
    <cellStyle name="40% - Акцент1 3 10 4" xfId="16111"/>
    <cellStyle name="40% — акцент1 3 10 4" xfId="20206"/>
    <cellStyle name="40% - Акцент1 3 10 5" xfId="19666"/>
    <cellStyle name="40% — акцент1 3 10 5" xfId="19959"/>
    <cellStyle name="40% - Акцент1 3 10 6" xfId="22489"/>
    <cellStyle name="40% — акцент1 3 10 6" xfId="20157"/>
    <cellStyle name="40% - Акцент1 3 10 7" xfId="26593"/>
    <cellStyle name="40% — акцент1 3 10 7" xfId="29829"/>
    <cellStyle name="40% - Акцент1 3 10 8" xfId="31698"/>
    <cellStyle name="40% — акцент1 3 10 8" xfId="31447"/>
    <cellStyle name="40% - Акцент1 3 10 9" xfId="32271"/>
    <cellStyle name="40% — акцент1 3 10 9" xfId="23835"/>
    <cellStyle name="40% - Акцент1 3 11" xfId="1923"/>
    <cellStyle name="40% — акцент1 3 11" xfId="1924"/>
    <cellStyle name="40% - Акцент1 3 11 10" xfId="30089"/>
    <cellStyle name="40% — акцент1 3 11 10" xfId="33639"/>
    <cellStyle name="40% - Акцент1 3 11 11" xfId="28768"/>
    <cellStyle name="40% — акцент1 3 11 11" xfId="27175"/>
    <cellStyle name="40% - Акцент1 3 11 12" xfId="33891"/>
    <cellStyle name="40% — акцент1 3 11 12" xfId="30265"/>
    <cellStyle name="40% - Акцент1 3 11 13" xfId="40145"/>
    <cellStyle name="40% — акцент1 3 11 13" xfId="40146"/>
    <cellStyle name="40% - Акцент1 3 11 14" xfId="45598"/>
    <cellStyle name="40% — акцент1 3 11 14" xfId="45434"/>
    <cellStyle name="40% - Акцент1 3 11 15" xfId="47017"/>
    <cellStyle name="40% — акцент1 3 11 15" xfId="46937"/>
    <cellStyle name="40% - Акцент1 3 11 16" xfId="49313"/>
    <cellStyle name="40% — акцент1 3 11 16" xfId="49314"/>
    <cellStyle name="40% - Акцент1 3 11 2" xfId="6401"/>
    <cellStyle name="40% — акцент1 3 11 2" xfId="6402"/>
    <cellStyle name="40% - Акцент1 3 11 3" xfId="15202"/>
    <cellStyle name="40% — акцент1 3 11 3" xfId="15203"/>
    <cellStyle name="40% - Акцент1 3 11 4" xfId="16110"/>
    <cellStyle name="40% — акцент1 3 11 4" xfId="25610"/>
    <cellStyle name="40% - Акцент1 3 11 5" xfId="21681"/>
    <cellStyle name="40% — акцент1 3 11 5" xfId="19958"/>
    <cellStyle name="40% - Акцент1 3 11 6" xfId="26483"/>
    <cellStyle name="40% — акцент1 3 11 6" xfId="21397"/>
    <cellStyle name="40% - Акцент1 3 11 7" xfId="29566"/>
    <cellStyle name="40% — акцент1 3 11 7" xfId="22239"/>
    <cellStyle name="40% - Акцент1 3 11 8" xfId="31214"/>
    <cellStyle name="40% — акцент1 3 11 8" xfId="30783"/>
    <cellStyle name="40% - Акцент1 3 11 9" xfId="17280"/>
    <cellStyle name="40% — акцент1 3 11 9" xfId="24090"/>
    <cellStyle name="40% - Акцент1 3 12" xfId="1925"/>
    <cellStyle name="40% — акцент1 3 12" xfId="1926"/>
    <cellStyle name="40% - Акцент1 3 12 10" xfId="21844"/>
    <cellStyle name="40% — акцент1 3 12 10" xfId="21777"/>
    <cellStyle name="40% - Акцент1 3 12 11" xfId="34869"/>
    <cellStyle name="40% — акцент1 3 12 11" xfId="32525"/>
    <cellStyle name="40% - Акцент1 3 12 12" xfId="35092"/>
    <cellStyle name="40% — акцент1 3 12 12" xfId="37403"/>
    <cellStyle name="40% - Акцент1 3 12 13" xfId="40147"/>
    <cellStyle name="40% — акцент1 3 12 13" xfId="40148"/>
    <cellStyle name="40% - Акцент1 3 12 14" xfId="45274"/>
    <cellStyle name="40% — акцент1 3 12 14" xfId="45111"/>
    <cellStyle name="40% - Акцент1 3 12 15" xfId="42534"/>
    <cellStyle name="40% — акцент1 3 12 15" xfId="46143"/>
    <cellStyle name="40% - Акцент1 3 12 16" xfId="49315"/>
    <cellStyle name="40% — акцент1 3 12 16" xfId="49316"/>
    <cellStyle name="40% - Акцент1 3 12 2" xfId="6403"/>
    <cellStyle name="40% — акцент1 3 12 2" xfId="6404"/>
    <cellStyle name="40% - Акцент1 3 12 3" xfId="15204"/>
    <cellStyle name="40% — акцент1 3 12 3" xfId="15205"/>
    <cellStyle name="40% - Акцент1 3 12 4" xfId="25320"/>
    <cellStyle name="40% — акцент1 3 12 4" xfId="25032"/>
    <cellStyle name="40% - Акцент1 3 12 5" xfId="22512"/>
    <cellStyle name="40% — акцент1 3 12 5" xfId="15881"/>
    <cellStyle name="40% - Акцент1 3 12 6" xfId="18555"/>
    <cellStyle name="40% — акцент1 3 12 6" xfId="26527"/>
    <cellStyle name="40% - Акцент1 3 12 7" xfId="21761"/>
    <cellStyle name="40% — акцент1 3 12 7" xfId="26189"/>
    <cellStyle name="40% - Акцент1 3 12 8" xfId="23341"/>
    <cellStyle name="40% — акцент1 3 12 8" xfId="24026"/>
    <cellStyle name="40% - Акцент1 3 12 9" xfId="25071"/>
    <cellStyle name="40% — акцент1 3 12 9" xfId="29228"/>
    <cellStyle name="40% - Акцент1 3 13" xfId="1927"/>
    <cellStyle name="40% — акцент1 3 13" xfId="1928"/>
    <cellStyle name="40% - Акцент1 3 13 10" xfId="33870"/>
    <cellStyle name="40% — акцент1 3 13 10" xfId="32396"/>
    <cellStyle name="40% - Акцент1 3 13 11" xfId="20528"/>
    <cellStyle name="40% — акцент1 3 13 11" xfId="30462"/>
    <cellStyle name="40% - Акцент1 3 13 12" xfId="35176"/>
    <cellStyle name="40% — акцент1 3 13 12" xfId="37526"/>
    <cellStyle name="40% - Акцент1 3 13 13" xfId="40149"/>
    <cellStyle name="40% — акцент1 3 13 13" xfId="40150"/>
    <cellStyle name="40% - Акцент1 3 13 14" xfId="44946"/>
    <cellStyle name="40% — акцент1 3 13 14" xfId="44781"/>
    <cellStyle name="40% - Акцент1 3 13 15" xfId="46614"/>
    <cellStyle name="40% — акцент1 3 13 15" xfId="42548"/>
    <cellStyle name="40% - Акцент1 3 13 16" xfId="49317"/>
    <cellStyle name="40% — акцент1 3 13 16" xfId="49318"/>
    <cellStyle name="40% - Акцент1 3 13 2" xfId="6405"/>
    <cellStyle name="40% — акцент1 3 13 2" xfId="6406"/>
    <cellStyle name="40% - Акцент1 3 13 3" xfId="15206"/>
    <cellStyle name="40% — акцент1 3 13 3" xfId="15207"/>
    <cellStyle name="40% - Акцент1 3 13 4" xfId="24737"/>
    <cellStyle name="40% — акцент1 3 13 4" xfId="24445"/>
    <cellStyle name="40% - Акцент1 3 13 5" xfId="22800"/>
    <cellStyle name="40% — акцент1 3 13 5" xfId="19962"/>
    <cellStyle name="40% - Акцент1 3 13 6" xfId="26637"/>
    <cellStyle name="40% — акцент1 3 13 6" xfId="26239"/>
    <cellStyle name="40% - Акцент1 3 13 7" xfId="24897"/>
    <cellStyle name="40% — акцент1 3 13 7" xfId="25899"/>
    <cellStyle name="40% - Акцент1 3 13 8" xfId="27186"/>
    <cellStyle name="40% — акцент1 3 13 8" xfId="30956"/>
    <cellStyle name="40% - Акцент1 3 13 9" xfId="20074"/>
    <cellStyle name="40% — акцент1 3 13 9" xfId="34728"/>
    <cellStyle name="40% - Акцент1 3 14" xfId="1929"/>
    <cellStyle name="40% — акцент1 3 14" xfId="1930"/>
    <cellStyle name="40% - Акцент1 3 14 10" xfId="20400"/>
    <cellStyle name="40% — акцент1 3 14 10" xfId="33254"/>
    <cellStyle name="40% - Акцент1 3 14 11" xfId="24677"/>
    <cellStyle name="40% — акцент1 3 14 11" xfId="17393"/>
    <cellStyle name="40% - Акцент1 3 14 12" xfId="36046"/>
    <cellStyle name="40% — акцент1 3 14 12" xfId="25815"/>
    <cellStyle name="40% - Акцент1 3 14 13" xfId="40151"/>
    <cellStyle name="40% — акцент1 3 14 13" xfId="40152"/>
    <cellStyle name="40% - Акцент1 3 14 14" xfId="44618"/>
    <cellStyle name="40% — акцент1 3 14 14" xfId="45275"/>
    <cellStyle name="40% - Акцент1 3 14 15" xfId="45028"/>
    <cellStyle name="40% — акцент1 3 14 15" xfId="44482"/>
    <cellStyle name="40% - Акцент1 3 14 16" xfId="49319"/>
    <cellStyle name="40% — акцент1 3 14 16" xfId="49320"/>
    <cellStyle name="40% - Акцент1 3 14 2" xfId="6407"/>
    <cellStyle name="40% — акцент1 3 14 2" xfId="6408"/>
    <cellStyle name="40% - Акцент1 3 14 3" xfId="15208"/>
    <cellStyle name="40% — акцент1 3 14 3" xfId="15209"/>
    <cellStyle name="40% - Акцент1 3 14 4" xfId="20205"/>
    <cellStyle name="40% — акцент1 3 14 4" xfId="16109"/>
    <cellStyle name="40% - Акцент1 3 14 5" xfId="23085"/>
    <cellStyle name="40% — акцент1 3 14 5" xfId="17105"/>
    <cellStyle name="40% - Акцент1 3 14 6" xfId="27563"/>
    <cellStyle name="40% — акцент1 3 14 6" xfId="26814"/>
    <cellStyle name="40% - Акцент1 3 14 7" xfId="26430"/>
    <cellStyle name="40% — акцент1 3 14 7" xfId="26170"/>
    <cellStyle name="40% - Акцент1 3 14 8" xfId="20358"/>
    <cellStyle name="40% — акцент1 3 14 8" xfId="30211"/>
    <cellStyle name="40% - Акцент1 3 14 9" xfId="34497"/>
    <cellStyle name="40% — акцент1 3 14 9" xfId="34271"/>
    <cellStyle name="40% - Акцент1 3 15" xfId="1931"/>
    <cellStyle name="40% — акцент1 3 15" xfId="1932"/>
    <cellStyle name="40% - Акцент1 3 15 10" xfId="34201"/>
    <cellStyle name="40% — акцент1 3 15 10" xfId="18190"/>
    <cellStyle name="40% - Акцент1 3 15 11" xfId="18125"/>
    <cellStyle name="40% — акцент1 3 15 11" xfId="22187"/>
    <cellStyle name="40% - Акцент1 3 15 12" xfId="37210"/>
    <cellStyle name="40% — акцент1 3 15 12" xfId="35371"/>
    <cellStyle name="40% - Акцент1 3 15 13" xfId="40153"/>
    <cellStyle name="40% — акцент1 3 15 13" xfId="40154"/>
    <cellStyle name="40% - Акцент1 3 15 14" xfId="45112"/>
    <cellStyle name="40% — акцент1 3 15 14" xfId="44947"/>
    <cellStyle name="40% - Акцент1 3 15 15" xfId="45993"/>
    <cellStyle name="40% — акцент1 3 15 15" xfId="46406"/>
    <cellStyle name="40% - Акцент1 3 15 16" xfId="49321"/>
    <cellStyle name="40% — акцент1 3 15 16" xfId="49322"/>
    <cellStyle name="40% - Акцент1 3 15 2" xfId="6409"/>
    <cellStyle name="40% — акцент1 3 15 2" xfId="6410"/>
    <cellStyle name="40% - Акцент1 3 15 3" xfId="15210"/>
    <cellStyle name="40% — акцент1 3 15 3" xfId="15211"/>
    <cellStyle name="40% - Акцент1 3 15 4" xfId="24152"/>
    <cellStyle name="40% — акцент1 3 15 4" xfId="23864"/>
    <cellStyle name="40% - Акцент1 3 15 5" xfId="23378"/>
    <cellStyle name="40% — акцент1 3 15 5" xfId="17325"/>
    <cellStyle name="40% - Акцент1 3 15 6" xfId="20212"/>
    <cellStyle name="40% — акцент1 3 15 6" xfId="27109"/>
    <cellStyle name="40% - Акцент1 3 15 7" xfId="15394"/>
    <cellStyle name="40% — акцент1 3 15 7" xfId="22777"/>
    <cellStyle name="40% - Акцент1 3 15 8" xfId="19128"/>
    <cellStyle name="40% — акцент1 3 15 8" xfId="21810"/>
    <cellStyle name="40% - Акцент1 3 15 9" xfId="34034"/>
    <cellStyle name="40% — акцент1 3 15 9" xfId="33809"/>
    <cellStyle name="40% - Акцент1 3 16" xfId="1933"/>
    <cellStyle name="40% — акцент1 3 16" xfId="1934"/>
    <cellStyle name="40% - Акцент1 3 16 10" xfId="19070"/>
    <cellStyle name="40% — акцент1 3 16 10" xfId="33399"/>
    <cellStyle name="40% - Акцент1 3 16 11" xfId="30037"/>
    <cellStyle name="40% — акцент1 3 16 11" xfId="24241"/>
    <cellStyle name="40% - Акцент1 3 16 12" xfId="37398"/>
    <cellStyle name="40% — акцент1 3 16 12" xfId="28123"/>
    <cellStyle name="40% - Акцент1 3 16 13" xfId="40155"/>
    <cellStyle name="40% — акцент1 3 16 13" xfId="40156"/>
    <cellStyle name="40% - Акцент1 3 16 14" xfId="44782"/>
    <cellStyle name="40% — акцент1 3 16 14" xfId="44619"/>
    <cellStyle name="40% - Акцент1 3 16 15" xfId="42547"/>
    <cellStyle name="40% — акцент1 3 16 15" xfId="44863"/>
    <cellStyle name="40% - Акцент1 3 16 16" xfId="49323"/>
    <cellStyle name="40% — акцент1 3 16 16" xfId="49324"/>
    <cellStyle name="40% - Акцент1 3 16 2" xfId="6411"/>
    <cellStyle name="40% — акцент1 3 16 2" xfId="6412"/>
    <cellStyle name="40% - Акцент1 3 16 3" xfId="15212"/>
    <cellStyle name="40% — акцент1 3 16 3" xfId="15213"/>
    <cellStyle name="40% - Акцент1 3 16 4" xfId="23576"/>
    <cellStyle name="40% — акцент1 3 16 4" xfId="23288"/>
    <cellStyle name="40% - Акцент1 3 16 5" xfId="18808"/>
    <cellStyle name="40% — акцент1 3 16 5" xfId="17595"/>
    <cellStyle name="40% - Акцент1 3 16 6" xfId="15103"/>
    <cellStyle name="40% — акцент1 3 16 6" xfId="27397"/>
    <cellStyle name="40% - Акцент1 3 16 7" xfId="17960"/>
    <cellStyle name="40% — акцент1 3 16 7" xfId="26695"/>
    <cellStyle name="40% - Акцент1 3 16 8" xfId="30762"/>
    <cellStyle name="40% — акцент1 3 16 8" xfId="30969"/>
    <cellStyle name="40% - Акцент1 3 16 9" xfId="33570"/>
    <cellStyle name="40% — акцент1 3 16 9" xfId="33330"/>
    <cellStyle name="40% - Акцент1 3 17" xfId="1935"/>
    <cellStyle name="40% — акцент1 3 17" xfId="6398"/>
    <cellStyle name="40% - Акцент1 3 17 10" xfId="32798"/>
    <cellStyle name="40% - Акцент1 3 17 11" xfId="32124"/>
    <cellStyle name="40% - Акцент1 3 17 12" xfId="15221"/>
    <cellStyle name="40% - Акцент1 3 17 13" xfId="40157"/>
    <cellStyle name="40% - Акцент1 3 17 14" xfId="43539"/>
    <cellStyle name="40% - Акцент1 3 17 15" xfId="44831"/>
    <cellStyle name="40% - Акцент1 3 17 16" xfId="49325"/>
    <cellStyle name="40% - Акцент1 3 17 2" xfId="6413"/>
    <cellStyle name="40% - Акцент1 3 17 3" xfId="15214"/>
    <cellStyle name="40% - Акцент1 3 17 4" xfId="23002"/>
    <cellStyle name="40% - Акцент1 3 17 5" xfId="18809"/>
    <cellStyle name="40% - Акцент1 3 17 6" xfId="17807"/>
    <cellStyle name="40% - Акцент1 3 17 7" xfId="26457"/>
    <cellStyle name="40% - Акцент1 3 17 8" xfId="29938"/>
    <cellStyle name="40% - Акцент1 3 17 9" xfId="33104"/>
    <cellStyle name="40% - Акцент1 3 18" xfId="1936"/>
    <cellStyle name="40% — акцент1 3 18" xfId="15199"/>
    <cellStyle name="40% - Акцент1 3 18 10" xfId="32736"/>
    <cellStyle name="40% - Акцент1 3 18 11" xfId="36338"/>
    <cellStyle name="40% - Акцент1 3 18 12" xfId="40158"/>
    <cellStyle name="40% - Акцент1 3 18 13" xfId="42003"/>
    <cellStyle name="40% - Акцент1 3 18 14" xfId="45214"/>
    <cellStyle name="40% - Акцент1 3 18 15" xfId="49326"/>
    <cellStyle name="40% - Акцент1 3 18 2" xfId="6414"/>
    <cellStyle name="40% - Акцент1 3 18 3" xfId="22716"/>
    <cellStyle name="40% - Акцент1 3 18 4" xfId="17462"/>
    <cellStyle name="40% - Акцент1 3 18 5" xfId="27694"/>
    <cellStyle name="40% - Акцент1 3 18 6" xfId="26421"/>
    <cellStyle name="40% - Акцент1 3 18 7" xfId="18501"/>
    <cellStyle name="40% - Акцент1 3 18 8" xfId="22881"/>
    <cellStyle name="40% - Акцент1 3 18 9" xfId="34138"/>
    <cellStyle name="40% - Акцент1 3 19" xfId="1937"/>
    <cellStyle name="40% — акцент1 3 19" xfId="20207"/>
    <cellStyle name="40% - Акцент1 3 19 10" xfId="31504"/>
    <cellStyle name="40% - Акцент1 3 19 11" xfId="40159"/>
    <cellStyle name="40% - Акцент1 3 19 12" xfId="43540"/>
    <cellStyle name="40% - Акцент1 3 19 13" xfId="44692"/>
    <cellStyle name="40% - Акцент1 3 19 14" xfId="49327"/>
    <cellStyle name="40% - Акцент1 3 19 2" xfId="6415"/>
    <cellStyle name="40% - Акцент1 3 19 3" xfId="27725"/>
    <cellStyle name="40% - Акцент1 3 19 4" xfId="23910"/>
    <cellStyle name="40% - Акцент1 3 19 5" xfId="21896"/>
    <cellStyle name="40% - Акцент1 3 19 6" xfId="27783"/>
    <cellStyle name="40% - Акцент1 3 19 7" xfId="18171"/>
    <cellStyle name="40% - Акцент1 3 19 8" xfId="24284"/>
    <cellStyle name="40% - Акцент1 3 19 9" xfId="37632"/>
    <cellStyle name="40% - Акцент1 3 2" xfId="170"/>
    <cellStyle name="40% — акцент1 3 2" xfId="1938"/>
    <cellStyle name="40% - Акцент1 3 2 10" xfId="4805"/>
    <cellStyle name="40% — акцент1 3 2 10" xfId="34334"/>
    <cellStyle name="40% - Акцент1 3 2 11" xfId="6416"/>
    <cellStyle name="40% — акцент1 3 2 11" xfId="37484"/>
    <cellStyle name="40% - Акцент1 3 2 12" xfId="8749"/>
    <cellStyle name="40% — акцент1 3 2 12" xfId="38343"/>
    <cellStyle name="40% - Акцент1 3 2 13" xfId="9068"/>
    <cellStyle name="40% — акцент1 3 2 13" xfId="40160"/>
    <cellStyle name="40% - Акцент1 3 2 14" xfId="9223"/>
    <cellStyle name="40% — акцент1 3 2 14" xfId="41077"/>
    <cellStyle name="40% - Акцент1 3 2 15" xfId="9541"/>
    <cellStyle name="40% — акцент1 3 2 15" xfId="41970"/>
    <cellStyle name="40% - Акцент1 3 2 16" xfId="9859"/>
    <cellStyle name="40% — акцент1 3 2 16" xfId="49328"/>
    <cellStyle name="40% - Акцент1 3 2 17" xfId="10177"/>
    <cellStyle name="40% - Акцент1 3 2 18" xfId="10495"/>
    <cellStyle name="40% - Акцент1 3 2 19" xfId="10813"/>
    <cellStyle name="40% - Акцент1 3 2 2" xfId="1939"/>
    <cellStyle name="40% — акцент1 3 2 2" xfId="6417"/>
    <cellStyle name="40% - Акцент1 3 2 2 10" xfId="34604"/>
    <cellStyle name="40% - Акцент1 3 2 2 11" xfId="37328"/>
    <cellStyle name="40% - Акцент1 3 2 2 12" xfId="38262"/>
    <cellStyle name="40% - Акцент1 3 2 2 13" xfId="40161"/>
    <cellStyle name="40% - Акцент1 3 2 2 14" xfId="46855"/>
    <cellStyle name="40% - Акцент1 3 2 2 15" xfId="47647"/>
    <cellStyle name="40% - Акцент1 3 2 2 16" xfId="49329"/>
    <cellStyle name="40% - Акцент1 3 2 2 2" xfId="6418"/>
    <cellStyle name="40% - Акцент1 3 2 2 3" xfId="15218"/>
    <cellStyle name="40% - Акцент1 3 2 2 4" xfId="21839"/>
    <cellStyle name="40% - Акцент1 3 2 2 5" xfId="27140"/>
    <cellStyle name="40% - Акцент1 3 2 2 6" xfId="17372"/>
    <cellStyle name="40% - Акцент1 3 2 2 7" xfId="14926"/>
    <cellStyle name="40% - Акцент1 3 2 2 8" xfId="26432"/>
    <cellStyle name="40% - Акцент1 3 2 2 9" xfId="26407"/>
    <cellStyle name="40% - Акцент1 3 2 20" xfId="11131"/>
    <cellStyle name="40% - Акцент1 3 2 21" xfId="11449"/>
    <cellStyle name="40% - Акцент1 3 2 22" xfId="11767"/>
    <cellStyle name="40% - Акцент1 3 2 23" xfId="12085"/>
    <cellStyle name="40% - Акцент1 3 2 24" xfId="12566"/>
    <cellStyle name="40% - Акцент1 3 2 25" xfId="12721"/>
    <cellStyle name="40% - Акцент1 3 2 26" xfId="13201"/>
    <cellStyle name="40% - Акцент1 3 2 27" xfId="13524"/>
    <cellStyle name="40% - Акцент1 3 2 28" xfId="20905"/>
    <cellStyle name="40% - Акцент1 3 2 29" xfId="17082"/>
    <cellStyle name="40% - Акцент1 3 2 3" xfId="1940"/>
    <cellStyle name="40% — акцент1 3 2 3" xfId="15217"/>
    <cellStyle name="40% - Акцент1 3 2 3 10" xfId="37178"/>
    <cellStyle name="40% - Акцент1 3 2 3 11" xfId="38186"/>
    <cellStyle name="40% - Акцент1 3 2 3 12" xfId="40162"/>
    <cellStyle name="40% - Акцент1 3 2 3 13" xfId="46692"/>
    <cellStyle name="40% - Акцент1 3 2 3 14" xfId="47569"/>
    <cellStyle name="40% - Акцент1 3 2 3 15" xfId="49330"/>
    <cellStyle name="40% - Акцент1 3 2 3 2" xfId="6419"/>
    <cellStyle name="40% - Акцент1 3 2 3 3" xfId="21543"/>
    <cellStyle name="40% - Акцент1 3 2 3 4" xfId="26844"/>
    <cellStyle name="40% - Акцент1 3 2 3 5" xfId="29411"/>
    <cellStyle name="40% - Акцент1 3 2 3 6" xfId="22592"/>
    <cellStyle name="40% - Акцент1 3 2 3 7" xfId="32966"/>
    <cellStyle name="40% - Акцент1 3 2 3 8" xfId="31059"/>
    <cellStyle name="40% - Акцент1 3 2 3 9" xfId="22229"/>
    <cellStyle name="40% - Акцент1 3 2 30" xfId="20062"/>
    <cellStyle name="40% - Акцент1 3 2 31" xfId="17463"/>
    <cellStyle name="40% - Акцент1 3 2 32" xfId="26903"/>
    <cellStyle name="40% - Акцент1 3 2 33" xfId="30817"/>
    <cellStyle name="40% - Акцент1 3 2 34" xfId="25067"/>
    <cellStyle name="40% - Акцент1 3 2 35" xfId="31046"/>
    <cellStyle name="40% - Акцент1 3 2 36" xfId="36786"/>
    <cellStyle name="40% - Акцент1 3 2 37" xfId="38543"/>
    <cellStyle name="40% - Акцент1 3 2 38" xfId="44267"/>
    <cellStyle name="40% - Акцент1 3 2 39" xfId="45692"/>
    <cellStyle name="40% - Акцент1 3 2 4" xfId="1941"/>
    <cellStyle name="40% — акцент1 3 2 4" xfId="22129"/>
    <cellStyle name="40% - Акцент1 3 2 4 10" xfId="38106"/>
    <cellStyle name="40% - Акцент1 3 2 4 11" xfId="40163"/>
    <cellStyle name="40% - Акцент1 3 2 4 12" xfId="46531"/>
    <cellStyle name="40% - Акцент1 3 2 4 13" xfId="47487"/>
    <cellStyle name="40% - Акцент1 3 2 4 14" xfId="49331"/>
    <cellStyle name="40% - Акцент1 3 2 4 2" xfId="6420"/>
    <cellStyle name="40% - Акцент1 3 2 4 3" xfId="26557"/>
    <cellStyle name="40% - Акцент1 3 2 4 4" xfId="29139"/>
    <cellStyle name="40% - Акцент1 3 2 4 5" xfId="31166"/>
    <cellStyle name="40% - Акцент1 3 2 4 6" xfId="32711"/>
    <cellStyle name="40% - Акцент1 3 2 4 7" xfId="26497"/>
    <cellStyle name="40% - Акцент1 3 2 4 8" xfId="31992"/>
    <cellStyle name="40% - Акцент1 3 2 4 9" xfId="37024"/>
    <cellStyle name="40% - Акцент1 3 2 40" xfId="47847"/>
    <cellStyle name="40% - Акцент1 3 2 5" xfId="1942"/>
    <cellStyle name="40% — акцент1 3 2 5" xfId="27427"/>
    <cellStyle name="40% - Акцент1 3 2 5 10" xfId="40164"/>
    <cellStyle name="40% - Акцент1 3 2 5 11" xfId="46371"/>
    <cellStyle name="40% - Акцент1 3 2 5 12" xfId="47410"/>
    <cellStyle name="40% - Акцент1 3 2 5 13" xfId="49332"/>
    <cellStyle name="40% - Акцент1 3 2 5 2" xfId="6421"/>
    <cellStyle name="40% - Акцент1 3 2 5 3" xfId="28851"/>
    <cellStyle name="40% - Акцент1 3 2 5 4" xfId="30891"/>
    <cellStyle name="40% - Акцент1 3 2 5 5" xfId="32468"/>
    <cellStyle name="40% - Акцент1 3 2 5 6" xfId="15215"/>
    <cellStyle name="40% - Акцент1 3 2 5 7" xfId="22069"/>
    <cellStyle name="40% - Акцент1 3 2 5 8" xfId="18122"/>
    <cellStyle name="40% - Акцент1 3 2 5 9" xfId="38030"/>
    <cellStyle name="40% - Акцент1 3 2 6" xfId="3902"/>
    <cellStyle name="40% — акцент1 3 2 6" xfId="24426"/>
    <cellStyle name="40% - Акцент1 3 2 7" xfId="4184"/>
    <cellStyle name="40% — акцент1 3 2 7" xfId="28220"/>
    <cellStyle name="40% - Акцент1 3 2 8" xfId="4447"/>
    <cellStyle name="40% — акцент1 3 2 8" xfId="18995"/>
    <cellStyle name="40% - Акцент1 3 2 9" xfId="4601"/>
    <cellStyle name="40% — акцент1 3 2 9" xfId="26301"/>
    <cellStyle name="40% - Акцент1 3 20" xfId="1943"/>
    <cellStyle name="40% — акцент1 3 20" xfId="23513"/>
    <cellStyle name="40% - Акцент1 3 20 10" xfId="40165"/>
    <cellStyle name="40% - Акцент1 3 20 11" xfId="46214"/>
    <cellStyle name="40% - Акцент1 3 20 12" xfId="47333"/>
    <cellStyle name="40% - Акцент1 3 20 13" xfId="49333"/>
    <cellStyle name="40% - Акцент1 3 20 2" xfId="6422"/>
    <cellStyle name="40% - Акцент1 3 20 3" xfId="28563"/>
    <cellStyle name="40% - Акцент1 3 20 4" xfId="30628"/>
    <cellStyle name="40% - Акцент1 3 20 5" xfId="32215"/>
    <cellStyle name="40% - Акцент1 3 20 6" xfId="32145"/>
    <cellStyle name="40% - Акцент1 3 20 7" xfId="36325"/>
    <cellStyle name="40% - Акцент1 3 20 8" xfId="36875"/>
    <cellStyle name="40% - Акцент1 3 20 9" xfId="37948"/>
    <cellStyle name="40% - Акцент1 3 21" xfId="1944"/>
    <cellStyle name="40% — акцент1 3 21" xfId="27213"/>
    <cellStyle name="40% - Акцент1 3 21 10" xfId="46064"/>
    <cellStyle name="40% - Акцент1 3 21 11" xfId="47257"/>
    <cellStyle name="40% - Акцент1 3 21 12" xfId="49334"/>
    <cellStyle name="40% - Акцент1 3 21 2" xfId="6423"/>
    <cellStyle name="40% - Акцент1 3 21 3" xfId="30369"/>
    <cellStyle name="40% - Акцент1 3 21 4" xfId="31958"/>
    <cellStyle name="40% - Акцент1 3 21 5" xfId="14256"/>
    <cellStyle name="40% - Акцент1 3 21 6" xfId="36123"/>
    <cellStyle name="40% - Акцент1 3 21 7" xfId="36722"/>
    <cellStyle name="40% - Акцент1 3 21 8" xfId="37866"/>
    <cellStyle name="40% - Акцент1 3 21 9" xfId="40166"/>
    <cellStyle name="40% - Акцент1 3 22" xfId="1945"/>
    <cellStyle name="40% — акцент1 3 22" xfId="30093"/>
    <cellStyle name="40% - Акцент1 3 22 10" xfId="47176"/>
    <cellStyle name="40% - Акцент1 3 22 11" xfId="49335"/>
    <cellStyle name="40% - Акцент1 3 22 2" xfId="6424"/>
    <cellStyle name="40% - Акцент1 3 22 3" xfId="31699"/>
    <cellStyle name="40% - Акцент1 3 22 4" xfId="30456"/>
    <cellStyle name="40% - Акцент1 3 22 5" xfId="35929"/>
    <cellStyle name="40% - Акцент1 3 22 6" xfId="36572"/>
    <cellStyle name="40% - Акцент1 3 22 7" xfId="37785"/>
    <cellStyle name="40% - Акцент1 3 22 8" xfId="40167"/>
    <cellStyle name="40% - Акцент1 3 22 9" xfId="45908"/>
    <cellStyle name="40% - Акцент1 3 23" xfId="1946"/>
    <cellStyle name="40% — акцент1 3 23" xfId="26915"/>
    <cellStyle name="40% - Акцент1 3 23 10" xfId="49336"/>
    <cellStyle name="40% - Акцент1 3 23 2" xfId="6425"/>
    <cellStyle name="40% - Акцент1 3 23 3" xfId="19057"/>
    <cellStyle name="40% - Акцент1 3 23 4" xfId="35732"/>
    <cellStyle name="40% - Акцент1 3 23 5" xfId="36425"/>
    <cellStyle name="40% - Акцент1 3 23 6" xfId="37708"/>
    <cellStyle name="40% - Акцент1 3 23 7" xfId="40168"/>
    <cellStyle name="40% - Акцент1 3 23 8" xfId="45752"/>
    <cellStyle name="40% - Акцент1 3 23 9" xfId="47096"/>
    <cellStyle name="40% - Акцент1 3 24" xfId="1947"/>
    <cellStyle name="40% — акцент1 3 24" xfId="18761"/>
    <cellStyle name="40% - Акцент1 3 24 2" xfId="6426"/>
    <cellStyle name="40% - Акцент1 3 24 3" xfId="35537"/>
    <cellStyle name="40% - Акцент1 3 24 4" xfId="34101"/>
    <cellStyle name="40% - Акцент1 3 24 5" xfId="23988"/>
    <cellStyle name="40% - Акцент1 3 24 6" xfId="40169"/>
    <cellStyle name="40% - Акцент1 3 24 7" xfId="45599"/>
    <cellStyle name="40% - Акцент1 3 24 8" xfId="47018"/>
    <cellStyle name="40% - Акцент1 3 24 9" xfId="49337"/>
    <cellStyle name="40% - Акцент1 3 25" xfId="1919"/>
    <cellStyle name="40% — акцент1 3 25" xfId="35152"/>
    <cellStyle name="40% - Акцент1 3 25 2" xfId="15198"/>
    <cellStyle name="40% - Акцент1 3 25 3" xfId="26767"/>
    <cellStyle name="40% - Акцент1 3 25 4" xfId="37947"/>
    <cellStyle name="40% - Акцент1 3 25 5" xfId="40141"/>
    <cellStyle name="40% - Акцент1 3 25 6" xfId="43541"/>
    <cellStyle name="40% - Акцент1 3 25 7" xfId="44528"/>
    <cellStyle name="40% - Акцент1 3 25 8" xfId="49309"/>
    <cellStyle name="40% - Акцент1 3 26" xfId="3901"/>
    <cellStyle name="40% — акцент1 3 26" xfId="26644"/>
    <cellStyle name="40% - Акцент1 3 27" xfId="4183"/>
    <cellStyle name="40% — акцент1 3 27" xfId="37865"/>
    <cellStyle name="40% - Акцент1 3 28" xfId="4446"/>
    <cellStyle name="40% — акцент1 3 28" xfId="40142"/>
    <cellStyle name="40% - Акцент1 3 29" xfId="4602"/>
    <cellStyle name="40% — акцент1 3 29" xfId="46063"/>
    <cellStyle name="40% - Акцент1 3 3" xfId="1948"/>
    <cellStyle name="40% — акцент1 3 3" xfId="1949"/>
    <cellStyle name="40% - Акцент1 3 3 10" xfId="32366"/>
    <cellStyle name="40% — акцент1 3 3 10" xfId="35344"/>
    <cellStyle name="40% - Акцент1 3 3 11" xfId="35061"/>
    <cellStyle name="40% — акцент1 3 3 11" xfId="22247"/>
    <cellStyle name="40% - Акцент1 3 3 12" xfId="27434"/>
    <cellStyle name="40% — акцент1 3 3 12" xfId="26680"/>
    <cellStyle name="40% - Акцент1 3 3 13" xfId="40170"/>
    <cellStyle name="40% — акцент1 3 3 13" xfId="40171"/>
    <cellStyle name="40% - Акцент1 3 3 14" xfId="45435"/>
    <cellStyle name="40% — акцент1 3 3 14" xfId="43537"/>
    <cellStyle name="40% - Акцент1 3 3 15" xfId="46938"/>
    <cellStyle name="40% — акцент1 3 3 15" xfId="45162"/>
    <cellStyle name="40% - Акцент1 3 3 16" xfId="49338"/>
    <cellStyle name="40% — акцент1 3 3 16" xfId="49339"/>
    <cellStyle name="40% - Акцент1 3 3 2" xfId="6427"/>
    <cellStyle name="40% — акцент1 3 3 2" xfId="6428"/>
    <cellStyle name="40% - Акцент1 3 3 3" xfId="15227"/>
    <cellStyle name="40% — акцент1 3 3 3" xfId="15228"/>
    <cellStyle name="40% - Акцент1 3 3 4" xfId="20204"/>
    <cellStyle name="40% — акцент1 3 3 4" xfId="16108"/>
    <cellStyle name="40% - Акцент1 3 3 5" xfId="22877"/>
    <cellStyle name="40% — акцент1 3 3 5" xfId="17198"/>
    <cellStyle name="40% - Акцент1 3 3 6" xfId="17207"/>
    <cellStyle name="40% — акцент1 3 3 6" xfId="25237"/>
    <cellStyle name="40% - Акцент1 3 3 7" xfId="24575"/>
    <cellStyle name="40% — акцент1 3 3 7" xfId="19589"/>
    <cellStyle name="40% - Акцент1 3 3 8" xfId="30402"/>
    <cellStyle name="40% — акцент1 3 3 8" xfId="25076"/>
    <cellStyle name="40% - Акцент1 3 3 9" xfId="23380"/>
    <cellStyle name="40% — акцент1 3 3 9" xfId="19704"/>
    <cellStyle name="40% - Акцент1 3 30" xfId="4806"/>
    <cellStyle name="40% — акцент1 3 30" xfId="47256"/>
    <cellStyle name="40% - Акцент1 3 31" xfId="6397"/>
    <cellStyle name="40% — акцент1 3 31" xfId="49310"/>
    <cellStyle name="40% - Акцент1 3 32" xfId="8396"/>
    <cellStyle name="40% - Акцент1 3 32 2" xfId="21093"/>
    <cellStyle name="40% - Акцент1 3 33" xfId="8450"/>
    <cellStyle name="40% - Акцент1 3 33 2" xfId="21147"/>
    <cellStyle name="40% - Акцент1 3 34" xfId="8748"/>
    <cellStyle name="40% - Акцент1 3 35" xfId="9067"/>
    <cellStyle name="40% - Акцент1 3 36" xfId="9224"/>
    <cellStyle name="40% - Акцент1 3 37" xfId="9542"/>
    <cellStyle name="40% - Акцент1 3 38" xfId="9860"/>
    <cellStyle name="40% - Акцент1 3 39" xfId="10178"/>
    <cellStyle name="40% - Акцент1 3 4" xfId="1950"/>
    <cellStyle name="40% — акцент1 3 4" xfId="1951"/>
    <cellStyle name="40% - Акцент1 3 4 10" xfId="35149"/>
    <cellStyle name="40% — акцент1 3 4 10" xfId="34946"/>
    <cellStyle name="40% - Акцент1 3 4 11" xfId="33739"/>
    <cellStyle name="40% — акцент1 3 4 11" xfId="18021"/>
    <cellStyle name="40% - Акцент1 3 4 12" xfId="36047"/>
    <cellStyle name="40% — акцент1 3 4 12" xfId="32382"/>
    <cellStyle name="40% - Акцент1 3 4 13" xfId="40172"/>
    <cellStyle name="40% — акцент1 3 4 13" xfId="40173"/>
    <cellStyle name="40% - Акцент1 3 4 14" xfId="44364"/>
    <cellStyle name="40% — акцент1 3 4 14" xfId="44440"/>
    <cellStyle name="40% - Акцент1 3 4 15" xfId="45982"/>
    <cellStyle name="40% — акцент1 3 4 15" xfId="45190"/>
    <cellStyle name="40% - Акцент1 3 4 16" xfId="49340"/>
    <cellStyle name="40% — акцент1 3 4 16" xfId="49341"/>
    <cellStyle name="40% - Акцент1 3 4 2" xfId="6429"/>
    <cellStyle name="40% — акцент1 3 4 2" xfId="6430"/>
    <cellStyle name="40% - Акцент1 3 4 3" xfId="15229"/>
    <cellStyle name="40% — акцент1 3 4 3" xfId="15230"/>
    <cellStyle name="40% - Акцент1 3 4 4" xfId="25611"/>
    <cellStyle name="40% — акцент1 3 4 4" xfId="25321"/>
    <cellStyle name="40% - Акцент1 3 4 5" xfId="14244"/>
    <cellStyle name="40% — акцент1 3 4 5" xfId="21975"/>
    <cellStyle name="40% - Акцент1 3 4 6" xfId="22073"/>
    <cellStyle name="40% — акцент1 3 4 6" xfId="19415"/>
    <cellStyle name="40% - Акцент1 3 4 7" xfId="14898"/>
    <cellStyle name="40% — акцент1 3 4 7" xfId="17357"/>
    <cellStyle name="40% - Акцент1 3 4 8" xfId="25903"/>
    <cellStyle name="40% — акцент1 3 4 8" xfId="29020"/>
    <cellStyle name="40% - Акцент1 3 4 9" xfId="27268"/>
    <cellStyle name="40% — акцент1 3 4 9" xfId="31666"/>
    <cellStyle name="40% - Акцент1 3 40" xfId="10496"/>
    <cellStyle name="40% - Акцент1 3 41" xfId="10814"/>
    <cellStyle name="40% - Акцент1 3 42" xfId="11132"/>
    <cellStyle name="40% - Акцент1 3 43" xfId="11450"/>
    <cellStyle name="40% - Акцент1 3 44" xfId="11768"/>
    <cellStyle name="40% - Акцент1 3 45" xfId="12086"/>
    <cellStyle name="40% - Акцент1 3 46" xfId="12565"/>
    <cellStyle name="40% - Акцент1 3 47" xfId="12722"/>
    <cellStyle name="40% - Акцент1 3 48" xfId="13200"/>
    <cellStyle name="40% - Акцент1 3 49" xfId="13523"/>
    <cellStyle name="40% - Акцент1 3 5" xfId="1952"/>
    <cellStyle name="40% — акцент1 3 5" xfId="1953"/>
    <cellStyle name="40% - Акцент1 3 5 10" xfId="28777"/>
    <cellStyle name="40% — акцент1 3 5 10" xfId="14223"/>
    <cellStyle name="40% - Акцент1 3 5 11" xfId="23064"/>
    <cellStyle name="40% — акцент1 3 5 11" xfId="34854"/>
    <cellStyle name="40% - Акцент1 3 5 12" xfId="25397"/>
    <cellStyle name="40% — акцент1 3 5 12" xfId="19428"/>
    <cellStyle name="40% - Акцент1 3 5 13" xfId="40174"/>
    <cellStyle name="40% — акцент1 3 5 13" xfId="40175"/>
    <cellStyle name="40% - Акцент1 3 5 14" xfId="43536"/>
    <cellStyle name="40% — акцент1 3 5 14" xfId="42383"/>
    <cellStyle name="40% - Акцент1 3 5 15" xfId="45322"/>
    <cellStyle name="40% — акцент1 3 5 15" xfId="45204"/>
    <cellStyle name="40% - Акцент1 3 5 16" xfId="49342"/>
    <cellStyle name="40% — акцент1 3 5 16" xfId="49343"/>
    <cellStyle name="40% - Акцент1 3 5 2" xfId="6431"/>
    <cellStyle name="40% — акцент1 3 5 2" xfId="6432"/>
    <cellStyle name="40% - Акцент1 3 5 3" xfId="15231"/>
    <cellStyle name="40% — акцент1 3 5 3" xfId="15232"/>
    <cellStyle name="40% - Акцент1 3 5 4" xfId="25033"/>
    <cellStyle name="40% — акцент1 3 5 4" xfId="24738"/>
    <cellStyle name="40% - Акцент1 3 5 5" xfId="18475"/>
    <cellStyle name="40% — акцент1 3 5 5" xfId="17926"/>
    <cellStyle name="40% - Акцент1 3 5 6" xfId="18452"/>
    <cellStyle name="40% — акцент1 3 5 6" xfId="21870"/>
    <cellStyle name="40% - Акцент1 3 5 7" xfId="15484"/>
    <cellStyle name="40% — акцент1 3 5 7" xfId="18098"/>
    <cellStyle name="40% - Акцент1 3 5 8" xfId="23461"/>
    <cellStyle name="40% — акцент1 3 5 8" xfId="19356"/>
    <cellStyle name="40% - Акцент1 3 5 9" xfId="17781"/>
    <cellStyle name="40% — акцент1 3 5 9" xfId="19498"/>
    <cellStyle name="40% - Акцент1 3 50" xfId="20904"/>
    <cellStyle name="40% - Акцент1 3 51" xfId="23400"/>
    <cellStyle name="40% - Акцент1 3 52" xfId="21560"/>
    <cellStyle name="40% - Акцент1 3 53" xfId="22619"/>
    <cellStyle name="40% - Акцент1 3 54" xfId="23935"/>
    <cellStyle name="40% - Акцент1 3 55" xfId="24372"/>
    <cellStyle name="40% - Акцент1 3 56" xfId="32016"/>
    <cellStyle name="40% - Акцент1 3 57" xfId="34068"/>
    <cellStyle name="40% - Акцент1 3 58" xfId="27604"/>
    <cellStyle name="40% - Акцент1 3 59" xfId="38542"/>
    <cellStyle name="40% - Акцент1 3 6" xfId="1954"/>
    <cellStyle name="40% — акцент1 3 6" xfId="1955"/>
    <cellStyle name="40% - Акцент1 3 6 10" xfId="33007"/>
    <cellStyle name="40% — акцент1 3 6 10" xfId="25808"/>
    <cellStyle name="40% - Акцент1 3 6 11" xfId="35256"/>
    <cellStyle name="40% — акцент1 3 6 11" xfId="17540"/>
    <cellStyle name="40% - Акцент1 3 6 12" xfId="36654"/>
    <cellStyle name="40% — акцент1 3 6 12" xfId="36362"/>
    <cellStyle name="40% - Акцент1 3 6 13" xfId="40176"/>
    <cellStyle name="40% — акцент1 3 6 13" xfId="40177"/>
    <cellStyle name="40% - Акцент1 3 6 14" xfId="42168"/>
    <cellStyle name="40% — акцент1 3 6 14" xfId="42294"/>
    <cellStyle name="40% - Акцент1 3 6 15" xfId="40422"/>
    <cellStyle name="40% — акцент1 3 6 15" xfId="42092"/>
    <cellStyle name="40% - Акцент1 3 6 16" xfId="49344"/>
    <cellStyle name="40% — акцент1 3 6 16" xfId="49345"/>
    <cellStyle name="40% - Акцент1 3 6 2" xfId="6433"/>
    <cellStyle name="40% — акцент1 3 6 2" xfId="6434"/>
    <cellStyle name="40% - Акцент1 3 6 3" xfId="15233"/>
    <cellStyle name="40% — акцент1 3 6 3" xfId="15234"/>
    <cellStyle name="40% - Акцент1 3 6 4" xfId="24446"/>
    <cellStyle name="40% — акцент1 3 6 4" xfId="24153"/>
    <cellStyle name="40% - Акцент1 3 6 5" xfId="16906"/>
    <cellStyle name="40% — акцент1 3 6 5" xfId="18318"/>
    <cellStyle name="40% - Акцент1 3 6 6" xfId="18161"/>
    <cellStyle name="40% — акцент1 3 6 6" xfId="26097"/>
    <cellStyle name="40% - Акцент1 3 6 7" xfId="22303"/>
    <cellStyle name="40% — акцент1 3 6 7" xfId="24563"/>
    <cellStyle name="40% - Акцент1 3 6 8" xfId="21379"/>
    <cellStyle name="40% — акцент1 3 6 8" xfId="21422"/>
    <cellStyle name="40% - Акцент1 3 6 9" xfId="30965"/>
    <cellStyle name="40% — акцент1 3 6 9" xfId="22258"/>
    <cellStyle name="40% - Акцент1 3 60" xfId="41820"/>
    <cellStyle name="40% - Акцент1 3 61" xfId="45540"/>
    <cellStyle name="40% - Акцент1 3 62" xfId="47846"/>
    <cellStyle name="40% - Акцент1 3 7" xfId="1956"/>
    <cellStyle name="40% — акцент1 3 7" xfId="1957"/>
    <cellStyle name="40% - Акцент1 3 7 10" xfId="29075"/>
    <cellStyle name="40% — акцент1 3 7 10" xfId="34093"/>
    <cellStyle name="40% - Акцент1 3 7 11" xfId="28464"/>
    <cellStyle name="40% — акцент1 3 7 11" xfId="33598"/>
    <cellStyle name="40% - Акцент1 3 7 12" xfId="34642"/>
    <cellStyle name="40% — акцент1 3 7 12" xfId="33929"/>
    <cellStyle name="40% - Акцент1 3 7 13" xfId="40178"/>
    <cellStyle name="40% — акцент1 3 7 13" xfId="40179"/>
    <cellStyle name="40% - Акцент1 3 7 14" xfId="42135"/>
    <cellStyle name="40% — акцент1 3 7 14" xfId="42002"/>
    <cellStyle name="40% - Акцент1 3 7 15" xfId="43006"/>
    <cellStyle name="40% — акцент1 3 7 15" xfId="44555"/>
    <cellStyle name="40% - Акцент1 3 7 16" xfId="49346"/>
    <cellStyle name="40% — акцент1 3 7 16" xfId="49347"/>
    <cellStyle name="40% - Акцент1 3 7 2" xfId="6435"/>
    <cellStyle name="40% — акцент1 3 7 2" xfId="6436"/>
    <cellStyle name="40% - Акцент1 3 7 3" xfId="15235"/>
    <cellStyle name="40% — акцент1 3 7 3" xfId="15236"/>
    <cellStyle name="40% - Акцент1 3 7 4" xfId="23865"/>
    <cellStyle name="40% — акцент1 3 7 4" xfId="23577"/>
    <cellStyle name="40% - Акцент1 3 7 5" xfId="21629"/>
    <cellStyle name="40% — акцент1 3 7 5" xfId="18474"/>
    <cellStyle name="40% - Акцент1 3 7 6" xfId="19502"/>
    <cellStyle name="40% — акцент1 3 7 6" xfId="14458"/>
    <cellStyle name="40% - Акцент1 3 7 7" xfId="20260"/>
    <cellStyle name="40% — акцент1 3 7 7" xfId="20529"/>
    <cellStyle name="40% - Акцент1 3 7 8" xfId="30815"/>
    <cellStyle name="40% — акцент1 3 7 8" xfId="30824"/>
    <cellStyle name="40% - Акцент1 3 7 9" xfId="26777"/>
    <cellStyle name="40% — акцент1 3 7 9" xfId="19237"/>
    <cellStyle name="40% - Акцент1 3 8" xfId="1958"/>
    <cellStyle name="40% — акцент1 3 8" xfId="1959"/>
    <cellStyle name="40% - Акцент1 3 8 10" xfId="17895"/>
    <cellStyle name="40% — акцент1 3 8 10" xfId="28412"/>
    <cellStyle name="40% - Акцент1 3 8 11" xfId="34797"/>
    <cellStyle name="40% — акцент1 3 8 11" xfId="32588"/>
    <cellStyle name="40% - Акцент1 3 8 12" xfId="30659"/>
    <cellStyle name="40% — акцент1 3 8 12" xfId="33711"/>
    <cellStyle name="40% - Акцент1 3 8 13" xfId="40180"/>
    <cellStyle name="40% — акцент1 3 8 13" xfId="40181"/>
    <cellStyle name="40% - Акцент1 3 8 14" xfId="43538"/>
    <cellStyle name="40% — акцент1 3 8 14" xfId="43535"/>
    <cellStyle name="40% - Акцент1 3 8 15" xfId="44997"/>
    <cellStyle name="40% — акцент1 3 8 15" xfId="45645"/>
    <cellStyle name="40% - Акцент1 3 8 16" xfId="49348"/>
    <cellStyle name="40% — акцент1 3 8 16" xfId="49349"/>
    <cellStyle name="40% - Акцент1 3 8 2" xfId="6437"/>
    <cellStyle name="40% — акцент1 3 8 2" xfId="6438"/>
    <cellStyle name="40% - Акцент1 3 8 3" xfId="15237"/>
    <cellStyle name="40% — акцент1 3 8 3" xfId="15238"/>
    <cellStyle name="40% - Акцент1 3 8 4" xfId="23289"/>
    <cellStyle name="40% — акцент1 3 8 4" xfId="23003"/>
    <cellStyle name="40% - Акцент1 3 8 5" xfId="24238"/>
    <cellStyle name="40% — акцент1 3 8 5" xfId="19667"/>
    <cellStyle name="40% - Акцент1 3 8 6" xfId="20492"/>
    <cellStyle name="40% — акцент1 3 8 6" xfId="18053"/>
    <cellStyle name="40% - Акцент1 3 8 7" xfId="26615"/>
    <cellStyle name="40% — акцент1 3 8 7" xfId="28501"/>
    <cellStyle name="40% - Акцент1 3 8 8" xfId="19383"/>
    <cellStyle name="40% — акцент1 3 8 8" xfId="29118"/>
    <cellStyle name="40% - Акцент1 3 8 9" xfId="34726"/>
    <cellStyle name="40% — акцент1 3 8 9" xfId="34495"/>
    <cellStyle name="40% - Акцент1 3 9" xfId="1960"/>
    <cellStyle name="40% — акцент1 3 9" xfId="1961"/>
    <cellStyle name="40% - Акцент1 3 9 10" xfId="27181"/>
    <cellStyle name="40% — акцент1 3 9 10" xfId="22772"/>
    <cellStyle name="40% - Акцент1 3 9 11" xfId="24239"/>
    <cellStyle name="40% — акцент1 3 9 11" xfId="36092"/>
    <cellStyle name="40% - Акцент1 3 9 12" xfId="16314"/>
    <cellStyle name="40% — акцент1 3 9 12" xfId="14892"/>
    <cellStyle name="40% - Акцент1 3 9 13" xfId="40182"/>
    <cellStyle name="40% — акцент1 3 9 13" xfId="40183"/>
    <cellStyle name="40% - Акцент1 3 9 14" xfId="43534"/>
    <cellStyle name="40% — акцент1 3 9 14" xfId="43533"/>
    <cellStyle name="40% - Акцент1 3 9 15" xfId="45798"/>
    <cellStyle name="40% — акцент1 3 9 15" xfId="45956"/>
    <cellStyle name="40% - Акцент1 3 9 16" xfId="49350"/>
    <cellStyle name="40% — акцент1 3 9 16" xfId="49351"/>
    <cellStyle name="40% - Акцент1 3 9 2" xfId="6439"/>
    <cellStyle name="40% — акцент1 3 9 2" xfId="6440"/>
    <cellStyle name="40% - Акцент1 3 9 3" xfId="15239"/>
    <cellStyle name="40% — акцент1 3 9 3" xfId="15240"/>
    <cellStyle name="40% - Акцент1 3 9 4" xfId="20202"/>
    <cellStyle name="40% — акцент1 3 9 4" xfId="20201"/>
    <cellStyle name="40% - Акцент1 3 9 5" xfId="23948"/>
    <cellStyle name="40% — акцент1 3 9 5" xfId="19960"/>
    <cellStyle name="40% - Акцент1 3 9 6" xfId="25804"/>
    <cellStyle name="40% — акцент1 3 9 6" xfId="23336"/>
    <cellStyle name="40% - Акцент1 3 9 7" xfId="20805"/>
    <cellStyle name="40% — акцент1 3 9 7" xfId="24290"/>
    <cellStyle name="40% - Акцент1 3 9 8" xfId="23522"/>
    <cellStyle name="40% — акцент1 3 9 8" xfId="29390"/>
    <cellStyle name="40% - Акцент1 3 9 9" xfId="34268"/>
    <cellStyle name="40% — акцент1 3 9 9" xfId="34032"/>
    <cellStyle name="40% — акцент1 30" xfId="8381"/>
    <cellStyle name="40% — акцент1 30 2" xfId="21078"/>
    <cellStyle name="40% — акцент1 31" xfId="8466"/>
    <cellStyle name="40% — акцент1 31 2" xfId="21163"/>
    <cellStyle name="40% — акцент1 32" xfId="8736"/>
    <cellStyle name="40% — акцент1 33" xfId="9055"/>
    <cellStyle name="40% — акцент1 34" xfId="9235"/>
    <cellStyle name="40% — акцент1 35" xfId="9553"/>
    <cellStyle name="40% — акцент1 36" xfId="9871"/>
    <cellStyle name="40% — акцент1 37" xfId="10189"/>
    <cellStyle name="40% — акцент1 38" xfId="10507"/>
    <cellStyle name="40% — акцент1 39" xfId="10825"/>
    <cellStyle name="40% - Акцент1 4" xfId="171"/>
    <cellStyle name="40% — акцент1 4" xfId="1963"/>
    <cellStyle name="40% - Акцент1 4 10" xfId="1964"/>
    <cellStyle name="40% — акцент1 4 10" xfId="30006"/>
    <cellStyle name="40% - Акцент1 4 10 2" xfId="6443"/>
    <cellStyle name="40% - Акцент1 4 10 3" xfId="37329"/>
    <cellStyle name="40% - Акцент1 4 10 4" xfId="14316"/>
    <cellStyle name="40% - Акцент1 4 10 5" xfId="40186"/>
    <cellStyle name="40% - Акцент1 4 10 6" xfId="43530"/>
    <cellStyle name="40% - Акцент1 4 10 7" xfId="46262"/>
    <cellStyle name="40% - Акцент1 4 10 8" xfId="49354"/>
    <cellStyle name="40% - Акцент1 4 11" xfId="1962"/>
    <cellStyle name="40% — акцент1 4 11" xfId="37485"/>
    <cellStyle name="40% - Акцент1 4 11 2" xfId="15241"/>
    <cellStyle name="40% - Акцент1 4 11 3" xfId="28128"/>
    <cellStyle name="40% - Акцент1 4 11 4" xfId="40184"/>
    <cellStyle name="40% - Акцент1 4 11 5" xfId="43532"/>
    <cellStyle name="40% - Акцент1 4 11 6" xfId="42849"/>
    <cellStyle name="40% - Акцент1 4 11 7" xfId="49352"/>
    <cellStyle name="40% - Акцент1 4 12" xfId="3903"/>
    <cellStyle name="40% — акцент1 4 12" xfId="35440"/>
    <cellStyle name="40% - Акцент1 4 13" xfId="4185"/>
    <cellStyle name="40% — акцент1 4 13" xfId="40185"/>
    <cellStyle name="40% - Акцент1 4 14" xfId="4448"/>
    <cellStyle name="40% — акцент1 4 14" xfId="43531"/>
    <cellStyle name="40% - Акцент1 4 15" xfId="4600"/>
    <cellStyle name="40% — акцент1 4 15" xfId="46110"/>
    <cellStyle name="40% - Акцент1 4 16" xfId="4804"/>
    <cellStyle name="40% — акцент1 4 16" xfId="49353"/>
    <cellStyle name="40% - Акцент1 4 17" xfId="6441"/>
    <cellStyle name="40% - Акцент1 4 18" xfId="8398"/>
    <cellStyle name="40% - Акцент1 4 18 2" xfId="21095"/>
    <cellStyle name="40% - Акцент1 4 19" xfId="8448"/>
    <cellStyle name="40% - Акцент1 4 19 2" xfId="21145"/>
    <cellStyle name="40% - Акцент1 4 2" xfId="172"/>
    <cellStyle name="40% — акцент1 4 2" xfId="6442"/>
    <cellStyle name="40% - Акцент1 4 2 10" xfId="10175"/>
    <cellStyle name="40% - Акцент1 4 2 11" xfId="10493"/>
    <cellStyle name="40% - Акцент1 4 2 12" xfId="10811"/>
    <cellStyle name="40% - Акцент1 4 2 13" xfId="11129"/>
    <cellStyle name="40% - Акцент1 4 2 14" xfId="11447"/>
    <cellStyle name="40% - Акцент1 4 2 15" xfId="11765"/>
    <cellStyle name="40% - Акцент1 4 2 16" xfId="12083"/>
    <cellStyle name="40% - Акцент1 4 2 17" xfId="12568"/>
    <cellStyle name="40% - Акцент1 4 2 18" xfId="12719"/>
    <cellStyle name="40% - Акцент1 4 2 19" xfId="13203"/>
    <cellStyle name="40% - Акцент1 4 2 2" xfId="1965"/>
    <cellStyle name="40% - Акцент1 4 2 2 2" xfId="6445"/>
    <cellStyle name="40% - Акцент1 4 2 20" xfId="13526"/>
    <cellStyle name="40% - Акцент1 4 2 21" xfId="16812"/>
    <cellStyle name="40% - Акцент1 4 2 22" xfId="17572"/>
    <cellStyle name="40% - Акцент1 4 2 23" xfId="22144"/>
    <cellStyle name="40% - Акцент1 4 2 24" xfId="20647"/>
    <cellStyle name="40% - Акцент1 4 2 25" xfId="26845"/>
    <cellStyle name="40% - Акцент1 4 2 26" xfId="25166"/>
    <cellStyle name="40% - Акцент1 4 2 27" xfId="32763"/>
    <cellStyle name="40% - Акцент1 4 2 28" xfId="30814"/>
    <cellStyle name="40% - Акцент1 4 2 29" xfId="24758"/>
    <cellStyle name="40% - Акцент1 4 2 3" xfId="3904"/>
    <cellStyle name="40% - Акцент1 4 2 30" xfId="38545"/>
    <cellStyle name="40% - Акцент1 4 2 31" xfId="41819"/>
    <cellStyle name="40% - Акцент1 4 2 32" xfId="45849"/>
    <cellStyle name="40% - Акцент1 4 2 33" xfId="47849"/>
    <cellStyle name="40% - Акцент1 4 2 4" xfId="6444"/>
    <cellStyle name="40% - Акцент1 4 2 5" xfId="8751"/>
    <cellStyle name="40% - Акцент1 4 2 6" xfId="9070"/>
    <cellStyle name="40% - Акцент1 4 2 7" xfId="9221"/>
    <cellStyle name="40% - Акцент1 4 2 8" xfId="9539"/>
    <cellStyle name="40% - Акцент1 4 2 9" xfId="9857"/>
    <cellStyle name="40% - Акцент1 4 20" xfId="8750"/>
    <cellStyle name="40% - Акцент1 4 21" xfId="9069"/>
    <cellStyle name="40% - Акцент1 4 22" xfId="9222"/>
    <cellStyle name="40% - Акцент1 4 23" xfId="9540"/>
    <cellStyle name="40% - Акцент1 4 24" xfId="9858"/>
    <cellStyle name="40% - Акцент1 4 25" xfId="10176"/>
    <cellStyle name="40% - Акцент1 4 26" xfId="10494"/>
    <cellStyle name="40% - Акцент1 4 27" xfId="10812"/>
    <cellStyle name="40% - Акцент1 4 28" xfId="11130"/>
    <cellStyle name="40% - Акцент1 4 29" xfId="11448"/>
    <cellStyle name="40% - Акцент1 4 3" xfId="1966"/>
    <cellStyle name="40% — акцент1 4 3" xfId="15242"/>
    <cellStyle name="40% - Акцент1 4 3 10" xfId="37025"/>
    <cellStyle name="40% - Акцент1 4 3 11" xfId="38258"/>
    <cellStyle name="40% - Акцент1 4 3 12" xfId="40187"/>
    <cellStyle name="40% - Акцент1 4 3 13" xfId="46689"/>
    <cellStyle name="40% - Акцент1 4 3 14" xfId="47565"/>
    <cellStyle name="40% - Акцент1 4 3 15" xfId="49355"/>
    <cellStyle name="40% - Акцент1 4 3 2" xfId="6446"/>
    <cellStyle name="40% - Акцент1 4 3 3" xfId="17130"/>
    <cellStyle name="40% - Акцент1 4 3 4" xfId="26558"/>
    <cellStyle name="40% - Акцент1 4 3 5" xfId="29140"/>
    <cellStyle name="40% - Акцент1 4 3 6" xfId="16198"/>
    <cellStyle name="40% - Акцент1 4 3 7" xfId="22271"/>
    <cellStyle name="40% - Акцент1 4 3 8" xfId="33101"/>
    <cellStyle name="40% - Акцент1 4 3 9" xfId="30656"/>
    <cellStyle name="40% - Акцент1 4 30" xfId="11766"/>
    <cellStyle name="40% - Акцент1 4 31" xfId="12084"/>
    <cellStyle name="40% - Акцент1 4 32" xfId="12567"/>
    <cellStyle name="40% - Акцент1 4 33" xfId="12720"/>
    <cellStyle name="40% - Акцент1 4 34" xfId="13202"/>
    <cellStyle name="40% - Акцент1 4 35" xfId="13525"/>
    <cellStyle name="40% - Акцент1 4 36" xfId="16813"/>
    <cellStyle name="40% - Акцент1 4 37" xfId="17310"/>
    <cellStyle name="40% - Акцент1 4 38" xfId="14867"/>
    <cellStyle name="40% - Акцент1 4 39" xfId="29243"/>
    <cellStyle name="40% - Акцент1 4 4" xfId="1967"/>
    <cellStyle name="40% — акцент1 4 4" xfId="17389"/>
    <cellStyle name="40% - Акцент1 4 4 10" xfId="38182"/>
    <cellStyle name="40% - Акцент1 4 4 11" xfId="40188"/>
    <cellStyle name="40% - Акцент1 4 4 12" xfId="46529"/>
    <cellStyle name="40% - Акцент1 4 4 13" xfId="47484"/>
    <cellStyle name="40% - Акцент1 4 4 14" xfId="49356"/>
    <cellStyle name="40% - Акцент1 4 4 2" xfId="6447"/>
    <cellStyle name="40% - Акцент1 4 4 3" xfId="26271"/>
    <cellStyle name="40% - Акцент1 4 4 4" xfId="28852"/>
    <cellStyle name="40% - Акцент1 4 4 5" xfId="20503"/>
    <cellStyle name="40% - Акцент1 4 4 6" xfId="25810"/>
    <cellStyle name="40% - Акцент1 4 4 7" xfId="17510"/>
    <cellStyle name="40% - Акцент1 4 4 8" xfId="34467"/>
    <cellStyle name="40% - Акцент1 4 4 9" xfId="36876"/>
    <cellStyle name="40% - Акцент1 4 40" xfId="28979"/>
    <cellStyle name="40% - Акцент1 4 41" xfId="30526"/>
    <cellStyle name="40% - Акцент1 4 42" xfId="15288"/>
    <cellStyle name="40% - Акцент1 4 43" xfId="30190"/>
    <cellStyle name="40% - Акцент1 4 44" xfId="35969"/>
    <cellStyle name="40% - Акцент1 4 45" xfId="38544"/>
    <cellStyle name="40% - Акцент1 4 46" xfId="44268"/>
    <cellStyle name="40% - Акцент1 4 47" xfId="44497"/>
    <cellStyle name="40% - Акцент1 4 48" xfId="47848"/>
    <cellStyle name="40% - Акцент1 4 5" xfId="1968"/>
    <cellStyle name="40% — акцент1 4 5" xfId="27428"/>
    <cellStyle name="40% - Акцент1 4 5 10" xfId="40189"/>
    <cellStyle name="40% - Акцент1 4 5 11" xfId="46369"/>
    <cellStyle name="40% - Акцент1 4 5 12" xfId="47407"/>
    <cellStyle name="40% - Акцент1 4 5 13" xfId="49357"/>
    <cellStyle name="40% - Акцент1 4 5 2" xfId="6448"/>
    <cellStyle name="40% - Акцент1 4 5 3" xfId="28564"/>
    <cellStyle name="40% - Акцент1 4 5 4" xfId="28254"/>
    <cellStyle name="40% - Акцент1 4 5 5" xfId="25204"/>
    <cellStyle name="40% - Акцент1 4 5 6" xfId="29203"/>
    <cellStyle name="40% - Акцент1 4 5 7" xfId="36326"/>
    <cellStyle name="40% - Акцент1 4 5 8" xfId="36723"/>
    <cellStyle name="40% - Акцент1 4 5 9" xfId="38103"/>
    <cellStyle name="40% - Акцент1 4 6" xfId="1969"/>
    <cellStyle name="40% — акцент1 4 6" xfId="17626"/>
    <cellStyle name="40% - Акцент1 4 6 10" xfId="46212"/>
    <cellStyle name="40% - Акцент1 4 6 11" xfId="47330"/>
    <cellStyle name="40% - Акцент1 4 6 12" xfId="49358"/>
    <cellStyle name="40% - Акцент1 4 6 2" xfId="6449"/>
    <cellStyle name="40% - Акцент1 4 6 3" xfId="15278"/>
    <cellStyle name="40% - Акцент1 4 6 4" xfId="14237"/>
    <cellStyle name="40% - Акцент1 4 6 5" xfId="26312"/>
    <cellStyle name="40% - Акцент1 4 6 6" xfId="36124"/>
    <cellStyle name="40% - Акцент1 4 6 7" xfId="36573"/>
    <cellStyle name="40% - Акцент1 4 6 8" xfId="38027"/>
    <cellStyle name="40% - Акцент1 4 6 9" xfId="40190"/>
    <cellStyle name="40% - Акцент1 4 7" xfId="1970"/>
    <cellStyle name="40% — акцент1 4 7" xfId="23602"/>
    <cellStyle name="40% - Акцент1 4 7 10" xfId="46442"/>
    <cellStyle name="40% - Акцент1 4 7 11" xfId="49359"/>
    <cellStyle name="40% - Акцент1 4 7 2" xfId="6450"/>
    <cellStyle name="40% - Акцент1 4 7 3" xfId="25657"/>
    <cellStyle name="40% - Акцент1 4 7 4" xfId="23896"/>
    <cellStyle name="40% - Акцент1 4 7 5" xfId="35930"/>
    <cellStyle name="40% - Акцент1 4 7 6" xfId="36426"/>
    <cellStyle name="40% - Акцент1 4 7 7" xfId="33022"/>
    <cellStyle name="40% - Акцент1 4 7 8" xfId="40191"/>
    <cellStyle name="40% - Акцент1 4 7 9" xfId="43529"/>
    <cellStyle name="40% - Акцент1 4 8" xfId="1971"/>
    <cellStyle name="40% — акцент1 4 8" xfId="19432"/>
    <cellStyle name="40% - Акцент1 4 8 10" xfId="49360"/>
    <cellStyle name="40% - Акцент1 4 8 2" xfId="6451"/>
    <cellStyle name="40% - Акцент1 4 8 3" xfId="20480"/>
    <cellStyle name="40% - Акцент1 4 8 4" xfId="35733"/>
    <cellStyle name="40% - Акцент1 4 8 5" xfId="31585"/>
    <cellStyle name="40% - Акцент1 4 8 6" xfId="37944"/>
    <cellStyle name="40% - Акцент1 4 8 7" xfId="40192"/>
    <cellStyle name="40% - Акцент1 4 8 8" xfId="46061"/>
    <cellStyle name="40% - Акцент1 4 8 9" xfId="47253"/>
    <cellStyle name="40% - Акцент1 4 9" xfId="1972"/>
    <cellStyle name="40% — акцент1 4 9" xfId="25384"/>
    <cellStyle name="40% - Акцент1 4 9 2" xfId="6452"/>
    <cellStyle name="40% - Акцент1 4 9 3" xfId="35538"/>
    <cellStyle name="40% - Акцент1 4 9 4" xfId="35210"/>
    <cellStyle name="40% - Акцент1 4 9 5" xfId="37862"/>
    <cellStyle name="40% - Акцент1 4 9 6" xfId="40193"/>
    <cellStyle name="40% - Акцент1 4 9 7" xfId="45905"/>
    <cellStyle name="40% - Акцент1 4 9 8" xfId="47172"/>
    <cellStyle name="40% - Акцент1 4 9 9" xfId="49361"/>
    <cellStyle name="40% — акцент1 40" xfId="11143"/>
    <cellStyle name="40% — акцент1 41" xfId="11461"/>
    <cellStyle name="40% — акцент1 42" xfId="11779"/>
    <cellStyle name="40% — акцент1 43" xfId="12097"/>
    <cellStyle name="40% — акцент1 44" xfId="12553"/>
    <cellStyle name="40% — акцент1 45" xfId="12733"/>
    <cellStyle name="40% — акцент1 46" xfId="13188"/>
    <cellStyle name="40% — акцент1 47" xfId="13511"/>
    <cellStyle name="40% — акцент1 48" xfId="20910"/>
    <cellStyle name="40% — акцент1 49" xfId="19745"/>
    <cellStyle name="40% - Акцент1 5" xfId="173"/>
    <cellStyle name="40% — акцент1 5" xfId="1974"/>
    <cellStyle name="40% - Акцент1 5 10" xfId="1975"/>
    <cellStyle name="40% — акцент1 5 10" xfId="35150"/>
    <cellStyle name="40% - Акцент1 5 10 2" xfId="6455"/>
    <cellStyle name="40% - Акцент1 5 10 3" xfId="19937"/>
    <cellStyle name="40% - Акцент1 5 10 4" xfId="32329"/>
    <cellStyle name="40% - Акцент1 5 10 5" xfId="40196"/>
    <cellStyle name="40% - Акцент1 5 10 6" xfId="45432"/>
    <cellStyle name="40% - Акцент1 5 10 7" xfId="46934"/>
    <cellStyle name="40% - Акцент1 5 10 8" xfId="49364"/>
    <cellStyle name="40% - Акцент1 5 11" xfId="1973"/>
    <cellStyle name="40% — акцент1 5 11" xfId="34650"/>
    <cellStyle name="40% - Акцент1 5 11 2" xfId="15251"/>
    <cellStyle name="40% - Акцент1 5 11 3" xfId="37781"/>
    <cellStyle name="40% - Акцент1 5 11 4" xfId="40194"/>
    <cellStyle name="40% - Акцент1 5 11 5" xfId="45749"/>
    <cellStyle name="40% - Акцент1 5 11 6" xfId="47092"/>
    <cellStyle name="40% - Акцент1 5 11 7" xfId="49362"/>
    <cellStyle name="40% - Акцент1 5 12" xfId="3905"/>
    <cellStyle name="40% — акцент1 5 12" xfId="37705"/>
    <cellStyle name="40% - Акцент1 5 13" xfId="4186"/>
    <cellStyle name="40% — акцент1 5 13" xfId="40195"/>
    <cellStyle name="40% - Акцент1 5 14" xfId="4450"/>
    <cellStyle name="40% — акцент1 5 14" xfId="45597"/>
    <cellStyle name="40% - Акцент1 5 15" xfId="4598"/>
    <cellStyle name="40% — акцент1 5 15" xfId="47015"/>
    <cellStyle name="40% - Акцент1 5 16" xfId="4802"/>
    <cellStyle name="40% — акцент1 5 16" xfId="49363"/>
    <cellStyle name="40% - Акцент1 5 17" xfId="6453"/>
    <cellStyle name="40% - Акцент1 5 18" xfId="8399"/>
    <cellStyle name="40% - Акцент1 5 18 2" xfId="21096"/>
    <cellStyle name="40% - Акцент1 5 19" xfId="8446"/>
    <cellStyle name="40% - Акцент1 5 19 2" xfId="21143"/>
    <cellStyle name="40% - Акцент1 5 2" xfId="174"/>
    <cellStyle name="40% — акцент1 5 2" xfId="6454"/>
    <cellStyle name="40% - Акцент1 5 2 10" xfId="10173"/>
    <cellStyle name="40% - Акцент1 5 2 11" xfId="10491"/>
    <cellStyle name="40% - Акцент1 5 2 12" xfId="10809"/>
    <cellStyle name="40% - Акцент1 5 2 13" xfId="11127"/>
    <cellStyle name="40% - Акцент1 5 2 14" xfId="11445"/>
    <cellStyle name="40% - Акцент1 5 2 15" xfId="11763"/>
    <cellStyle name="40% - Акцент1 5 2 16" xfId="12081"/>
    <cellStyle name="40% - Акцент1 5 2 17" xfId="12570"/>
    <cellStyle name="40% - Акцент1 5 2 18" xfId="12717"/>
    <cellStyle name="40% - Акцент1 5 2 19" xfId="13205"/>
    <cellStyle name="40% - Акцент1 5 2 2" xfId="1976"/>
    <cellStyle name="40% - Акцент1 5 2 2 2" xfId="6457"/>
    <cellStyle name="40% - Акцент1 5 2 20" xfId="13528"/>
    <cellStyle name="40% - Акцент1 5 2 21" xfId="20903"/>
    <cellStyle name="40% - Акцент1 5 2 22" xfId="18624"/>
    <cellStyle name="40% - Акцент1 5 2 23" xfId="25461"/>
    <cellStyle name="40% - Акцент1 5 2 24" xfId="25231"/>
    <cellStyle name="40% - Акцент1 5 2 25" xfId="18087"/>
    <cellStyle name="40% - Акцент1 5 2 26" xfId="29860"/>
    <cellStyle name="40% - Акцент1 5 2 27" xfId="30250"/>
    <cellStyle name="40% - Акцент1 5 2 28" xfId="35093"/>
    <cellStyle name="40% - Акцент1 5 2 29" xfId="37088"/>
    <cellStyle name="40% - Акцент1 5 2 3" xfId="3906"/>
    <cellStyle name="40% - Акцент1 5 2 30" xfId="38547"/>
    <cellStyle name="40% - Акцент1 5 2 31" xfId="44265"/>
    <cellStyle name="40% - Акцент1 5 2 32" xfId="44860"/>
    <cellStyle name="40% - Акцент1 5 2 33" xfId="47851"/>
    <cellStyle name="40% - Акцент1 5 2 4" xfId="6456"/>
    <cellStyle name="40% - Акцент1 5 2 5" xfId="8753"/>
    <cellStyle name="40% - Акцент1 5 2 6" xfId="9072"/>
    <cellStyle name="40% - Акцент1 5 2 7" xfId="9219"/>
    <cellStyle name="40% - Акцент1 5 2 8" xfId="9537"/>
    <cellStyle name="40% - Акцент1 5 2 9" xfId="9855"/>
    <cellStyle name="40% - Акцент1 5 20" xfId="8752"/>
    <cellStyle name="40% - Акцент1 5 21" xfId="9071"/>
    <cellStyle name="40% - Акцент1 5 22" xfId="9220"/>
    <cellStyle name="40% - Акцент1 5 23" xfId="9538"/>
    <cellStyle name="40% - Акцент1 5 24" xfId="9856"/>
    <cellStyle name="40% - Акцент1 5 25" xfId="10174"/>
    <cellStyle name="40% - Акцент1 5 26" xfId="10492"/>
    <cellStyle name="40% - Акцент1 5 27" xfId="10810"/>
    <cellStyle name="40% - Акцент1 5 28" xfId="11128"/>
    <cellStyle name="40% - Акцент1 5 29" xfId="11446"/>
    <cellStyle name="40% - Акцент1 5 3" xfId="1977"/>
    <cellStyle name="40% — акцент1 5 3" xfId="15252"/>
    <cellStyle name="40% - Акцент1 5 3 10" xfId="33621"/>
    <cellStyle name="40% - Акцент1 5 3 11" xfId="33852"/>
    <cellStyle name="40% - Акцент1 5 3 12" xfId="40197"/>
    <cellStyle name="40% - Акцент1 5 3 13" xfId="45109"/>
    <cellStyle name="40% - Акцент1 5 3 14" xfId="46615"/>
    <cellStyle name="40% - Акцент1 5 3 15" xfId="49365"/>
    <cellStyle name="40% - Акцент1 5 3 2" xfId="6458"/>
    <cellStyle name="40% - Акцент1 5 3 3" xfId="20197"/>
    <cellStyle name="40% - Акцент1 5 3 4" xfId="19587"/>
    <cellStyle name="40% - Акцент1 5 3 5" xfId="22467"/>
    <cellStyle name="40% - Акцент1 5 3 6" xfId="30091"/>
    <cellStyle name="40% - Акцент1 5 3 7" xfId="31696"/>
    <cellStyle name="40% - Акцент1 5 3 8" xfId="30963"/>
    <cellStyle name="40% - Акцент1 5 3 9" xfId="29826"/>
    <cellStyle name="40% - Акцент1 5 30" xfId="11764"/>
    <cellStyle name="40% - Акцент1 5 31" xfId="12082"/>
    <cellStyle name="40% - Акцент1 5 32" xfId="12569"/>
    <cellStyle name="40% - Акцент1 5 33" xfId="12718"/>
    <cellStyle name="40% - Акцент1 5 34" xfId="13204"/>
    <cellStyle name="40% - Акцент1 5 35" xfId="13527"/>
    <cellStyle name="40% - Акцент1 5 36" xfId="20902"/>
    <cellStyle name="40% - Акцент1 5 37" xfId="23681"/>
    <cellStyle name="40% - Акцент1 5 38" xfId="15968"/>
    <cellStyle name="40% - Акцент1 5 39" xfId="22932"/>
    <cellStyle name="40% - Акцент1 5 4" xfId="1978"/>
    <cellStyle name="40% — акцент1 5 4" xfId="16103"/>
    <cellStyle name="40% - Акцент1 5 4 10" xfId="24900"/>
    <cellStyle name="40% - Акцент1 5 4 11" xfId="40198"/>
    <cellStyle name="40% - Акцент1 5 4 12" xfId="44944"/>
    <cellStyle name="40% - Акцент1 5 4 13" xfId="42410"/>
    <cellStyle name="40% - Акцент1 5 4 14" xfId="49366"/>
    <cellStyle name="40% - Акцент1 5 4 2" xfId="6459"/>
    <cellStyle name="40% - Акцент1 5 4 3" xfId="25528"/>
    <cellStyle name="40% - Акцент1 5 4 4" xfId="17132"/>
    <cellStyle name="40% - Акцент1 5 4 5" xfId="26020"/>
    <cellStyle name="40% - Акцент1 5 4 6" xfId="31445"/>
    <cellStyle name="40% - Акцент1 5 4 7" xfId="23992"/>
    <cellStyle name="40% - Акцент1 5 4 8" xfId="31336"/>
    <cellStyle name="40% - Акцент1 5 4 9" xfId="35273"/>
    <cellStyle name="40% - Акцент1 5 40" xfId="27272"/>
    <cellStyle name="40% - Акцент1 5 41" xfId="23857"/>
    <cellStyle name="40% - Акцент1 5 42" xfId="32340"/>
    <cellStyle name="40% - Акцент1 5 43" xfId="34889"/>
    <cellStyle name="40% - Акцент1 5 44" xfId="35236"/>
    <cellStyle name="40% - Акцент1 5 45" xfId="38546"/>
    <cellStyle name="40% - Акцент1 5 46" xfId="41818"/>
    <cellStyle name="40% - Акцент1 5 47" xfId="46006"/>
    <cellStyle name="40% - Акцент1 5 48" xfId="47850"/>
    <cellStyle name="40% - Акцент1 5 5" xfId="1979"/>
    <cellStyle name="40% — акцент1 5 5" xfId="18542"/>
    <cellStyle name="40% - Акцент1 5 5 10" xfId="40199"/>
    <cellStyle name="40% - Акцент1 5 5 11" xfId="44779"/>
    <cellStyle name="40% - Акцент1 5 5 12" xfId="42458"/>
    <cellStyle name="40% - Акцент1 5 5 13" xfId="49367"/>
    <cellStyle name="40% - Акцент1 5 5 2" xfId="6460"/>
    <cellStyle name="40% - Акцент1 5 5 3" xfId="24218"/>
    <cellStyle name="40% - Акцент1 5 5 4" xfId="29828"/>
    <cellStyle name="40% - Акцент1 5 5 5" xfId="31212"/>
    <cellStyle name="40% - Акцент1 5 5 6" xfId="22186"/>
    <cellStyle name="40% - Акцент1 5 5 7" xfId="31815"/>
    <cellStyle name="40% - Акцент1 5 5 8" xfId="16988"/>
    <cellStyle name="40% - Акцент1 5 5 9" xfId="36949"/>
    <cellStyle name="40% - Акцент1 5 6" xfId="1980"/>
    <cellStyle name="40% — акцент1 5 6" xfId="20657"/>
    <cellStyle name="40% - Акцент1 5 6 10" xfId="44616"/>
    <cellStyle name="40% - Акцент1 5 6 11" xfId="44659"/>
    <cellStyle name="40% - Акцент1 5 6 12" xfId="49368"/>
    <cellStyle name="40% - Акцент1 5 6 2" xfId="6461"/>
    <cellStyle name="40% - Акцент1 5 6 3" xfId="29565"/>
    <cellStyle name="40% - Акцент1 5 6 4" xfId="27574"/>
    <cellStyle name="40% - Акцент1 5 6 5" xfId="22763"/>
    <cellStyle name="40% - Акцент1 5 6 6" xfId="31846"/>
    <cellStyle name="40% - Акцент1 5 6 7" xfId="30781"/>
    <cellStyle name="40% - Акцент1 5 6 8" xfId="18209"/>
    <cellStyle name="40% - Акцент1 5 6 9" xfId="40200"/>
    <cellStyle name="40% - Акцент1 5 7" xfId="1981"/>
    <cellStyle name="40% — акцент1 5 7" xfId="30888"/>
    <cellStyle name="40% - Акцент1 5 7 10" xfId="45524"/>
    <cellStyle name="40% - Акцент1 5 7 11" xfId="49369"/>
    <cellStyle name="40% - Акцент1 5 7 2" xfId="6462"/>
    <cellStyle name="40% - Акцент1 5 7 3" xfId="18155"/>
    <cellStyle name="40% - Акцент1 5 7 4" xfId="21651"/>
    <cellStyle name="40% - Акцент1 5 7 5" xfId="22796"/>
    <cellStyle name="40% - Акцент1 5 7 6" xfId="19449"/>
    <cellStyle name="40% - Акцент1 5 7 7" xfId="17952"/>
    <cellStyle name="40% - Акцент1 5 7 8" xfId="40201"/>
    <cellStyle name="40% - Акцент1 5 7 9" xfId="45273"/>
    <cellStyle name="40% - Акцент1 5 8" xfId="1982"/>
    <cellStyle name="40% — акцент1 5 8" xfId="32212"/>
    <cellStyle name="40% - Акцент1 5 8 10" xfId="49370"/>
    <cellStyle name="40% - Акцент1 5 8 2" xfId="6463"/>
    <cellStyle name="40% - Акцент1 5 8 3" xfId="22461"/>
    <cellStyle name="40% - Акцент1 5 8 4" xfId="31887"/>
    <cellStyle name="40% - Акцент1 5 8 5" xfId="35005"/>
    <cellStyle name="40% - Акцент1 5 8 6" xfId="31033"/>
    <cellStyle name="40% - Акцент1 5 8 7" xfId="40202"/>
    <cellStyle name="40% - Акцент1 5 8 8" xfId="45110"/>
    <cellStyle name="40% - Акцент1 5 8 9" xfId="46405"/>
    <cellStyle name="40% - Акцент1 5 9" xfId="1983"/>
    <cellStyle name="40% — акцент1 5 9" xfId="27016"/>
    <cellStyle name="40% - Акцент1 5 9 2" xfId="6464"/>
    <cellStyle name="40% - Акцент1 5 9 3" xfId="28476"/>
    <cellStyle name="40% - Акцент1 5 9 4" xfId="36295"/>
    <cellStyle name="40% - Акцент1 5 9 5" xfId="27001"/>
    <cellStyle name="40% - Акцент1 5 9 6" xfId="40203"/>
    <cellStyle name="40% - Акцент1 5 9 7" xfId="44945"/>
    <cellStyle name="40% - Акцент1 5 9 8" xfId="42407"/>
    <cellStyle name="40% - Акцент1 5 9 9" xfId="49371"/>
    <cellStyle name="40% — акцент1 50" xfId="19649"/>
    <cellStyle name="40% — акцент1 51" xfId="22378"/>
    <cellStyle name="40% — акцент1 52" xfId="22310"/>
    <cellStyle name="40% — акцент1 53" xfId="23530"/>
    <cellStyle name="40% — акцент1 54" xfId="19695"/>
    <cellStyle name="40% — акцент1 55" xfId="14091"/>
    <cellStyle name="40% — акцент1 56" xfId="23377"/>
    <cellStyle name="40% — акцент1 57" xfId="38530"/>
    <cellStyle name="40% — акцент1 58" xfId="44275"/>
    <cellStyle name="40% — акцент1 59" xfId="44199"/>
    <cellStyle name="40% - Акцент1 6" xfId="175"/>
    <cellStyle name="40% — акцент1 6" xfId="1985"/>
    <cellStyle name="40% - Акцент1 6 10" xfId="1986"/>
    <cellStyle name="40% — акцент1 6 10" xfId="34427"/>
    <cellStyle name="40% - Акцент1 6 10 2" xfId="6467"/>
    <cellStyle name="40% - Акцент1 6 10 3" xfId="35983"/>
    <cellStyle name="40% - Акцент1 6 10 4" xfId="36463"/>
    <cellStyle name="40% - Акцент1 6 10 5" xfId="40206"/>
    <cellStyle name="40% - Акцент1 6 10 6" xfId="43527"/>
    <cellStyle name="40% - Акцент1 6 10 7" xfId="46763"/>
    <cellStyle name="40% - Акцент1 6 10 8" xfId="49374"/>
    <cellStyle name="40% - Акцент1 6 11" xfId="1984"/>
    <cellStyle name="40% — акцент1 6 11" xfId="35823"/>
    <cellStyle name="40% - Акцент1 6 11 2" xfId="15261"/>
    <cellStyle name="40% - Акцент1 6 11 3" xfId="36798"/>
    <cellStyle name="40% - Акцент1 6 11 4" xfId="40204"/>
    <cellStyle name="40% - Акцент1 6 11 5" xfId="44780"/>
    <cellStyle name="40% - Акцент1 6 11 6" xfId="42550"/>
    <cellStyle name="40% - Акцент1 6 11 7" xfId="49372"/>
    <cellStyle name="40% - Акцент1 6 12" xfId="3907"/>
    <cellStyle name="40% — акцент1 6 12" xfId="30291"/>
    <cellStyle name="40% - Акцент1 6 13" xfId="4187"/>
    <cellStyle name="40% — акцент1 6 13" xfId="40205"/>
    <cellStyle name="40% - Акцент1 6 14" xfId="4452"/>
    <cellStyle name="40% — акцент1 6 14" xfId="44617"/>
    <cellStyle name="40% - Акцент1 6 15" xfId="4596"/>
    <cellStyle name="40% — акцент1 6 15" xfId="44493"/>
    <cellStyle name="40% - Акцент1 6 16" xfId="4800"/>
    <cellStyle name="40% — акцент1 6 16" xfId="49373"/>
    <cellStyle name="40% - Акцент1 6 17" xfId="6465"/>
    <cellStyle name="40% - Акцент1 6 18" xfId="8400"/>
    <cellStyle name="40% - Акцент1 6 18 2" xfId="21097"/>
    <cellStyle name="40% - Акцент1 6 19" xfId="8445"/>
    <cellStyle name="40% - Акцент1 6 19 2" xfId="21142"/>
    <cellStyle name="40% - Акцент1 6 2" xfId="176"/>
    <cellStyle name="40% — акцент1 6 2" xfId="6466"/>
    <cellStyle name="40% - Акцент1 6 2 10" xfId="10171"/>
    <cellStyle name="40% - Акцент1 6 2 11" xfId="10489"/>
    <cellStyle name="40% - Акцент1 6 2 12" xfId="10807"/>
    <cellStyle name="40% - Акцент1 6 2 13" xfId="11125"/>
    <cellStyle name="40% - Акцент1 6 2 14" xfId="11443"/>
    <cellStyle name="40% - Акцент1 6 2 15" xfId="11761"/>
    <cellStyle name="40% - Акцент1 6 2 16" xfId="12079"/>
    <cellStyle name="40% - Акцент1 6 2 17" xfId="12572"/>
    <cellStyle name="40% - Акцент1 6 2 18" xfId="12715"/>
    <cellStyle name="40% - Акцент1 6 2 19" xfId="13207"/>
    <cellStyle name="40% - Акцент1 6 2 2" xfId="1987"/>
    <cellStyle name="40% - Акцент1 6 2 2 2" xfId="6469"/>
    <cellStyle name="40% - Акцент1 6 2 20" xfId="13530"/>
    <cellStyle name="40% - Акцент1 6 2 21" xfId="16810"/>
    <cellStyle name="40% - Акцент1 6 2 22" xfId="17659"/>
    <cellStyle name="40% - Акцент1 6 2 23" xfId="24678"/>
    <cellStyle name="40% - Акцент1 6 2 24" xfId="14434"/>
    <cellStyle name="40% - Акцент1 6 2 25" xfId="29305"/>
    <cellStyle name="40% - Акцент1 6 2 26" xfId="28636"/>
    <cellStyle name="40% - Акцент1 6 2 27" xfId="32621"/>
    <cellStyle name="40% - Акцент1 6 2 28" xfId="14031"/>
    <cellStyle name="40% - Акцент1 6 2 29" xfId="35836"/>
    <cellStyle name="40% - Акцент1 6 2 3" xfId="3908"/>
    <cellStyle name="40% - Акцент1 6 2 30" xfId="38549"/>
    <cellStyle name="40% - Акцент1 6 2 31" xfId="41817"/>
    <cellStyle name="40% - Акцент1 6 2 32" xfId="43047"/>
    <cellStyle name="40% - Акцент1 6 2 33" xfId="47853"/>
    <cellStyle name="40% - Акцент1 6 2 4" xfId="6468"/>
    <cellStyle name="40% - Акцент1 6 2 5" xfId="8755"/>
    <cellStyle name="40% - Акцент1 6 2 6" xfId="9074"/>
    <cellStyle name="40% - Акцент1 6 2 7" xfId="9217"/>
    <cellStyle name="40% - Акцент1 6 2 8" xfId="9535"/>
    <cellStyle name="40% - Акцент1 6 2 9" xfId="9853"/>
    <cellStyle name="40% - Акцент1 6 20" xfId="8754"/>
    <cellStyle name="40% - Акцент1 6 21" xfId="9073"/>
    <cellStyle name="40% - Акцент1 6 22" xfId="9218"/>
    <cellStyle name="40% - Акцент1 6 23" xfId="9536"/>
    <cellStyle name="40% - Акцент1 6 24" xfId="9854"/>
    <cellStyle name="40% - Акцент1 6 25" xfId="10172"/>
    <cellStyle name="40% - Акцент1 6 26" xfId="10490"/>
    <cellStyle name="40% - Акцент1 6 27" xfId="10808"/>
    <cellStyle name="40% - Акцент1 6 28" xfId="11126"/>
    <cellStyle name="40% - Акцент1 6 29" xfId="11444"/>
    <cellStyle name="40% - Акцент1 6 3" xfId="1988"/>
    <cellStyle name="40% — акцент1 6 3" xfId="15262"/>
    <cellStyle name="40% - Акцент1 6 3 10" xfId="29344"/>
    <cellStyle name="40% - Акцент1 6 3 11" xfId="29590"/>
    <cellStyle name="40% - Акцент1 6 3 12" xfId="40207"/>
    <cellStyle name="40% - Акцент1 6 3 13" xfId="43528"/>
    <cellStyle name="40% - Акцент1 6 3 14" xfId="46580"/>
    <cellStyle name="40% - Акцент1 6 3 15" xfId="49375"/>
    <cellStyle name="40% - Акцент1 6 3 2" xfId="6470"/>
    <cellStyle name="40% - Акцент1 6 3 3" xfId="24150"/>
    <cellStyle name="40% - Акцент1 6 3 4" xfId="18810"/>
    <cellStyle name="40% - Акцент1 6 3 5" xfId="23942"/>
    <cellStyle name="40% - Акцент1 6 3 6" xfId="18063"/>
    <cellStyle name="40% - Акцент1 6 3 7" xfId="29315"/>
    <cellStyle name="40% - Акцент1 6 3 8" xfId="33568"/>
    <cellStyle name="40% - Акцент1 6 3 9" xfId="32774"/>
    <cellStyle name="40% - Акцент1 6 30" xfId="11762"/>
    <cellStyle name="40% - Акцент1 6 31" xfId="12080"/>
    <cellStyle name="40% - Акцент1 6 32" xfId="12571"/>
    <cellStyle name="40% - Акцент1 6 33" xfId="12716"/>
    <cellStyle name="40% - Акцент1 6 34" xfId="13206"/>
    <cellStyle name="40% - Акцент1 6 35" xfId="13529"/>
    <cellStyle name="40% - Акцент1 6 36" xfId="16811"/>
    <cellStyle name="40% - Акцент1 6 37" xfId="17523"/>
    <cellStyle name="40% - Акцент1 6 38" xfId="24967"/>
    <cellStyle name="40% - Акцент1 6 39" xfId="23158"/>
    <cellStyle name="40% - Акцент1 6 4" xfId="1989"/>
    <cellStyle name="40% — акцент1 6 4" xfId="24443"/>
    <cellStyle name="40% - Акцент1 6 4 10" xfId="17772"/>
    <cellStyle name="40% - Акцент1 6 4 11" xfId="40208"/>
    <cellStyle name="40% - Акцент1 6 4 12" xfId="41066"/>
    <cellStyle name="40% - Акцент1 6 4 13" xfId="45401"/>
    <cellStyle name="40% - Акцент1 6 4 14" xfId="49376"/>
    <cellStyle name="40% - Акцент1 6 4 2" xfId="6471"/>
    <cellStyle name="40% - Акцент1 6 4 3" xfId="24126"/>
    <cellStyle name="40% - Акцент1 6 4 4" xfId="25780"/>
    <cellStyle name="40% - Акцент1 6 4 5" xfId="23285"/>
    <cellStyle name="40% - Акцент1 6 4 6" xfId="15258"/>
    <cellStyle name="40% - Акцент1 6 4 7" xfId="33328"/>
    <cellStyle name="40% - Акцент1 6 4 8" xfId="34697"/>
    <cellStyle name="40% - Акцент1 6 4 9" xfId="30791"/>
    <cellStyle name="40% - Акцент1 6 40" xfId="28884"/>
    <cellStyle name="40% - Акцент1 6 41" xfId="30127"/>
    <cellStyle name="40% - Акцент1 6 42" xfId="27894"/>
    <cellStyle name="40% - Акцент1 6 43" xfId="35291"/>
    <cellStyle name="40% - Акцент1 6 44" xfId="36933"/>
    <cellStyle name="40% - Акцент1 6 45" xfId="38548"/>
    <cellStyle name="40% - Акцент1 6 46" xfId="44266"/>
    <cellStyle name="40% - Акцент1 6 47" xfId="44663"/>
    <cellStyle name="40% - Акцент1 6 48" xfId="47852"/>
    <cellStyle name="40% - Акцент1 6 5" xfId="1990"/>
    <cellStyle name="40% — акцент1 6 5" xfId="23552"/>
    <cellStyle name="40% - Акцент1 6 5 10" xfId="40209"/>
    <cellStyle name="40% - Акцент1 6 5 11" xfId="46853"/>
    <cellStyle name="40% - Акцент1 6 5 12" xfId="47644"/>
    <cellStyle name="40% - Акцент1 6 5 13" xfId="49377"/>
    <cellStyle name="40% - Акцент1 6 5 2" xfId="6472"/>
    <cellStyle name="40% - Акцент1 6 5 3" xfId="23268"/>
    <cellStyle name="40% - Акцент1 6 5 4" xfId="22712"/>
    <cellStyle name="40% - Акцент1 6 5 5" xfId="26160"/>
    <cellStyle name="40% - Акцент1 6 5 6" xfId="33102"/>
    <cellStyle name="40% - Акцент1 6 5 7" xfId="29469"/>
    <cellStyle name="40% - Акцент1 6 5 8" xfId="37629"/>
    <cellStyle name="40% - Акцент1 6 5 9" xfId="38340"/>
    <cellStyle name="40% - Акцент1 6 6" xfId="1991"/>
    <cellStyle name="40% — акцент1 6 6" xfId="17344"/>
    <cellStyle name="40% - Акцент1 6 6 10" xfId="46690"/>
    <cellStyle name="40% - Акцент1 6 6 11" xfId="47566"/>
    <cellStyle name="40% - Акцент1 6 6 12" xfId="49378"/>
    <cellStyle name="40% - Акцент1 6 6 2" xfId="6473"/>
    <cellStyle name="40% - Акцент1 6 6 3" xfId="16542"/>
    <cellStyle name="40% - Акцент1 6 6 4" xfId="30444"/>
    <cellStyle name="40% - Акцент1 6 6 5" xfId="17907"/>
    <cellStyle name="40% - Акцент1 6 6 6" xfId="23914"/>
    <cellStyle name="40% - Акцент1 6 6 7" xfId="37481"/>
    <cellStyle name="40% - Акцент1 6 6 8" xfId="38259"/>
    <cellStyle name="40% - Акцент1 6 6 9" xfId="40210"/>
    <cellStyle name="40% - Акцент1 6 7" xfId="1992"/>
    <cellStyle name="40% — акцент1 6 7" xfId="16275"/>
    <cellStyle name="40% - Акцент1 6 7 10" xfId="47485"/>
    <cellStyle name="40% - Акцент1 6 7 11" xfId="49379"/>
    <cellStyle name="40% - Акцент1 6 7 2" xfId="6474"/>
    <cellStyle name="40% - Акцент1 6 7 3" xfId="22620"/>
    <cellStyle name="40% - Акцент1 6 7 4" xfId="17662"/>
    <cellStyle name="40% - Акцент1 6 7 5" xfId="32586"/>
    <cellStyle name="40% - Акцент1 6 7 6" xfId="37326"/>
    <cellStyle name="40% - Акцент1 6 7 7" xfId="38183"/>
    <cellStyle name="40% - Акцент1 6 7 8" xfId="40211"/>
    <cellStyle name="40% - Акцент1 6 7 9" xfId="46530"/>
    <cellStyle name="40% - Акцент1 6 8" xfId="1993"/>
    <cellStyle name="40% — акцент1 6 8" xfId="23895"/>
    <cellStyle name="40% - Акцент1 6 8 10" xfId="49380"/>
    <cellStyle name="40% - Акцент1 6 8 2" xfId="6475"/>
    <cellStyle name="40% - Акцент1 6 8 3" xfId="31285"/>
    <cellStyle name="40% - Акцент1 6 8 4" xfId="26609"/>
    <cellStyle name="40% - Акцент1 6 8 5" xfId="37175"/>
    <cellStyle name="40% - Акцент1 6 8 6" xfId="38104"/>
    <cellStyle name="40% - Акцент1 6 8 7" xfId="40212"/>
    <cellStyle name="40% - Акцент1 6 8 8" xfId="46370"/>
    <cellStyle name="40% - Акцент1 6 8 9" xfId="47408"/>
    <cellStyle name="40% - Акцент1 6 9" xfId="1994"/>
    <cellStyle name="40% — акцент1 6 9" xfId="34269"/>
    <cellStyle name="40% - Акцент1 6 9 2" xfId="6476"/>
    <cellStyle name="40% - Акцент1 6 9 3" xfId="20502"/>
    <cellStyle name="40% - Акцент1 6 9 4" xfId="37021"/>
    <cellStyle name="40% - Акцент1 6 9 5" xfId="38028"/>
    <cellStyle name="40% - Акцент1 6 9 6" xfId="40213"/>
    <cellStyle name="40% - Акцент1 6 9 7" xfId="46213"/>
    <cellStyle name="40% - Акцент1 6 9 8" xfId="47331"/>
    <cellStyle name="40% - Акцент1 6 9 9" xfId="49381"/>
    <cellStyle name="40% — акцент1 60" xfId="47834"/>
    <cellStyle name="40% - Акцент1 7" xfId="177"/>
    <cellStyle name="40% — акцент1 7" xfId="1996"/>
    <cellStyle name="40% - Акцент1 7 10" xfId="1997"/>
    <cellStyle name="40% — акцент1 7 10" xfId="26419"/>
    <cellStyle name="40% - Акцент1 7 10 2" xfId="6479"/>
    <cellStyle name="40% - Акцент1 7 10 3" xfId="36719"/>
    <cellStyle name="40% - Акцент1 7 10 4" xfId="37782"/>
    <cellStyle name="40% - Акцент1 7 10 5" xfId="40216"/>
    <cellStyle name="40% - Акцент1 7 10 6" xfId="45750"/>
    <cellStyle name="40% - Акцент1 7 10 7" xfId="47093"/>
    <cellStyle name="40% - Акцент1 7 10 8" xfId="49384"/>
    <cellStyle name="40% - Акцент1 7 11" xfId="1995"/>
    <cellStyle name="40% — акцент1 7 11" xfId="36873"/>
    <cellStyle name="40% - Акцент1 7 11 2" xfId="15271"/>
    <cellStyle name="40% - Акцент1 7 11 3" xfId="37945"/>
    <cellStyle name="40% - Акцент1 7 11 4" xfId="40214"/>
    <cellStyle name="40% - Акцент1 7 11 5" xfId="46062"/>
    <cellStyle name="40% - Акцент1 7 11 6" xfId="47254"/>
    <cellStyle name="40% - Акцент1 7 11 7" xfId="49382"/>
    <cellStyle name="40% - Акцент1 7 12" xfId="3909"/>
    <cellStyle name="40% — акцент1 7 12" xfId="37863"/>
    <cellStyle name="40% - Акцент1 7 13" xfId="4188"/>
    <cellStyle name="40% — акцент1 7 13" xfId="40215"/>
    <cellStyle name="40% - Акцент1 7 14" xfId="4454"/>
    <cellStyle name="40% — акцент1 7 14" xfId="45906"/>
    <cellStyle name="40% - Акцент1 7 15" xfId="4587"/>
    <cellStyle name="40% — акцент1 7 15" xfId="47173"/>
    <cellStyle name="40% - Акцент1 7 16" xfId="4791"/>
    <cellStyle name="40% — акцент1 7 16" xfId="49383"/>
    <cellStyle name="40% - Акцент1 7 17" xfId="6477"/>
    <cellStyle name="40% - Акцент1 7 18" xfId="8402"/>
    <cellStyle name="40% - Акцент1 7 18 2" xfId="21099"/>
    <cellStyle name="40% - Акцент1 7 19" xfId="8444"/>
    <cellStyle name="40% - Акцент1 7 19 2" xfId="21141"/>
    <cellStyle name="40% - Акцент1 7 2" xfId="178"/>
    <cellStyle name="40% — акцент1 7 2" xfId="6478"/>
    <cellStyle name="40% - Акцент1 7 2 10" xfId="10348"/>
    <cellStyle name="40% - Акцент1 7 2 11" xfId="10666"/>
    <cellStyle name="40% - Акцент1 7 2 12" xfId="10984"/>
    <cellStyle name="40% - Акцент1 7 2 13" xfId="11302"/>
    <cellStyle name="40% - Акцент1 7 2 14" xfId="11620"/>
    <cellStyle name="40% - Акцент1 7 2 15" xfId="11938"/>
    <cellStyle name="40% - Акцент1 7 2 16" xfId="12255"/>
    <cellStyle name="40% - Акцент1 7 2 17" xfId="12574"/>
    <cellStyle name="40% - Акцент1 7 2 18" xfId="12891"/>
    <cellStyle name="40% - Акцент1 7 2 19" xfId="13209"/>
    <cellStyle name="40% - Акцент1 7 2 2" xfId="1998"/>
    <cellStyle name="40% - Акцент1 7 2 2 2" xfId="6481"/>
    <cellStyle name="40% - Акцент1 7 2 20" xfId="13532"/>
    <cellStyle name="40% - Акцент1 7 2 21" xfId="13784"/>
    <cellStyle name="40% - Акцент1 7 2 22" xfId="24260"/>
    <cellStyle name="40% - Акцент1 7 2 23" xfId="19692"/>
    <cellStyle name="40% - Акцент1 7 2 24" xfId="27949"/>
    <cellStyle name="40% - Акцент1 7 2 25" xfId="20519"/>
    <cellStyle name="40% - Акцент1 7 2 26" xfId="22767"/>
    <cellStyle name="40% - Акцент1 7 2 27" xfId="19800"/>
    <cellStyle name="40% - Акцент1 7 2 28" xfId="19520"/>
    <cellStyle name="40% - Акцент1 7 2 29" xfId="36370"/>
    <cellStyle name="40% - Акцент1 7 2 3" xfId="3910"/>
    <cellStyle name="40% - Акцент1 7 2 30" xfId="38551"/>
    <cellStyle name="40% - Акцент1 7 2 31" xfId="44263"/>
    <cellStyle name="40% - Акцент1 7 2 32" xfId="46312"/>
    <cellStyle name="40% - Акцент1 7 2 33" xfId="47855"/>
    <cellStyle name="40% - Акцент1 7 2 4" xfId="6480"/>
    <cellStyle name="40% - Акцент1 7 2 5" xfId="8757"/>
    <cellStyle name="40% - Акцент1 7 2 6" xfId="9076"/>
    <cellStyle name="40% - Акцент1 7 2 7" xfId="9394"/>
    <cellStyle name="40% - Акцент1 7 2 8" xfId="9712"/>
    <cellStyle name="40% - Акцент1 7 2 9" xfId="10030"/>
    <cellStyle name="40% - Акцент1 7 20" xfId="8756"/>
    <cellStyle name="40% - Акцент1 7 21" xfId="9075"/>
    <cellStyle name="40% - Акцент1 7 22" xfId="9393"/>
    <cellStyle name="40% - Акцент1 7 23" xfId="9711"/>
    <cellStyle name="40% - Акцент1 7 24" xfId="10029"/>
    <cellStyle name="40% - Акцент1 7 25" xfId="10347"/>
    <cellStyle name="40% - Акцент1 7 26" xfId="10665"/>
    <cellStyle name="40% - Акцент1 7 27" xfId="10983"/>
    <cellStyle name="40% - Акцент1 7 28" xfId="11301"/>
    <cellStyle name="40% - Акцент1 7 29" xfId="11619"/>
    <cellStyle name="40% - Акцент1 7 3" xfId="1999"/>
    <cellStyle name="40% — акцент1 7 3" xfId="15272"/>
    <cellStyle name="40% - Акцент1 7 3 10" xfId="36422"/>
    <cellStyle name="40% - Акцент1 7 3 11" xfId="27458"/>
    <cellStyle name="40% - Акцент1 7 3 12" xfId="40217"/>
    <cellStyle name="40% - Акцент1 7 3 13" xfId="45433"/>
    <cellStyle name="40% - Акцент1 7 3 14" xfId="46935"/>
    <cellStyle name="40% - Акцент1 7 3 15" xfId="49385"/>
    <cellStyle name="40% - Акцент1 7 3 2" xfId="6482"/>
    <cellStyle name="40% - Акцент1 7 3 3" xfId="22428"/>
    <cellStyle name="40% - Акцент1 7 3 4" xfId="26842"/>
    <cellStyle name="40% - Акцент1 7 3 5" xfId="29137"/>
    <cellStyle name="40% - Акцент1 7 3 6" xfId="30889"/>
    <cellStyle name="40% - Акцент1 7 3 7" xfId="32213"/>
    <cellStyle name="40% - Акцент1 7 3 8" xfId="22746"/>
    <cellStyle name="40% - Акцент1 7 3 9" xfId="35926"/>
    <cellStyle name="40% - Акцент1 7 30" xfId="11937"/>
    <cellStyle name="40% - Акцент1 7 31" xfId="12254"/>
    <cellStyle name="40% - Акцент1 7 32" xfId="12573"/>
    <cellStyle name="40% - Акцент1 7 33" xfId="12890"/>
    <cellStyle name="40% - Акцент1 7 34" xfId="13208"/>
    <cellStyle name="40% - Акцент1 7 35" xfId="13531"/>
    <cellStyle name="40% - Акцент1 7 36" xfId="13785"/>
    <cellStyle name="40% - Акцент1 7 37" xfId="19748"/>
    <cellStyle name="40% - Акцент1 7 38" xfId="20061"/>
    <cellStyle name="40% - Акцент1 7 39" xfId="27456"/>
    <cellStyle name="40% - Акцент1 7 4" xfId="2000"/>
    <cellStyle name="40% — акцент1 7 4" xfId="21837"/>
    <cellStyle name="40% - Акцент1 7 4 10" xfId="36761"/>
    <cellStyle name="40% - Акцент1 7 4 11" xfId="40218"/>
    <cellStyle name="40% - Акцент1 7 4 12" xfId="43526"/>
    <cellStyle name="40% - Акцент1 7 4 13" xfId="42850"/>
    <cellStyle name="40% - Акцент1 7 4 14" xfId="49386"/>
    <cellStyle name="40% - Акцент1 7 4 2" xfId="6483"/>
    <cellStyle name="40% - Акцент1 7 4 3" xfId="26556"/>
    <cellStyle name="40% - Акцент1 7 4 4" xfId="28849"/>
    <cellStyle name="40% - Акцент1 7 4 5" xfId="30626"/>
    <cellStyle name="40% - Акцент1 7 4 6" xfId="31957"/>
    <cellStyle name="40% - Акцент1 7 4 7" xfId="24818"/>
    <cellStyle name="40% - Акцент1 7 4 8" xfId="35729"/>
    <cellStyle name="40% - Акцент1 7 4 9" xfId="28632"/>
    <cellStyle name="40% - Акцент1 7 40" xfId="23426"/>
    <cellStyle name="40% - Акцент1 7 41" xfId="27759"/>
    <cellStyle name="40% - Акцент1 7 42" xfId="15290"/>
    <cellStyle name="40% - Акцент1 7 43" xfId="28973"/>
    <cellStyle name="40% - Акцент1 7 44" xfId="21300"/>
    <cellStyle name="40% - Акцент1 7 45" xfId="38550"/>
    <cellStyle name="40% - Акцент1 7 46" xfId="41816"/>
    <cellStyle name="40% - Акцент1 7 47" xfId="46157"/>
    <cellStyle name="40% - Акцент1 7 48" xfId="47854"/>
    <cellStyle name="40% - Акцент1 7 5" xfId="2001"/>
    <cellStyle name="40% — акцент1 7 5" xfId="27723"/>
    <cellStyle name="40% - Акцент1 7 5 10" xfId="40219"/>
    <cellStyle name="40% - Акцент1 7 5 11" xfId="44367"/>
    <cellStyle name="40% - Акцент1 7 5 12" xfId="45509"/>
    <cellStyle name="40% - Акцент1 7 5 13" xfId="49387"/>
    <cellStyle name="40% - Акцент1 7 5 2" xfId="6484"/>
    <cellStyle name="40% - Акцент1 7 5 3" xfId="28562"/>
    <cellStyle name="40% - Акцент1 7 5 4" xfId="30367"/>
    <cellStyle name="40% - Акцент1 7 5 5" xfId="31697"/>
    <cellStyle name="40% - Акцент1 7 5 6" xfId="31154"/>
    <cellStyle name="40% - Акцент1 7 5 7" xfId="35534"/>
    <cellStyle name="40% - Акцент1 7 5 8" xfId="28793"/>
    <cellStyle name="40% - Акцент1 7 5 9" xfId="16941"/>
    <cellStyle name="40% - Акцент1 7 6" xfId="2002"/>
    <cellStyle name="40% — акцент1 7 6" xfId="23372"/>
    <cellStyle name="40% - Акцент1 7 6 10" xfId="44439"/>
    <cellStyle name="40% - Акцент1 7 6 11" xfId="44664"/>
    <cellStyle name="40% - Акцент1 7 6 12" xfId="49388"/>
    <cellStyle name="40% - Акцент1 7 6 2" xfId="6485"/>
    <cellStyle name="40% - Акцент1 7 6 3" xfId="30092"/>
    <cellStyle name="40% - Акцент1 7 6 4" xfId="31446"/>
    <cellStyle name="40% - Акцент1 7 6 5" xfId="27164"/>
    <cellStyle name="40% - Акцент1 7 6 6" xfId="31360"/>
    <cellStyle name="40% - Акцент1 7 6 7" xfId="35771"/>
    <cellStyle name="40% - Акцент1 7 6 8" xfId="32819"/>
    <cellStyle name="40% - Акцент1 7 6 9" xfId="40220"/>
    <cellStyle name="40% - Акцент1 7 7" xfId="2003"/>
    <cellStyle name="40% — акцент1 7 7" xfId="18291"/>
    <cellStyle name="40% - Акцент1 7 7 10" xfId="42851"/>
    <cellStyle name="40% - Акцент1 7 7 11" xfId="49389"/>
    <cellStyle name="40% - Акцент1 7 7 2" xfId="6486"/>
    <cellStyle name="40% - Акцент1 7 7 3" xfId="31213"/>
    <cellStyle name="40% - Акцент1 7 7 4" xfId="20658"/>
    <cellStyle name="40% - Акцент1 7 7 5" xfId="35341"/>
    <cellStyle name="40% - Акцент1 7 7 6" xfId="34182"/>
    <cellStyle name="40% - Акцент1 7 7 7" xfId="36910"/>
    <cellStyle name="40% - Акцент1 7 7 8" xfId="40221"/>
    <cellStyle name="40% - Акцент1 7 7 9" xfId="43525"/>
    <cellStyle name="40% - Акцент1 7 8" xfId="2004"/>
    <cellStyle name="40% — акцент1 7 8" xfId="32964"/>
    <cellStyle name="40% - Акцент1 7 8 10" xfId="49390"/>
    <cellStyle name="40% - Акцент1 7 8 2" xfId="6487"/>
    <cellStyle name="40% - Акцент1 7 8 3" xfId="14971"/>
    <cellStyle name="40% - Акцент1 7 8 4" xfId="35147"/>
    <cellStyle name="40% - Акцент1 7 8 5" xfId="33020"/>
    <cellStyle name="40% - Акцент1 7 8 6" xfId="37112"/>
    <cellStyle name="40% - Акцент1 7 8 7" xfId="40222"/>
    <cellStyle name="40% - Акцент1 7 8 8" xfId="42382"/>
    <cellStyle name="40% - Акцент1 7 8 9" xfId="42289"/>
    <cellStyle name="40% - Акцент1 7 9" xfId="2005"/>
    <cellStyle name="40% — акцент1 7 9" xfId="31519"/>
    <cellStyle name="40% - Акцент1 7 9 2" xfId="6488"/>
    <cellStyle name="40% - Акцент1 7 9 3" xfId="34944"/>
    <cellStyle name="40% - Акцент1 7 9 4" xfId="32742"/>
    <cellStyle name="40% - Акцент1 7 9 5" xfId="36814"/>
    <cellStyle name="40% - Акцент1 7 9 6" xfId="40223"/>
    <cellStyle name="40% - Акцент1 7 9 7" xfId="42170"/>
    <cellStyle name="40% - Акцент1 7 9 8" xfId="43001"/>
    <cellStyle name="40% - Акцент1 7 9 9" xfId="49391"/>
    <cellStyle name="40% - Акцент1 8" xfId="179"/>
    <cellStyle name="40% — акцент1 8" xfId="2007"/>
    <cellStyle name="40% - Акцент1 8 10" xfId="2008"/>
    <cellStyle name="40% — акцент1 8 10" xfId="27501"/>
    <cellStyle name="40% - Акцент1 8 10 2" xfId="6491"/>
    <cellStyle name="40% - Акцент1 8 10 3" xfId="34407"/>
    <cellStyle name="40% - Акцент1 8 10 4" xfId="35838"/>
    <cellStyle name="40% - Акцент1 8 10 5" xfId="40226"/>
    <cellStyle name="40% - Акцент1 8 10 6" xfId="42001"/>
    <cellStyle name="40% - Акцент1 8 10 7" xfId="45049"/>
    <cellStyle name="40% - Акцент1 8 10 8" xfId="49394"/>
    <cellStyle name="40% - Акцент1 8 11" xfId="2006"/>
    <cellStyle name="40% — акцент1 8 11" xfId="35646"/>
    <cellStyle name="40% - Акцент1 8 11 2" xfId="15281"/>
    <cellStyle name="40% - Акцент1 8 11 3" xfId="37110"/>
    <cellStyle name="40% - Акцент1 8 11 4" xfId="40224"/>
    <cellStyle name="40% - Акцент1 8 11 5" xfId="42293"/>
    <cellStyle name="40% - Акцент1 8 11 6" xfId="42394"/>
    <cellStyle name="40% - Акцент1 8 11 7" xfId="49392"/>
    <cellStyle name="40% - Акцент1 8 12" xfId="3911"/>
    <cellStyle name="40% — акцент1 8 12" xfId="36660"/>
    <cellStyle name="40% - Акцент1 8 13" xfId="4189"/>
    <cellStyle name="40% — акцент1 8 13" xfId="40225"/>
    <cellStyle name="40% - Акцент1 8 14" xfId="4456"/>
    <cellStyle name="40% — акцент1 8 14" xfId="42134"/>
    <cellStyle name="40% - Акцент1 8 15" xfId="4583"/>
    <cellStyle name="40% — акцент1 8 15" xfId="43008"/>
    <cellStyle name="40% - Акцент1 8 16" xfId="4787"/>
    <cellStyle name="40% — акцент1 8 16" xfId="49393"/>
    <cellStyle name="40% - Акцент1 8 17" xfId="6489"/>
    <cellStyle name="40% - Акцент1 8 18" xfId="8403"/>
    <cellStyle name="40% - Акцент1 8 18 2" xfId="21100"/>
    <cellStyle name="40% - Акцент1 8 19" xfId="8443"/>
    <cellStyle name="40% - Акцент1 8 19 2" xfId="21140"/>
    <cellStyle name="40% - Акцент1 8 2" xfId="180"/>
    <cellStyle name="40% — акцент1 8 2" xfId="6490"/>
    <cellStyle name="40% - Акцент1 8 2 10" xfId="10350"/>
    <cellStyle name="40% - Акцент1 8 2 11" xfId="10668"/>
    <cellStyle name="40% - Акцент1 8 2 12" xfId="10986"/>
    <cellStyle name="40% - Акцент1 8 2 13" xfId="11304"/>
    <cellStyle name="40% - Акцент1 8 2 14" xfId="11622"/>
    <cellStyle name="40% - Акцент1 8 2 15" xfId="11940"/>
    <cellStyle name="40% - Акцент1 8 2 16" xfId="12257"/>
    <cellStyle name="40% - Акцент1 8 2 17" xfId="12576"/>
    <cellStyle name="40% - Акцент1 8 2 18" xfId="12893"/>
    <cellStyle name="40% - Акцент1 8 2 19" xfId="13211"/>
    <cellStyle name="40% - Акцент1 8 2 2" xfId="2009"/>
    <cellStyle name="40% - Акцент1 8 2 2 2" xfId="6493"/>
    <cellStyle name="40% - Акцент1 8 2 20" xfId="13534"/>
    <cellStyle name="40% - Акцент1 8 2 21" xfId="13782"/>
    <cellStyle name="40% - Акцент1 8 2 22" xfId="19749"/>
    <cellStyle name="40% - Акцент1 8 2 23" xfId="24061"/>
    <cellStyle name="40% - Акцент1 8 2 24" xfId="23730"/>
    <cellStyle name="40% - Акцент1 8 2 25" xfId="25183"/>
    <cellStyle name="40% - Акцент1 8 2 26" xfId="29597"/>
    <cellStyle name="40% - Акцент1 8 2 27" xfId="16895"/>
    <cellStyle name="40% - Акцент1 8 2 28" xfId="35678"/>
    <cellStyle name="40% - Акцент1 8 2 29" xfId="37222"/>
    <cellStyle name="40% - Акцент1 8 2 3" xfId="3912"/>
    <cellStyle name="40% - Акцент1 8 2 30" xfId="38553"/>
    <cellStyle name="40% - Акцент1 8 2 31" xfId="41815"/>
    <cellStyle name="40% - Акцент1 8 2 32" xfId="45026"/>
    <cellStyle name="40% - Акцент1 8 2 33" xfId="47857"/>
    <cellStyle name="40% - Акцент1 8 2 4" xfId="6492"/>
    <cellStyle name="40% - Акцент1 8 2 5" xfId="8759"/>
    <cellStyle name="40% - Акцент1 8 2 6" xfId="9078"/>
    <cellStyle name="40% - Акцент1 8 2 7" xfId="9396"/>
    <cellStyle name="40% - Акцент1 8 2 8" xfId="9714"/>
    <cellStyle name="40% - Акцент1 8 2 9" xfId="10032"/>
    <cellStyle name="40% - Акцент1 8 20" xfId="8758"/>
    <cellStyle name="40% - Акцент1 8 21" xfId="9077"/>
    <cellStyle name="40% - Акцент1 8 22" xfId="9395"/>
    <cellStyle name="40% - Акцент1 8 23" xfId="9713"/>
    <cellStyle name="40% - Акцент1 8 24" xfId="10031"/>
    <cellStyle name="40% - Акцент1 8 25" xfId="10349"/>
    <cellStyle name="40% - Акцент1 8 26" xfId="10667"/>
    <cellStyle name="40% - Акцент1 8 27" xfId="10985"/>
    <cellStyle name="40% - Акцент1 8 28" xfId="11303"/>
    <cellStyle name="40% - Акцент1 8 29" xfId="11621"/>
    <cellStyle name="40% - Акцент1 8 3" xfId="2010"/>
    <cellStyle name="40% — акцент1 8 3" xfId="15282"/>
    <cellStyle name="40% - Акцент1 8 3 10" xfId="21864"/>
    <cellStyle name="40% - Акцент1 8 3 11" xfId="36609"/>
    <cellStyle name="40% - Акцент1 8 3 12" xfId="40228"/>
    <cellStyle name="40% - Акцент1 8 3 13" xfId="43524"/>
    <cellStyle name="40% - Акцент1 8 3 14" xfId="42852"/>
    <cellStyle name="40% - Акцент1 8 3 15" xfId="49395"/>
    <cellStyle name="40% - Акцент1 8 3 2" xfId="6494"/>
    <cellStyle name="40% - Акцент1 8 3 3" xfId="24736"/>
    <cellStyle name="40% - Акцент1 8 3 4" xfId="22563"/>
    <cellStyle name="40% - Акцент1 8 3 5" xfId="24303"/>
    <cellStyle name="40% - Акцент1 8 3 6" xfId="19064"/>
    <cellStyle name="40% - Акцент1 8 3 7" xfId="29733"/>
    <cellStyle name="40% - Акцент1 8 3 8" xfId="32827"/>
    <cellStyle name="40% - Акцент1 8 3 9" xfId="24604"/>
    <cellStyle name="40% - Акцент1 8 30" xfId="11939"/>
    <cellStyle name="40% - Акцент1 8 31" xfId="12256"/>
    <cellStyle name="40% - Акцент1 8 32" xfId="12575"/>
    <cellStyle name="40% - Акцент1 8 33" xfId="12892"/>
    <cellStyle name="40% - Акцент1 8 34" xfId="13210"/>
    <cellStyle name="40% - Акцент1 8 35" xfId="13533"/>
    <cellStyle name="40% - Акцент1 8 36" xfId="13783"/>
    <cellStyle name="40% - Акцент1 8 37" xfId="23971"/>
    <cellStyle name="40% - Акцент1 8 38" xfId="25541"/>
    <cellStyle name="40% - Акцент1 8 39" xfId="25751"/>
    <cellStyle name="40% - Акцент1 8 4" xfId="2011"/>
    <cellStyle name="40% — акцент1 8 4" xfId="25609"/>
    <cellStyle name="40% - Акцент1 8 4 10" xfId="37063"/>
    <cellStyle name="40% - Акцент1 8 4 11" xfId="40229"/>
    <cellStyle name="40% - Акцент1 8 4 12" xfId="43523"/>
    <cellStyle name="40% - Акцент1 8 4 13" xfId="42853"/>
    <cellStyle name="40% - Акцент1 8 4 14" xfId="49396"/>
    <cellStyle name="40% - Акцент1 8 4 2" xfId="6495"/>
    <cellStyle name="40% - Акцент1 8 4 3" xfId="18476"/>
    <cellStyle name="40% - Акцент1 8 4 4" xfId="21736"/>
    <cellStyle name="40% - Акцент1 8 4 5" xfId="28076"/>
    <cellStyle name="40% - Акцент1 8 4 6" xfId="30298"/>
    <cellStyle name="40% - Акцент1 8 4 7" xfId="27730"/>
    <cellStyle name="40% - Акцент1 8 4 8" xfId="14314"/>
    <cellStyle name="40% - Акцент1 8 4 9" xfId="34632"/>
    <cellStyle name="40% - Акцент1 8 40" xfId="14092"/>
    <cellStyle name="40% - Акцент1 8 41" xfId="17251"/>
    <cellStyle name="40% - Акцент1 8 42" xfId="28722"/>
    <cellStyle name="40% - Акцент1 8 43" xfId="35482"/>
    <cellStyle name="40% - Акцент1 8 44" xfId="37390"/>
    <cellStyle name="40% - Акцент1 8 45" xfId="38552"/>
    <cellStyle name="40% - Акцент1 8 46" xfId="44264"/>
    <cellStyle name="40% - Акцент1 8 47" xfId="45192"/>
    <cellStyle name="40% - Акцент1 8 48" xfId="47856"/>
    <cellStyle name="40% - Акцент1 8 5" xfId="2012"/>
    <cellStyle name="40% — акцент1 8 5" xfId="23456"/>
    <cellStyle name="40% - Акцент1 8 5 10" xfId="40230"/>
    <cellStyle name="40% - Акцент1 8 5 11" xfId="43522"/>
    <cellStyle name="40% - Акцент1 8 5 12" xfId="42854"/>
    <cellStyle name="40% - Акцент1 8 5 13" xfId="49397"/>
    <cellStyle name="40% - Акцент1 8 5 2" xfId="6496"/>
    <cellStyle name="40% - Акцент1 8 5 3" xfId="17033"/>
    <cellStyle name="40% - Акцент1 8 5 4" xfId="20244"/>
    <cellStyle name="40% - Акцент1 8 5 5" xfId="26635"/>
    <cellStyle name="40% - Акцент1 8 5 6" xfId="15453"/>
    <cellStyle name="40% - Акцент1 8 5 7" xfId="33204"/>
    <cellStyle name="40% - Акцент1 8 5 8" xfId="33932"/>
    <cellStyle name="40% - Акцент1 8 5 9" xfId="37248"/>
    <cellStyle name="40% - Акцент1 8 6" xfId="2013"/>
    <cellStyle name="40% — акцент1 8 6" xfId="23203"/>
    <cellStyle name="40% - Акцент1 8 6 10" xfId="43521"/>
    <cellStyle name="40% - Акцент1 8 6 11" xfId="45811"/>
    <cellStyle name="40% - Акцент1 8 6 12" xfId="49398"/>
    <cellStyle name="40% - Акцент1 8 6 2" xfId="6497"/>
    <cellStyle name="40% - Акцент1 8 6 3" xfId="15451"/>
    <cellStyle name="40% - Акцент1 8 6 4" xfId="31099"/>
    <cellStyle name="40% - Акцент1 8 6 5" xfId="34723"/>
    <cellStyle name="40% - Акцент1 8 6 6" xfId="33464"/>
    <cellStyle name="40% - Акцент1 8 6 7" xfId="23259"/>
    <cellStyle name="40% - Акцент1 8 6 8" xfId="37365"/>
    <cellStyle name="40% - Акцент1 8 6 9" xfId="40231"/>
    <cellStyle name="40% - Акцент1 8 7" xfId="2014"/>
    <cellStyle name="40% — акцент1 8 7" xfId="16296"/>
    <cellStyle name="40% - Акцент1 8 7 10" xfId="45969"/>
    <cellStyle name="40% - Акцент1 8 7 11" xfId="49399"/>
    <cellStyle name="40% - Акцент1 8 7 2" xfId="6498"/>
    <cellStyle name="40% - Акцент1 8 7 3" xfId="17840"/>
    <cellStyle name="40% - Акцент1 8 7 4" xfId="34492"/>
    <cellStyle name="40% - Акцент1 8 7 5" xfId="32999"/>
    <cellStyle name="40% - Акцент1 8 7 6" xfId="29215"/>
    <cellStyle name="40% - Акцент1 8 7 7" xfId="37555"/>
    <cellStyle name="40% - Акцент1 8 7 8" xfId="40232"/>
    <cellStyle name="40% - Акцент1 8 7 9" xfId="43520"/>
    <cellStyle name="40% - Акцент1 8 8" xfId="2015"/>
    <cellStyle name="40% — акцент1 8 8" xfId="17937"/>
    <cellStyle name="40% - Акцент1 8 8 10" xfId="49400"/>
    <cellStyle name="40% - Акцент1 8 8 2" xfId="6499"/>
    <cellStyle name="40% - Акцент1 8 8 3" xfId="34265"/>
    <cellStyle name="40% - Акцент1 8 8 4" xfId="20146"/>
    <cellStyle name="40% - Акцент1 8 8 5" xfId="37630"/>
    <cellStyle name="40% - Акцент1 8 8 6" xfId="36138"/>
    <cellStyle name="40% - Акцент1 8 8 7" xfId="40233"/>
    <cellStyle name="40% - Акцент1 8 8 8" xfId="43519"/>
    <cellStyle name="40% - Акцент1 8 8 9" xfId="46124"/>
    <cellStyle name="40% - Акцент1 8 9" xfId="2016"/>
    <cellStyle name="40% — акцент1 8 9" xfId="32327"/>
    <cellStyle name="40% - Акцент1 8 9 2" xfId="6500"/>
    <cellStyle name="40% - Акцент1 8 9 3" xfId="34555"/>
    <cellStyle name="40% - Акцент1 8 9 4" xfId="37482"/>
    <cellStyle name="40% - Акцент1 8 9 5" xfId="36242"/>
    <cellStyle name="40% - Акцент1 8 9 6" xfId="40234"/>
    <cellStyle name="40% - Акцент1 8 9 7" xfId="46851"/>
    <cellStyle name="40% - Акцент1 8 9 8" xfId="47642"/>
    <cellStyle name="40% - Акцент1 8 9 9" xfId="49401"/>
    <cellStyle name="40% - Акцент1 9" xfId="181"/>
    <cellStyle name="40% — акцент1 9" xfId="2018"/>
    <cellStyle name="40% - Акцент1 9 10" xfId="2019"/>
    <cellStyle name="40% — акцент1 9 10" xfId="33400"/>
    <cellStyle name="40% - Акцент1 9 10 2" xfId="6503"/>
    <cellStyle name="40% - Акцент1 9 10 3" xfId="37022"/>
    <cellStyle name="40% - Акцент1 9 10 4" xfId="38180"/>
    <cellStyle name="40% - Акцент1 9 10 5" xfId="40237"/>
    <cellStyle name="40% - Акцент1 9 10 6" xfId="46367"/>
    <cellStyle name="40% - Акцент1 9 10 7" xfId="47405"/>
    <cellStyle name="40% - Акцент1 9 10 8" xfId="49404"/>
    <cellStyle name="40% - Акцент1 9 11" xfId="2017"/>
    <cellStyle name="40% — акцент1 9 11" xfId="37176"/>
    <cellStyle name="40% - Акцент1 9 11 2" xfId="15291"/>
    <cellStyle name="40% - Акцент1 9 11 3" xfId="38338"/>
    <cellStyle name="40% - Акцент1 9 11 4" xfId="40235"/>
    <cellStyle name="40% - Акцент1 9 11 5" xfId="46687"/>
    <cellStyle name="40% - Акцент1 9 11 6" xfId="47563"/>
    <cellStyle name="40% - Акцент1 9 11 7" xfId="49402"/>
    <cellStyle name="40% - Акцент1 9 12" xfId="3913"/>
    <cellStyle name="40% — акцент1 9 12" xfId="38257"/>
    <cellStyle name="40% - Акцент1 9 13" xfId="4190"/>
    <cellStyle name="40% — акцент1 9 13" xfId="40236"/>
    <cellStyle name="40% - Акцент1 9 14" xfId="4458"/>
    <cellStyle name="40% — акцент1 9 14" xfId="46528"/>
    <cellStyle name="40% - Акцент1 9 15" xfId="4579"/>
    <cellStyle name="40% — акцент1 9 15" xfId="47483"/>
    <cellStyle name="40% - Акцент1 9 16" xfId="4783"/>
    <cellStyle name="40% — акцент1 9 16" xfId="49403"/>
    <cellStyle name="40% - Акцент1 9 17" xfId="6501"/>
    <cellStyle name="40% - Акцент1 9 18" xfId="8404"/>
    <cellStyle name="40% - Акцент1 9 18 2" xfId="21101"/>
    <cellStyle name="40% - Акцент1 9 19" xfId="8441"/>
    <cellStyle name="40% - Акцент1 9 19 2" xfId="21138"/>
    <cellStyle name="40% - Акцент1 9 2" xfId="182"/>
    <cellStyle name="40% — акцент1 9 2" xfId="6502"/>
    <cellStyle name="40% - Акцент1 9 2 10" xfId="10352"/>
    <cellStyle name="40% - Акцент1 9 2 11" xfId="10670"/>
    <cellStyle name="40% - Акцент1 9 2 12" xfId="10988"/>
    <cellStyle name="40% - Акцент1 9 2 13" xfId="11306"/>
    <cellStyle name="40% - Акцент1 9 2 14" xfId="11624"/>
    <cellStyle name="40% - Акцент1 9 2 15" xfId="11942"/>
    <cellStyle name="40% - Акцент1 9 2 16" xfId="12259"/>
    <cellStyle name="40% - Акцент1 9 2 17" xfId="12578"/>
    <cellStyle name="40% - Акцент1 9 2 18" xfId="12895"/>
    <cellStyle name="40% - Акцент1 9 2 19" xfId="13213"/>
    <cellStyle name="40% - Акцент1 9 2 2" xfId="2020"/>
    <cellStyle name="40% - Акцент1 9 2 2 2" xfId="6505"/>
    <cellStyle name="40% - Акцент1 9 2 20" xfId="13536"/>
    <cellStyle name="40% - Акцент1 9 2 21" xfId="13780"/>
    <cellStyle name="40% - Акцент1 9 2 22" xfId="23235"/>
    <cellStyle name="40% - Акцент1 9 2 23" xfId="19544"/>
    <cellStyle name="40% - Акцент1 9 2 24" xfId="28232"/>
    <cellStyle name="40% - Акцент1 9 2 25" xfId="25895"/>
    <cellStyle name="40% - Акцент1 9 2 26" xfId="24855"/>
    <cellStyle name="40% - Акцент1 9 2 27" xfId="33190"/>
    <cellStyle name="40% - Акцент1 9 2 28" xfId="34821"/>
    <cellStyle name="40% - Акцент1 9 2 29" xfId="36668"/>
    <cellStyle name="40% - Акцент1 9 2 3" xfId="3914"/>
    <cellStyle name="40% - Акцент1 9 2 30" xfId="38555"/>
    <cellStyle name="40% - Акцент1 9 2 31" xfId="44261"/>
    <cellStyle name="40% - Акцент1 9 2 32" xfId="46632"/>
    <cellStyle name="40% - Акцент1 9 2 33" xfId="47859"/>
    <cellStyle name="40% - Акцент1 9 2 4" xfId="6504"/>
    <cellStyle name="40% - Акцент1 9 2 5" xfId="8761"/>
    <cellStyle name="40% - Акцент1 9 2 6" xfId="9080"/>
    <cellStyle name="40% - Акцент1 9 2 7" xfId="9398"/>
    <cellStyle name="40% - Акцент1 9 2 8" xfId="9716"/>
    <cellStyle name="40% - Акцент1 9 2 9" xfId="10034"/>
    <cellStyle name="40% - Акцент1 9 20" xfId="8760"/>
    <cellStyle name="40% - Акцент1 9 21" xfId="9079"/>
    <cellStyle name="40% - Акцент1 9 22" xfId="9397"/>
    <cellStyle name="40% - Акцент1 9 23" xfId="9715"/>
    <cellStyle name="40% - Акцент1 9 24" xfId="10033"/>
    <cellStyle name="40% - Акцент1 9 25" xfId="10351"/>
    <cellStyle name="40% - Акцент1 9 26" xfId="10669"/>
    <cellStyle name="40% - Акцент1 9 27" xfId="10987"/>
    <cellStyle name="40% - Акцент1 9 28" xfId="11305"/>
    <cellStyle name="40% - Акцент1 9 29" xfId="11623"/>
    <cellStyle name="40% - Акцент1 9 3" xfId="2021"/>
    <cellStyle name="40% — акцент1 9 3" xfId="15292"/>
    <cellStyle name="40% - Акцент1 9 3 10" xfId="36720"/>
    <cellStyle name="40% - Акцент1 9 3 11" xfId="38025"/>
    <cellStyle name="40% - Акцент1 9 3 12" xfId="40238"/>
    <cellStyle name="40% - Акцент1 9 3 13" xfId="43518"/>
    <cellStyle name="40% - Акцент1 9 3 14" xfId="46275"/>
    <cellStyle name="40% - Акцент1 9 3 15" xfId="49405"/>
    <cellStyle name="40% - Акцент1 9 3 2" xfId="6506"/>
    <cellStyle name="40% - Акцент1 9 3 3" xfId="17622"/>
    <cellStyle name="40% - Акцент1 9 3 4" xfId="27724"/>
    <cellStyle name="40% - Акцент1 9 3 5" xfId="27549"/>
    <cellStyle name="40% - Акцент1 9 3 6" xfId="27703"/>
    <cellStyle name="40% - Акцент1 9 3 7" xfId="26870"/>
    <cellStyle name="40% - Акцент1 9 3 8" xfId="33098"/>
    <cellStyle name="40% - Акцент1 9 3 9" xfId="19167"/>
    <cellStyle name="40% - Акцент1 9 30" xfId="11941"/>
    <cellStyle name="40% - Акцент1 9 31" xfId="12258"/>
    <cellStyle name="40% - Акцент1 9 32" xfId="12577"/>
    <cellStyle name="40% - Акцент1 9 33" xfId="12894"/>
    <cellStyle name="40% - Акцент1 9 34" xfId="13212"/>
    <cellStyle name="40% - Акцент1 9 35" xfId="13535"/>
    <cellStyle name="40% - Акцент1 9 36" xfId="13781"/>
    <cellStyle name="40% - Акцент1 9 37" xfId="22955"/>
    <cellStyle name="40% - Акцент1 9 38" xfId="22937"/>
    <cellStyle name="40% - Акцент1 9 39" xfId="18401"/>
    <cellStyle name="40% - Акцент1 9 4" xfId="2022"/>
    <cellStyle name="40% — акцент1 9 4" xfId="20191"/>
    <cellStyle name="40% - Акцент1 9 4 10" xfId="19461"/>
    <cellStyle name="40% - Акцент1 9 4 11" xfId="40239"/>
    <cellStyle name="40% - Акцент1 9 4 12" xfId="46059"/>
    <cellStyle name="40% - Акцент1 9 4 13" xfId="47251"/>
    <cellStyle name="40% - Акцент1 9 4 14" xfId="49406"/>
    <cellStyle name="40% - Акцент1 9 4 2" xfId="6507"/>
    <cellStyle name="40% - Акцент1 9 4 3" xfId="27426"/>
    <cellStyle name="40% - Акцент1 9 4 4" xfId="20009"/>
    <cellStyle name="40% - Акцент1 9 4 5" xfId="28935"/>
    <cellStyle name="40% - Акцент1 9 4 6" xfId="15643"/>
    <cellStyle name="40% - Акцент1 9 4 7" xfId="17886"/>
    <cellStyle name="40% - Акцент1 9 4 8" xfId="36323"/>
    <cellStyle name="40% - Акцент1 9 4 9" xfId="36570"/>
    <cellStyle name="40% - Акцент1 9 40" xfId="28747"/>
    <cellStyle name="40% - Акцент1 9 41" xfId="25882"/>
    <cellStyle name="40% - Акцент1 9 42" xfId="33423"/>
    <cellStyle name="40% - Акцент1 9 43" xfId="35027"/>
    <cellStyle name="40% - Акцент1 9 44" xfId="36519"/>
    <cellStyle name="40% - Акцент1 9 45" xfId="38554"/>
    <cellStyle name="40% - Акцент1 9 46" xfId="41814"/>
    <cellStyle name="40% - Акцент1 9 47" xfId="46472"/>
    <cellStyle name="40% - Акцент1 9 48" xfId="47858"/>
    <cellStyle name="40% - Акцент1 9 5" xfId="2023"/>
    <cellStyle name="40% — акцент1 9 5" xfId="19668"/>
    <cellStyle name="40% - Акцент1 9 5 10" xfId="40240"/>
    <cellStyle name="40% - Акцент1 9 5 11" xfId="45903"/>
    <cellStyle name="40% - Акцент1 9 5 12" xfId="47170"/>
    <cellStyle name="40% - Акцент1 9 5 13" xfId="49407"/>
    <cellStyle name="40% - Акцент1 9 5 2" xfId="6508"/>
    <cellStyle name="40% - Акцент1 9 5 3" xfId="29410"/>
    <cellStyle name="40% - Акцент1 9 5 4" xfId="20294"/>
    <cellStyle name="40% - Акцент1 9 5 5" xfId="17774"/>
    <cellStyle name="40% - Акцент1 9 5 6" xfId="19190"/>
    <cellStyle name="40% - Акцент1 9 5 7" xfId="36121"/>
    <cellStyle name="40% - Акцент1 9 5 8" xfId="36423"/>
    <cellStyle name="40% - Акцент1 9 5 9" xfId="37942"/>
    <cellStyle name="40% - Акцент1 9 6" xfId="2024"/>
    <cellStyle name="40% — акцент1 9 6" xfId="26384"/>
    <cellStyle name="40% - Акцент1 9 6 10" xfId="45747"/>
    <cellStyle name="40% - Акцент1 9 6 11" xfId="47090"/>
    <cellStyle name="40% - Акцент1 9 6 12" xfId="49408"/>
    <cellStyle name="40% - Акцент1 9 6 2" xfId="6509"/>
    <cellStyle name="40% - Акцент1 9 6 3" xfId="29260"/>
    <cellStyle name="40% - Акцент1 9 6 4" xfId="22938"/>
    <cellStyle name="40% - Акцент1 9 6 5" xfId="18957"/>
    <cellStyle name="40% - Акцент1 9 6 6" xfId="35927"/>
    <cellStyle name="40% - Акцент1 9 6 7" xfId="16267"/>
    <cellStyle name="40% - Акцент1 9 6 8" xfId="37860"/>
    <cellStyle name="40% - Акцент1 9 6 9" xfId="40241"/>
    <cellStyle name="40% - Акцент1 9 7" xfId="2025"/>
    <cellStyle name="40% — акцент1 9 7" xfId="22037"/>
    <cellStyle name="40% - Акцент1 9 7 10" xfId="47013"/>
    <cellStyle name="40% - Акцент1 9 7 11" xfId="49409"/>
    <cellStyle name="40% - Акцент1 9 7 2" xfId="6510"/>
    <cellStyle name="40% - Акцент1 9 7 3" xfId="26866"/>
    <cellStyle name="40% - Акцент1 9 7 4" xfId="15017"/>
    <cellStyle name="40% - Акцент1 9 7 5" xfId="35730"/>
    <cellStyle name="40% - Акцент1 9 7 6" xfId="34307"/>
    <cellStyle name="40% - Акцент1 9 7 7" xfId="37779"/>
    <cellStyle name="40% - Акцент1 9 7 8" xfId="40242"/>
    <cellStyle name="40% - Акцент1 9 7 9" xfId="45595"/>
    <cellStyle name="40% - Акцент1 9 8" xfId="2026"/>
    <cellStyle name="40% — акцент1 9 8" xfId="26480"/>
    <cellStyle name="40% - Акцент1 9 8 10" xfId="49410"/>
    <cellStyle name="40% - Акцент1 9 8 2" xfId="6511"/>
    <cellStyle name="40% - Акцент1 9 8 3" xfId="20708"/>
    <cellStyle name="40% - Акцент1 9 8 4" xfId="35535"/>
    <cellStyle name="40% - Акцент1 9 8 5" xfId="36192"/>
    <cellStyle name="40% - Акцент1 9 8 6" xfId="37703"/>
    <cellStyle name="40% - Акцент1 9 8 7" xfId="40243"/>
    <cellStyle name="40% - Акцент1 9 8 8" xfId="45430"/>
    <cellStyle name="40% - Акцент1 9 8 9" xfId="46932"/>
    <cellStyle name="40% - Акцент1 9 9" xfId="2027"/>
    <cellStyle name="40% — акцент1 9 9" xfId="25264"/>
    <cellStyle name="40% - Акцент1 9 9 2" xfId="6512"/>
    <cellStyle name="40% - Акцент1 9 9 3" xfId="35342"/>
    <cellStyle name="40% - Акцент1 9 9 4" xfId="31856"/>
    <cellStyle name="40% - Акцент1 9 9 5" xfId="34864"/>
    <cellStyle name="40% - Акцент1 9 9 6" xfId="40244"/>
    <cellStyle name="40% - Акцент1 9 9 7" xfId="45272"/>
    <cellStyle name="40% - Акцент1 9 9 8" xfId="45995"/>
    <cellStyle name="40% - Акцент1 9 9 9" xfId="49411"/>
    <cellStyle name="40% — акцент2" xfId="183"/>
    <cellStyle name="40% - Акцент2 10" xfId="184"/>
    <cellStyle name="40% — акцент2 10" xfId="2030"/>
    <cellStyle name="40% - Акцент2 10 10" xfId="2031"/>
    <cellStyle name="40% — акцент2 10 10" xfId="18208"/>
    <cellStyle name="40% - Акцент2 10 10 2" xfId="6516"/>
    <cellStyle name="40% - Акцент2 10 10 3" xfId="35664"/>
    <cellStyle name="40% - Акцент2 10 10 4" xfId="37207"/>
    <cellStyle name="40% - Акцент2 10 10 5" xfId="40248"/>
    <cellStyle name="40% - Акцент2 10 10 6" xfId="44614"/>
    <cellStyle name="40% - Акцент2 10 10 7" xfId="45029"/>
    <cellStyle name="40% - Акцент2 10 10 8" xfId="49414"/>
    <cellStyle name="40% - Акцент2 10 11" xfId="2029"/>
    <cellStyle name="40% — акцент2 10 11" xfId="26688"/>
    <cellStyle name="40% - Акцент2 10 11 2" xfId="15300"/>
    <cellStyle name="40% - Акцент2 10 11 3" xfId="29756"/>
    <cellStyle name="40% - Акцент2 10 11 4" xfId="40246"/>
    <cellStyle name="40% - Акцент2 10 11 5" xfId="44942"/>
    <cellStyle name="40% - Акцент2 10 11 6" xfId="42418"/>
    <cellStyle name="40% - Акцент2 10 11 7" xfId="49412"/>
    <cellStyle name="40% - Акцент2 10 12" xfId="3916"/>
    <cellStyle name="40% — акцент2 10 12" xfId="31364"/>
    <cellStyle name="40% - Акцент2 10 13" xfId="4192"/>
    <cellStyle name="40% — акцент2 10 13" xfId="40247"/>
    <cellStyle name="40% - Акцент2 10 14" xfId="4461"/>
    <cellStyle name="40% — акцент2 10 14" xfId="44777"/>
    <cellStyle name="40% - Акцент2 10 15" xfId="4568"/>
    <cellStyle name="40% — акцент2 10 15" xfId="44492"/>
    <cellStyle name="40% - Акцент2 10 16" xfId="4772"/>
    <cellStyle name="40% — акцент2 10 16" xfId="49413"/>
    <cellStyle name="40% - Акцент2 10 17" xfId="6514"/>
    <cellStyle name="40% - Акцент2 10 18" xfId="8407"/>
    <cellStyle name="40% - Акцент2 10 18 2" xfId="21104"/>
    <cellStyle name="40% - Акцент2 10 19" xfId="8439"/>
    <cellStyle name="40% - Акцент2 10 19 2" xfId="21136"/>
    <cellStyle name="40% - Акцент2 10 2" xfId="185"/>
    <cellStyle name="40% — акцент2 10 2" xfId="6515"/>
    <cellStyle name="40% - Акцент2 10 2 10" xfId="10355"/>
    <cellStyle name="40% - Акцент2 10 2 11" xfId="10673"/>
    <cellStyle name="40% - Акцент2 10 2 12" xfId="10991"/>
    <cellStyle name="40% - Акцент2 10 2 13" xfId="11309"/>
    <cellStyle name="40% - Акцент2 10 2 14" xfId="11627"/>
    <cellStyle name="40% - Акцент2 10 2 15" xfId="11945"/>
    <cellStyle name="40% - Акцент2 10 2 16" xfId="12262"/>
    <cellStyle name="40% - Акцент2 10 2 17" xfId="12581"/>
    <cellStyle name="40% - Акцент2 10 2 18" xfId="12898"/>
    <cellStyle name="40% - Акцент2 10 2 19" xfId="13216"/>
    <cellStyle name="40% - Акцент2 10 2 2" xfId="2032"/>
    <cellStyle name="40% - Акцент2 10 2 2 2" xfId="6518"/>
    <cellStyle name="40% - Акцент2 10 2 20" xfId="13539"/>
    <cellStyle name="40% - Акцент2 10 2 21" xfId="16809"/>
    <cellStyle name="40% - Акцент2 10 2 22" xfId="23529"/>
    <cellStyle name="40% - Акцент2 10 2 23" xfId="15143"/>
    <cellStyle name="40% - Акцент2 10 2 24" xfId="17079"/>
    <cellStyle name="40% - Акцент2 10 2 25" xfId="26521"/>
    <cellStyle name="40% - Акцент2 10 2 26" xfId="24569"/>
    <cellStyle name="40% - Акцент2 10 2 27" xfId="28710"/>
    <cellStyle name="40% - Акцент2 10 2 28" xfId="36270"/>
    <cellStyle name="40% - Акцент2 10 2 29" xfId="37531"/>
    <cellStyle name="40% - Акцент2 10 2 3" xfId="3917"/>
    <cellStyle name="40% - Акцент2 10 2 30" xfId="38558"/>
    <cellStyle name="40% - Акцент2 10 2 31" xfId="41812"/>
    <cellStyle name="40% - Акцент2 10 2 32" xfId="45352"/>
    <cellStyle name="40% - Акцент2 10 2 33" xfId="47862"/>
    <cellStyle name="40% - Акцент2 10 2 4" xfId="6517"/>
    <cellStyle name="40% - Акцент2 10 2 5" xfId="8764"/>
    <cellStyle name="40% - Акцент2 10 2 6" xfId="9083"/>
    <cellStyle name="40% - Акцент2 10 2 7" xfId="9401"/>
    <cellStyle name="40% - Акцент2 10 2 8" xfId="9719"/>
    <cellStyle name="40% - Акцент2 10 2 9" xfId="10037"/>
    <cellStyle name="40% - Акцент2 10 20" xfId="8763"/>
    <cellStyle name="40% - Акцент2 10 21" xfId="9082"/>
    <cellStyle name="40% - Акцент2 10 22" xfId="9400"/>
    <cellStyle name="40% - Акцент2 10 23" xfId="9718"/>
    <cellStyle name="40% - Акцент2 10 24" xfId="10036"/>
    <cellStyle name="40% - Акцент2 10 25" xfId="10354"/>
    <cellStyle name="40% - Акцент2 10 26" xfId="10672"/>
    <cellStyle name="40% - Акцент2 10 27" xfId="10990"/>
    <cellStyle name="40% - Акцент2 10 28" xfId="11308"/>
    <cellStyle name="40% - Акцент2 10 29" xfId="11626"/>
    <cellStyle name="40% - Акцент2 10 3" xfId="2033"/>
    <cellStyle name="40% — акцент2 10 3" xfId="15301"/>
    <cellStyle name="40% - Акцент2 10 3 10" xfId="25607"/>
    <cellStyle name="40% - Акцент2 10 3 11" xfId="31044"/>
    <cellStyle name="40% - Акцент2 10 3 12" xfId="40249"/>
    <cellStyle name="40% - Акцент2 10 3 13" xfId="45108"/>
    <cellStyle name="40% - Акцент2 10 3 14" xfId="46726"/>
    <cellStyle name="40% - Акцент2 10 3 15" xfId="49415"/>
    <cellStyle name="40% - Акцент2 10 3 2" xfId="6519"/>
    <cellStyle name="40% - Акцент2 10 3 3" xfId="16093"/>
    <cellStyle name="40% - Акцент2 10 3 4" xfId="14480"/>
    <cellStyle name="40% - Акцент2 10 3 5" xfId="20312"/>
    <cellStyle name="40% - Акцент2 10 3 6" xfId="30363"/>
    <cellStyle name="40% - Акцент2 10 3 7" xfId="31693"/>
    <cellStyle name="40% - Акцент2 10 3 8" xfId="25208"/>
    <cellStyle name="40% - Акцент2 10 3 9" xfId="31636"/>
    <cellStyle name="40% - Акцент2 10 30" xfId="11944"/>
    <cellStyle name="40% - Акцент2 10 31" xfId="12261"/>
    <cellStyle name="40% - Акцент2 10 32" xfId="12580"/>
    <cellStyle name="40% - Акцент2 10 33" xfId="12897"/>
    <cellStyle name="40% - Акцент2 10 34" xfId="13215"/>
    <cellStyle name="40% - Акцент2 10 35" xfId="13538"/>
    <cellStyle name="40% - Акцент2 10 36" xfId="20901"/>
    <cellStyle name="40% - Акцент2 10 37" xfId="24556"/>
    <cellStyle name="40% - Акцент2 10 38" xfId="15454"/>
    <cellStyle name="40% - Акцент2 10 39" xfId="28799"/>
    <cellStyle name="40% - Акцент2 10 4" xfId="2034"/>
    <cellStyle name="40% — акцент2 10 4" xfId="20189"/>
    <cellStyle name="40% - Акцент2 10 4 10" xfId="35625"/>
    <cellStyle name="40% - Акцент2 10 4 11" xfId="40250"/>
    <cellStyle name="40% - Акцент2 10 4 12" xfId="44943"/>
    <cellStyle name="40% - Акцент2 10 4 13" xfId="42417"/>
    <cellStyle name="40% - Акцент2 10 4 14" xfId="49416"/>
    <cellStyle name="40% - Акцент2 10 4 2" xfId="6520"/>
    <cellStyle name="40% - Акцент2 10 4 3" xfId="18813"/>
    <cellStyle name="40% - Акцент2 10 4 4" xfId="22834"/>
    <cellStyle name="40% - Акцент2 10 4 5" xfId="30088"/>
    <cellStyle name="40% - Акцент2 10 4 6" xfId="31442"/>
    <cellStyle name="40% - Акцент2 10 4 7" xfId="23604"/>
    <cellStyle name="40% - Акцент2 10 4 8" xfId="17628"/>
    <cellStyle name="40% - Акцент2 10 4 9" xfId="20642"/>
    <cellStyle name="40% - Акцент2 10 40" xfId="29775"/>
    <cellStyle name="40% - Акцент2 10 41" xfId="24609"/>
    <cellStyle name="40% - Акцент2 10 42" xfId="19342"/>
    <cellStyle name="40% - Акцент2 10 43" xfId="36067"/>
    <cellStyle name="40% - Акцент2 10 44" xfId="21767"/>
    <cellStyle name="40% - Акцент2 10 45" xfId="38557"/>
    <cellStyle name="40% - Акцент2 10 46" xfId="41813"/>
    <cellStyle name="40% - Акцент2 10 47" xfId="45513"/>
    <cellStyle name="40% - Акцент2 10 48" xfId="47861"/>
    <cellStyle name="40% - Акцент2 10 5" xfId="2035"/>
    <cellStyle name="40% — акцент2 10 5" xfId="25207"/>
    <cellStyle name="40% - Акцент2 10 5 10" xfId="40251"/>
    <cellStyle name="40% - Акцент2 10 5 11" xfId="44778"/>
    <cellStyle name="40% - Акцент2 10 5 12" xfId="42551"/>
    <cellStyle name="40% - Акцент2 10 5 13" xfId="49417"/>
    <cellStyle name="40% - Акцент2 10 5 2" xfId="6521"/>
    <cellStyle name="40% - Акцент2 10 5 3" xfId="19721"/>
    <cellStyle name="40% - Акцент2 10 5 4" xfId="22895"/>
    <cellStyle name="40% - Акцент2 10 5 5" xfId="31209"/>
    <cellStyle name="40% - Акцент2 10 5 6" xfId="24518"/>
    <cellStyle name="40% - Акцент2 10 5 7" xfId="33871"/>
    <cellStyle name="40% - Акцент2 10 5 8" xfId="30420"/>
    <cellStyle name="40% - Акцент2 10 5 9" xfId="31518"/>
    <cellStyle name="40% - Акцент2 10 6" xfId="2036"/>
    <cellStyle name="40% — акцент2 10 6" xfId="24306"/>
    <cellStyle name="40% - Акцент2 10 6 10" xfId="44615"/>
    <cellStyle name="40% - Акцент2 10 6 11" xfId="44864"/>
    <cellStyle name="40% - Акцент2 10 6 12" xfId="49418"/>
    <cellStyle name="40% - Акцент2 10 6 2" xfId="6522"/>
    <cellStyle name="40% - Акцент2 10 6 3" xfId="29825"/>
    <cellStyle name="40% - Акцент2 10 6 4" xfId="18960"/>
    <cellStyle name="40% - Акцент2 10 6 5" xfId="18998"/>
    <cellStyle name="40% - Акцент2 10 6 6" xfId="29675"/>
    <cellStyle name="40% - Акцент2 10 6 7" xfId="33262"/>
    <cellStyle name="40% - Акцент2 10 6 8" xfId="37100"/>
    <cellStyle name="40% - Акцент2 10 6 9" xfId="40252"/>
    <cellStyle name="40% - Акцент2 10 7" xfId="2037"/>
    <cellStyle name="40% — акцент2 10 7" xfId="31162"/>
    <cellStyle name="40% - Акцент2 10 7 10" xfId="46593"/>
    <cellStyle name="40% - Акцент2 10 7 11" xfId="49419"/>
    <cellStyle name="40% - Акцент2 10 7 2" xfId="6523"/>
    <cellStyle name="40% - Акцент2 10 7 3" xfId="17527"/>
    <cellStyle name="40% - Акцент2 10 7 4" xfId="24513"/>
    <cellStyle name="40% - Акцент2 10 7 5" xfId="25898"/>
    <cellStyle name="40% - Акцент2 10 7 6" xfId="33607"/>
    <cellStyle name="40% - Акцент2 10 7 7" xfId="36238"/>
    <cellStyle name="40% - Акцент2 10 7 8" xfId="40253"/>
    <cellStyle name="40% - Акцент2 10 7 9" xfId="43516"/>
    <cellStyle name="40% - Акцент2 10 8" xfId="2038"/>
    <cellStyle name="40% — акцент2 10 8" xfId="32209"/>
    <cellStyle name="40% - Акцент2 10 8 10" xfId="49420"/>
    <cellStyle name="40% - Акцент2 10 8 2" xfId="6524"/>
    <cellStyle name="40% - Акцент2 10 8 3" xfId="34724"/>
    <cellStyle name="40% - Акцент2 10 8 4" xfId="34193"/>
    <cellStyle name="40% - Акцент2 10 8 5" xfId="20147"/>
    <cellStyle name="40% - Акцент2 10 8 6" xfId="17346"/>
    <cellStyle name="40% - Акцент2 10 8 7" xfId="40254"/>
    <cellStyle name="40% - Акцент2 10 8 8" xfId="42000"/>
    <cellStyle name="40% - Акцент2 10 8 9" xfId="45213"/>
    <cellStyle name="40% - Акцент2 10 9" xfId="2039"/>
    <cellStyle name="40% — акцент2 10 9" xfId="31074"/>
    <cellStyle name="40% - Акцент2 10 9 2" xfId="6525"/>
    <cellStyle name="40% - Акцент2 10 9 3" xfId="24006"/>
    <cellStyle name="40% - Акцент2 10 9 4" xfId="25980"/>
    <cellStyle name="40% - Акцент2 10 9 5" xfId="35578"/>
    <cellStyle name="40% - Акцент2 10 9 6" xfId="40255"/>
    <cellStyle name="40% - Акцент2 10 9 7" xfId="43517"/>
    <cellStyle name="40% - Акцент2 10 9 8" xfId="46428"/>
    <cellStyle name="40% - Акцент2 10 9 9" xfId="49421"/>
    <cellStyle name="40% - Акцент2 11" xfId="186"/>
    <cellStyle name="40% — акцент2 11" xfId="2041"/>
    <cellStyle name="40% - Акцент2 11 10" xfId="2042"/>
    <cellStyle name="40% — акцент2 11 10" xfId="27785"/>
    <cellStyle name="40% - Акцент2 11 10 2" xfId="6528"/>
    <cellStyle name="40% - Акцент2 11 10 3" xfId="34410"/>
    <cellStyle name="40% - Акцент2 11 10 4" xfId="38339"/>
    <cellStyle name="40% - Акцент2 11 10 5" xfId="40258"/>
    <cellStyle name="40% - Акцент2 11 10 6" xfId="46688"/>
    <cellStyle name="40% - Акцент2 11 10 7" xfId="47564"/>
    <cellStyle name="40% - Акцент2 11 10 8" xfId="49424"/>
    <cellStyle name="40% - Акцент2 11 11" xfId="2040"/>
    <cellStyle name="40% — акцент2 11 11" xfId="26284"/>
    <cellStyle name="40% - Акцент2 11 11 2" xfId="15309"/>
    <cellStyle name="40% - Акцент2 11 11 3" xfId="26553"/>
    <cellStyle name="40% - Акцент2 11 11 4" xfId="40256"/>
    <cellStyle name="40% - Акцент2 11 11 5" xfId="41055"/>
    <cellStyle name="40% - Акцент2 11 11 6" xfId="43277"/>
    <cellStyle name="40% - Акцент2 11 11 7" xfId="49422"/>
    <cellStyle name="40% - Акцент2 11 12" xfId="3918"/>
    <cellStyle name="40% — акцент2 11 12" xfId="19392"/>
    <cellStyle name="40% - Акцент2 11 13" xfId="4193"/>
    <cellStyle name="40% — акцент2 11 13" xfId="40257"/>
    <cellStyle name="40% - Акцент2 11 14" xfId="4463"/>
    <cellStyle name="40% — акцент2 11 14" xfId="46852"/>
    <cellStyle name="40% - Акцент2 11 15" xfId="4563"/>
    <cellStyle name="40% — акцент2 11 15" xfId="47643"/>
    <cellStyle name="40% - Акцент2 11 16" xfId="4303"/>
    <cellStyle name="40% — акцент2 11 16" xfId="49423"/>
    <cellStyle name="40% - Акцент2 11 17" xfId="6526"/>
    <cellStyle name="40% - Акцент2 11 18" xfId="8409"/>
    <cellStyle name="40% - Акцент2 11 18 2" xfId="21106"/>
    <cellStyle name="40% - Акцент2 11 19" xfId="8437"/>
    <cellStyle name="40% - Акцент2 11 19 2" xfId="21134"/>
    <cellStyle name="40% - Акцент2 11 2" xfId="187"/>
    <cellStyle name="40% — акцент2 11 2" xfId="6527"/>
    <cellStyle name="40% - Акцент2 11 2 10" xfId="10357"/>
    <cellStyle name="40% - Акцент2 11 2 11" xfId="10675"/>
    <cellStyle name="40% - Акцент2 11 2 12" xfId="10993"/>
    <cellStyle name="40% - Акцент2 11 2 13" xfId="11311"/>
    <cellStyle name="40% - Акцент2 11 2 14" xfId="11629"/>
    <cellStyle name="40% - Акцент2 11 2 15" xfId="11947"/>
    <cellStyle name="40% - Акцент2 11 2 16" xfId="12264"/>
    <cellStyle name="40% - Акцент2 11 2 17" xfId="12583"/>
    <cellStyle name="40% - Акцент2 11 2 18" xfId="12900"/>
    <cellStyle name="40% - Акцент2 11 2 19" xfId="13218"/>
    <cellStyle name="40% - Акцент2 11 2 2" xfId="2043"/>
    <cellStyle name="40% - Акцент2 11 2 2 2" xfId="6530"/>
    <cellStyle name="40% - Акцент2 11 2 20" xfId="13541"/>
    <cellStyle name="40% - Акцент2 11 2 21" xfId="20900"/>
    <cellStyle name="40% - Акцент2 11 2 22" xfId="24104"/>
    <cellStyle name="40% - Акцент2 11 2 23" xfId="18948"/>
    <cellStyle name="40% - Акцент2 11 2 24" xfId="29087"/>
    <cellStyle name="40% - Акцент2 11 2 25" xfId="22500"/>
    <cellStyle name="40% - Акцент2 11 2 26" xfId="31395"/>
    <cellStyle name="40% - Акцент2 11 2 27" xfId="21323"/>
    <cellStyle name="40% - Акцент2 11 2 28" xfId="35231"/>
    <cellStyle name="40% - Акцент2 11 2 29" xfId="37123"/>
    <cellStyle name="40% - Акцент2 11 2 3" xfId="3919"/>
    <cellStyle name="40% - Акцент2 11 2 30" xfId="38560"/>
    <cellStyle name="40% - Акцент2 11 2 31" xfId="44260"/>
    <cellStyle name="40% - Акцент2 11 2 32" xfId="43049"/>
    <cellStyle name="40% - Акцент2 11 2 33" xfId="47864"/>
    <cellStyle name="40% - Акцент2 11 2 4" xfId="6529"/>
    <cellStyle name="40% - Акцент2 11 2 5" xfId="8766"/>
    <cellStyle name="40% - Акцент2 11 2 6" xfId="9085"/>
    <cellStyle name="40% - Акцент2 11 2 7" xfId="9403"/>
    <cellStyle name="40% - Акцент2 11 2 8" xfId="9721"/>
    <cellStyle name="40% - Акцент2 11 2 9" xfId="10039"/>
    <cellStyle name="40% - Акцент2 11 20" xfId="8765"/>
    <cellStyle name="40% - Акцент2 11 21" xfId="9084"/>
    <cellStyle name="40% - Акцент2 11 22" xfId="9402"/>
    <cellStyle name="40% - Акцент2 11 23" xfId="9720"/>
    <cellStyle name="40% - Акцент2 11 24" xfId="10038"/>
    <cellStyle name="40% - Акцент2 11 25" xfId="10356"/>
    <cellStyle name="40% - Акцент2 11 26" xfId="10674"/>
    <cellStyle name="40% - Акцент2 11 27" xfId="10992"/>
    <cellStyle name="40% - Акцент2 11 28" xfId="11310"/>
    <cellStyle name="40% - Акцент2 11 29" xfId="11628"/>
    <cellStyle name="40% - Акцент2 11 3" xfId="2044"/>
    <cellStyle name="40% — акцент2 11 3" xfId="15310"/>
    <cellStyle name="40% - Акцент2 11 3 10" xfId="37479"/>
    <cellStyle name="40% - Акцент2 11 3 11" xfId="38181"/>
    <cellStyle name="40% - Акцент2 11 3 12" xfId="40259"/>
    <cellStyle name="40% - Акцент2 11 3 13" xfId="46368"/>
    <cellStyle name="40% - Акцент2 11 3 14" xfId="47406"/>
    <cellStyle name="40% - Акцент2 11 3 15" xfId="49425"/>
    <cellStyle name="40% - Акцент2 11 3 2" xfId="6531"/>
    <cellStyle name="40% - Акцент2 11 3 3" xfId="16090"/>
    <cellStyle name="40% - Акцент2 11 3 4" xfId="21514"/>
    <cellStyle name="40% - Акцент2 11 3 5" xfId="15616"/>
    <cellStyle name="40% - Акцент2 11 3 6" xfId="19053"/>
    <cellStyle name="40% - Акцент2 11 3 7" xfId="28470"/>
    <cellStyle name="40% - Акцент2 11 3 8" xfId="33326"/>
    <cellStyle name="40% - Акцент2 11 3 9" xfId="34137"/>
    <cellStyle name="40% - Акцент2 11 30" xfId="11946"/>
    <cellStyle name="40% - Акцент2 11 31" xfId="12263"/>
    <cellStyle name="40% - Акцент2 11 32" xfId="12582"/>
    <cellStyle name="40% - Акцент2 11 33" xfId="12899"/>
    <cellStyle name="40% - Акцент2 11 34" xfId="13217"/>
    <cellStyle name="40% - Акцент2 11 35" xfId="13540"/>
    <cellStyle name="40% - Акцент2 11 36" xfId="13778"/>
    <cellStyle name="40% - Акцент2 11 37" xfId="23812"/>
    <cellStyle name="40% - Акцент2 11 38" xfId="17607"/>
    <cellStyle name="40% - Акцент2 11 39" xfId="19294"/>
    <cellStyle name="40% - Акцент2 11 4" xfId="2045"/>
    <cellStyle name="40% — акцент2 11 4" xfId="24733"/>
    <cellStyle name="40% - Акцент2 11 4 10" xfId="38102"/>
    <cellStyle name="40% - Акцент2 11 4 11" xfId="40260"/>
    <cellStyle name="40% - Акцент2 11 4 12" xfId="46211"/>
    <cellStyle name="40% - Акцент2 11 4 13" xfId="47329"/>
    <cellStyle name="40% - Акцент2 11 4 14" xfId="49426"/>
    <cellStyle name="40% - Акцент2 11 4 2" xfId="6532"/>
    <cellStyle name="40% - Акцент2 11 4 3" xfId="18816"/>
    <cellStyle name="40% - Акцент2 11 4 4" xfId="24957"/>
    <cellStyle name="40% - Акцент2 11 4 5" xfId="28399"/>
    <cellStyle name="40% - Акцент2 11 4 6" xfId="22070"/>
    <cellStyle name="40% - Акцент2 11 4 7" xfId="33099"/>
    <cellStyle name="40% - Акцент2 11 4 8" xfId="19483"/>
    <cellStyle name="40% - Акцент2 11 4 9" xfId="37324"/>
    <cellStyle name="40% - Акцент2 11 40" xfId="28310"/>
    <cellStyle name="40% - Акцент2 11 41" xfId="24100"/>
    <cellStyle name="40% - Акцент2 11 42" xfId="33661"/>
    <cellStyle name="40% - Акцент2 11 43" xfId="28610"/>
    <cellStyle name="40% - Акцент2 11 44" xfId="36970"/>
    <cellStyle name="40% - Акцент2 11 45" xfId="38559"/>
    <cellStyle name="40% - Акцент2 11 46" xfId="44259"/>
    <cellStyle name="40% - Акцент2 11 47" xfId="43048"/>
    <cellStyle name="40% - Акцент2 11 48" xfId="47863"/>
    <cellStyle name="40% - Акцент2 11 5" xfId="2046"/>
    <cellStyle name="40% — акцент2 11 5" xfId="17469"/>
    <cellStyle name="40% - Акцент2 11 5 10" xfId="40261"/>
    <cellStyle name="40% - Акцент2 11 5 11" xfId="46060"/>
    <cellStyle name="40% - Акцент2 11 5 12" xfId="47252"/>
    <cellStyle name="40% - Акцент2 11 5 13" xfId="49427"/>
    <cellStyle name="40% - Акцент2 11 5 2" xfId="6533"/>
    <cellStyle name="40% - Акцент2 11 5 3" xfId="19513"/>
    <cellStyle name="40% - Акцент2 11 5 4" xfId="15554"/>
    <cellStyle name="40% - Акцент2 11 5 5" xfId="24192"/>
    <cellStyle name="40% - Акцент2 11 5 6" xfId="14937"/>
    <cellStyle name="40% - Акцент2 11 5 7" xfId="34335"/>
    <cellStyle name="40% - Акцент2 11 5 8" xfId="37173"/>
    <cellStyle name="40% - Акцент2 11 5 9" xfId="38026"/>
    <cellStyle name="40% - Акцент2 11 6" xfId="2047"/>
    <cellStyle name="40% — акцент2 11 6" xfId="22017"/>
    <cellStyle name="40% - Акцент2 11 6 10" xfId="45904"/>
    <cellStyle name="40% - Акцент2 11 6 11" xfId="47171"/>
    <cellStyle name="40% - Акцент2 11 6 12" xfId="49428"/>
    <cellStyle name="40% - Акцент2 11 6 2" xfId="6534"/>
    <cellStyle name="40% - Акцент2 11 6 3" xfId="19044"/>
    <cellStyle name="40% - Акцент2 11 6 4" xfId="26035"/>
    <cellStyle name="40% - Акцент2 11 6 5" xfId="23980"/>
    <cellStyle name="40% - Акцент2 11 6 6" xfId="34603"/>
    <cellStyle name="40% - Акцент2 11 6 7" xfId="37019"/>
    <cellStyle name="40% - Акцент2 11 6 8" xfId="37943"/>
    <cellStyle name="40% - Акцент2 11 6 9" xfId="40262"/>
    <cellStyle name="40% - Акцент2 11 7" xfId="2048"/>
    <cellStyle name="40% — акцент2 11 7" xfId="20515"/>
    <cellStyle name="40% - Акцент2 11 7 10" xfId="47091"/>
    <cellStyle name="40% - Акцент2 11 7 11" xfId="49429"/>
    <cellStyle name="40% - Акцент2 11 7 2" xfId="6535"/>
    <cellStyle name="40% - Акцент2 11 7 3" xfId="24783"/>
    <cellStyle name="40% - Акцент2 11 7 4" xfId="30551"/>
    <cellStyle name="40% - Акцент2 11 7 5" xfId="31482"/>
    <cellStyle name="40% - Акцент2 11 7 6" xfId="14199"/>
    <cellStyle name="40% - Акцент2 11 7 7" xfId="37861"/>
    <cellStyle name="40% - Акцент2 11 7 8" xfId="40263"/>
    <cellStyle name="40% - Акцент2 11 7 9" xfId="45748"/>
    <cellStyle name="40% - Акцент2 11 8" xfId="2049"/>
    <cellStyle name="40% — акцент2 11 8" xfId="17757"/>
    <cellStyle name="40% - Акцент2 11 8 10" xfId="49430"/>
    <cellStyle name="40% - Акцент2 11 8 2" xfId="6536"/>
    <cellStyle name="40% - Акцент2 11 8 3" xfId="32801"/>
    <cellStyle name="40% - Акцент2 11 8 4" xfId="31249"/>
    <cellStyle name="40% - Акцент2 11 8 5" xfId="36871"/>
    <cellStyle name="40% - Акцент2 11 8 6" xfId="37780"/>
    <cellStyle name="40% - Акцент2 11 8 7" xfId="40264"/>
    <cellStyle name="40% - Акцент2 11 8 8" xfId="45596"/>
    <cellStyle name="40% - Акцент2 11 8 9" xfId="47014"/>
    <cellStyle name="40% - Акцент2 11 9" xfId="2050"/>
    <cellStyle name="40% — акцент2 11 9" xfId="34030"/>
    <cellStyle name="40% - Акцент2 11 9 2" xfId="6537"/>
    <cellStyle name="40% - Акцент2 11 9 3" xfId="26195"/>
    <cellStyle name="40% - Акцент2 11 9 4" xfId="36717"/>
    <cellStyle name="40% - Акцент2 11 9 5" xfId="37704"/>
    <cellStyle name="40% - Акцент2 11 9 6" xfId="40265"/>
    <cellStyle name="40% - Акцент2 11 9 7" xfId="45431"/>
    <cellStyle name="40% - Акцент2 11 9 8" xfId="46933"/>
    <cellStyle name="40% - Акцент2 11 9 9" xfId="49431"/>
    <cellStyle name="40% - Акцент2 12" xfId="188"/>
    <cellStyle name="40% — акцент2 12" xfId="2052"/>
    <cellStyle name="40% - Акцент2 12 10" xfId="2053"/>
    <cellStyle name="40% — акцент2 12 10" xfId="36119"/>
    <cellStyle name="40% - Акцент2 12 10 2" xfId="6540"/>
    <cellStyle name="40% - Акцент2 12 10 3" xfId="32737"/>
    <cellStyle name="40% - Акцент2 12 10 4" xfId="37220"/>
    <cellStyle name="40% - Акцент2 12 10 5" xfId="40268"/>
    <cellStyle name="40% - Акцент2 12 10 6" xfId="44438"/>
    <cellStyle name="40% - Акцент2 12 10 7" xfId="44859"/>
    <cellStyle name="40% - Акцент2 12 10 8" xfId="49434"/>
    <cellStyle name="40% - Акцент2 12 11" xfId="2051"/>
    <cellStyle name="40% — акцент2 12 11" xfId="36420"/>
    <cellStyle name="40% - Акцент2 12 11 2" xfId="15318"/>
    <cellStyle name="40% - Акцент2 12 11 3" xfId="29485"/>
    <cellStyle name="40% - Акцент2 12 11 4" xfId="40266"/>
    <cellStyle name="40% - Акцент2 12 11 5" xfId="43514"/>
    <cellStyle name="40% - Акцент2 12 11 6" xfId="42856"/>
    <cellStyle name="40% - Акцент2 12 11 7" xfId="49432"/>
    <cellStyle name="40% - Акцент2 12 12" xfId="3920"/>
    <cellStyle name="40% — акцент2 12 12" xfId="19295"/>
    <cellStyle name="40% - Акцент2 12 13" xfId="4194"/>
    <cellStyle name="40% — акцент2 12 13" xfId="40267"/>
    <cellStyle name="40% - Акцент2 12 14" xfId="4465"/>
    <cellStyle name="40% — акцент2 12 14" xfId="44369"/>
    <cellStyle name="40% - Акцент2 12 15" xfId="4559"/>
    <cellStyle name="40% — акцент2 12 15" xfId="45188"/>
    <cellStyle name="40% - Акцент2 12 16" xfId="4312"/>
    <cellStyle name="40% — акцент2 12 16" xfId="49433"/>
    <cellStyle name="40% - Акцент2 12 17" xfId="6538"/>
    <cellStyle name="40% - Акцент2 12 18" xfId="8411"/>
    <cellStyle name="40% - Акцент2 12 18 2" xfId="21108"/>
    <cellStyle name="40% - Акцент2 12 19" xfId="8435"/>
    <cellStyle name="40% - Акцент2 12 19 2" xfId="21132"/>
    <cellStyle name="40% - Акцент2 12 2" xfId="189"/>
    <cellStyle name="40% — акцент2 12 2" xfId="6539"/>
    <cellStyle name="40% - Акцент2 12 2 10" xfId="10359"/>
    <cellStyle name="40% - Акцент2 12 2 11" xfId="10677"/>
    <cellStyle name="40% - Акцент2 12 2 12" xfId="10995"/>
    <cellStyle name="40% - Акцент2 12 2 13" xfId="11313"/>
    <cellStyle name="40% - Акцент2 12 2 14" xfId="11631"/>
    <cellStyle name="40% - Акцент2 12 2 15" xfId="11949"/>
    <cellStyle name="40% - Акцент2 12 2 16" xfId="12266"/>
    <cellStyle name="40% - Акцент2 12 2 17" xfId="12585"/>
    <cellStyle name="40% - Акцент2 12 2 18" xfId="12902"/>
    <cellStyle name="40% - Акцент2 12 2 19" xfId="13220"/>
    <cellStyle name="40% - Акцент2 12 2 2" xfId="2054"/>
    <cellStyle name="40% - Акцент2 12 2 2 2" xfId="6542"/>
    <cellStyle name="40% - Акцент2 12 2 20" xfId="13543"/>
    <cellStyle name="40% - Акцент2 12 2 21" xfId="20898"/>
    <cellStyle name="40% - Акцент2 12 2 22" xfId="25140"/>
    <cellStyle name="40% - Акцент2 12 2 23" xfId="17925"/>
    <cellStyle name="40% - Акцент2 12 2 24" xfId="22897"/>
    <cellStyle name="40% - Акцент2 12 2 25" xfId="30314"/>
    <cellStyle name="40% - Акцент2 12 2 26" xfId="17914"/>
    <cellStyle name="40% - Акцент2 12 2 27" xfId="19226"/>
    <cellStyle name="40% - Акцент2 12 2 28" xfId="27586"/>
    <cellStyle name="40% - Акцент2 12 2 29" xfId="31312"/>
    <cellStyle name="40% - Акцент2 12 2 3" xfId="3921"/>
    <cellStyle name="40% - Акцент2 12 2 30" xfId="38562"/>
    <cellStyle name="40% - Акцент2 12 2 31" xfId="41810"/>
    <cellStyle name="40% - Акцент2 12 2 32" xfId="42645"/>
    <cellStyle name="40% - Акцент2 12 2 33" xfId="47866"/>
    <cellStyle name="40% - Акцент2 12 2 4" xfId="6541"/>
    <cellStyle name="40% - Акцент2 12 2 5" xfId="8768"/>
    <cellStyle name="40% - Акцент2 12 2 6" xfId="9087"/>
    <cellStyle name="40% - Акцент2 12 2 7" xfId="9405"/>
    <cellStyle name="40% - Акцент2 12 2 8" xfId="9723"/>
    <cellStyle name="40% - Акцент2 12 2 9" xfId="10041"/>
    <cellStyle name="40% - Акцент2 12 20" xfId="8767"/>
    <cellStyle name="40% - Акцент2 12 21" xfId="9086"/>
    <cellStyle name="40% - Акцент2 12 22" xfId="9404"/>
    <cellStyle name="40% - Акцент2 12 23" xfId="9722"/>
    <cellStyle name="40% - Акцент2 12 24" xfId="10040"/>
    <cellStyle name="40% - Акцент2 12 25" xfId="10358"/>
    <cellStyle name="40% - Акцент2 12 26" xfId="10676"/>
    <cellStyle name="40% - Акцент2 12 27" xfId="10994"/>
    <cellStyle name="40% - Акцент2 12 28" xfId="11312"/>
    <cellStyle name="40% - Акцент2 12 29" xfId="11630"/>
    <cellStyle name="40% - Акцент2 12 3" xfId="2055"/>
    <cellStyle name="40% — акцент2 12 3" xfId="15319"/>
    <cellStyle name="40% - Акцент2 12 3 10" xfId="36164"/>
    <cellStyle name="40% - Акцент2 12 3 11" xfId="33720"/>
    <cellStyle name="40% - Акцент2 12 3 12" xfId="40270"/>
    <cellStyle name="40% - Акцент2 12 3 13" xfId="42380"/>
    <cellStyle name="40% - Акцент2 12 3 14" xfId="44407"/>
    <cellStyle name="40% - Акцент2 12 3 15" xfId="49435"/>
    <cellStyle name="40% - Акцент2 12 3 2" xfId="6543"/>
    <cellStyle name="40% - Акцент2 12 3 3" xfId="22713"/>
    <cellStyle name="40% - Акцент2 12 3 4" xfId="27720"/>
    <cellStyle name="40% - Акцент2 12 3 5" xfId="17437"/>
    <cellStyle name="40% - Акцент2 12 3 6" xfId="31163"/>
    <cellStyle name="40% - Акцент2 12 3 7" xfId="32210"/>
    <cellStyle name="40% - Акцент2 12 3 8" xfId="27061"/>
    <cellStyle name="40% - Акцент2 12 3 9" xfId="35532"/>
    <cellStyle name="40% - Акцент2 12 30" xfId="11948"/>
    <cellStyle name="40% - Акцент2 12 31" xfId="12265"/>
    <cellStyle name="40% - Акцент2 12 32" xfId="12584"/>
    <cellStyle name="40% - Акцент2 12 33" xfId="12901"/>
    <cellStyle name="40% - Акцент2 12 34" xfId="13219"/>
    <cellStyle name="40% - Акцент2 12 35" xfId="13542"/>
    <cellStyle name="40% - Акцент2 12 36" xfId="13777"/>
    <cellStyle name="40% - Акцент2 12 37" xfId="25428"/>
    <cellStyle name="40% - Акцент2 12 38" xfId="25420"/>
    <cellStyle name="40% - Акцент2 12 39" xfId="29358"/>
    <cellStyle name="40% - Акцент2 12 4" xfId="2056"/>
    <cellStyle name="40% — акцент2 12 4" xfId="22125"/>
    <cellStyle name="40% - Акцент2 12 4 10" xfId="35191"/>
    <cellStyle name="40% - Акцент2 12 4 11" xfId="40271"/>
    <cellStyle name="40% - Акцент2 12 4 12" xfId="42173"/>
    <cellStyle name="40% - Акцент2 12 4 13" xfId="43000"/>
    <cellStyle name="40% - Акцент2 12 4 14" xfId="49436"/>
    <cellStyle name="40% - Акцент2 12 4 2" xfId="6544"/>
    <cellStyle name="40% - Акцент2 12 4 3" xfId="27422"/>
    <cellStyle name="40% - Акцент2 12 4 4" xfId="29406"/>
    <cellStyle name="40% - Акцент2 12 4 5" xfId="30886"/>
    <cellStyle name="40% - Акцент2 12 4 6" xfId="31955"/>
    <cellStyle name="40% - Акцент2 12 4 7" xfId="18398"/>
    <cellStyle name="40% - Акцент2 12 4 8" xfId="17232"/>
    <cellStyle name="40% - Акцент2 12 4 9" xfId="34409"/>
    <cellStyle name="40% - Акцент2 12 40" xfId="30038"/>
    <cellStyle name="40% - Акцент2 12 41" xfId="31643"/>
    <cellStyle name="40% - Акцент2 12 42" xfId="24497"/>
    <cellStyle name="40% - Акцент2 12 43" xfId="26604"/>
    <cellStyle name="40% - Акцент2 12 44" xfId="37274"/>
    <cellStyle name="40% - Акцент2 12 45" xfId="38561"/>
    <cellStyle name="40% - Акцент2 12 46" xfId="41811"/>
    <cellStyle name="40% - Акцент2 12 47" xfId="43050"/>
    <cellStyle name="40% - Акцент2 12 48" xfId="47865"/>
    <cellStyle name="40% - Акцент2 12 5" xfId="2057"/>
    <cellStyle name="40% — акцент2 12 5" xfId="22688"/>
    <cellStyle name="40% - Акцент2 12 5 10" xfId="40272"/>
    <cellStyle name="40% - Акцент2 12 5 11" xfId="42292"/>
    <cellStyle name="40% - Акцент2 12 5 12" xfId="42976"/>
    <cellStyle name="40% - Акцент2 12 5 13" xfId="49437"/>
    <cellStyle name="40% - Акцент2 12 5 2" xfId="6545"/>
    <cellStyle name="40% - Акцент2 12 5 3" xfId="29134"/>
    <cellStyle name="40% - Акцент2 12 5 4" xfId="30624"/>
    <cellStyle name="40% - Акцент2 12 5 5" xfId="31694"/>
    <cellStyle name="40% - Акцент2 12 5 6" xfId="17009"/>
    <cellStyle name="40% - Акцент2 12 5 7" xfId="35339"/>
    <cellStyle name="40% - Акцент2 12 5 8" xfId="21365"/>
    <cellStyle name="40% - Акцент2 12 5 9" xfId="34381"/>
    <cellStyle name="40% - Акцент2 12 6" xfId="2058"/>
    <cellStyle name="40% — акцент2 12 6" xfId="22828"/>
    <cellStyle name="40% - Акцент2 12 6 10" xfId="42133"/>
    <cellStyle name="40% - Акцент2 12 6 11" xfId="43011"/>
    <cellStyle name="40% - Акцент2 12 6 12" xfId="49438"/>
    <cellStyle name="40% - Акцент2 12 6 2" xfId="6546"/>
    <cellStyle name="40% - Акцент2 12 6 3" xfId="30364"/>
    <cellStyle name="40% - Акцент2 12 6 4" xfId="31443"/>
    <cellStyle name="40% - Акцент2 12 6 5" xfId="19115"/>
    <cellStyle name="40% - Акцент2 12 6 6" xfId="35145"/>
    <cellStyle name="40% - Акцент2 12 6 7" xfId="34437"/>
    <cellStyle name="40% - Акцент2 12 6 8" xfId="37414"/>
    <cellStyle name="40% - Акцент2 12 6 9" xfId="40273"/>
    <cellStyle name="40% - Акцент2 12 7" xfId="2059"/>
    <cellStyle name="40% — акцент2 12 7" xfId="24499"/>
    <cellStyle name="40% - Акцент2 12 7 10" xfId="45372"/>
    <cellStyle name="40% - Акцент2 12 7 11" xfId="49439"/>
    <cellStyle name="40% - Акцент2 12 7 2" xfId="6547"/>
    <cellStyle name="40% - Акцент2 12 7 3" xfId="31210"/>
    <cellStyle name="40% - Акцент2 12 7 4" xfId="28614"/>
    <cellStyle name="40% - Акцент2 12 7 5" xfId="34942"/>
    <cellStyle name="40% - Акцент2 12 7 6" xfId="35457"/>
    <cellStyle name="40% - Акцент2 12 7 7" xfId="36815"/>
    <cellStyle name="40% - Акцент2 12 7 8" xfId="40274"/>
    <cellStyle name="40% - Акцент2 12 7 9" xfId="41999"/>
    <cellStyle name="40% - Акцент2 12 8" xfId="2060"/>
    <cellStyle name="40% — акцент2 12 8" xfId="32962"/>
    <cellStyle name="40% - Акцент2 12 8 10" xfId="49440"/>
    <cellStyle name="40% - Акцент2 12 8 2" xfId="6548"/>
    <cellStyle name="40% - Акцент2 12 8 3" xfId="27433"/>
    <cellStyle name="40% - Акцент2 12 8 4" xfId="31063"/>
    <cellStyle name="40% - Акцент2 12 8 5" xfId="36032"/>
    <cellStyle name="40% - Акцент2 12 8 6" xfId="36664"/>
    <cellStyle name="40% - Акцент2 12 8 7" xfId="40275"/>
    <cellStyle name="40% - Акцент2 12 8 8" xfId="43515"/>
    <cellStyle name="40% - Акцент2 12 8 9" xfId="46750"/>
    <cellStyle name="40% - Акцент2 12 9" xfId="2061"/>
    <cellStyle name="40% — акцент2 12 9" xfId="27624"/>
    <cellStyle name="40% - Акцент2 12 9 2" xfId="6549"/>
    <cellStyle name="40% - Акцент2 12 9 3" xfId="18040"/>
    <cellStyle name="40% - Акцент2 12 9 4" xfId="26911"/>
    <cellStyle name="40% - Акцент2 12 9 5" xfId="30564"/>
    <cellStyle name="40% - Акцент2 12 9 6" xfId="40276"/>
    <cellStyle name="40% - Акцент2 12 9 7" xfId="43513"/>
    <cellStyle name="40% - Акцент2 12 9 8" xfId="42082"/>
    <cellStyle name="40% - Акцент2 12 9 9" xfId="49441"/>
    <cellStyle name="40% - Акцент2 13" xfId="190"/>
    <cellStyle name="40% — акцент2 13" xfId="2063"/>
    <cellStyle name="40% - Акцент2 13 10" xfId="2064"/>
    <cellStyle name="40% — акцент2 13 10" xfId="33695"/>
    <cellStyle name="40% - Акцент2 13 10 2" xfId="6552"/>
    <cellStyle name="40% - Акцент2 13 10 3" xfId="34575"/>
    <cellStyle name="40% - Акцент2 13 10 4" xfId="19601"/>
    <cellStyle name="40% - Акцент2 13 10 5" xfId="40279"/>
    <cellStyle name="40% - Акцент2 13 10 6" xfId="43510"/>
    <cellStyle name="40% - Акцент2 13 10 7" xfId="42438"/>
    <cellStyle name="40% - Акцент2 13 10 8" xfId="49444"/>
    <cellStyle name="40% - Акцент2 13 11" xfId="2062"/>
    <cellStyle name="40% — акцент2 13 11" xfId="26947"/>
    <cellStyle name="40% - Акцент2 13 11 2" xfId="15327"/>
    <cellStyle name="40% - Акцент2 13 11 3" xfId="33835"/>
    <cellStyle name="40% - Акцент2 13 11 4" xfId="40277"/>
    <cellStyle name="40% - Акцент2 13 11 5" xfId="43512"/>
    <cellStyle name="40% - Акцент2 13 11 6" xfId="42207"/>
    <cellStyle name="40% - Акцент2 13 11 7" xfId="49442"/>
    <cellStyle name="40% - Акцент2 13 12" xfId="3922"/>
    <cellStyle name="40% — акцент2 13 12" xfId="26548"/>
    <cellStyle name="40% - Акцент2 13 13" xfId="4195"/>
    <cellStyle name="40% — акцент2 13 13" xfId="40278"/>
    <cellStyle name="40% - Акцент2 13 14" xfId="4467"/>
    <cellStyle name="40% — акцент2 13 14" xfId="43511"/>
    <cellStyle name="40% - Акцент2 13 15" xfId="4555"/>
    <cellStyle name="40% — акцент2 13 15" xfId="42344"/>
    <cellStyle name="40% - Акцент2 13 16" xfId="4325"/>
    <cellStyle name="40% — акцент2 13 16" xfId="49443"/>
    <cellStyle name="40% - Акцент2 13 17" xfId="6550"/>
    <cellStyle name="40% - Акцент2 13 18" xfId="8414"/>
    <cellStyle name="40% - Акцент2 13 18 2" xfId="21111"/>
    <cellStyle name="40% - Акцент2 13 19" xfId="8433"/>
    <cellStyle name="40% - Акцент2 13 19 2" xfId="21130"/>
    <cellStyle name="40% - Акцент2 13 2" xfId="191"/>
    <cellStyle name="40% — акцент2 13 2" xfId="6551"/>
    <cellStyle name="40% - Акцент2 13 2 10" xfId="10361"/>
    <cellStyle name="40% - Акцент2 13 2 11" xfId="10679"/>
    <cellStyle name="40% - Акцент2 13 2 12" xfId="10997"/>
    <cellStyle name="40% - Акцент2 13 2 13" xfId="11315"/>
    <cellStyle name="40% - Акцент2 13 2 14" xfId="11633"/>
    <cellStyle name="40% - Акцент2 13 2 15" xfId="11951"/>
    <cellStyle name="40% - Акцент2 13 2 16" xfId="12268"/>
    <cellStyle name="40% - Акцент2 13 2 17" xfId="12587"/>
    <cellStyle name="40% - Акцент2 13 2 18" xfId="12904"/>
    <cellStyle name="40% - Акцент2 13 2 19" xfId="13222"/>
    <cellStyle name="40% - Акцент2 13 2 2" xfId="2065"/>
    <cellStyle name="40% - Акцент2 13 2 2 2" xfId="6554"/>
    <cellStyle name="40% - Акцент2 13 2 20" xfId="13545"/>
    <cellStyle name="40% - Акцент2 13 2 21" xfId="16807"/>
    <cellStyle name="40% - Акцент2 13 2 22" xfId="24684"/>
    <cellStyle name="40% - Акцент2 13 2 23" xfId="18580"/>
    <cellStyle name="40% - Акцент2 13 2 24" xfId="15266"/>
    <cellStyle name="40% - Акцент2 13 2 25" xfId="28030"/>
    <cellStyle name="40% - Акцент2 13 2 26" xfId="31904"/>
    <cellStyle name="40% - Акцент2 13 2 27" xfId="34111"/>
    <cellStyle name="40% - Акцент2 13 2 28" xfId="35617"/>
    <cellStyle name="40% - Акцент2 13 2 29" xfId="37428"/>
    <cellStyle name="40% - Акцент2 13 2 3" xfId="3923"/>
    <cellStyle name="40% - Акцент2 13 2 30" xfId="38564"/>
    <cellStyle name="40% - Акцент2 13 2 31" xfId="44258"/>
    <cellStyle name="40% - Акцент2 13 2 32" xfId="43051"/>
    <cellStyle name="40% - Акцент2 13 2 33" xfId="47868"/>
    <cellStyle name="40% - Акцент2 13 2 4" xfId="6553"/>
    <cellStyle name="40% - Акцент2 13 2 5" xfId="8770"/>
    <cellStyle name="40% - Акцент2 13 2 6" xfId="9089"/>
    <cellStyle name="40% - Акцент2 13 2 7" xfId="9407"/>
    <cellStyle name="40% - Акцент2 13 2 8" xfId="9725"/>
    <cellStyle name="40% - Акцент2 13 2 9" xfId="10043"/>
    <cellStyle name="40% - Акцент2 13 20" xfId="8769"/>
    <cellStyle name="40% - Акцент2 13 21" xfId="9088"/>
    <cellStyle name="40% - Акцент2 13 22" xfId="9406"/>
    <cellStyle name="40% - Акцент2 13 23" xfId="9724"/>
    <cellStyle name="40% - Акцент2 13 24" xfId="10042"/>
    <cellStyle name="40% - Акцент2 13 25" xfId="10360"/>
    <cellStyle name="40% - Акцент2 13 26" xfId="10678"/>
    <cellStyle name="40% - Акцент2 13 27" xfId="10996"/>
    <cellStyle name="40% - Акцент2 13 28" xfId="11314"/>
    <cellStyle name="40% - Акцент2 13 29" xfId="11632"/>
    <cellStyle name="40% - Акцент2 13 3" xfId="2066"/>
    <cellStyle name="40% — акцент2 13 3" xfId="15328"/>
    <cellStyle name="40% - Акцент2 13 3 10" xfId="34171"/>
    <cellStyle name="40% - Акцент2 13 3 11" xfId="14457"/>
    <cellStyle name="40% - Акцент2 13 3 12" xfId="40280"/>
    <cellStyle name="40% - Акцент2 13 3 13" xfId="43509"/>
    <cellStyle name="40% - Акцент2 13 3 14" xfId="44354"/>
    <cellStyle name="40% - Акцент2 13 3 15" xfId="49445"/>
    <cellStyle name="40% - Акцент2 13 3 2" xfId="6555"/>
    <cellStyle name="40% - Акцент2 13 3 3" xfId="25029"/>
    <cellStyle name="40% - Акцент2 13 3 4" xfId="24316"/>
    <cellStyle name="40% - Акцент2 13 3 5" xfId="17438"/>
    <cellStyle name="40% - Акцент2 13 3 6" xfId="14496"/>
    <cellStyle name="40% - Акцент2 13 3 7" xfId="29747"/>
    <cellStyle name="40% - Акцент2 13 3 8" xfId="31052"/>
    <cellStyle name="40% - Акцент2 13 3 9" xfId="33673"/>
    <cellStyle name="40% - Акцент2 13 30" xfId="11950"/>
    <cellStyle name="40% - Акцент2 13 31" xfId="12267"/>
    <cellStyle name="40% - Акцент2 13 32" xfId="12586"/>
    <cellStyle name="40% - Акцент2 13 33" xfId="12903"/>
    <cellStyle name="40% - Акцент2 13 34" xfId="13221"/>
    <cellStyle name="40% - Акцент2 13 35" xfId="13544"/>
    <cellStyle name="40% - Акцент2 13 36" xfId="20899"/>
    <cellStyle name="40% - Акцент2 13 37" xfId="24396"/>
    <cellStyle name="40% - Акцент2 13 38" xfId="23693"/>
    <cellStyle name="40% - Акцент2 13 39" xfId="18187"/>
    <cellStyle name="40% - Акцент2 13 4" xfId="2067"/>
    <cellStyle name="40% — акцент2 13 4" xfId="16089"/>
    <cellStyle name="40% - Акцент2 13 4 10" xfId="35252"/>
    <cellStyle name="40% - Акцент2 13 4 11" xfId="40281"/>
    <cellStyle name="40% - Акцент2 13 4 12" xfId="46849"/>
    <cellStyle name="40% - Акцент2 13 4 13" xfId="47640"/>
    <cellStyle name="40% - Акцент2 13 4 14" xfId="49446"/>
    <cellStyle name="40% - Акцент2 13 4 2" xfId="6556"/>
    <cellStyle name="40% - Акцент2 13 4 3" xfId="17967"/>
    <cellStyle name="40% - Акцент2 13 4 4" xfId="19353"/>
    <cellStyle name="40% - Акцент2 13 4 5" xfId="26676"/>
    <cellStyle name="40% - Акцент2 13 4 6" xfId="16981"/>
    <cellStyle name="40% - Акцент2 13 4 7" xfId="30665"/>
    <cellStyle name="40% - Акцент2 13 4 8" xfId="31879"/>
    <cellStyle name="40% - Акцент2 13 4 9" xfId="34918"/>
    <cellStyle name="40% - Акцент2 13 40" xfId="18199"/>
    <cellStyle name="40% - Акцент2 13 41" xfId="19358"/>
    <cellStyle name="40% - Акцент2 13 42" xfId="16131"/>
    <cellStyle name="40% - Акцент2 13 43" xfId="24898"/>
    <cellStyle name="40% - Акцент2 13 44" xfId="34106"/>
    <cellStyle name="40% - Акцент2 13 45" xfId="38563"/>
    <cellStyle name="40% - Акцент2 13 46" xfId="44257"/>
    <cellStyle name="40% - Акцент2 13 47" xfId="45672"/>
    <cellStyle name="40% - Акцент2 13 48" xfId="47867"/>
    <cellStyle name="40% - Акцент2 13 5" xfId="2068"/>
    <cellStyle name="40% — акцент2 13 5" xfId="25686"/>
    <cellStyle name="40% - Акцент2 13 5 10" xfId="40282"/>
    <cellStyle name="40% - Акцент2 13 5 11" xfId="46685"/>
    <cellStyle name="40% - Акцент2 13 5 12" xfId="47561"/>
    <cellStyle name="40% - Акцент2 13 5 13" xfId="49447"/>
    <cellStyle name="40% - Акцент2 13 5 2" xfId="6557"/>
    <cellStyle name="40% - Акцент2 13 5 3" xfId="18453"/>
    <cellStyle name="40% - Акцент2 13 5 4" xfId="14294"/>
    <cellStyle name="40% - Акцент2 13 5 5" xfId="21599"/>
    <cellStyle name="40% - Акцент2 13 5 6" xfId="34721"/>
    <cellStyle name="40% - Акцент2 13 5 7" xfId="33452"/>
    <cellStyle name="40% - Акцент2 13 5 8" xfId="37628"/>
    <cellStyle name="40% - Акцент2 13 5 9" xfId="27918"/>
    <cellStyle name="40% - Акцент2 13 6" xfId="2069"/>
    <cellStyle name="40% — акцент2 13 6" xfId="23695"/>
    <cellStyle name="40% - Акцент2 13 6 10" xfId="46526"/>
    <cellStyle name="40% - Акцент2 13 6 11" xfId="47481"/>
    <cellStyle name="40% - Акцент2 13 6 12" xfId="49448"/>
    <cellStyle name="40% - Акцент2 13 6 2" xfId="6558"/>
    <cellStyle name="40% - Акцент2 13 6 3" xfId="17525"/>
    <cellStyle name="40% - Акцент2 13 6 4" xfId="23761"/>
    <cellStyle name="40% - Акцент2 13 6 5" xfId="34490"/>
    <cellStyle name="40% - Акцент2 13 6 6" xfId="21635"/>
    <cellStyle name="40% - Акцент2 13 6 7" xfId="37480"/>
    <cellStyle name="40% - Акцент2 13 6 8" xfId="38336"/>
    <cellStyle name="40% - Акцент2 13 6 9" xfId="40283"/>
    <cellStyle name="40% - Акцент2 13 7" xfId="2070"/>
    <cellStyle name="40% — акцент2 13 7" xfId="22495"/>
    <cellStyle name="40% - Акцент2 13 7 10" xfId="47403"/>
    <cellStyle name="40% - Акцент2 13 7 11" xfId="49449"/>
    <cellStyle name="40% - Акцент2 13 7 2" xfId="6559"/>
    <cellStyle name="40% - Акцент2 13 7 3" xfId="19325"/>
    <cellStyle name="40% - Акцент2 13 7 4" xfId="34263"/>
    <cellStyle name="40% - Акцент2 13 7 5" xfId="31362"/>
    <cellStyle name="40% - Акцент2 13 7 6" xfId="37325"/>
    <cellStyle name="40% - Акцент2 13 7 7" xfId="38255"/>
    <cellStyle name="40% - Акцент2 13 7 8" xfId="40284"/>
    <cellStyle name="40% - Акцент2 13 7 9" xfId="46365"/>
    <cellStyle name="40% - Акцент2 13 8" xfId="2071"/>
    <cellStyle name="40% — акцент2 13 8" xfId="17817"/>
    <cellStyle name="40% - Акцент2 13 8 10" xfId="49450"/>
    <cellStyle name="40% - Акцент2 13 8 2" xfId="6560"/>
    <cellStyle name="40% - Акцент2 13 8 3" xfId="34028"/>
    <cellStyle name="40% - Акцент2 13 8 4" xfId="33432"/>
    <cellStyle name="40% - Акцент2 13 8 5" xfId="37174"/>
    <cellStyle name="40% - Акцент2 13 8 6" xfId="38178"/>
    <cellStyle name="40% - Акцент2 13 8 7" xfId="40285"/>
    <cellStyle name="40% - Акцент2 13 8 8" xfId="46209"/>
    <cellStyle name="40% - Акцент2 13 8 9" xfId="47327"/>
    <cellStyle name="40% - Акцент2 13 9" xfId="2072"/>
    <cellStyle name="40% — акцент2 13 9" xfId="25803"/>
    <cellStyle name="40% - Акцент2 13 9 2" xfId="6561"/>
    <cellStyle name="40% - Акцент2 13 9 3" xfId="29967"/>
    <cellStyle name="40% - Акцент2 13 9 4" xfId="37020"/>
    <cellStyle name="40% - Акцент2 13 9 5" xfId="38100"/>
    <cellStyle name="40% - Акцент2 13 9 6" xfId="40286"/>
    <cellStyle name="40% - Акцент2 13 9 7" xfId="43508"/>
    <cellStyle name="40% - Акцент2 13 9 8" xfId="44456"/>
    <cellStyle name="40% - Акцент2 13 9 9" xfId="49451"/>
    <cellStyle name="40% - Акцент2 14" xfId="192"/>
    <cellStyle name="40% — акцент2 14" xfId="2073"/>
    <cellStyle name="40% - Акцент2 14 10" xfId="4349"/>
    <cellStyle name="40% — акцент2 14 10" xfId="32341"/>
    <cellStyle name="40% - Акцент2 14 11" xfId="6562"/>
    <cellStyle name="40% — акцент2 14 11" xfId="36872"/>
    <cellStyle name="40% - Акцент2 14 12" xfId="8771"/>
    <cellStyle name="40% — акцент2 14 12" xfId="38023"/>
    <cellStyle name="40% - Акцент2 14 13" xfId="9090"/>
    <cellStyle name="40% — акцент2 14 13" xfId="40287"/>
    <cellStyle name="40% - Акцент2 14 14" xfId="9408"/>
    <cellStyle name="40% — акцент2 14 14" xfId="46057"/>
    <cellStyle name="40% - Акцент2 14 15" xfId="9726"/>
    <cellStyle name="40% — акцент2 14 15" xfId="47249"/>
    <cellStyle name="40% - Акцент2 14 16" xfId="10044"/>
    <cellStyle name="40% — акцент2 14 16" xfId="49452"/>
    <cellStyle name="40% - Акцент2 14 17" xfId="10362"/>
    <cellStyle name="40% - Акцент2 14 18" xfId="10680"/>
    <cellStyle name="40% - Акцент2 14 19" xfId="10998"/>
    <cellStyle name="40% - Акцент2 14 2" xfId="2074"/>
    <cellStyle name="40% — акцент2 14 2" xfId="6563"/>
    <cellStyle name="40% - Акцент2 14 2 10" xfId="31972"/>
    <cellStyle name="40% - Акцент2 14 2 11" xfId="36718"/>
    <cellStyle name="40% - Акцент2 14 2 12" xfId="30736"/>
    <cellStyle name="40% - Акцент2 14 2 13" xfId="40288"/>
    <cellStyle name="40% - Акцент2 14 2 14" xfId="45901"/>
    <cellStyle name="40% - Акцент2 14 2 15" xfId="47168"/>
    <cellStyle name="40% - Акцент2 14 2 16" xfId="49453"/>
    <cellStyle name="40% - Акцент2 14 2 2" xfId="6564"/>
    <cellStyle name="40% - Акцент2 14 2 3" xfId="15339"/>
    <cellStyle name="40% - Акцент2 14 2 4" xfId="20182"/>
    <cellStyle name="40% - Акцент2 14 2 5" xfId="21628"/>
    <cellStyle name="40% - Акцент2 14 2 6" xfId="21438"/>
    <cellStyle name="40% - Акцент2 14 2 7" xfId="21304"/>
    <cellStyle name="40% - Акцент2 14 2 8" xfId="18054"/>
    <cellStyle name="40% - Акцент2 14 2 9" xfId="33563"/>
    <cellStyle name="40% - Акцент2 14 20" xfId="11316"/>
    <cellStyle name="40% - Акцент2 14 21" xfId="11634"/>
    <cellStyle name="40% - Акцент2 14 22" xfId="11952"/>
    <cellStyle name="40% - Акцент2 14 23" xfId="12269"/>
    <cellStyle name="40% - Акцент2 14 24" xfId="12588"/>
    <cellStyle name="40% - Акцент2 14 25" xfId="12905"/>
    <cellStyle name="40% - Акцент2 14 26" xfId="13223"/>
    <cellStyle name="40% - Акцент2 14 27" xfId="13546"/>
    <cellStyle name="40% - Акцент2 14 28" xfId="16806"/>
    <cellStyle name="40% - Акцент2 14 29" xfId="24980"/>
    <cellStyle name="40% - Акцент2 14 3" xfId="2075"/>
    <cellStyle name="40% — акцент2 14 3" xfId="15338"/>
    <cellStyle name="40% - Акцент2 14 3 10" xfId="36569"/>
    <cellStyle name="40% - Акцент2 14 3 11" xfId="37940"/>
    <cellStyle name="40% - Акцент2 14 3 12" xfId="40289"/>
    <cellStyle name="40% - Акцент2 14 3 13" xfId="45745"/>
    <cellStyle name="40% - Акцент2 14 3 14" xfId="47088"/>
    <cellStyle name="40% - Акцент2 14 3 15" xfId="49454"/>
    <cellStyle name="40% - Акцент2 14 3 2" xfId="6565"/>
    <cellStyle name="40% - Акцент2 14 3 3" xfId="20181"/>
    <cellStyle name="40% - Акцент2 14 3 4" xfId="18478"/>
    <cellStyle name="40% - Акцент2 14 3 5" xfId="15655"/>
    <cellStyle name="40% - Акцент2 14 3 6" xfId="21611"/>
    <cellStyle name="40% - Акцент2 14 3 7" xfId="14058"/>
    <cellStyle name="40% - Акцент2 14 3 8" xfId="33324"/>
    <cellStyle name="40% - Акцент2 14 3 9" xfId="34002"/>
    <cellStyle name="40% - Акцент2 14 30" xfId="14866"/>
    <cellStyle name="40% - Акцент2 14 31" xfId="17294"/>
    <cellStyle name="40% - Акцент2 14 32" xfId="30574"/>
    <cellStyle name="40% - Акцент2 14 33" xfId="32161"/>
    <cellStyle name="40% - Акцент2 14 34" xfId="33895"/>
    <cellStyle name="40% - Акцент2 14 35" xfId="35425"/>
    <cellStyle name="40% - Акцент2 14 36" xfId="37577"/>
    <cellStyle name="40% - Акцент2 14 37" xfId="38565"/>
    <cellStyle name="40% - Акцент2 14 38" xfId="41809"/>
    <cellStyle name="40% - Акцент2 14 39" xfId="43052"/>
    <cellStyle name="40% - Акцент2 14 4" xfId="2076"/>
    <cellStyle name="40% — акцент2 14 4" xfId="23000"/>
    <cellStyle name="40% - Акцент2 14 4 10" xfId="37858"/>
    <cellStyle name="40% - Акцент2 14 4 11" xfId="40290"/>
    <cellStyle name="40% - Акцент2 14 4 12" xfId="45593"/>
    <cellStyle name="40% - Акцент2 14 4 13" xfId="47011"/>
    <cellStyle name="40% - Акцент2 14 4 14" xfId="49455"/>
    <cellStyle name="40% - Акцент2 14 4 2" xfId="6566"/>
    <cellStyle name="40% - Акцент2 14 4 3" xfId="18824"/>
    <cellStyle name="40% - Акцент2 14 4 4" xfId="27252"/>
    <cellStyle name="40% - Акцент2 14 4 5" xfId="26536"/>
    <cellStyle name="40% - Акцент2 14 4 6" xfId="25393"/>
    <cellStyle name="40% - Акцент2 14 4 7" xfId="33096"/>
    <cellStyle name="40% - Акцент2 14 4 8" xfId="36322"/>
    <cellStyle name="40% - Акцент2 14 4 9" xfId="36421"/>
    <cellStyle name="40% - Акцент2 14 40" xfId="47869"/>
    <cellStyle name="40% - Акцент2 14 5" xfId="2077"/>
    <cellStyle name="40% — акцент2 14 5" xfId="14246"/>
    <cellStyle name="40% - Акцент2 14 5 10" xfId="40291"/>
    <cellStyle name="40% - Акцент2 14 5 11" xfId="45428"/>
    <cellStyle name="40% - Акцент2 14 5 12" xfId="46930"/>
    <cellStyle name="40% - Акцент2 14 5 13" xfId="49456"/>
    <cellStyle name="40% - Акцент2 14 5 2" xfId="6567"/>
    <cellStyle name="40% - Акцент2 14 5 3" xfId="23168"/>
    <cellStyle name="40% - Акцент2 14 5 4" xfId="18404"/>
    <cellStyle name="40% - Акцент2 14 5 5" xfId="19338"/>
    <cellStyle name="40% - Акцент2 14 5 6" xfId="18465"/>
    <cellStyle name="40% - Акцент2 14 5 7" xfId="36120"/>
    <cellStyle name="40% - Акцент2 14 5 8" xfId="30925"/>
    <cellStyle name="40% - Акцент2 14 5 9" xfId="37777"/>
    <cellStyle name="40% - Акцент2 14 6" xfId="3924"/>
    <cellStyle name="40% — акцент2 14 6" xfId="18519"/>
    <cellStyle name="40% - Акцент2 14 7" xfId="4196"/>
    <cellStyle name="40% — акцент2 14 7" xfId="24948"/>
    <cellStyle name="40% - Акцент2 14 8" xfId="4469"/>
    <cellStyle name="40% — акцент2 14 8" xfId="30600"/>
    <cellStyle name="40% - Акцент2 14 9" xfId="4546"/>
    <cellStyle name="40% — акцент2 14 9" xfId="30521"/>
    <cellStyle name="40% - Акцент2 15" xfId="2078"/>
    <cellStyle name="40% — акцент2 15" xfId="2079"/>
    <cellStyle name="40% - Акцент2 15 10" xfId="35925"/>
    <cellStyle name="40% — акцент2 15 10" xfId="35728"/>
    <cellStyle name="40% - Акцент2 15 11" xfId="33844"/>
    <cellStyle name="40% — акцент2 15 11" xfId="35428"/>
    <cellStyle name="40% - Акцент2 15 12" xfId="37701"/>
    <cellStyle name="40% — акцент2 15 12" xfId="30509"/>
    <cellStyle name="40% - Акцент2 15 13" xfId="40292"/>
    <cellStyle name="40% — акцент2 15 13" xfId="40293"/>
    <cellStyle name="40% - Акцент2 15 14" xfId="45270"/>
    <cellStyle name="40% — акцент2 15 14" xfId="45106"/>
    <cellStyle name="40% - Акцент2 15 15" xfId="46299"/>
    <cellStyle name="40% — акцент2 15 15" xfId="42502"/>
    <cellStyle name="40% - Акцент2 15 16" xfId="49457"/>
    <cellStyle name="40% — акцент2 15 16" xfId="49458"/>
    <cellStyle name="40% - Акцент2 15 2" xfId="6568"/>
    <cellStyle name="40% — акцент2 15 2" xfId="6569"/>
    <cellStyle name="40% - Акцент2 15 3" xfId="15343"/>
    <cellStyle name="40% — акцент2 15 3" xfId="15344"/>
    <cellStyle name="40% - Акцент2 15 4" xfId="17620"/>
    <cellStyle name="40% — акцент2 15 4" xfId="17341"/>
    <cellStyle name="40% - Акцент2 15 5" xfId="18821"/>
    <cellStyle name="40% — акцент2 15 5" xfId="22099"/>
    <cellStyle name="40% - Акцент2 15 6" xfId="25925"/>
    <cellStyle name="40% — акцент2 15 6" xfId="24616"/>
    <cellStyle name="40% - Акцент2 15 7" xfId="23855"/>
    <cellStyle name="40% — акцент2 15 7" xfId="19516"/>
    <cellStyle name="40% - Акцент2 15 8" xfId="29640"/>
    <cellStyle name="40% — акцент2 15 8" xfId="27581"/>
    <cellStyle name="40% - Акцент2 15 9" xfId="15412"/>
    <cellStyle name="40% — акцент2 15 9" xfId="21911"/>
    <cellStyle name="40% - Акцент2 16" xfId="2080"/>
    <cellStyle name="40% — акцент2 16" xfId="2081"/>
    <cellStyle name="40% - Акцент2 16 10" xfId="35533"/>
    <cellStyle name="40% — акцент2 16 10" xfId="35340"/>
    <cellStyle name="40% - Акцент2 16 11" xfId="14930"/>
    <cellStyle name="40% — акцент2 16 11" xfId="18588"/>
    <cellStyle name="40% - Акцент2 16 12" xfId="33723"/>
    <cellStyle name="40% — акцент2 16 12" xfId="25741"/>
    <cellStyle name="40% - Акцент2 16 13" xfId="40294"/>
    <cellStyle name="40% — акцент2 16 13" xfId="40295"/>
    <cellStyle name="40% - Акцент2 16 14" xfId="44940"/>
    <cellStyle name="40% — акцент2 16 14" xfId="44776"/>
    <cellStyle name="40% - Акцент2 16 15" xfId="42420"/>
    <cellStyle name="40% — акцент2 16 15" xfId="44865"/>
    <cellStyle name="40% - Акцент2 16 16" xfId="49459"/>
    <cellStyle name="40% — акцент2 16 16" xfId="49460"/>
    <cellStyle name="40% - Акцент2 16 2" xfId="6570"/>
    <cellStyle name="40% — акцент2 16 2" xfId="6571"/>
    <cellStyle name="40% - Акцент2 16 3" xfId="15345"/>
    <cellStyle name="40% — акцент2 16 3" xfId="15346"/>
    <cellStyle name="40% - Акцент2 16 4" xfId="17127"/>
    <cellStyle name="40% — акцент2 16 4" xfId="20183"/>
    <cellStyle name="40% - Акцент2 16 5" xfId="27721"/>
    <cellStyle name="40% — акцент2 16 5" xfId="27423"/>
    <cellStyle name="40% - Акцент2 16 6" xfId="25664"/>
    <cellStyle name="40% — акцент2 16 6" xfId="29407"/>
    <cellStyle name="40% - Акцент2 16 7" xfId="27356"/>
    <cellStyle name="40% — акцент2 16 7" xfId="26373"/>
    <cellStyle name="40% - Акцент2 16 8" xfId="29899"/>
    <cellStyle name="40% — акцент2 16 8" xfId="30170"/>
    <cellStyle name="40% - Акцент2 16 9" xfId="30003"/>
    <cellStyle name="40% — акцент2 16 9" xfId="21449"/>
    <cellStyle name="40% - Акцент2 17" xfId="2082"/>
    <cellStyle name="40% — акцент2 17" xfId="2083"/>
    <cellStyle name="40% - Акцент2 17 10" xfId="35146"/>
    <cellStyle name="40% — акцент2 17 10" xfId="34943"/>
    <cellStyle name="40% - Акцент2 17 11" xfId="24189"/>
    <cellStyle name="40% — акцент2 17 11" xfId="32409"/>
    <cellStyle name="40% - Акцент2 17 12" xfId="35243"/>
    <cellStyle name="40% — акцент2 17 12" xfId="37518"/>
    <cellStyle name="40% - Акцент2 17 13" xfId="40296"/>
    <cellStyle name="40% — акцент2 17 13" xfId="40297"/>
    <cellStyle name="40% - Акцент2 17 14" xfId="44612"/>
    <cellStyle name="40% — акцент2 17 14" xfId="45271"/>
    <cellStyle name="40% - Акцент2 17 15" xfId="45355"/>
    <cellStyle name="40% — акцент2 17 15" xfId="46144"/>
    <cellStyle name="40% - Акцент2 17 16" xfId="49461"/>
    <cellStyle name="40% — акцент2 17 16" xfId="49462"/>
    <cellStyle name="40% - Акцент2 17 2" xfId="6572"/>
    <cellStyle name="40% — акцент2 17 2" xfId="6573"/>
    <cellStyle name="40% - Акцент2 17 3" xfId="15347"/>
    <cellStyle name="40% — акцент2 17 3" xfId="15348"/>
    <cellStyle name="40% - Акцент2 17 4" xfId="16088"/>
    <cellStyle name="40% — акцент2 17 4" xfId="20180"/>
    <cellStyle name="40% - Акцент2 17 5" xfId="27136"/>
    <cellStyle name="40% — акцент2 17 5" xfId="26840"/>
    <cellStyle name="40% - Акцент2 17 6" xfId="29135"/>
    <cellStyle name="40% — акцент2 17 6" xfId="28847"/>
    <cellStyle name="40% - Акцент2 17 7" xfId="27346"/>
    <cellStyle name="40% — акцент2 17 7" xfId="22661"/>
    <cellStyle name="40% - Акцент2 17 8" xfId="30485"/>
    <cellStyle name="40% — акцент2 17 8" xfId="32959"/>
    <cellStyle name="40% - Акцент2 17 9" xfId="17049"/>
    <cellStyle name="40% — акцент2 17 9" xfId="17687"/>
    <cellStyle name="40% - Акцент2 18" xfId="2084"/>
    <cellStyle name="40% — акцент2 18" xfId="2085"/>
    <cellStyle name="40% - Акцент2 18 10" xfId="30671"/>
    <cellStyle name="40% — акцент2 18 10" xfId="19332"/>
    <cellStyle name="40% - Акцент2 18 11" xfId="36052"/>
    <cellStyle name="40% — акцент2 18 11" xfId="33928"/>
    <cellStyle name="40% - Акцент2 18 12" xfId="19114"/>
    <cellStyle name="40% — акцент2 18 12" xfId="34653"/>
    <cellStyle name="40% - Акцент2 18 13" xfId="40298"/>
    <cellStyle name="40% — акцент2 18 13" xfId="40299"/>
    <cellStyle name="40% - Акцент2 18 14" xfId="45107"/>
    <cellStyle name="40% — акцент2 18 14" xfId="44941"/>
    <cellStyle name="40% - Акцент2 18 15" xfId="42503"/>
    <cellStyle name="40% — акцент2 18 15" xfId="42419"/>
    <cellStyle name="40% - Акцент2 18 16" xfId="49463"/>
    <cellStyle name="40% — акцент2 18 16" xfId="49464"/>
    <cellStyle name="40% - Акцент2 18 2" xfId="6574"/>
    <cellStyle name="40% — акцент2 18 2" xfId="6575"/>
    <cellStyle name="40% - Акцент2 18 3" xfId="15349"/>
    <cellStyle name="40% — акцент2 18 3" xfId="15350"/>
    <cellStyle name="40% - Акцент2 18 4" xfId="16085"/>
    <cellStyle name="40% — акцент2 18 4" xfId="20179"/>
    <cellStyle name="40% - Акцент2 18 5" xfId="26554"/>
    <cellStyle name="40% — акцент2 18 5" xfId="26266"/>
    <cellStyle name="40% - Акцент2 18 6" xfId="28560"/>
    <cellStyle name="40% — акцент2 18 6" xfId="28278"/>
    <cellStyle name="40% - Акцент2 18 7" xfId="20295"/>
    <cellStyle name="40% — акцент2 18 7" xfId="17359"/>
    <cellStyle name="40% - Акцент2 18 8" xfId="32706"/>
    <cellStyle name="40% — акцент2 18 8" xfId="32462"/>
    <cellStyle name="40% - Акцент2 18 9" xfId="29483"/>
    <cellStyle name="40% — акцент2 18 9" xfId="30801"/>
    <cellStyle name="40% — акцент2 19" xfId="2086"/>
    <cellStyle name="40% — акцент2 19 2" xfId="6576"/>
    <cellStyle name="40% - Акцент2 2" xfId="193"/>
    <cellStyle name="40% — акцент2 2" xfId="2088"/>
    <cellStyle name="40% - Акцент2 2 10" xfId="2089"/>
    <cellStyle name="40% — акцент2 2 10" xfId="2090"/>
    <cellStyle name="40% - Акцент2 2 10 10" xfId="24744"/>
    <cellStyle name="40% — акцент2 2 10 10" xfId="26021"/>
    <cellStyle name="40% - Акцент2 2 10 11" xfId="35121"/>
    <cellStyle name="40% — акцент2 2 10 11" xfId="29061"/>
    <cellStyle name="40% - Акцент2 2 10 12" xfId="35844"/>
    <cellStyle name="40% — акцент2 2 10 12" xfId="36464"/>
    <cellStyle name="40% - Акцент2 2 10 13" xfId="40302"/>
    <cellStyle name="40% — акцент2 2 10 13" xfId="40303"/>
    <cellStyle name="40% - Акцент2 2 10 14" xfId="41998"/>
    <cellStyle name="40% — акцент2 2 10 14" xfId="43507"/>
    <cellStyle name="40% - Акцент2 2 10 15" xfId="45537"/>
    <cellStyle name="40% — акцент2 2 10 15" xfId="42855"/>
    <cellStyle name="40% - Акцент2 2 10 16" xfId="49467"/>
    <cellStyle name="40% — акцент2 2 10 16" xfId="49468"/>
    <cellStyle name="40% - Акцент2 2 10 2" xfId="6579"/>
    <cellStyle name="40% — акцент2 2 10 2" xfId="6580"/>
    <cellStyle name="40% - Акцент2 2 10 3" xfId="15354"/>
    <cellStyle name="40% — акцент2 2 10 3" xfId="15355"/>
    <cellStyle name="40% - Акцент2 2 10 4" xfId="20177"/>
    <cellStyle name="40% — акцент2 2 10 4" xfId="16083"/>
    <cellStyle name="40% - Акцент2 2 10 5" xfId="17751"/>
    <cellStyle name="40% — акцент2 2 10 5" xfId="18826"/>
    <cellStyle name="40% - Акцент2 2 10 6" xfId="18530"/>
    <cellStyle name="40% — акцент2 2 10 6" xfId="19418"/>
    <cellStyle name="40% - Акцент2 2 10 7" xfId="30622"/>
    <cellStyle name="40% — акцент2 2 10 7" xfId="30361"/>
    <cellStyle name="40% - Акцент2 2 10 8" xfId="31691"/>
    <cellStyle name="40% — акцент2 2 10 8" xfId="31440"/>
    <cellStyle name="40% - Акцент2 2 10 9" xfId="30131"/>
    <cellStyle name="40% — акцент2 2 10 9" xfId="19350"/>
    <cellStyle name="40% - Акцент2 2 11" xfId="2091"/>
    <cellStyle name="40% — акцент2 2 11" xfId="2092"/>
    <cellStyle name="40% - Акцент2 2 11 10" xfId="34659"/>
    <cellStyle name="40% — акцент2 2 11 10" xfId="34652"/>
    <cellStyle name="40% - Акцент2 2 11 11" xfId="34794"/>
    <cellStyle name="40% — акцент2 2 11 11" xfId="35003"/>
    <cellStyle name="40% - Акцент2 2 11 12" xfId="36820"/>
    <cellStyle name="40% — акцент2 2 11 12" xfId="29920"/>
    <cellStyle name="40% - Акцент2 2 11 13" xfId="40304"/>
    <cellStyle name="40% — акцент2 2 11 13" xfId="40305"/>
    <cellStyle name="40% - Акцент2 2 11 14" xfId="41044"/>
    <cellStyle name="40% — акцент2 2 11 14" xfId="46850"/>
    <cellStyle name="40% - Акцент2 2 11 15" xfId="42333"/>
    <cellStyle name="40% — акцент2 2 11 15" xfId="47641"/>
    <cellStyle name="40% - Акцент2 2 11 16" xfId="49469"/>
    <cellStyle name="40% — акцент2 2 11 16" xfId="49470"/>
    <cellStyle name="40% - Акцент2 2 11 2" xfId="6581"/>
    <cellStyle name="40% — акцент2 2 11 2" xfId="6582"/>
    <cellStyle name="40% - Акцент2 2 11 3" xfId="15356"/>
    <cellStyle name="40% — акцент2 2 11 3" xfId="15357"/>
    <cellStyle name="40% - Акцент2 2 11 4" xfId="20176"/>
    <cellStyle name="40% — акцент2 2 11 4" xfId="16082"/>
    <cellStyle name="40% - Акцент2 2 11 5" xfId="14516"/>
    <cellStyle name="40% — акцент2 2 11 5" xfId="14481"/>
    <cellStyle name="40% - Акцент2 2 11 6" xfId="25765"/>
    <cellStyle name="40% — акцент2 2 11 6" xfId="19448"/>
    <cellStyle name="40% - Акцент2 2 11 7" xfId="30086"/>
    <cellStyle name="40% — акцент2 2 11 7" xfId="23119"/>
    <cellStyle name="40% - Акцент2 2 11 8" xfId="31207"/>
    <cellStyle name="40% — акцент2 2 11 8" xfId="15073"/>
    <cellStyle name="40% - Акцент2 2 11 9" xfId="30106"/>
    <cellStyle name="40% — акцент2 2 11 9" xfId="19282"/>
    <cellStyle name="40% - Акцент2 2 12" xfId="2093"/>
    <cellStyle name="40% — акцент2 2 12" xfId="2094"/>
    <cellStyle name="40% - Акцент2 2 12 10" xfId="28390"/>
    <cellStyle name="40% — акцент2 2 12 10" xfId="32015"/>
    <cellStyle name="40% - Акцент2 2 12 11" xfId="35207"/>
    <cellStyle name="40% — акцент2 2 12 11" xfId="35400"/>
    <cellStyle name="40% - Акцент2 2 12 12" xfId="35471"/>
    <cellStyle name="40% — акцент2 2 12 12" xfId="38337"/>
    <cellStyle name="40% - Акцент2 2 12 13" xfId="40306"/>
    <cellStyle name="40% — акцент2 2 12 13" xfId="40307"/>
    <cellStyle name="40% - Акцент2 2 12 14" xfId="46686"/>
    <cellStyle name="40% — акцент2 2 12 14" xfId="46527"/>
    <cellStyle name="40% - Акцент2 2 12 15" xfId="47562"/>
    <cellStyle name="40% — акцент2 2 12 15" xfId="47482"/>
    <cellStyle name="40% - Акцент2 2 12 16" xfId="49471"/>
    <cellStyle name="40% — акцент2 2 12 16" xfId="49472"/>
    <cellStyle name="40% - Акцент2 2 12 2" xfId="6583"/>
    <cellStyle name="40% — акцент2 2 12 2" xfId="6584"/>
    <cellStyle name="40% - Акцент2 2 12 3" xfId="15358"/>
    <cellStyle name="40% — акцент2 2 12 3" xfId="15359"/>
    <cellStyle name="40% - Акцент2 2 12 4" xfId="20175"/>
    <cellStyle name="40% — акцент2 2 12 4" xfId="16081"/>
    <cellStyle name="40% - Акцент2 2 12 5" xfId="18827"/>
    <cellStyle name="40% — акцент2 2 12 5" xfId="19504"/>
    <cellStyle name="40% - Акцент2 2 12 6" xfId="24961"/>
    <cellStyle name="40% — акцент2 2 12 6" xfId="26059"/>
    <cellStyle name="40% - Акцент2 2 12 7" xfId="29823"/>
    <cellStyle name="40% — акцент2 2 12 7" xfId="29560"/>
    <cellStyle name="40% - Акцент2 2 12 8" xfId="22163"/>
    <cellStyle name="40% — акцент2 2 12 8" xfId="15992"/>
    <cellStyle name="40% - Акцент2 2 12 9" xfId="34722"/>
    <cellStyle name="40% — акцент2 2 12 9" xfId="34491"/>
    <cellStyle name="40% - Акцент2 2 13" xfId="2095"/>
    <cellStyle name="40% — акцент2 2 13" xfId="2096"/>
    <cellStyle name="40% - Акцент2 2 13 10" xfId="34696"/>
    <cellStyle name="40% — акцент2 2 13 10" xfId="31712"/>
    <cellStyle name="40% - Акцент2 2 13 11" xfId="35592"/>
    <cellStyle name="40% — акцент2 2 13 11" xfId="37626"/>
    <cellStyle name="40% - Акцент2 2 13 12" xfId="38256"/>
    <cellStyle name="40% — акцент2 2 13 12" xfId="38179"/>
    <cellStyle name="40% - Акцент2 2 13 13" xfId="40308"/>
    <cellStyle name="40% — акцент2 2 13 13" xfId="40309"/>
    <cellStyle name="40% - Акцент2 2 13 14" xfId="46366"/>
    <cellStyle name="40% — акцент2 2 13 14" xfId="46210"/>
    <cellStyle name="40% - Акцент2 2 13 15" xfId="47404"/>
    <cellStyle name="40% — акцент2 2 13 15" xfId="47328"/>
    <cellStyle name="40% - Акцент2 2 13 16" xfId="49473"/>
    <cellStyle name="40% — акцент2 2 13 16" xfId="49474"/>
    <cellStyle name="40% - Акцент2 2 13 2" xfId="6585"/>
    <cellStyle name="40% — акцент2 2 13 2" xfId="6586"/>
    <cellStyle name="40% - Акцент2 2 13 3" xfId="15360"/>
    <cellStyle name="40% — акцент2 2 13 3" xfId="15361"/>
    <cellStyle name="40% - Акцент2 2 13 4" xfId="25604"/>
    <cellStyle name="40% — акцент2 2 13 4" xfId="25314"/>
    <cellStyle name="40% - Акцент2 2 13 5" xfId="19585"/>
    <cellStyle name="40% — акцент2 2 13 5" xfId="15464"/>
    <cellStyle name="40% - Акцент2 2 13 6" xfId="27642"/>
    <cellStyle name="40% — акцент2 2 13 6" xfId="25100"/>
    <cellStyle name="40% - Акцент2 2 13 7" xfId="24755"/>
    <cellStyle name="40% — акцент2 2 13 7" xfId="25261"/>
    <cellStyle name="40% - Акцент2 2 13 8" xfId="21413"/>
    <cellStyle name="40% — акцент2 2 13 8" xfId="17802"/>
    <cellStyle name="40% - Акцент2 2 13 9" xfId="34264"/>
    <cellStyle name="40% — акцент2 2 13 9" xfId="34029"/>
    <cellStyle name="40% - Акцент2 2 14" xfId="2097"/>
    <cellStyle name="40% — акцент2 2 14" xfId="2098"/>
    <cellStyle name="40% - Акцент2 2 14 10" xfId="34237"/>
    <cellStyle name="40% — акцент2 2 14 10" xfId="14312"/>
    <cellStyle name="40% - Акцент2 2 14 11" xfId="37477"/>
    <cellStyle name="40% — акцент2 2 14 11" xfId="37322"/>
    <cellStyle name="40% - Акцент2 2 14 12" xfId="38101"/>
    <cellStyle name="40% — акцент2 2 14 12" xfId="38024"/>
    <cellStyle name="40% - Акцент2 2 14 13" xfId="40310"/>
    <cellStyle name="40% — акцент2 2 14 13" xfId="40311"/>
    <cellStyle name="40% - Акцент2 2 14 14" xfId="46058"/>
    <cellStyle name="40% — акцент2 2 14 14" xfId="45902"/>
    <cellStyle name="40% - Акцент2 2 14 15" xfId="47250"/>
    <cellStyle name="40% — акцент2 2 14 15" xfId="47169"/>
    <cellStyle name="40% - Акцент2 2 14 16" xfId="49475"/>
    <cellStyle name="40% — акцент2 2 14 16" xfId="49476"/>
    <cellStyle name="40% - Акцент2 2 14 2" xfId="6587"/>
    <cellStyle name="40% — акцент2 2 14 2" xfId="6588"/>
    <cellStyle name="40% - Акцент2 2 14 3" xfId="15362"/>
    <cellStyle name="40% — акцент2 2 14 3" xfId="15363"/>
    <cellStyle name="40% - Акцент2 2 14 4" xfId="25026"/>
    <cellStyle name="40% — акцент2 2 14 4" xfId="24731"/>
    <cellStyle name="40% - Акцент2 2 14 5" xfId="24668"/>
    <cellStyle name="40% — акцент2 2 14 5" xfId="19670"/>
    <cellStyle name="40% - Акцент2 2 14 6" xfId="21479"/>
    <cellStyle name="40% — акцент2 2 14 6" xfId="17073"/>
    <cellStyle name="40% - Акцент2 2 14 7" xfId="17538"/>
    <cellStyle name="40% — акцент2 2 14 7" xfId="25194"/>
    <cellStyle name="40% - Акцент2 2 14 8" xfId="27626"/>
    <cellStyle name="40% — акцент2 2 14 8" xfId="21877"/>
    <cellStyle name="40% - Акцент2 2 14 9" xfId="33803"/>
    <cellStyle name="40% — акцент2 2 14 9" xfId="33564"/>
    <cellStyle name="40% - Акцент2 2 15" xfId="2099"/>
    <cellStyle name="40% — акцент2 2 15" xfId="2100"/>
    <cellStyle name="40% - Акцент2 2 15 10" xfId="32534"/>
    <cellStyle name="40% — акцент2 2 15 10" xfId="31461"/>
    <cellStyle name="40% - Акцент2 2 15 11" xfId="37171"/>
    <cellStyle name="40% — акцент2 2 15 11" xfId="37017"/>
    <cellStyle name="40% - Акцент2 2 15 12" xfId="37941"/>
    <cellStyle name="40% — акцент2 2 15 12" xfId="37859"/>
    <cellStyle name="40% - Акцент2 2 15 13" xfId="40312"/>
    <cellStyle name="40% — акцент2 2 15 13" xfId="40313"/>
    <cellStyle name="40% - Акцент2 2 15 14" xfId="45746"/>
    <cellStyle name="40% — акцент2 2 15 14" xfId="45594"/>
    <cellStyle name="40% - Акцент2 2 15 15" xfId="47089"/>
    <cellStyle name="40% — акцент2 2 15 15" xfId="47012"/>
    <cellStyle name="40% - Акцент2 2 15 16" xfId="49477"/>
    <cellStyle name="40% — акцент2 2 15 16" xfId="49478"/>
    <cellStyle name="40% - Акцент2 2 15 2" xfId="6589"/>
    <cellStyle name="40% — акцент2 2 15 2" xfId="6590"/>
    <cellStyle name="40% - Акцент2 2 15 3" xfId="15364"/>
    <cellStyle name="40% — акцент2 2 15 3" xfId="15365"/>
    <cellStyle name="40% - Акцент2 2 15 4" xfId="24439"/>
    <cellStyle name="40% — акцент2 2 15 4" xfId="20174"/>
    <cellStyle name="40% - Акцент2 2 15 5" xfId="22978"/>
    <cellStyle name="40% — акцент2 2 15 5" xfId="18825"/>
    <cellStyle name="40% - Акцент2 2 15 6" xfId="26208"/>
    <cellStyle name="40% — акцент2 2 15 6" xfId="26531"/>
    <cellStyle name="40% - Акцент2 2 15 7" xfId="20719"/>
    <cellStyle name="40% — акцент2 2 15 7" xfId="28132"/>
    <cellStyle name="40% - Акцент2 2 15 8" xfId="20526"/>
    <cellStyle name="40% — акцент2 2 15 8" xfId="27590"/>
    <cellStyle name="40% - Акцент2 2 15 9" xfId="33325"/>
    <cellStyle name="40% — акцент2 2 15 9" xfId="33097"/>
    <cellStyle name="40% - Акцент2 2 16" xfId="2101"/>
    <cellStyle name="40% — акцент2 2 16" xfId="2102"/>
    <cellStyle name="40% - Акцент2 2 16 10" xfId="26439"/>
    <cellStyle name="40% — акцент2 2 16 10" xfId="31032"/>
    <cellStyle name="40% - Акцент2 2 16 11" xfId="35826"/>
    <cellStyle name="40% — акцент2 2 16 11" xfId="36869"/>
    <cellStyle name="40% - Акцент2 2 16 12" xfId="37778"/>
    <cellStyle name="40% — акцент2 2 16 12" xfId="37702"/>
    <cellStyle name="40% - Акцент2 2 16 13" xfId="40314"/>
    <cellStyle name="40% — акцент2 2 16 13" xfId="40315"/>
    <cellStyle name="40% - Акцент2 2 16 14" xfId="45429"/>
    <cellStyle name="40% — акцент2 2 16 14" xfId="43504"/>
    <cellStyle name="40% - Акцент2 2 16 15" xfId="46931"/>
    <cellStyle name="40% — акцент2 2 16 15" xfId="45642"/>
    <cellStyle name="40% - Акцент2 2 16 16" xfId="49479"/>
    <cellStyle name="40% — акцент2 2 16 16" xfId="49480"/>
    <cellStyle name="40% - Акцент2 2 16 2" xfId="6591"/>
    <cellStyle name="40% — акцент2 2 16 2" xfId="6592"/>
    <cellStyle name="40% - Акцент2 2 16 3" xfId="15366"/>
    <cellStyle name="40% — акцент2 2 16 3" xfId="15367"/>
    <cellStyle name="40% - Акцент2 2 16 4" xfId="16080"/>
    <cellStyle name="40% — акцент2 2 16 4" xfId="24146"/>
    <cellStyle name="40% - Акцент2 2 16 5" xfId="22400"/>
    <cellStyle name="40% — акцент2 2 16 5" xfId="18828"/>
    <cellStyle name="40% - Акцент2 2 16 6" xfId="13874"/>
    <cellStyle name="40% — акцент2 2 16 6" xfId="25959"/>
    <cellStyle name="40% - Акцент2 2 16 7" xfId="24845"/>
    <cellStyle name="40% — акцент2 2 16 7" xfId="28971"/>
    <cellStyle name="40% - Акцент2 2 16 8" xfId="15058"/>
    <cellStyle name="40% — акцент2 2 16 8" xfId="19424"/>
    <cellStyle name="40% - Акцент2 2 16 9" xfId="26472"/>
    <cellStyle name="40% — акцент2 2 16 9" xfId="17684"/>
    <cellStyle name="40% - Акцент2 2 17" xfId="2103"/>
    <cellStyle name="40% — акцент2 2 17" xfId="6578"/>
    <cellStyle name="40% - Акцент2 2 17 10" xfId="32897"/>
    <cellStyle name="40% - Акцент2 2 17 11" xfId="36715"/>
    <cellStyle name="40% - Акцент2 2 17 12" xfId="15197"/>
    <cellStyle name="40% - Акцент2 2 17 13" xfId="40316"/>
    <cellStyle name="40% - Акцент2 2 17 14" xfId="44371"/>
    <cellStyle name="40% - Акцент2 2 17 15" xfId="44858"/>
    <cellStyle name="40% - Акцент2 2 17 16" xfId="49481"/>
    <cellStyle name="40% - Акцент2 2 17 2" xfId="6593"/>
    <cellStyle name="40% - Акцент2 2 17 3" xfId="15368"/>
    <cellStyle name="40% - Акцент2 2 17 4" xfId="23858"/>
    <cellStyle name="40% - Акцент2 2 17 5" xfId="23258"/>
    <cellStyle name="40% - Акцент2 2 17 6" xfId="26345"/>
    <cellStyle name="40% - Акцент2 2 17 7" xfId="26706"/>
    <cellStyle name="40% - Акцент2 2 17 8" xfId="22472"/>
    <cellStyle name="40% - Акцент2 2 17 9" xfId="28596"/>
    <cellStyle name="40% - Акцент2 2 18" xfId="2104"/>
    <cellStyle name="40% — акцент2 2 18" xfId="15353"/>
    <cellStyle name="40% - Акцент2 2 18 10" xfId="36567"/>
    <cellStyle name="40% - Акцент2 2 18 11" xfId="36762"/>
    <cellStyle name="40% - Акцент2 2 18 12" xfId="40317"/>
    <cellStyle name="40% - Акцент2 2 18 13" xfId="44437"/>
    <cellStyle name="40% - Акцент2 2 18 14" xfId="45191"/>
    <cellStyle name="40% - Акцент2 2 18 15" xfId="49482"/>
    <cellStyle name="40% - Акцент2 2 18 2" xfId="6594"/>
    <cellStyle name="40% - Акцент2 2 18 3" xfId="23571"/>
    <cellStyle name="40% - Акцент2 2 18 4" xfId="18829"/>
    <cellStyle name="40% - Акцент2 2 18 5" xfId="26818"/>
    <cellStyle name="40% - Акцент2 2 18 6" xfId="27301"/>
    <cellStyle name="40% - Акцент2 2 18 7" xfId="18141"/>
    <cellStyle name="40% - Акцент2 2 18 8" xfId="31798"/>
    <cellStyle name="40% - Акцент2 2 18 9" xfId="28356"/>
    <cellStyle name="40% - Акцент2 2 19" xfId="2105"/>
    <cellStyle name="40% — акцент2 2 19" xfId="16084"/>
    <cellStyle name="40% - Акцент2 2 19 10" xfId="36935"/>
    <cellStyle name="40% - Акцент2 2 19 11" xfId="40318"/>
    <cellStyle name="40% - Акцент2 2 19 12" xfId="43503"/>
    <cellStyle name="40% - Акцент2 2 19 13" xfId="45795"/>
    <cellStyle name="40% - Акцент2 2 19 14" xfId="49483"/>
    <cellStyle name="40% - Акцент2 2 19 2" xfId="6595"/>
    <cellStyle name="40% - Акцент2 2 19 3" xfId="23551"/>
    <cellStyle name="40% - Акцент2 2 19 4" xfId="26634"/>
    <cellStyle name="40% - Акцент2 2 19 5" xfId="21405"/>
    <cellStyle name="40% - Акцент2 2 19 6" xfId="27263"/>
    <cellStyle name="40% - Акцент2 2 19 7" xfId="31314"/>
    <cellStyle name="40% - Акцент2 2 19 8" xfId="36321"/>
    <cellStyle name="40% - Акцент2 2 19 9" xfId="36418"/>
    <cellStyle name="40% - Акцент2 2 2" xfId="194"/>
    <cellStyle name="40% — акцент2 2 2" xfId="2106"/>
    <cellStyle name="40% - Акцент2 2 2 10" xfId="4358"/>
    <cellStyle name="40% — акцент2 2 2 10" xfId="36118"/>
    <cellStyle name="40% - Акцент2 2 2 11" xfId="6596"/>
    <cellStyle name="40% — акцент2 2 2 11" xfId="34858"/>
    <cellStyle name="40% - Акцент2 2 2 12" xfId="8773"/>
    <cellStyle name="40% — акцент2 2 2 12" xfId="22782"/>
    <cellStyle name="40% - Акцент2 2 2 13" xfId="9092"/>
    <cellStyle name="40% — акцент2 2 2 13" xfId="40319"/>
    <cellStyle name="40% - Акцент2 2 2 14" xfId="9410"/>
    <cellStyle name="40% — акцент2 2 2 14" xfId="42377"/>
    <cellStyle name="40% - Акцент2 2 2 15" xfId="9728"/>
    <cellStyle name="40% — акцент2 2 2 15" xfId="46460"/>
    <cellStyle name="40% - Акцент2 2 2 16" xfId="10046"/>
    <cellStyle name="40% — акцент2 2 2 16" xfId="49484"/>
    <cellStyle name="40% - Акцент2 2 2 17" xfId="10364"/>
    <cellStyle name="40% - Акцент2 2 2 18" xfId="10682"/>
    <cellStyle name="40% - Акцент2 2 2 19" xfId="11000"/>
    <cellStyle name="40% - Акцент2 2 2 2" xfId="2107"/>
    <cellStyle name="40% — акцент2 2 2 2" xfId="6597"/>
    <cellStyle name="40% - Акцент2 2 2 2 10" xfId="35924"/>
    <cellStyle name="40% - Акцент2 2 2 2 11" xfId="36037"/>
    <cellStyle name="40% - Акцент2 2 2 2 12" xfId="35962"/>
    <cellStyle name="40% - Акцент2 2 2 2 13" xfId="40320"/>
    <cellStyle name="40% - Акцент2 2 2 2 14" xfId="42176"/>
    <cellStyle name="40% - Акцент2 2 2 2 15" xfId="45686"/>
    <cellStyle name="40% - Акцент2 2 2 2 16" xfId="49485"/>
    <cellStyle name="40% - Акцент2 2 2 2 2" xfId="6598"/>
    <cellStyle name="40% - Акцент2 2 2 2 3" xfId="15372"/>
    <cellStyle name="40% - Акцент2 2 2 2 4" xfId="22710"/>
    <cellStyle name="40% - Акцент2 2 2 2 5" xfId="23834"/>
    <cellStyle name="40% - Акцент2 2 2 2 6" xfId="26982"/>
    <cellStyle name="40% - Акцент2 2 2 2 7" xfId="28655"/>
    <cellStyle name="40% - Акцент2 2 2 2 8" xfId="26892"/>
    <cellStyle name="40% - Акцент2 2 2 2 9" xfId="31617"/>
    <cellStyle name="40% - Акцент2 2 2 20" xfId="11318"/>
    <cellStyle name="40% - Акцент2 2 2 21" xfId="11636"/>
    <cellStyle name="40% - Акцент2 2 2 22" xfId="11954"/>
    <cellStyle name="40% - Акцент2 2 2 23" xfId="12271"/>
    <cellStyle name="40% - Акцент2 2 2 24" xfId="12590"/>
    <cellStyle name="40% - Акцент2 2 2 25" xfId="12907"/>
    <cellStyle name="40% - Акцент2 2 2 26" xfId="13225"/>
    <cellStyle name="40% - Акцент2 2 2 27" xfId="13548"/>
    <cellStyle name="40% - Акцент2 2 2 28" xfId="20897"/>
    <cellStyle name="40% - Акцент2 2 2 29" xfId="14555"/>
    <cellStyle name="40% - Акцент2 2 2 3" xfId="2108"/>
    <cellStyle name="40% — акцент2 2 2 3" xfId="15371"/>
    <cellStyle name="40% - Акцент2 2 2 3 10" xfId="31953"/>
    <cellStyle name="40% - Акцент2 2 2 3 11" xfId="31748"/>
    <cellStyle name="40% - Акцент2 2 2 3 12" xfId="40321"/>
    <cellStyle name="40% - Акцент2 2 2 3 13" xfId="42290"/>
    <cellStyle name="40% - Акцент2 2 2 3 14" xfId="42977"/>
    <cellStyle name="40% - Акцент2 2 2 3 15" xfId="49486"/>
    <cellStyle name="40% - Акцент2 2 2 3 2" xfId="6599"/>
    <cellStyle name="40% - Акцент2 2 2 3 3" xfId="22424"/>
    <cellStyle name="40% - Акцент2 2 2 3 4" xfId="18831"/>
    <cellStyle name="40% - Акцент2 2 2 3 5" xfId="27401"/>
    <cellStyle name="40% - Акцент2 2 2 3 6" xfId="24349"/>
    <cellStyle name="40% - Акцент2 2 2 3 7" xfId="32960"/>
    <cellStyle name="40% - Акцент2 2 2 3 8" xfId="15883"/>
    <cellStyle name="40% - Акцент2 2 2 3 9" xfId="35727"/>
    <cellStyle name="40% - Акцент2 2 2 30" xfId="18101"/>
    <cellStyle name="40% - Акцент2 2 2 31" xfId="17067"/>
    <cellStyle name="40% - Акцент2 2 2 32" xfId="31112"/>
    <cellStyle name="40% - Акцент2 2 2 33" xfId="25316"/>
    <cellStyle name="40% - Акцент2 2 2 34" xfId="33049"/>
    <cellStyle name="40% - Акцент2 2 2 35" xfId="30766"/>
    <cellStyle name="40% - Акцент2 2 2 36" xfId="27606"/>
    <cellStyle name="40% - Акцент2 2 2 37" xfId="38567"/>
    <cellStyle name="40% - Акцент2 2 2 38" xfId="38746"/>
    <cellStyle name="40% - Акцент2 2 2 39" xfId="42067"/>
    <cellStyle name="40% - Акцент2 2 2 4" xfId="2109"/>
    <cellStyle name="40% — акцент2 2 2 4" xfId="22997"/>
    <cellStyle name="40% - Акцент2 2 2 4 10" xfId="30554"/>
    <cellStyle name="40% - Акцент2 2 2 4 11" xfId="40322"/>
    <cellStyle name="40% - Акцент2 2 2 4 12" xfId="42132"/>
    <cellStyle name="40% - Акцент2 2 2 4 13" xfId="41936"/>
    <cellStyle name="40% - Акцент2 2 2 4 14" xfId="49487"/>
    <cellStyle name="40% - Акцент2 2 2 4 2" xfId="6600"/>
    <cellStyle name="40% - Акцент2 2 2 4 3" xfId="24125"/>
    <cellStyle name="40% - Акцент2 2 2 4 4" xfId="27210"/>
    <cellStyle name="40% - Акцент2 2 2 4 5" xfId="20275"/>
    <cellStyle name="40% - Акцент2 2 2 4 6" xfId="32707"/>
    <cellStyle name="40% - Акцент2 2 2 4 7" xfId="32136"/>
    <cellStyle name="40% - Акцент2 2 2 4 8" xfId="35530"/>
    <cellStyle name="40% - Акцент2 2 2 4 9" xfId="33430"/>
    <cellStyle name="40% - Акцент2 2 2 40" xfId="47871"/>
    <cellStyle name="40% - Акцент2 2 2 5" xfId="2110"/>
    <cellStyle name="40% — акцент2 2 2 5" xfId="18830"/>
    <cellStyle name="40% - Акцент2 2 2 5 10" xfId="40323"/>
    <cellStyle name="40% - Акцент2 2 2 5 11" xfId="41997"/>
    <cellStyle name="40% - Акцент2 2 2 5 12" xfId="45690"/>
    <cellStyle name="40% - Акцент2 2 2 5 13" xfId="49488"/>
    <cellStyle name="40% - Акцент2 2 2 5 2" xfId="6601"/>
    <cellStyle name="40% - Акцент2 2 2 5 3" xfId="27698"/>
    <cellStyle name="40% - Акцент2 2 2 5 4" xfId="27493"/>
    <cellStyle name="40% - Акцент2 2 2 5 5" xfId="32463"/>
    <cellStyle name="40% - Акцент2 2 2 5 6" xfId="23423"/>
    <cellStyle name="40% - Акцент2 2 2 5 7" xfId="26950"/>
    <cellStyle name="40% - Акцент2 2 2 5 8" xfId="34566"/>
    <cellStyle name="40% - Акцент2 2 2 5 9" xfId="35336"/>
    <cellStyle name="40% - Акцент2 2 2 6" xfId="3926"/>
    <cellStyle name="40% — акцент2 2 2 6" xfId="27113"/>
    <cellStyle name="40% - Акцент2 2 2 7" xfId="4198"/>
    <cellStyle name="40% — акцент2 2 2 7" xfId="17742"/>
    <cellStyle name="40% - Акцент2 2 2 8" xfId="4471"/>
    <cellStyle name="40% — акцент2 2 2 8" xfId="31015"/>
    <cellStyle name="40% - Акцент2 2 2 9" xfId="4542"/>
    <cellStyle name="40% — акцент2 2 2 9" xfId="14039"/>
    <cellStyle name="40% - Акцент2 2 20" xfId="2111"/>
    <cellStyle name="40% — акцент2 2 20" xfId="18117"/>
    <cellStyle name="40% - Акцент2 2 20 10" xfId="40324"/>
    <cellStyle name="40% - Акцент2 2 20 11" xfId="43505"/>
    <cellStyle name="40% - Акцент2 2 20 12" xfId="45481"/>
    <cellStyle name="40% - Акцент2 2 20 13" xfId="49489"/>
    <cellStyle name="40% - Акцент2 2 20 2" xfId="6602"/>
    <cellStyle name="40% - Акцент2 2 20 3" xfId="27565"/>
    <cellStyle name="40% - Акцент2 2 20 4" xfId="24313"/>
    <cellStyle name="40% - Акцент2 2 20 5" xfId="32208"/>
    <cellStyle name="40% - Акцент2 2 20 6" xfId="31031"/>
    <cellStyle name="40% - Акцент2 2 20 7" xfId="35337"/>
    <cellStyle name="40% - Акцент2 2 20 8" xfId="17059"/>
    <cellStyle name="40% - Акцент2 2 20 9" xfId="35577"/>
    <cellStyle name="40% - Акцент2 2 21" xfId="2112"/>
    <cellStyle name="40% — акцент2 2 21" xfId="23194"/>
    <cellStyle name="40% - Акцент2 2 21 10" xfId="43502"/>
    <cellStyle name="40% - Акцент2 2 21 11" xfId="45953"/>
    <cellStyle name="40% - Акцент2 2 21 12" xfId="49490"/>
    <cellStyle name="40% - Акцент2 2 21 2" xfId="6603"/>
    <cellStyle name="40% - Акцент2 2 21 3" xfId="31161"/>
    <cellStyle name="40% - Акцент2 2 21 4" xfId="31954"/>
    <cellStyle name="40% - Акцент2 2 21 5" xfId="31930"/>
    <cellStyle name="40% - Акцент2 2 21 6" xfId="35143"/>
    <cellStyle name="40% - Акцент2 2 21 7" xfId="35765"/>
    <cellStyle name="40% - Акцент2 2 21 8" xfId="36966"/>
    <cellStyle name="40% - Акцент2 2 21 9" xfId="40325"/>
    <cellStyle name="40% - Акцент2 2 22" xfId="2113"/>
    <cellStyle name="40% — акцент2 2 22" xfId="30885"/>
    <cellStyle name="40% - Акцент2 2 22 10" xfId="46108"/>
    <cellStyle name="40% - Акцент2 2 22 11" xfId="49491"/>
    <cellStyle name="40% - Акцент2 2 22 2" xfId="6604"/>
    <cellStyle name="40% - Акцент2 2 22 3" xfId="31692"/>
    <cellStyle name="40% - Акцент2 2 22 4" xfId="29600"/>
    <cellStyle name="40% - Акцент2 2 22 5" xfId="34940"/>
    <cellStyle name="40% - Акцент2 2 22 6" xfId="31890"/>
    <cellStyle name="40% - Акцент2 2 22 7" xfId="34203"/>
    <cellStyle name="40% - Акцент2 2 22 8" xfId="40326"/>
    <cellStyle name="40% - Акцент2 2 22 9" xfId="43501"/>
    <cellStyle name="40% - Акцент2 2 23" xfId="2114"/>
    <cellStyle name="40% — акцент2 2 23" xfId="30705"/>
    <cellStyle name="40% - Акцент2 2 23 10" xfId="49492"/>
    <cellStyle name="40% - Акцент2 2 23 2" xfId="6605"/>
    <cellStyle name="40% - Акцент2 2 23 3" xfId="31417"/>
    <cellStyle name="40% - Акцент2 2 23 4" xfId="30799"/>
    <cellStyle name="40% - Акцент2 2 23 5" xfId="33424"/>
    <cellStyle name="40% - Акцент2 2 23 6" xfId="36610"/>
    <cellStyle name="40% - Акцент2 2 23 7" xfId="40327"/>
    <cellStyle name="40% - Акцент2 2 23 8" xfId="43500"/>
    <cellStyle name="40% - Акцент2 2 23 9" xfId="46259"/>
    <cellStyle name="40% - Акцент2 2 24" xfId="2115"/>
    <cellStyle name="40% — акцент2 2 24" xfId="17016"/>
    <cellStyle name="40% - Акцент2 2 24 2" xfId="6606"/>
    <cellStyle name="40% - Акцент2 2 24 3" xfId="29919"/>
    <cellStyle name="40% - Акцент2 2 24 4" xfId="30218"/>
    <cellStyle name="40% - Акцент2 2 24 5" xfId="36911"/>
    <cellStyle name="40% - Акцент2 2 24 6" xfId="40328"/>
    <cellStyle name="40% - Акцент2 2 24 7" xfId="43499"/>
    <cellStyle name="40% - Акцент2 2 24 8" xfId="46445"/>
    <cellStyle name="40% - Акцент2 2 24 9" xfId="49493"/>
    <cellStyle name="40% - Акцент2 2 25" xfId="2087"/>
    <cellStyle name="40% — акцент2 2 25" xfId="33196"/>
    <cellStyle name="40% - Акцент2 2 25 2" xfId="15352"/>
    <cellStyle name="40% - Акцент2 2 25 3" xfId="35510"/>
    <cellStyle name="40% - Акцент2 2 25 4" xfId="28885"/>
    <cellStyle name="40% - Акцент2 2 25 5" xfId="40300"/>
    <cellStyle name="40% - Акцент2 2 25 6" xfId="44613"/>
    <cellStyle name="40% - Акцент2 2 25 7" xfId="45194"/>
    <cellStyle name="40% - Акцент2 2 25 8" xfId="49465"/>
    <cellStyle name="40% - Акцент2 2 26" xfId="3925"/>
    <cellStyle name="40% — акцент2 2 26" xfId="21941"/>
    <cellStyle name="40% - Акцент2 2 27" xfId="4197"/>
    <cellStyle name="40% — акцент2 2 27" xfId="37406"/>
    <cellStyle name="40% - Акцент2 2 28" xfId="4470"/>
    <cellStyle name="40% — акцент2 2 28" xfId="40301"/>
    <cellStyle name="40% - Акцент2 2 29" xfId="4544"/>
    <cellStyle name="40% — акцент2 2 29" xfId="43506"/>
    <cellStyle name="40% - Акцент2 2 3" xfId="2116"/>
    <cellStyle name="40% — акцент2 2 3" xfId="2117"/>
    <cellStyle name="40% - Акцент2 2 3 10" xfId="34072"/>
    <cellStyle name="40% — акцент2 2 3 10" xfId="34083"/>
    <cellStyle name="40% - Акцент2 2 3 11" xfId="15063"/>
    <cellStyle name="40% — акцент2 2 3 11" xfId="36220"/>
    <cellStyle name="40% - Акцент2 2 3 12" xfId="37064"/>
    <cellStyle name="40% — акцент2 2 3 12" xfId="37247"/>
    <cellStyle name="40% - Акцент2 2 3 13" xfId="40329"/>
    <cellStyle name="40% — акцент2 2 3 13" xfId="40330"/>
    <cellStyle name="40% - Акцент2 2 3 14" xfId="43498"/>
    <cellStyle name="40% — акцент2 2 3 14" xfId="43497"/>
    <cellStyle name="40% - Акцент2 2 3 15" xfId="46577"/>
    <cellStyle name="40% — акцент2 2 3 15" xfId="46766"/>
    <cellStyle name="40% - Акцент2 2 3 16" xfId="49494"/>
    <cellStyle name="40% — акцент2 2 3 16" xfId="49495"/>
    <cellStyle name="40% - Акцент2 2 3 2" xfId="6607"/>
    <cellStyle name="40% — акцент2 2 3 2" xfId="6608"/>
    <cellStyle name="40% - Акцент2 2 3 3" xfId="15379"/>
    <cellStyle name="40% — акцент2 2 3 3" xfId="15380"/>
    <cellStyle name="40% - Акцент2 2 3 4" xfId="21538"/>
    <cellStyle name="40% — акцент2 2 3 4" xfId="20172"/>
    <cellStyle name="40% - Акцент2 2 3 5" xfId="27133"/>
    <cellStyle name="40% — акцент2 2 3 5" xfId="26837"/>
    <cellStyle name="40% - Акцент2 2 3 6" xfId="28845"/>
    <cellStyle name="40% — акцент2 2 3 6" xfId="28557"/>
    <cellStyle name="40% - Акцент2 2 3 7" xfId="30087"/>
    <cellStyle name="40% — акцент2 2 3 7" xfId="29824"/>
    <cellStyle name="40% - Акцент2 2 3 8" xfId="24811"/>
    <cellStyle name="40% — акцент2 2 3 8" xfId="26121"/>
    <cellStyle name="40% - Акцент2 2 3 9" xfId="32186"/>
    <cellStyle name="40% — акцент2 2 3 9" xfId="28150"/>
    <cellStyle name="40% - Акцент2 2 30" xfId="4353"/>
    <cellStyle name="40% — акцент2 2 30" xfId="45320"/>
    <cellStyle name="40% - Акцент2 2 31" xfId="6577"/>
    <cellStyle name="40% — акцент2 2 31" xfId="49466"/>
    <cellStyle name="40% - Акцент2 2 32" xfId="8417"/>
    <cellStyle name="40% - Акцент2 2 32 2" xfId="21114"/>
    <cellStyle name="40% - Акцент2 2 33" xfId="8428"/>
    <cellStyle name="40% - Акцент2 2 33 2" xfId="21125"/>
    <cellStyle name="40% - Акцент2 2 34" xfId="8772"/>
    <cellStyle name="40% - Акцент2 2 35" xfId="9091"/>
    <cellStyle name="40% - Акцент2 2 36" xfId="9409"/>
    <cellStyle name="40% - Акцент2 2 37" xfId="9727"/>
    <cellStyle name="40% - Акцент2 2 38" xfId="10045"/>
    <cellStyle name="40% - Акцент2 2 39" xfId="10363"/>
    <cellStyle name="40% - Акцент2 2 4" xfId="2118"/>
    <cellStyle name="40% — акцент2 2 4" xfId="2119"/>
    <cellStyle name="40% - Акцент2 2 4 10" xfId="31796"/>
    <cellStyle name="40% — акцент2 2 4 10" xfId="25216"/>
    <cellStyle name="40% - Акцент2 2 4 11" xfId="32252"/>
    <cellStyle name="40% — акцент2 2 4 11" xfId="35981"/>
    <cellStyle name="40% - Акцент2 2 4 12" xfId="37366"/>
    <cellStyle name="40% — акцент2 2 4 12" xfId="37554"/>
    <cellStyle name="40% - Акцент2 2 4 13" xfId="40331"/>
    <cellStyle name="40% — акцент2 2 4 13" xfId="40332"/>
    <cellStyle name="40% - Акцент2 2 4 14" xfId="46847"/>
    <cellStyle name="40% — акцент2 2 4 14" xfId="46683"/>
    <cellStyle name="40% - Акцент2 2 4 15" xfId="47638"/>
    <cellStyle name="40% — акцент2 2 4 15" xfId="47559"/>
    <cellStyle name="40% - Акцент2 2 4 16" xfId="49496"/>
    <cellStyle name="40% — акцент2 2 4 16" xfId="49497"/>
    <cellStyle name="40% - Акцент2 2 4 2" xfId="6609"/>
    <cellStyle name="40% — акцент2 2 4 2" xfId="6610"/>
    <cellStyle name="40% - Акцент2 2 4 3" xfId="15381"/>
    <cellStyle name="40% — акцент2 2 4 3" xfId="15382"/>
    <cellStyle name="40% - Акцент2 2 4 4" xfId="17126"/>
    <cellStyle name="40% — акцент2 2 4 4" xfId="20173"/>
    <cellStyle name="40% - Акцент2 2 4 5" xfId="26551"/>
    <cellStyle name="40% — акцент2 2 4 5" xfId="18833"/>
    <cellStyle name="40% - Акцент2 2 4 6" xfId="28276"/>
    <cellStyle name="40% — акцент2 2 4 6" xfId="21421"/>
    <cellStyle name="40% - Акцент2 2 4 7" xfId="29561"/>
    <cellStyle name="40% — акцент2 2 4 7" xfId="22058"/>
    <cellStyle name="40% - Акцент2 2 4 8" xfId="26031"/>
    <cellStyle name="40% — акцент2 2 4 8" xfId="23121"/>
    <cellStyle name="40% - Акцент2 2 4 9" xfId="32441"/>
    <cellStyle name="40% — акцент2 2 4 9" xfId="14225"/>
    <cellStyle name="40% - Акцент2 2 40" xfId="10681"/>
    <cellStyle name="40% - Акцент2 2 41" xfId="10999"/>
    <cellStyle name="40% - Акцент2 2 42" xfId="11317"/>
    <cellStyle name="40% - Акцент2 2 43" xfId="11635"/>
    <cellStyle name="40% - Акцент2 2 44" xfId="11953"/>
    <cellStyle name="40% - Акцент2 2 45" xfId="12270"/>
    <cellStyle name="40% - Акцент2 2 46" xfId="12589"/>
    <cellStyle name="40% - Акцент2 2 47" xfId="12906"/>
    <cellStyle name="40% - Акцент2 2 48" xfId="13224"/>
    <cellStyle name="40% - Акцент2 2 49" xfId="13547"/>
    <cellStyle name="40% - Акцент2 2 5" xfId="2120"/>
    <cellStyle name="40% — акцент2 2 5" xfId="2121"/>
    <cellStyle name="40% - Акцент2 2 5 10" xfId="34098"/>
    <cellStyle name="40% — акцент2 2 5 10" xfId="33934"/>
    <cellStyle name="40% - Акцент2 2 5 11" xfId="33392"/>
    <cellStyle name="40% — акцент2 2 5 11" xfId="37627"/>
    <cellStyle name="40% - Акцент2 2 5 12" xfId="35848"/>
    <cellStyle name="40% — акцент2 2 5 12" xfId="38334"/>
    <cellStyle name="40% - Акцент2 2 5 13" xfId="40333"/>
    <cellStyle name="40% — акцент2 2 5 13" xfId="40334"/>
    <cellStyle name="40% - Акцент2 2 5 14" xfId="46524"/>
    <cellStyle name="40% — акцент2 2 5 14" xfId="46363"/>
    <cellStyle name="40% - Акцент2 2 5 15" xfId="47479"/>
    <cellStyle name="40% — акцент2 2 5 15" xfId="47401"/>
    <cellStyle name="40% - Акцент2 2 5 16" xfId="49498"/>
    <cellStyle name="40% — акцент2 2 5 16" xfId="49499"/>
    <cellStyle name="40% - Акцент2 2 5 2" xfId="6611"/>
    <cellStyle name="40% — акцент2 2 5 2" xfId="6612"/>
    <cellStyle name="40% - Акцент2 2 5 3" xfId="15383"/>
    <cellStyle name="40% — акцент2 2 5 3" xfId="15384"/>
    <cellStyle name="40% - Акцент2 2 5 4" xfId="16079"/>
    <cellStyle name="40% — акцент2 2 5 4" xfId="25605"/>
    <cellStyle name="40% - Акцент2 2 5 5" xfId="26263"/>
    <cellStyle name="40% — акцент2 2 5 5" xfId="25978"/>
    <cellStyle name="40% - Акцент2 2 5 6" xfId="27994"/>
    <cellStyle name="40% — акцент2 2 5 6" xfId="14265"/>
    <cellStyle name="40% - Акцент2 2 5 7" xfId="14927"/>
    <cellStyle name="40% — акцент2 2 5 7" xfId="20637"/>
    <cellStyle name="40% - Акцент2 2 5 8" xfId="15121"/>
    <cellStyle name="40% — акцент2 2 5 8" xfId="15052"/>
    <cellStyle name="40% - Акцент2 2 5 9" xfId="24861"/>
    <cellStyle name="40% — акцент2 2 5 9" xfId="22324"/>
    <cellStyle name="40% - Акцент2 2 50" xfId="20896"/>
    <cellStyle name="40% - Акцент2 2 51" xfId="18625"/>
    <cellStyle name="40% - Акцент2 2 52" xfId="24771"/>
    <cellStyle name="40% - Акцент2 2 53" xfId="18020"/>
    <cellStyle name="40% - Акцент2 2 54" xfId="30837"/>
    <cellStyle name="40% - Акцент2 2 55" xfId="32416"/>
    <cellStyle name="40% - Акцент2 2 56" xfId="17658"/>
    <cellStyle name="40% - Акцент2 2 57" xfId="30960"/>
    <cellStyle name="40% - Акцент2 2 58" xfId="27042"/>
    <cellStyle name="40% - Акцент2 2 59" xfId="38566"/>
    <cellStyle name="40% - Акцент2 2 6" xfId="2122"/>
    <cellStyle name="40% — акцент2 2 6" xfId="2123"/>
    <cellStyle name="40% - Акцент2 2 6 10" xfId="33923"/>
    <cellStyle name="40% — акцент2 2 6 10" xfId="26298"/>
    <cellStyle name="40% - Акцент2 2 6 11" xfId="37478"/>
    <cellStyle name="40% — акцент2 2 6 11" xfId="37323"/>
    <cellStyle name="40% - Акцент2 2 6 12" xfId="38253"/>
    <cellStyle name="40% — акцент2 2 6 12" xfId="38176"/>
    <cellStyle name="40% - Акцент2 2 6 13" xfId="40335"/>
    <cellStyle name="40% — акцент2 2 6 13" xfId="40336"/>
    <cellStyle name="40% - Акцент2 2 6 14" xfId="46207"/>
    <cellStyle name="40% — акцент2 2 6 14" xfId="43496"/>
    <cellStyle name="40% - Акцент2 2 6 15" xfId="47325"/>
    <cellStyle name="40% — акцент2 2 6 15" xfId="39593"/>
    <cellStyle name="40% - Акцент2 2 6 16" xfId="49500"/>
    <cellStyle name="40% — акцент2 2 6 16" xfId="49501"/>
    <cellStyle name="40% - Акцент2 2 6 2" xfId="6613"/>
    <cellStyle name="40% — акцент2 2 6 2" xfId="6614"/>
    <cellStyle name="40% - Акцент2 2 6 3" xfId="15385"/>
    <cellStyle name="40% — акцент2 2 6 3" xfId="15386"/>
    <cellStyle name="40% - Акцент2 2 6 4" xfId="25315"/>
    <cellStyle name="40% — акцент2 2 6 4" xfId="25027"/>
    <cellStyle name="40% - Акцент2 2 6 5" xfId="25684"/>
    <cellStyle name="40% — акцент2 2 6 5" xfId="18115"/>
    <cellStyle name="40% - Акцент2 2 6 6" xfId="18169"/>
    <cellStyle name="40% — акцент2 2 6 6" xfId="25416"/>
    <cellStyle name="40% - Акцент2 2 6 7" xfId="20709"/>
    <cellStyle name="40% — акцент2 2 6 7" xfId="17633"/>
    <cellStyle name="40% - Акцент2 2 6 8" xfId="30809"/>
    <cellStyle name="40% — акцент2 2 6 8" xfId="25533"/>
    <cellStyle name="40% - Акцент2 2 6 9" xfId="26455"/>
    <cellStyle name="40% — акцент2 2 6 9" xfId="34719"/>
    <cellStyle name="40% - Акцент2 2 60" xfId="41808"/>
    <cellStyle name="40% - Акцент2 2 61" xfId="43053"/>
    <cellStyle name="40% - Акцент2 2 62" xfId="47870"/>
    <cellStyle name="40% - Акцент2 2 7" xfId="2124"/>
    <cellStyle name="40% — акцент2 2 7" xfId="2125"/>
    <cellStyle name="40% - Акцент2 2 7 10" xfId="31605"/>
    <cellStyle name="40% — акцент2 2 7 10" xfId="33908"/>
    <cellStyle name="40% - Акцент2 2 7 11" xfId="37172"/>
    <cellStyle name="40% — акцент2 2 7 11" xfId="37018"/>
    <cellStyle name="40% - Акцент2 2 7 12" xfId="38098"/>
    <cellStyle name="40% — акцент2 2 7 12" xfId="38021"/>
    <cellStyle name="40% - Акцент2 2 7 13" xfId="40337"/>
    <cellStyle name="40% — акцент2 2 7 13" xfId="40338"/>
    <cellStyle name="40% - Акцент2 2 7 14" xfId="46055"/>
    <cellStyle name="40% — акцент2 2 7 14" xfId="45899"/>
    <cellStyle name="40% - Акцент2 2 7 15" xfId="47247"/>
    <cellStyle name="40% — акцент2 2 7 15" xfId="47166"/>
    <cellStyle name="40% - Акцент2 2 7 16" xfId="49502"/>
    <cellStyle name="40% — акцент2 2 7 16" xfId="49503"/>
    <cellStyle name="40% - Акцент2 2 7 2" xfId="6615"/>
    <cellStyle name="40% — акцент2 2 7 2" xfId="6616"/>
    <cellStyle name="40% - Акцент2 2 7 3" xfId="15387"/>
    <cellStyle name="40% — акцент2 2 7 3" xfId="15388"/>
    <cellStyle name="40% - Акцент2 2 7 4" xfId="24732"/>
    <cellStyle name="40% — акцент2 2 7 4" xfId="24440"/>
    <cellStyle name="40% - Акцент2 2 7 5" xfId="14014"/>
    <cellStyle name="40% — акцент2 2 7 5" xfId="24798"/>
    <cellStyle name="40% - Акцент2 2 7 6" xfId="18533"/>
    <cellStyle name="40% — акцент2 2 7 6" xfId="19352"/>
    <cellStyle name="40% - Акцент2 2 7 7" xfId="20448"/>
    <cellStyle name="40% — акцент2 2 7 7" xfId="27147"/>
    <cellStyle name="40% - Акцент2 2 7 8" xfId="13938"/>
    <cellStyle name="40% — акцент2 2 7 8" xfId="19166"/>
    <cellStyle name="40% - Акцент2 2 7 9" xfId="34488"/>
    <cellStyle name="40% — акцент2 2 7 9" xfId="34261"/>
    <cellStyle name="40% - Акцент2 2 8" xfId="2126"/>
    <cellStyle name="40% — акцент2 2 8" xfId="2127"/>
    <cellStyle name="40% - Акцент2 2 8 10" xfId="27037"/>
    <cellStyle name="40% — акцент2 2 8 10" xfId="23046"/>
    <cellStyle name="40% - Акцент2 2 8 11" xfId="36870"/>
    <cellStyle name="40% — акцент2 2 8 11" xfId="36716"/>
    <cellStyle name="40% - Акцент2 2 8 12" xfId="35569"/>
    <cellStyle name="40% — акцент2 2 8 12" xfId="37938"/>
    <cellStyle name="40% - Акцент2 2 8 13" xfId="40339"/>
    <cellStyle name="40% — акцент2 2 8 13" xfId="40340"/>
    <cellStyle name="40% - Акцент2 2 8 14" xfId="45743"/>
    <cellStyle name="40% — акцент2 2 8 14" xfId="45591"/>
    <cellStyle name="40% - Акцент2 2 8 15" xfId="47086"/>
    <cellStyle name="40% — акцент2 2 8 15" xfId="47009"/>
    <cellStyle name="40% - Акцент2 2 8 16" xfId="49504"/>
    <cellStyle name="40% — акцент2 2 8 16" xfId="49505"/>
    <cellStyle name="40% - Акцент2 2 8 2" xfId="6617"/>
    <cellStyle name="40% — акцент2 2 8 2" xfId="6618"/>
    <cellStyle name="40% - Акцент2 2 8 3" xfId="15389"/>
    <cellStyle name="40% — акцент2 2 8 3" xfId="15390"/>
    <cellStyle name="40% - Акцент2 2 8 4" xfId="24147"/>
    <cellStyle name="40% — акцент2 2 8 4" xfId="23859"/>
    <cellStyle name="40% - Акцент2 2 8 5" xfId="21310"/>
    <cellStyle name="40% — акцент2 2 8 5" xfId="18322"/>
    <cellStyle name="40% - Акцент2 2 8 6" xfId="24016"/>
    <cellStyle name="40% — акцент2 2 8 6" xfId="20489"/>
    <cellStyle name="40% - Акцент2 2 8 7" xfId="26724"/>
    <cellStyle name="40% — акцент2 2 8 7" xfId="14487"/>
    <cellStyle name="40% - Акцент2 2 8 8" xfId="18354"/>
    <cellStyle name="40% — акцент2 2 8 8" xfId="19058"/>
    <cellStyle name="40% - Акцент2 2 8 9" xfId="34026"/>
    <cellStyle name="40% — акцент2 2 8 9" xfId="33801"/>
    <cellStyle name="40% - Акцент2 2 9" xfId="2128"/>
    <cellStyle name="40% — акцент2 2 9" xfId="2129"/>
    <cellStyle name="40% - Акцент2 2 9 10" xfId="30986"/>
    <cellStyle name="40% — акцент2 2 9 10" xfId="31280"/>
    <cellStyle name="40% - Акцент2 2 9 11" xfId="36568"/>
    <cellStyle name="40% — акцент2 2 9 11" xfId="36419"/>
    <cellStyle name="40% - Акцент2 2 9 12" xfId="37856"/>
    <cellStyle name="40% — акцент2 2 9 12" xfId="37775"/>
    <cellStyle name="40% - Акцент2 2 9 13" xfId="40341"/>
    <cellStyle name="40% — акцент2 2 9 13" xfId="40342"/>
    <cellStyle name="40% - Акцент2 2 9 14" xfId="45426"/>
    <cellStyle name="40% — акцент2 2 9 14" xfId="45268"/>
    <cellStyle name="40% - Акцент2 2 9 15" xfId="46928"/>
    <cellStyle name="40% — акцент2 2 9 15" xfId="46617"/>
    <cellStyle name="40% - Акцент2 2 9 16" xfId="49506"/>
    <cellStyle name="40% — акцент2 2 9 16" xfId="49507"/>
    <cellStyle name="40% - Акцент2 2 9 2" xfId="6619"/>
    <cellStyle name="40% — акцент2 2 9 2" xfId="6620"/>
    <cellStyle name="40% - Акцент2 2 9 3" xfId="15391"/>
    <cellStyle name="40% — акцент2 2 9 3" xfId="15392"/>
    <cellStyle name="40% - Акцент2 2 9 4" xfId="23572"/>
    <cellStyle name="40% — акцент2 2 9 4" xfId="23283"/>
    <cellStyle name="40% - Акцент2 2 9 5" xfId="22564"/>
    <cellStyle name="40% — акцент2 2 9 5" xfId="18481"/>
    <cellStyle name="40% - Акцент2 2 9 6" xfId="21458"/>
    <cellStyle name="40% — акцент2 2 9 6" xfId="17520"/>
    <cellStyle name="40% - Акцент2 2 9 7" xfId="24909"/>
    <cellStyle name="40% — акцент2 2 9 7" xfId="25265"/>
    <cellStyle name="40% - Акцент2 2 9 8" xfId="25736"/>
    <cellStyle name="40% — акцент2 2 9 8" xfId="23637"/>
    <cellStyle name="40% - Акцент2 2 9 9" xfId="22900"/>
    <cellStyle name="40% — акцент2 2 9 9" xfId="33561"/>
    <cellStyle name="40% — акцент2 20" xfId="2130"/>
    <cellStyle name="40% — акцент2 20 2" xfId="6621"/>
    <cellStyle name="40% — акцент2 21" xfId="2131"/>
    <cellStyle name="40% — акцент2 21 2" xfId="6622"/>
    <cellStyle name="40% — акцент2 22" xfId="2132"/>
    <cellStyle name="40% — акцент2 22 2" xfId="6623"/>
    <cellStyle name="40% — акцент2 23" xfId="2028"/>
    <cellStyle name="40% — акцент2 23 2" xfId="15299"/>
    <cellStyle name="40% — акцент2 24" xfId="3915"/>
    <cellStyle name="40% — акцент2 25" xfId="4191"/>
    <cellStyle name="40% — акцент2 26" xfId="4460"/>
    <cellStyle name="40% — акцент2 27" xfId="4570"/>
    <cellStyle name="40% — акцент2 28" xfId="4774"/>
    <cellStyle name="40% — акцент2 29" xfId="6513"/>
    <cellStyle name="40% - Акцент2 3" xfId="195"/>
    <cellStyle name="40% — акцент2 3" xfId="2134"/>
    <cellStyle name="40% - Акцент2 3 10" xfId="2135"/>
    <cellStyle name="40% — акцент2 3 10" xfId="2136"/>
    <cellStyle name="40% - Акцент2 3 10 10" xfId="35338"/>
    <cellStyle name="40% — акцент2 3 10 10" xfId="35144"/>
    <cellStyle name="40% - Акцент2 3 10 11" xfId="36051"/>
    <cellStyle name="40% — акцент2 3 10 11" xfId="35281"/>
    <cellStyle name="40% - Акцент2 3 10 12" xfId="30686"/>
    <cellStyle name="40% — акцент2 3 10 12" xfId="14711"/>
    <cellStyle name="40% - Акцент2 3 10 13" xfId="40348"/>
    <cellStyle name="40% — акцент2 3 10 13" xfId="40349"/>
    <cellStyle name="40% - Акцент2 3 10 14" xfId="45105"/>
    <cellStyle name="40% — акцент2 3 10 14" xfId="44939"/>
    <cellStyle name="40% - Акцент2 3 10 15" xfId="41874"/>
    <cellStyle name="40% — акцент2 3 10 15" xfId="42422"/>
    <cellStyle name="40% - Акцент2 3 10 16" xfId="49510"/>
    <cellStyle name="40% — акцент2 3 10 16" xfId="49511"/>
    <cellStyle name="40% - Акцент2 3 10 2" xfId="6626"/>
    <cellStyle name="40% — акцент2 3 10 2" xfId="6627"/>
    <cellStyle name="40% - Акцент2 3 10 3" xfId="15397"/>
    <cellStyle name="40% — акцент2 3 10 3" xfId="15398"/>
    <cellStyle name="40% - Акцент2 3 10 4" xfId="17618"/>
    <cellStyle name="40% — акцент2 3 10 4" xfId="17340"/>
    <cellStyle name="40% - Акцент2 3 10 5" xfId="18835"/>
    <cellStyle name="40% — акцент2 3 10 5" xfId="17063"/>
    <cellStyle name="40% - Акцент2 3 10 6" xfId="21721"/>
    <cellStyle name="40% — акцент2 3 10 6" xfId="26496"/>
    <cellStyle name="40% - Акцент2 3 10 7" xfId="27975"/>
    <cellStyle name="40% — акцент2 3 10 7" xfId="27734"/>
    <cellStyle name="40% - Акцент2 3 10 8" xfId="24734"/>
    <cellStyle name="40% — акцент2 3 10 8" xfId="27182"/>
    <cellStyle name="40% - Акцент2 3 10 9" xfId="29476"/>
    <cellStyle name="40% — акцент2 3 10 9" xfId="27809"/>
    <cellStyle name="40% - Акцент2 3 11" xfId="2137"/>
    <cellStyle name="40% — акцент2 3 11" xfId="2138"/>
    <cellStyle name="40% - Акцент2 3 11 10" xfId="34941"/>
    <cellStyle name="40% — акцент2 3 11 10" xfId="30118"/>
    <cellStyle name="40% - Акцент2 3 11 11" xfId="31816"/>
    <cellStyle name="40% — акцент2 3 11 11" xfId="32783"/>
    <cellStyle name="40% - Акцент2 3 11 12" xfId="25209"/>
    <cellStyle name="40% — акцент2 3 11 12" xfId="33434"/>
    <cellStyle name="40% - Акцент2 3 11 13" xfId="40350"/>
    <cellStyle name="40% — акцент2 3 11 13" xfId="40351"/>
    <cellStyle name="40% - Акцент2 3 11 14" xfId="44775"/>
    <cellStyle name="40% — акцент2 3 11 14" xfId="44611"/>
    <cellStyle name="40% - Акцент2 3 11 15" xfId="45030"/>
    <cellStyle name="40% — акцент2 3 11 15" xfId="45516"/>
    <cellStyle name="40% - Акцент2 3 11 16" xfId="49512"/>
    <cellStyle name="40% — акцент2 3 11 16" xfId="49513"/>
    <cellStyle name="40% - Акцент2 3 11 2" xfId="6628"/>
    <cellStyle name="40% — акцент2 3 11 2" xfId="6629"/>
    <cellStyle name="40% - Акцент2 3 11 3" xfId="15399"/>
    <cellStyle name="40% — акцент2 3 11 3" xfId="15400"/>
    <cellStyle name="40% - Акцент2 3 11 4" xfId="17125"/>
    <cellStyle name="40% — акцент2 3 11 4" xfId="20171"/>
    <cellStyle name="40% - Акцент2 3 11 5" xfId="18834"/>
    <cellStyle name="40% — акцент2 3 11 5" xfId="24707"/>
    <cellStyle name="40% - Акцент2 3 11 6" xfId="19718"/>
    <cellStyle name="40% — акцент2 3 11 6" xfId="17891"/>
    <cellStyle name="40% - Акцент2 3 11 7" xfId="28258"/>
    <cellStyle name="40% — акцент2 3 11 7" xfId="19545"/>
    <cellStyle name="40% - Акцент2 3 11 8" xfId="27596"/>
    <cellStyle name="40% — акцент2 3 11 8" xfId="16141"/>
    <cellStyle name="40% - Акцент2 3 11 9" xfId="30937"/>
    <cellStyle name="40% — акцент2 3 11 9" xfId="14808"/>
    <cellStyle name="40% - Акцент2 3 12" xfId="2139"/>
    <cellStyle name="40% — акцент2 3 12" xfId="2140"/>
    <cellStyle name="40% - Акцент2 3 12 10" xfId="16063"/>
    <cellStyle name="40% — акцент2 3 12 10" xfId="24844"/>
    <cellStyle name="40% - Акцент2 3 12 11" xfId="34883"/>
    <cellStyle name="40% — акцент2 3 12 11" xfId="19778"/>
    <cellStyle name="40% - Акцент2 3 12 12" xfId="14681"/>
    <cellStyle name="40% — акцент2 3 12 12" xfId="28904"/>
    <cellStyle name="40% - Акцент2 3 12 13" xfId="40352"/>
    <cellStyle name="40% — акцент2 3 12 13" xfId="40353"/>
    <cellStyle name="40% - Акцент2 3 12 14" xfId="43494"/>
    <cellStyle name="40% — акцент2 3 12 14" xfId="41996"/>
    <cellStyle name="40% - Акцент2 3 12 15" xfId="41913"/>
    <cellStyle name="40% — акцент2 3 12 15" xfId="45846"/>
    <cellStyle name="40% - Акцент2 3 12 16" xfId="49514"/>
    <cellStyle name="40% — акцент2 3 12 16" xfId="49515"/>
    <cellStyle name="40% - Акцент2 3 12 2" xfId="6630"/>
    <cellStyle name="40% — акцент2 3 12 2" xfId="6631"/>
    <cellStyle name="40% - Акцент2 3 12 3" xfId="15401"/>
    <cellStyle name="40% — акцент2 3 12 3" xfId="15402"/>
    <cellStyle name="40% - Акцент2 3 12 4" xfId="16078"/>
    <cellStyle name="40% — акцент2 3 12 4" xfId="20168"/>
    <cellStyle name="40% - Акцент2 3 12 5" xfId="27719"/>
    <cellStyle name="40% — акцент2 3 12 5" xfId="27421"/>
    <cellStyle name="40% - Акцент2 3 12 6" xfId="29405"/>
    <cellStyle name="40% — акцент2 3 12 6" xfId="29133"/>
    <cellStyle name="40% - Акцент2 3 12 7" xfId="28537"/>
    <cellStyle name="40% — акцент2 3 12 7" xfId="20102"/>
    <cellStyle name="40% - Акцент2 3 12 8" xfId="32957"/>
    <cellStyle name="40% — акцент2 3 12 8" xfId="32704"/>
    <cellStyle name="40% - Акцент2 3 12 9" xfId="26188"/>
    <cellStyle name="40% — акцент2 3 12 9" xfId="29736"/>
    <cellStyle name="40% - Акцент2 3 13" xfId="2141"/>
    <cellStyle name="40% — акцент2 3 13" xfId="2142"/>
    <cellStyle name="40% - Акцент2 3 13 10" xfId="33897"/>
    <cellStyle name="40% — акцент2 3 13 10" xfId="33668"/>
    <cellStyle name="40% - Акцент2 3 13 11" xfId="31580"/>
    <cellStyle name="40% — акцент2 3 13 11" xfId="29182"/>
    <cellStyle name="40% - Акцент2 3 13 12" xfId="35187"/>
    <cellStyle name="40% — акцент2 3 13 12" xfId="35184"/>
    <cellStyle name="40% - Акцент2 3 13 13" xfId="40354"/>
    <cellStyle name="40% — акцент2 3 13 13" xfId="40355"/>
    <cellStyle name="40% - Акцент2 3 13 14" xfId="43495"/>
    <cellStyle name="40% — акцент2 3 13 14" xfId="41033"/>
    <cellStyle name="40% - Акцент2 3 13 15" xfId="42858"/>
    <cellStyle name="40% — акцент2 3 13 15" xfId="46341"/>
    <cellStyle name="40% - Акцент2 3 13 16" xfId="49516"/>
    <cellStyle name="40% — акцент2 3 13 16" xfId="49517"/>
    <cellStyle name="40% - Акцент2 3 13 2" xfId="6632"/>
    <cellStyle name="40% — акцент2 3 13 2" xfId="6633"/>
    <cellStyle name="40% - Акцент2 3 13 3" xfId="15403"/>
    <cellStyle name="40% — акцент2 3 13 3" xfId="15404"/>
    <cellStyle name="40% - Акцент2 3 13 4" xfId="16075"/>
    <cellStyle name="40% — акцент2 3 13 4" xfId="20167"/>
    <cellStyle name="40% - Акцент2 3 13 5" xfId="27134"/>
    <cellStyle name="40% — акцент2 3 13 5" xfId="26838"/>
    <cellStyle name="40% - Акцент2 3 13 6" xfId="28846"/>
    <cellStyle name="40% — акцент2 3 13 6" xfId="28558"/>
    <cellStyle name="40% - Акцент2 3 13 7" xfId="28826"/>
    <cellStyle name="40% — акцент2 3 13 7" xfId="24045"/>
    <cellStyle name="40% - Акцент2 3 13 8" xfId="32460"/>
    <cellStyle name="40% — акцент2 3 13 8" xfId="32205"/>
    <cellStyle name="40% - Акцент2 3 13 9" xfId="30797"/>
    <cellStyle name="40% — акцент2 3 13 9" xfId="24888"/>
    <cellStyle name="40% - Акцент2 3 14" xfId="2143"/>
    <cellStyle name="40% — акцент2 3 14" xfId="2144"/>
    <cellStyle name="40% - Акцент2 3 14 10" xfId="31592"/>
    <cellStyle name="40% — акцент2 3 14 10" xfId="31572"/>
    <cellStyle name="40% - Акцент2 3 14 11" xfId="33368"/>
    <cellStyle name="40% — акцент2 3 14 11" xfId="30944"/>
    <cellStyle name="40% - Акцент2 3 14 12" xfId="37119"/>
    <cellStyle name="40% — акцент2 3 14 12" xfId="35378"/>
    <cellStyle name="40% - Акцент2 3 14 13" xfId="40356"/>
    <cellStyle name="40% — акцент2 3 14 13" xfId="40357"/>
    <cellStyle name="40% - Акцент2 3 14 14" xfId="46848"/>
    <cellStyle name="40% — акцент2 3 14 14" xfId="46684"/>
    <cellStyle name="40% - Акцент2 3 14 15" xfId="47639"/>
    <cellStyle name="40% — акцент2 3 14 15" xfId="47560"/>
    <cellStyle name="40% - Акцент2 3 14 16" xfId="49518"/>
    <cellStyle name="40% — акцент2 3 14 16" xfId="49519"/>
    <cellStyle name="40% - Акцент2 3 14 2" xfId="6634"/>
    <cellStyle name="40% — акцент2 3 14 2" xfId="6635"/>
    <cellStyle name="40% - Акцент2 3 14 3" xfId="15405"/>
    <cellStyle name="40% — акцент2 3 14 3" xfId="15406"/>
    <cellStyle name="40% - Акцент2 3 14 4" xfId="16074"/>
    <cellStyle name="40% — акцент2 3 14 4" xfId="20166"/>
    <cellStyle name="40% - Акцент2 3 14 5" xfId="26552"/>
    <cellStyle name="40% — акцент2 3 14 5" xfId="26264"/>
    <cellStyle name="40% - Акцент2 3 14 6" xfId="28277"/>
    <cellStyle name="40% — акцент2 3 14 6" xfId="27995"/>
    <cellStyle name="40% - Акцент2 3 14 7" xfId="25096"/>
    <cellStyle name="40% — акцент2 3 14 7" xfId="31158"/>
    <cellStyle name="40% - Акцент2 3 14 8" xfId="31951"/>
    <cellStyle name="40% — акцент2 3 14 8" xfId="17524"/>
    <cellStyle name="40% - Акцент2 3 14 9" xfId="15439"/>
    <cellStyle name="40% — акцент2 3 14 9" xfId="24441"/>
    <cellStyle name="40% - Акцент2 3 15" xfId="2145"/>
    <cellStyle name="40% — акцент2 3 15" xfId="2146"/>
    <cellStyle name="40% - Акцент2 3 15 10" xfId="24422"/>
    <cellStyle name="40% — акцент2 3 15 10" xfId="31750"/>
    <cellStyle name="40% - Акцент2 3 15 11" xfId="30271"/>
    <cellStyle name="40% — акцент2 3 15 11" xfId="30428"/>
    <cellStyle name="40% - Акцент2 3 15 12" xfId="36850"/>
    <cellStyle name="40% — акцент2 3 15 12" xfId="38335"/>
    <cellStyle name="40% - Акцент2 3 15 13" xfId="40358"/>
    <cellStyle name="40% — акцент2 3 15 13" xfId="40359"/>
    <cellStyle name="40% - Акцент2 3 15 14" xfId="46525"/>
    <cellStyle name="40% — акцент2 3 15 14" xfId="46364"/>
    <cellStyle name="40% - Акцент2 3 15 15" xfId="47480"/>
    <cellStyle name="40% — акцент2 3 15 15" xfId="47402"/>
    <cellStyle name="40% - Акцент2 3 15 16" xfId="49520"/>
    <cellStyle name="40% — акцент2 3 15 16" xfId="49521"/>
    <cellStyle name="40% - Акцент2 3 15 2" xfId="6636"/>
    <cellStyle name="40% — акцент2 3 15 2" xfId="6637"/>
    <cellStyle name="40% - Акцент2 3 15 3" xfId="15407"/>
    <cellStyle name="40% — акцент2 3 15 3" xfId="15408"/>
    <cellStyle name="40% - Акцент2 3 15 4" xfId="16073"/>
    <cellStyle name="40% — акцент2 3 15 4" xfId="20165"/>
    <cellStyle name="40% - Акцент2 3 15 5" xfId="25979"/>
    <cellStyle name="40% — акцент2 3 15 5" xfId="25685"/>
    <cellStyle name="40% - Акцент2 3 15 6" xfId="18467"/>
    <cellStyle name="40% — акцент2 3 15 6" xfId="13960"/>
    <cellStyle name="40% - Акцент2 3 15 7" xfId="30883"/>
    <cellStyle name="40% — акцент2 3 15 7" xfId="30620"/>
    <cellStyle name="40% - Акцент2 3 15 8" xfId="31689"/>
    <cellStyle name="40% — акцент2 3 15 8" xfId="31438"/>
    <cellStyle name="40% - Акцент2 3 15 9" xfId="30688"/>
    <cellStyle name="40% — акцент2 3 15 9" xfId="22357"/>
    <cellStyle name="40% - Акцент2 3 16" xfId="2147"/>
    <cellStyle name="40% — акцент2 3 16" xfId="2148"/>
    <cellStyle name="40% - Акцент2 3 16 10" xfId="19844"/>
    <cellStyle name="40% — акцент2 3 16 10" xfId="31756"/>
    <cellStyle name="40% - Акцент2 3 16 11" xfId="31606"/>
    <cellStyle name="40% — акцент2 3 16 11" xfId="26029"/>
    <cellStyle name="40% - Акцент2 3 16 12" xfId="38254"/>
    <cellStyle name="40% — акцент2 3 16 12" xfId="38177"/>
    <cellStyle name="40% - Акцент2 3 16 13" xfId="40360"/>
    <cellStyle name="40% — акцент2 3 16 13" xfId="40361"/>
    <cellStyle name="40% - Акцент2 3 16 14" xfId="46208"/>
    <cellStyle name="40% — акцент2 3 16 14" xfId="46056"/>
    <cellStyle name="40% - Акцент2 3 16 15" xfId="47326"/>
    <cellStyle name="40% — акцент2 3 16 15" xfId="47248"/>
    <cellStyle name="40% - Акцент2 3 16 16" xfId="49522"/>
    <cellStyle name="40% — акцент2 3 16 16" xfId="49523"/>
    <cellStyle name="40% - Акцент2 3 16 2" xfId="6638"/>
    <cellStyle name="40% — акцент2 3 16 2" xfId="6639"/>
    <cellStyle name="40% - Акцент2 3 16 3" xfId="15409"/>
    <cellStyle name="40% — акцент2 3 16 3" xfId="15410"/>
    <cellStyle name="40% - Акцент2 3 16 4" xfId="16072"/>
    <cellStyle name="40% — акцент2 3 16 4" xfId="20164"/>
    <cellStyle name="40% - Акцент2 3 16 5" xfId="18116"/>
    <cellStyle name="40% — акцент2 3 16 5" xfId="17748"/>
    <cellStyle name="40% - Акцент2 3 16 6" xfId="15455"/>
    <cellStyle name="40% — акцент2 3 16 6" xfId="18587"/>
    <cellStyle name="40% - Акцент2 3 16 7" xfId="30359"/>
    <cellStyle name="40% — акцент2 3 16 7" xfId="30084"/>
    <cellStyle name="40% - Акцент2 3 16 8" xfId="31205"/>
    <cellStyle name="40% — акцент2 3 16 8" xfId="19125"/>
    <cellStyle name="40% - Акцент2 3 16 9" xfId="28406"/>
    <cellStyle name="40% — акцент2 3 16 9" xfId="34720"/>
    <cellStyle name="40% - Акцент2 3 17" xfId="2149"/>
    <cellStyle name="40% — акцент2 3 17" xfId="6625"/>
    <cellStyle name="40% - Акцент2 3 17 10" xfId="31146"/>
    <cellStyle name="40% - Акцент2 3 17 11" xfId="37624"/>
    <cellStyle name="40% - Акцент2 3 17 12" xfId="38099"/>
    <cellStyle name="40% - Акцент2 3 17 13" xfId="40362"/>
    <cellStyle name="40% - Акцент2 3 17 14" xfId="45900"/>
    <cellStyle name="40% - Акцент2 3 17 15" xfId="47167"/>
    <cellStyle name="40% - Акцент2 3 17 16" xfId="49524"/>
    <cellStyle name="40% - Акцент2 3 17 2" xfId="6640"/>
    <cellStyle name="40% - Акцент2 3 17 3" xfId="15411"/>
    <cellStyle name="40% - Акцент2 3 17 4" xfId="16071"/>
    <cellStyle name="40% - Акцент2 3 17 5" xfId="18823"/>
    <cellStyle name="40% - Акцент2 3 17 6" xfId="18421"/>
    <cellStyle name="40% - Акцент2 3 17 7" xfId="19004"/>
    <cellStyle name="40% - Акцент2 3 17 8" xfId="29729"/>
    <cellStyle name="40% - Акцент2 3 17 9" xfId="34489"/>
    <cellStyle name="40% - Акцент2 3 18" xfId="2150"/>
    <cellStyle name="40% — акцент2 3 18" xfId="15396"/>
    <cellStyle name="40% - Акцент2 3 18 10" xfId="37475"/>
    <cellStyle name="40% - Акцент2 3 18 11" xfId="38022"/>
    <cellStyle name="40% - Акцент2 3 18 12" xfId="40363"/>
    <cellStyle name="40% - Акцент2 3 18 13" xfId="45744"/>
    <cellStyle name="40% - Акцент2 3 18 14" xfId="47087"/>
    <cellStyle name="40% - Акцент2 3 18 15" xfId="49525"/>
    <cellStyle name="40% - Акцент2 3 18 2" xfId="6641"/>
    <cellStyle name="40% - Акцент2 3 18 3" xfId="20163"/>
    <cellStyle name="40% - Акцент2 3 18 4" xfId="14513"/>
    <cellStyle name="40% - Акцент2 3 18 5" xfId="15654"/>
    <cellStyle name="40% - Акцент2 3 18 6" xfId="29821"/>
    <cellStyle name="40% - Акцент2 3 18 7" xfId="14694"/>
    <cellStyle name="40% - Акцент2 3 18 8" xfId="34262"/>
    <cellStyle name="40% - Акцент2 3 18 9" xfId="23281"/>
    <cellStyle name="40% - Акцент2 3 19" xfId="2151"/>
    <cellStyle name="40% — акцент2 3 19" xfId="17403"/>
    <cellStyle name="40% - Акцент2 3 19 10" xfId="37939"/>
    <cellStyle name="40% - Акцент2 3 19 11" xfId="40364"/>
    <cellStyle name="40% - Акцент2 3 19 12" xfId="45592"/>
    <cellStyle name="40% - Акцент2 3 19 13" xfId="47010"/>
    <cellStyle name="40% - Акцент2 3 19 14" xfId="49526"/>
    <cellStyle name="40% - Акцент2 3 19 2" xfId="6642"/>
    <cellStyle name="40% - Акцент2 3 19 3" xfId="18544"/>
    <cellStyle name="40% - Акцент2 3 19 4" xfId="15444"/>
    <cellStyle name="40% - Акцент2 3 19 5" xfId="29558"/>
    <cellStyle name="40% - Акцент2 3 19 6" xfId="17468"/>
    <cellStyle name="40% - Акцент2 3 19 7" xfId="34027"/>
    <cellStyle name="40% - Акцент2 3 19 8" xfId="22934"/>
    <cellStyle name="40% - Акцент2 3 19 9" xfId="37321"/>
    <cellStyle name="40% - Акцент2 3 2" xfId="196"/>
    <cellStyle name="40% — акцент2 3 2" xfId="2152"/>
    <cellStyle name="40% - Акцент2 3 2 10" xfId="4373"/>
    <cellStyle name="40% — акцент2 3 2 10" xfId="27945"/>
    <cellStyle name="40% - Акцент2 3 2 11" xfId="6643"/>
    <cellStyle name="40% — акцент2 3 2 11" xfId="37169"/>
    <cellStyle name="40% - Акцент2 3 2 12" xfId="8775"/>
    <cellStyle name="40% — акцент2 3 2 12" xfId="37857"/>
    <cellStyle name="40% - Акцент2 3 2 13" xfId="9094"/>
    <cellStyle name="40% — акцент2 3 2 13" xfId="40365"/>
    <cellStyle name="40% - Акцент2 3 2 14" xfId="9412"/>
    <cellStyle name="40% — акцент2 3 2 14" xfId="45427"/>
    <cellStyle name="40% - Акцент2 3 2 15" xfId="9730"/>
    <cellStyle name="40% — акцент2 3 2 15" xfId="46929"/>
    <cellStyle name="40% - Акцент2 3 2 16" xfId="10048"/>
    <cellStyle name="40% — акцент2 3 2 16" xfId="49527"/>
    <cellStyle name="40% - Акцент2 3 2 17" xfId="10366"/>
    <cellStyle name="40% - Акцент2 3 2 18" xfId="10684"/>
    <cellStyle name="40% - Акцент2 3 2 19" xfId="11002"/>
    <cellStyle name="40% - Акцент2 3 2 2" xfId="2153"/>
    <cellStyle name="40% — акцент2 3 2 2" xfId="6644"/>
    <cellStyle name="40% - Акцент2 3 2 2 10" xfId="23900"/>
    <cellStyle name="40% - Акцент2 3 2 2 11" xfId="37015"/>
    <cellStyle name="40% - Акцент2 3 2 2 12" xfId="37776"/>
    <cellStyle name="40% - Акцент2 3 2 2 13" xfId="40366"/>
    <cellStyle name="40% - Акцент2 3 2 2 14" xfId="43492"/>
    <cellStyle name="40% - Акцент2 3 2 2 15" xfId="44531"/>
    <cellStyle name="40% - Акцент2 3 2 2 16" xfId="49528"/>
    <cellStyle name="40% - Акцент2 3 2 2 2" xfId="6645"/>
    <cellStyle name="40% - Акцент2 3 2 2 3" xfId="15414"/>
    <cellStyle name="40% - Акцент2 3 2 2 4" xfId="25313"/>
    <cellStyle name="40% - Акцент2 3 2 2 5" xfId="22033"/>
    <cellStyle name="40% - Акцент2 3 2 2 6" xfId="23065"/>
    <cellStyle name="40% - Акцент2 3 2 2 7" xfId="19264"/>
    <cellStyle name="40% - Акцент2 3 2 2 8" xfId="23286"/>
    <cellStyle name="40% - Акцент2 3 2 2 9" xfId="33562"/>
    <cellStyle name="40% - Акцент2 3 2 20" xfId="11320"/>
    <cellStyle name="40% - Акцент2 3 2 21" xfId="11638"/>
    <cellStyle name="40% - Акцент2 3 2 22" xfId="11956"/>
    <cellStyle name="40% - Акцент2 3 2 23" xfId="12273"/>
    <cellStyle name="40% - Акцент2 3 2 24" xfId="12592"/>
    <cellStyle name="40% - Акцент2 3 2 25" xfId="12909"/>
    <cellStyle name="40% - Акцент2 3 2 26" xfId="13227"/>
    <cellStyle name="40% - Акцент2 3 2 27" xfId="13550"/>
    <cellStyle name="40% - Акцент2 3 2 28" xfId="16804"/>
    <cellStyle name="40% - Акцент2 3 2 29" xfId="25558"/>
    <cellStyle name="40% - Акцент2 3 2 3" xfId="2154"/>
    <cellStyle name="40% — акцент2 3 2 3" xfId="15413"/>
    <cellStyle name="40% - Акцент2 3 2 3 10" xfId="31036"/>
    <cellStyle name="40% - Акцент2 3 2 3 11" xfId="37700"/>
    <cellStyle name="40% - Акцент2 3 2 3 12" xfId="40367"/>
    <cellStyle name="40% - Акцент2 3 2 3 13" xfId="44372"/>
    <cellStyle name="40% - Акцент2 3 2 3 14" xfId="44501"/>
    <cellStyle name="40% - Акцент2 3 2 3 15" xfId="49529"/>
    <cellStyle name="40% - Акцент2 3 2 3 2" xfId="6646"/>
    <cellStyle name="40% - Акцент2 3 2 3 3" xfId="25024"/>
    <cellStyle name="40% - Акцент2 3 2 3 4" xfId="24962"/>
    <cellStyle name="40% - Акцент2 3 2 3 5" xfId="14900"/>
    <cellStyle name="40% - Акцент2 3 2 3 6" xfId="27318"/>
    <cellStyle name="40% - Акцент2 3 2 3 7" xfId="24907"/>
    <cellStyle name="40% - Акцент2 3 2 3 8" xfId="33323"/>
    <cellStyle name="40% - Акцент2 3 2 3 9" xfId="32116"/>
    <cellStyle name="40% - Акцент2 3 2 30" xfId="25497"/>
    <cellStyle name="40% - Акцент2 3 2 31" xfId="22007"/>
    <cellStyle name="40% - Акцент2 3 2 32" xfId="27760"/>
    <cellStyle name="40% - Акцент2 3 2 33" xfId="32660"/>
    <cellStyle name="40% - Акцент2 3 2 34" xfId="34578"/>
    <cellStyle name="40% - Акцент2 3 2 35" xfId="36006"/>
    <cellStyle name="40% - Акцент2 3 2 36" xfId="35195"/>
    <cellStyle name="40% - Акцент2 3 2 37" xfId="38569"/>
    <cellStyle name="40% - Акцент2 3 2 38" xfId="38744"/>
    <cellStyle name="40% - Акцент2 3 2 39" xfId="45844"/>
    <cellStyle name="40% - Акцент2 3 2 4" xfId="2155"/>
    <cellStyle name="40% — акцент2 3 2 4" xfId="25602"/>
    <cellStyle name="40% - Акцент2 3 2 4 10" xfId="32816"/>
    <cellStyle name="40% - Акцент2 3 2 4 11" xfId="40368"/>
    <cellStyle name="40% - Акцент2 3 2 4 12" xfId="44436"/>
    <cellStyle name="40% - Акцент2 3 2 4 13" xfId="45351"/>
    <cellStyle name="40% - Акцент2 3 2 4 14" xfId="49530"/>
    <cellStyle name="40% - Акцент2 3 2 4 2" xfId="6647"/>
    <cellStyle name="40% - Акцент2 3 2 4 3" xfId="15465"/>
    <cellStyle name="40% - Акцент2 3 2 4 4" xfId="25175"/>
    <cellStyle name="40% - Акцент2 3 2 4 5" xfId="16643"/>
    <cellStyle name="40% - Акцент2 3 2 4 6" xfId="29051"/>
    <cellStyle name="40% - Акцент2 3 2 4 7" xfId="33095"/>
    <cellStyle name="40% - Акцент2 3 2 4 8" xfId="33167"/>
    <cellStyle name="40% - Акцент2 3 2 4 9" xfId="36868"/>
    <cellStyle name="40% - Акцент2 3 2 40" xfId="47873"/>
    <cellStyle name="40% - Акцент2 3 2 5" xfId="2156"/>
    <cellStyle name="40% — акцент2 3 2 5" xfId="18837"/>
    <cellStyle name="40% - Акцент2 3 2 5 10" xfId="40369"/>
    <cellStyle name="40% - Акцент2 3 2 5 11" xfId="43491"/>
    <cellStyle name="40% - Акцент2 3 2 5 12" xfId="44695"/>
    <cellStyle name="40% - Акцент2 3 2 5 13" xfId="49531"/>
    <cellStyle name="40% - Акцент2 3 2 5 2" xfId="6648"/>
    <cellStyle name="40% - Акцент2 3 2 5 3" xfId="19603"/>
    <cellStyle name="40% - Акцент2 3 2 5 4" xfId="27858"/>
    <cellStyle name="40% - Акцент2 3 2 5 5" xfId="27905"/>
    <cellStyle name="40% - Акцент2 3 2 5 6" xfId="30025"/>
    <cellStyle name="40% - Акцент2 3 2 5 7" xfId="33397"/>
    <cellStyle name="40% - Акцент2 3 2 5 8" xfId="36713"/>
    <cellStyle name="40% - Акцент2 3 2 5 9" xfId="34773"/>
    <cellStyle name="40% - Акцент2 3 2 6" xfId="3928"/>
    <cellStyle name="40% — акцент2 3 2 6" xfId="14291"/>
    <cellStyle name="40% - Акцент2 3 2 7" xfId="4200"/>
    <cellStyle name="40% — акцент2 3 2 7" xfId="19019"/>
    <cellStyle name="40% - Акцент2 3 2 8" xfId="4473"/>
    <cellStyle name="40% — акцент2 3 2 8" xfId="18148"/>
    <cellStyle name="40% - Акцент2 3 2 9" xfId="4537"/>
    <cellStyle name="40% — акцент2 3 2 9" xfId="33802"/>
    <cellStyle name="40% - Акцент2 3 20" xfId="2157"/>
    <cellStyle name="40% — акцент2 3 20" xfId="18480"/>
    <cellStyle name="40% - Акцент2 3 20 10" xfId="40370"/>
    <cellStyle name="40% - Акцент2 3 20 11" xfId="42376"/>
    <cellStyle name="40% - Акцент2 3 20 12" xfId="42956"/>
    <cellStyle name="40% - Акцент2 3 20 13" xfId="49532"/>
    <cellStyle name="40% - Акцент2 3 20 2" xfId="6649"/>
    <cellStyle name="40% - Акцент2 3 20 3" xfId="26782"/>
    <cellStyle name="40% - Акцент2 3 20 4" xfId="28638"/>
    <cellStyle name="40% - Акцент2 3 20 5" xfId="17335"/>
    <cellStyle name="40% - Акцент2 3 20 6" xfId="18165"/>
    <cellStyle name="40% - Акцент2 3 20 7" xfId="33637"/>
    <cellStyle name="40% - Акцент2 3 20 8" xfId="36565"/>
    <cellStyle name="40% - Акцент2 3 20 9" xfId="36635"/>
    <cellStyle name="40% - Акцент2 3 21" xfId="2158"/>
    <cellStyle name="40% — акцент2 3 21" xfId="24174"/>
    <cellStyle name="40% - Акцент2 3 21 10" xfId="42177"/>
    <cellStyle name="40% - Акцент2 3 21 11" xfId="45043"/>
    <cellStyle name="40% - Акцент2 3 21 12" xfId="49533"/>
    <cellStyle name="40% - Акцент2 3 21 2" xfId="6650"/>
    <cellStyle name="40% - Акцент2 3 21 3" xfId="14666"/>
    <cellStyle name="40% - Акцент2 3 21 4" xfId="28146"/>
    <cellStyle name="40% - Акцент2 3 21 5" xfId="21369"/>
    <cellStyle name="40% - Акцент2 3 21 6" xfId="33869"/>
    <cellStyle name="40% - Акцент2 3 21 7" xfId="36416"/>
    <cellStyle name="40% - Акцент2 3 21 8" xfId="24965"/>
    <cellStyle name="40% - Акцент2 3 21 9" xfId="40371"/>
    <cellStyle name="40% - Акцент2 3 22" xfId="2159"/>
    <cellStyle name="40% — акцент2 3 22" xfId="22924"/>
    <cellStyle name="40% - Акцент2 3 22 10" xfId="42978"/>
    <cellStyle name="40% - Акцент2 3 22 11" xfId="49534"/>
    <cellStyle name="40% - Акцент2 3 22 2" xfId="6651"/>
    <cellStyle name="40% - Акцент2 3 22 3" xfId="20357"/>
    <cellStyle name="40% - Акцент2 3 22 4" xfId="31309"/>
    <cellStyle name="40% - Акцент2 3 22 5" xfId="36319"/>
    <cellStyle name="40% - Акцент2 3 22 6" xfId="35264"/>
    <cellStyle name="40% - Акцент2 3 22 7" xfId="29227"/>
    <cellStyle name="40% - Акцент2 3 22 8" xfId="40372"/>
    <cellStyle name="40% - Акцент2 3 22 9" xfId="42288"/>
    <cellStyle name="40% - Акцент2 3 23" xfId="2160"/>
    <cellStyle name="40% — акцент2 3 23" xfId="27009"/>
    <cellStyle name="40% - Акцент2 3 23 10" xfId="49535"/>
    <cellStyle name="40% - Акцент2 3 23 2" xfId="6652"/>
    <cellStyle name="40% - Акцент2 3 23 3" xfId="31804"/>
    <cellStyle name="40% - Акцент2 3 23 4" xfId="36116"/>
    <cellStyle name="40% - Акцент2 3 23 5" xfId="18237"/>
    <cellStyle name="40% - Акцент2 3 23 6" xfId="31838"/>
    <cellStyle name="40% - Акцент2 3 23 7" xfId="40373"/>
    <cellStyle name="40% - Акцент2 3 23 8" xfId="42131"/>
    <cellStyle name="40% - Акцент2 3 23 9" xfId="42096"/>
    <cellStyle name="40% - Акцент2 3 24" xfId="2161"/>
    <cellStyle name="40% — акцент2 3 24" xfId="19568"/>
    <cellStyle name="40% - Акцент2 3 24 2" xfId="6653"/>
    <cellStyle name="40% - Акцент2 3 24 3" xfId="35922"/>
    <cellStyle name="40% - Акцент2 3 24 4" xfId="31441"/>
    <cellStyle name="40% - Акцент2 3 24 5" xfId="24975"/>
    <cellStyle name="40% - Акцент2 3 24 6" xfId="40374"/>
    <cellStyle name="40% - Акцент2 3 24 7" xfId="41995"/>
    <cellStyle name="40% - Акцент2 3 24 8" xfId="46003"/>
    <cellStyle name="40% - Акцент2 3 24 9" xfId="49536"/>
    <cellStyle name="40% - Акцент2 3 25" xfId="2133"/>
    <cellStyle name="40% — акцент2 3 25" xfId="35531"/>
    <cellStyle name="40% - Акцент2 3 25 2" xfId="15395"/>
    <cellStyle name="40% - Акцент2 3 25 3" xfId="32249"/>
    <cellStyle name="40% - Акцент2 3 25 4" xfId="35652"/>
    <cellStyle name="40% - Акцент2 3 25 5" xfId="40346"/>
    <cellStyle name="40% - Акцент2 3 25 6" xfId="44610"/>
    <cellStyle name="40% - Акцент2 3 25 7" xfId="45675"/>
    <cellStyle name="40% - Акцент2 3 25 8" xfId="49508"/>
    <cellStyle name="40% - Акцент2 3 26" xfId="3927"/>
    <cellStyle name="40% — акцент2 3 26" xfId="26167"/>
    <cellStyle name="40% - Акцент2 3 27" xfId="4199"/>
    <cellStyle name="40% — акцент2 3 27" xfId="34102"/>
    <cellStyle name="40% - Акцент2 3 28" xfId="4472"/>
    <cellStyle name="40% — акцент2 3 28" xfId="40347"/>
    <cellStyle name="40% - Акцент2 3 29" xfId="4540"/>
    <cellStyle name="40% — акцент2 3 29" xfId="45269"/>
    <cellStyle name="40% - Акцент2 3 3" xfId="2162"/>
    <cellStyle name="40% — акцент2 3 3" xfId="2163"/>
    <cellStyle name="40% - Акцент2 3 3 10" xfId="35725"/>
    <cellStyle name="40% — акцент2 3 3 10" xfId="35528"/>
    <cellStyle name="40% - Акцент2 3 3 11" xfId="24742"/>
    <cellStyle name="40% — акцент2 3 3 11" xfId="34398"/>
    <cellStyle name="40% - Акцент2 3 3 12" xfId="35726"/>
    <cellStyle name="40% — акцент2 3 3 12" xfId="36962"/>
    <cellStyle name="40% - Акцент2 3 3 13" xfId="40375"/>
    <cellStyle name="40% — акцент2 3 3 13" xfId="40376"/>
    <cellStyle name="40% - Акцент2 3 3 14" xfId="43493"/>
    <cellStyle name="40% — акцент2 3 3 14" xfId="46832"/>
    <cellStyle name="40% - Акцент2 3 3 15" xfId="42857"/>
    <cellStyle name="40% — акцент2 3 3 15" xfId="44828"/>
    <cellStyle name="40% - Акцент2 3 3 16" xfId="49537"/>
    <cellStyle name="40% — акцент2 3 3 16" xfId="49538"/>
    <cellStyle name="40% - Акцент2 3 3 2" xfId="6654"/>
    <cellStyle name="40% — акцент2 3 3 2" xfId="6655"/>
    <cellStyle name="40% - Акцент2 3 3 3" xfId="15423"/>
    <cellStyle name="40% — акцент2 3 3 3" xfId="15424"/>
    <cellStyle name="40% - Акцент2 3 3 4" xfId="23280"/>
    <cellStyle name="40% — акцент2 3 3 4" xfId="22996"/>
    <cellStyle name="40% - Акцент2 3 3 5" xfId="15884"/>
    <cellStyle name="40% — акцент2 3 3 5" xfId="18838"/>
    <cellStyle name="40% - Акцент2 3 3 6" xfId="18243"/>
    <cellStyle name="40% — акцент2 3 3 6" xfId="25190"/>
    <cellStyle name="40% - Акцент2 3 3 7" xfId="28417"/>
    <cellStyle name="40% — акцент2 3 3 7" xfId="19054"/>
    <cellStyle name="40% - Акцент2 3 3 8" xfId="19117"/>
    <cellStyle name="40% — акцент2 3 3 8" xfId="29800"/>
    <cellStyle name="40% - Акцент2 3 3 9" xfId="21417"/>
    <cellStyle name="40% — акцент2 3 3 9" xfId="22032"/>
    <cellStyle name="40% - Акцент2 3 30" xfId="4362"/>
    <cellStyle name="40% — акцент2 3 30" xfId="46403"/>
    <cellStyle name="40% - Акцент2 3 31" xfId="6624"/>
    <cellStyle name="40% — акцент2 3 31" xfId="49509"/>
    <cellStyle name="40% - Акцент2 3 32" xfId="8422"/>
    <cellStyle name="40% - Акцент2 3 32 2" xfId="21119"/>
    <cellStyle name="40% - Акцент2 3 33" xfId="8423"/>
    <cellStyle name="40% - Акцент2 3 33 2" xfId="21120"/>
    <cellStyle name="40% - Акцент2 3 34" xfId="8774"/>
    <cellStyle name="40% - Акцент2 3 35" xfId="9093"/>
    <cellStyle name="40% - Акцент2 3 36" xfId="9411"/>
    <cellStyle name="40% - Акцент2 3 37" xfId="9729"/>
    <cellStyle name="40% - Акцент2 3 38" xfId="10047"/>
    <cellStyle name="40% - Акцент2 3 39" xfId="10365"/>
    <cellStyle name="40% - Акцент2 3 4" xfId="2164"/>
    <cellStyle name="40% — акцент2 3 4" xfId="2165"/>
    <cellStyle name="40% - Акцент2 3 4 10" xfId="34140"/>
    <cellStyle name="40% — акцент2 3 4 10" xfId="35335"/>
    <cellStyle name="40% - Акцент2 3 4 11" xfId="25337"/>
    <cellStyle name="40% — акцент2 3 4 11" xfId="36159"/>
    <cellStyle name="40% - Акцент2 3 4 12" xfId="37270"/>
    <cellStyle name="40% — акцент2 3 4 12" xfId="37300"/>
    <cellStyle name="40% - Акцент2 3 4 13" xfId="40377"/>
    <cellStyle name="40% — акцент2 3 4 13" xfId="40378"/>
    <cellStyle name="40% - Акцент2 3 4 14" xfId="46668"/>
    <cellStyle name="40% — акцент2 3 4 14" xfId="46508"/>
    <cellStyle name="40% - Акцент2 3 4 15" xfId="44994"/>
    <cellStyle name="40% — акцент2 3 4 15" xfId="45159"/>
    <cellStyle name="40% - Акцент2 3 4 16" xfId="49539"/>
    <cellStyle name="40% — акцент2 3 4 16" xfId="49540"/>
    <cellStyle name="40% - Акцент2 3 4 2" xfId="6656"/>
    <cellStyle name="40% — акцент2 3 4 2" xfId="6657"/>
    <cellStyle name="40% - Акцент2 3 4 3" xfId="15425"/>
    <cellStyle name="40% — акцент2 3 4 3" xfId="15426"/>
    <cellStyle name="40% - Акцент2 3 4 4" xfId="22708"/>
    <cellStyle name="40% — акцент2 3 4 4" xfId="22422"/>
    <cellStyle name="40% - Акцент2 3 4 5" xfId="19966"/>
    <cellStyle name="40% — акцент2 3 4 5" xfId="14759"/>
    <cellStyle name="40% - Акцент2 3 4 6" xfId="23736"/>
    <cellStyle name="40% — акцент2 3 4 6" xfId="22257"/>
    <cellStyle name="40% - Акцент2 3 4 7" xfId="29224"/>
    <cellStyle name="40% — акцент2 3 4 7" xfId="25405"/>
    <cellStyle name="40% - Акцент2 3 4 8" xfId="32958"/>
    <cellStyle name="40% — акцент2 3 4 8" xfId="32705"/>
    <cellStyle name="40% - Акцент2 3 4 9" xfId="32639"/>
    <cellStyle name="40% — акцент2 3 4 9" xfId="31384"/>
    <cellStyle name="40% - Акцент2 3 40" xfId="10683"/>
    <cellStyle name="40% - Акцент2 3 41" xfId="11001"/>
    <cellStyle name="40% - Акцент2 3 42" xfId="11319"/>
    <cellStyle name="40% - Акцент2 3 43" xfId="11637"/>
    <cellStyle name="40% - Акцент2 3 44" xfId="11955"/>
    <cellStyle name="40% - Акцент2 3 45" xfId="12272"/>
    <cellStyle name="40% - Акцент2 3 46" xfId="12591"/>
    <cellStyle name="40% - Акцент2 3 47" xfId="12908"/>
    <cellStyle name="40% - Акцент2 3 48" xfId="13226"/>
    <cellStyle name="40% - Акцент2 3 49" xfId="13549"/>
    <cellStyle name="40% - Акцент2 3 5" xfId="2166"/>
    <cellStyle name="40% — акцент2 3 5" xfId="2167"/>
    <cellStyle name="40% - Акцент2 3 5 10" xfId="35141"/>
    <cellStyle name="40% — акцент2 3 5 10" xfId="34938"/>
    <cellStyle name="40% - Акцент2 3 5 11" xfId="31208"/>
    <cellStyle name="40% — акцент2 3 5 11" xfId="33199"/>
    <cellStyle name="40% - Акцент2 3 5 12" xfId="34981"/>
    <cellStyle name="40% — акцент2 3 5 12" xfId="14099"/>
    <cellStyle name="40% - Акцент2 3 5 13" xfId="40379"/>
    <cellStyle name="40% — акцент2 3 5 13" xfId="40380"/>
    <cellStyle name="40% - Акцент2 3 5 14" xfId="46348"/>
    <cellStyle name="40% — акцент2 3 5 14" xfId="46193"/>
    <cellStyle name="40% - Акцент2 3 5 15" xfId="44530"/>
    <cellStyle name="40% — акцент2 3 5 15" xfId="44694"/>
    <cellStyle name="40% - Акцент2 3 5 16" xfId="49541"/>
    <cellStyle name="40% — акцент2 3 5 16" xfId="49542"/>
    <cellStyle name="40% - Акцент2 3 5 2" xfId="6658"/>
    <cellStyle name="40% — акцент2 3 5 2" xfId="6659"/>
    <cellStyle name="40% - Акцент2 3 5 3" xfId="15427"/>
    <cellStyle name="40% — акцент2 3 5 3" xfId="15428"/>
    <cellStyle name="40% - Акцент2 3 5 4" xfId="22121"/>
    <cellStyle name="40% — акцент2 3 5 4" xfId="21831"/>
    <cellStyle name="40% - Акцент2 3 5 5" xfId="15885"/>
    <cellStyle name="40% — акцент2 3 5 5" xfId="18839"/>
    <cellStyle name="40% - Акцент2 3 5 6" xfId="23421"/>
    <cellStyle name="40% — акцент2 3 5 6" xfId="14354"/>
    <cellStyle name="40% - Акцент2 3 5 7" xfId="24910"/>
    <cellStyle name="40% — акцент2 3 5 7" xfId="24576"/>
    <cellStyle name="40% - Акцент2 3 5 8" xfId="32461"/>
    <cellStyle name="40% — акцент2 3 5 8" xfId="32206"/>
    <cellStyle name="40% - Акцент2 3 5 9" xfId="27731"/>
    <cellStyle name="40% — акцент2 3 5 9" xfId="30434"/>
    <cellStyle name="40% - Акцент2 3 50" xfId="16805"/>
    <cellStyle name="40% - Акцент2 3 51" xfId="25270"/>
    <cellStyle name="40% - Акцент2 3 52" xfId="25372"/>
    <cellStyle name="40% - Акцент2 3 53" xfId="16892"/>
    <cellStyle name="40% - Акцент2 3 54" xfId="17271"/>
    <cellStyle name="40% - Акцент2 3 55" xfId="26136"/>
    <cellStyle name="40% - Акцент2 3 56" xfId="33274"/>
    <cellStyle name="40% - Акцент2 3 57" xfId="29350"/>
    <cellStyle name="40% - Акцент2 3 58" xfId="24776"/>
    <cellStyle name="40% - Акцент2 3 59" xfId="38568"/>
    <cellStyle name="40% - Акцент2 3 6" xfId="2168"/>
    <cellStyle name="40% — акцент2 3 6" xfId="2169"/>
    <cellStyle name="40% - Акцент2 3 6 10" xfId="14517"/>
    <cellStyle name="40% — акцент2 3 6 10" xfId="16991"/>
    <cellStyle name="40% - Акцент2 3 6 11" xfId="15467"/>
    <cellStyle name="40% — акцент2 3 6 11" xfId="31847"/>
    <cellStyle name="40% - Акцент2 3 6 12" xfId="28092"/>
    <cellStyle name="40% — акцент2 3 6 12" xfId="36268"/>
    <cellStyle name="40% - Акцент2 3 6 13" xfId="40381"/>
    <cellStyle name="40% — акцент2 3 6 13" xfId="40382"/>
    <cellStyle name="40% - Акцент2 3 6 14" xfId="46041"/>
    <cellStyle name="40% — акцент2 3 6 14" xfId="45884"/>
    <cellStyle name="40% - Акцент2 3 6 15" xfId="44829"/>
    <cellStyle name="40% — акцент2 3 6 15" xfId="47636"/>
    <cellStyle name="40% - Акцент2 3 6 16" xfId="49543"/>
    <cellStyle name="40% — акцент2 3 6 16" xfId="49544"/>
    <cellStyle name="40% - Акцент2 3 6 2" xfId="6660"/>
    <cellStyle name="40% — акцент2 3 6 2" xfId="6661"/>
    <cellStyle name="40% - Акцент2 3 6 3" xfId="15429"/>
    <cellStyle name="40% — акцент2 3 6 3" xfId="15430"/>
    <cellStyle name="40% - Акцент2 3 6 4" xfId="21535"/>
    <cellStyle name="40% — акцент2 3 6 4" xfId="22709"/>
    <cellStyle name="40% - Акцент2 3 6 5" xfId="19967"/>
    <cellStyle name="40% — акцент2 3 6 5" xfId="17894"/>
    <cellStyle name="40% - Акцент2 3 6 6" xfId="14306"/>
    <cellStyle name="40% — акцент2 3 6 6" xfId="18364"/>
    <cellStyle name="40% - Акцент2 3 6 7" xfId="17350"/>
    <cellStyle name="40% — акцент2 3 6 7" xfId="31159"/>
    <cellStyle name="40% - Акцент2 3 6 8" xfId="31952"/>
    <cellStyle name="40% — акцент2 3 6 8" xfId="31690"/>
    <cellStyle name="40% - Акцент2 3 6 9" xfId="22491"/>
    <cellStyle name="40% — акцент2 3 6 9" xfId="28100"/>
    <cellStyle name="40% - Акцент2 3 60" xfId="38745"/>
    <cellStyle name="40% - Акцент2 3 61" xfId="41887"/>
    <cellStyle name="40% - Акцент2 3 62" xfId="47872"/>
    <cellStyle name="40% - Акцент2 3 7" xfId="2170"/>
    <cellStyle name="40% — акцент2 3 7" xfId="2171"/>
    <cellStyle name="40% - Акцент2 3 7 10" xfId="34532"/>
    <cellStyle name="40% — акцент2 3 7 10" xfId="34543"/>
    <cellStyle name="40% - Акцент2 3 7 11" xfId="21965"/>
    <cellStyle name="40% — акцент2 3 7 11" xfId="35087"/>
    <cellStyle name="40% - Акцент2 3 7 12" xfId="28880"/>
    <cellStyle name="40% — акцент2 3 7 12" xfId="33733"/>
    <cellStyle name="40% - Акцент2 3 7 13" xfId="40383"/>
    <cellStyle name="40% — акцент2 3 7 13" xfId="40384"/>
    <cellStyle name="40% - Акцент2 3 7 14" xfId="43490"/>
    <cellStyle name="40% — акцент2 3 7 14" xfId="43489"/>
    <cellStyle name="40% - Акцент2 3 7 15" xfId="47557"/>
    <cellStyle name="40% — акцент2 3 7 15" xfId="47477"/>
    <cellStyle name="40% - Акцент2 3 7 16" xfId="49545"/>
    <cellStyle name="40% — акцент2 3 7 16" xfId="49546"/>
    <cellStyle name="40% - Акцент2 3 7 2" xfId="6662"/>
    <cellStyle name="40% — акцент2 3 7 2" xfId="6663"/>
    <cellStyle name="40% - Акцент2 3 7 3" xfId="15431"/>
    <cellStyle name="40% — акцент2 3 7 3" xfId="15432"/>
    <cellStyle name="40% - Акцент2 3 7 4" xfId="22423"/>
    <cellStyle name="40% — акцент2 3 7 4" xfId="22122"/>
    <cellStyle name="40% - Акцент2 3 7 5" xfId="15886"/>
    <cellStyle name="40% — акцент2 3 7 5" xfId="18840"/>
    <cellStyle name="40% - Акцент2 3 7 6" xfId="18326"/>
    <cellStyle name="40% — акцент2 3 7 6" xfId="21316"/>
    <cellStyle name="40% - Акцент2 3 7 7" xfId="30884"/>
    <cellStyle name="40% — акцент2 3 7 7" xfId="30621"/>
    <cellStyle name="40% - Акцент2 3 7 8" xfId="31439"/>
    <cellStyle name="40% — акцент2 3 7 8" xfId="31206"/>
    <cellStyle name="40% - Акцент2 3 7 9" xfId="14686"/>
    <cellStyle name="40% — акцент2 3 7 9" xfId="13969"/>
    <cellStyle name="40% - Акцент2 3 8" xfId="2172"/>
    <cellStyle name="40% — акцент2 3 8" xfId="2173"/>
    <cellStyle name="40% - Акцент2 3 8 10" xfId="27193"/>
    <cellStyle name="40% — акцент2 3 8 10" xfId="32082"/>
    <cellStyle name="40% - Акцент2 3 8 11" xfId="23050"/>
    <cellStyle name="40% — акцент2 3 8 11" xfId="32631"/>
    <cellStyle name="40% - Акцент2 3 8 12" xfId="33854"/>
    <cellStyle name="40% — акцент2 3 8 12" xfId="38332"/>
    <cellStyle name="40% - Акцент2 3 8 13" xfId="40385"/>
    <cellStyle name="40% — акцент2 3 8 13" xfId="40386"/>
    <cellStyle name="40% - Акцент2 3 8 14" xfId="43488"/>
    <cellStyle name="40% — акцент2 3 8 14" xfId="43487"/>
    <cellStyle name="40% - Акцент2 3 8 15" xfId="47399"/>
    <cellStyle name="40% — акцент2 3 8 15" xfId="47323"/>
    <cellStyle name="40% - Акцент2 3 8 16" xfId="49547"/>
    <cellStyle name="40% — акцент2 3 8 16" xfId="49548"/>
    <cellStyle name="40% - Акцент2 3 8 2" xfId="6664"/>
    <cellStyle name="40% — акцент2 3 8 2" xfId="6665"/>
    <cellStyle name="40% - Акцент2 3 8 3" xfId="15433"/>
    <cellStyle name="40% — акцент2 3 8 3" xfId="15434"/>
    <cellStyle name="40% - Акцент2 3 8 4" xfId="21832"/>
    <cellStyle name="40% — акцент2 3 8 4" xfId="21536"/>
    <cellStyle name="40% - Акцент2 3 8 5" xfId="19968"/>
    <cellStyle name="40% — акцент2 3 8 5" xfId="27716"/>
    <cellStyle name="40% - Акцент2 3 8 6" xfId="29402"/>
    <cellStyle name="40% — акцент2 3 8 6" xfId="29131"/>
    <cellStyle name="40% - Акцент2 3 8 7" xfId="30360"/>
    <cellStyle name="40% — акцент2 3 8 7" xfId="30085"/>
    <cellStyle name="40% - Акцент2 3 8 8" xfId="27920"/>
    <cellStyle name="40% — акцент2 3 8 8" xfId="29466"/>
    <cellStyle name="40% - Акцент2 3 8 9" xfId="27600"/>
    <cellStyle name="40% — акцент2 3 8 9" xfId="14970"/>
    <cellStyle name="40% - Акцент2 3 9" xfId="2174"/>
    <cellStyle name="40% — акцент2 3 9" xfId="2175"/>
    <cellStyle name="40% - Акцент2 3 9 10" xfId="34562"/>
    <cellStyle name="40% — акцент2 3 9 10" xfId="34396"/>
    <cellStyle name="40% - Акцент2 3 9 11" xfId="37625"/>
    <cellStyle name="40% — акцент2 3 9 11" xfId="37476"/>
    <cellStyle name="40% - Акцент2 3 9 12" xfId="38251"/>
    <cellStyle name="40% — акцент2 3 9 12" xfId="38174"/>
    <cellStyle name="40% - Акцент2 3 9 13" xfId="40387"/>
    <cellStyle name="40% — акцент2 3 9 13" xfId="40388"/>
    <cellStyle name="40% - Акцент2 3 9 14" xfId="43486"/>
    <cellStyle name="40% — акцент2 3 9 14" xfId="43485"/>
    <cellStyle name="40% - Акцент2 3 9 15" xfId="44995"/>
    <cellStyle name="40% — акцент2 3 9 15" xfId="47245"/>
    <cellStyle name="40% - Акцент2 3 9 16" xfId="49549"/>
    <cellStyle name="40% — акцент2 3 9 16" xfId="49550"/>
    <cellStyle name="40% - Акцент2 3 9 2" xfId="6666"/>
    <cellStyle name="40% — акцент2 3 9 2" xfId="6667"/>
    <cellStyle name="40% - Акцент2 3 9 3" xfId="15435"/>
    <cellStyle name="40% — акцент2 3 9 3" xfId="15436"/>
    <cellStyle name="40% - Акцент2 3 9 4" xfId="20160"/>
    <cellStyle name="40% — акцент2 3 9 4" xfId="17124"/>
    <cellStyle name="40% - Акцент2 3 9 5" xfId="27418"/>
    <cellStyle name="40% — акцент2 3 9 5" xfId="27131"/>
    <cellStyle name="40% - Акцент2 3 9 6" xfId="28843"/>
    <cellStyle name="40% — акцент2 3 9 6" xfId="28555"/>
    <cellStyle name="40% - Акцент2 3 9 7" xfId="29822"/>
    <cellStyle name="40% — акцент2 3 9 7" xfId="29559"/>
    <cellStyle name="40% - Акцент2 3 9 8" xfId="19178"/>
    <cellStyle name="40% — акцент2 3 9 8" xfId="26729"/>
    <cellStyle name="40% - Акцент2 3 9 9" xfId="29079"/>
    <cellStyle name="40% — акцент2 3 9 9" xfId="18759"/>
    <cellStyle name="40% — акцент2 30" xfId="8406"/>
    <cellStyle name="40% — акцент2 30 2" xfId="21103"/>
    <cellStyle name="40% — акцент2 31" xfId="8440"/>
    <cellStyle name="40% — акцент2 31 2" xfId="21137"/>
    <cellStyle name="40% — акцент2 32" xfId="8762"/>
    <cellStyle name="40% — акцент2 33" xfId="9081"/>
    <cellStyle name="40% — акцент2 34" xfId="9399"/>
    <cellStyle name="40% — акцент2 35" xfId="9717"/>
    <cellStyle name="40% — акцент2 36" xfId="10035"/>
    <cellStyle name="40% — акцент2 37" xfId="10353"/>
    <cellStyle name="40% — акцент2 38" xfId="10671"/>
    <cellStyle name="40% — акцент2 39" xfId="10989"/>
    <cellStyle name="40% - Акцент2 4" xfId="197"/>
    <cellStyle name="40% — акцент2 4" xfId="2177"/>
    <cellStyle name="40% - Акцент2 4 10" xfId="2178"/>
    <cellStyle name="40% — акцент2 4 10" xfId="29971"/>
    <cellStyle name="40% - Акцент2 4 10 2" xfId="6670"/>
    <cellStyle name="40% - Акцент2 4 10 3" xfId="37016"/>
    <cellStyle name="40% - Акцент2 4 10 4" xfId="32089"/>
    <cellStyle name="40% - Акцент2 4 10 5" xfId="40391"/>
    <cellStyle name="40% - Акцент2 4 10 6" xfId="46522"/>
    <cellStyle name="40% - Акцент2 4 10 7" xfId="47007"/>
    <cellStyle name="40% - Акцент2 4 10 8" xfId="49553"/>
    <cellStyle name="40% - Акцент2 4 11" xfId="2176"/>
    <cellStyle name="40% — акцент2 4 11" xfId="37170"/>
    <cellStyle name="40% - Акцент2 4 11 2" xfId="15437"/>
    <cellStyle name="40% - Акцент2 4 11 3" xfId="38097"/>
    <cellStyle name="40% - Акцент2 4 11 4" xfId="40389"/>
    <cellStyle name="40% - Акцент2 4 11 5" xfId="46846"/>
    <cellStyle name="40% - Акцент2 4 11 6" xfId="47164"/>
    <cellStyle name="40% - Акцент2 4 11 7" xfId="49551"/>
    <cellStyle name="40% - Акцент2 4 12" xfId="3929"/>
    <cellStyle name="40% — акцент2 4 12" xfId="38019"/>
    <cellStyle name="40% - Акцент2 4 13" xfId="4201"/>
    <cellStyle name="40% — акцент2 4 13" xfId="40390"/>
    <cellStyle name="40% - Акцент2 4 14" xfId="4474"/>
    <cellStyle name="40% — акцент2 4 14" xfId="46681"/>
    <cellStyle name="40% - Акцент2 4 15" xfId="4535"/>
    <cellStyle name="40% — акцент2 4 15" xfId="47085"/>
    <cellStyle name="40% - Акцент2 4 16" xfId="4377"/>
    <cellStyle name="40% — акцент2 4 16" xfId="49552"/>
    <cellStyle name="40% - Акцент2 4 17" xfId="6668"/>
    <cellStyle name="40% - Акцент2 4 18" xfId="8424"/>
    <cellStyle name="40% - Акцент2 4 18 2" xfId="21121"/>
    <cellStyle name="40% - Акцент2 4 19" xfId="8421"/>
    <cellStyle name="40% - Акцент2 4 19 2" xfId="21118"/>
    <cellStyle name="40% - Акцент2 4 2" xfId="198"/>
    <cellStyle name="40% — акцент2 4 2" xfId="6669"/>
    <cellStyle name="40% - Акцент2 4 2 10" xfId="10368"/>
    <cellStyle name="40% - Акцент2 4 2 11" xfId="10686"/>
    <cellStyle name="40% - Акцент2 4 2 12" xfId="11004"/>
    <cellStyle name="40% - Акцент2 4 2 13" xfId="11322"/>
    <cellStyle name="40% - Акцент2 4 2 14" xfId="11640"/>
    <cellStyle name="40% - Акцент2 4 2 15" xfId="11958"/>
    <cellStyle name="40% - Акцент2 4 2 16" xfId="12275"/>
    <cellStyle name="40% - Акцент2 4 2 17" xfId="12594"/>
    <cellStyle name="40% - Акцент2 4 2 18" xfId="12911"/>
    <cellStyle name="40% - Акцент2 4 2 19" xfId="13229"/>
    <cellStyle name="40% - Акцент2 4 2 2" xfId="2179"/>
    <cellStyle name="40% - Акцент2 4 2 2 2" xfId="6672"/>
    <cellStyle name="40% - Акцент2 4 2 20" xfId="13552"/>
    <cellStyle name="40% - Акцент2 4 2 21" xfId="20895"/>
    <cellStyle name="40% - Акцент2 4 2 22" xfId="20839"/>
    <cellStyle name="40% - Акцент2 4 2 23" xfId="25937"/>
    <cellStyle name="40% - Акцент2 4 2 24" xfId="19676"/>
    <cellStyle name="40% - Акцент2 4 2 25" xfId="23205"/>
    <cellStyle name="40% - Акцент2 4 2 26" xfId="17380"/>
    <cellStyle name="40% - Акцент2 4 2 27" xfId="33513"/>
    <cellStyle name="40% - Акцент2 4 2 28" xfId="34616"/>
    <cellStyle name="40% - Акцент2 4 2 29" xfId="35388"/>
    <cellStyle name="40% - Акцент2 4 2 3" xfId="3930"/>
    <cellStyle name="40% - Акцент2 4 2 30" xfId="38571"/>
    <cellStyle name="40% - Акцент2 4 2 31" xfId="38742"/>
    <cellStyle name="40% - Акцент2 4 2 32" xfId="46153"/>
    <cellStyle name="40% - Акцент2 4 2 33" xfId="47875"/>
    <cellStyle name="40% - Акцент2 4 2 4" xfId="6671"/>
    <cellStyle name="40% - Акцент2 4 2 5" xfId="8777"/>
    <cellStyle name="40% - Акцент2 4 2 6" xfId="9096"/>
    <cellStyle name="40% - Акцент2 4 2 7" xfId="9414"/>
    <cellStyle name="40% - Акцент2 4 2 8" xfId="9732"/>
    <cellStyle name="40% - Акцент2 4 2 9" xfId="10050"/>
    <cellStyle name="40% - Акцент2 4 20" xfId="8776"/>
    <cellStyle name="40% - Акцент2 4 21" xfId="9095"/>
    <cellStyle name="40% - Акцент2 4 22" xfId="9413"/>
    <cellStyle name="40% - Акцент2 4 23" xfId="9731"/>
    <cellStyle name="40% - Акцент2 4 24" xfId="10049"/>
    <cellStyle name="40% - Акцент2 4 25" xfId="10367"/>
    <cellStyle name="40% - Акцент2 4 26" xfId="10685"/>
    <cellStyle name="40% - Акцент2 4 27" xfId="11003"/>
    <cellStyle name="40% - Акцент2 4 28" xfId="11321"/>
    <cellStyle name="40% - Акцент2 4 29" xfId="11639"/>
    <cellStyle name="40% - Акцент2 4 3" xfId="2180"/>
    <cellStyle name="40% — акцент2 4 3" xfId="15438"/>
    <cellStyle name="40% - Акцент2 4 3 10" xfId="36714"/>
    <cellStyle name="40% - Акцент2 4 3 11" xfId="37854"/>
    <cellStyle name="40% - Акцент2 4 3 12" xfId="40392"/>
    <cellStyle name="40% - Акцент2 4 3 13" xfId="46205"/>
    <cellStyle name="40% - Акцент2 4 3 14" xfId="38812"/>
    <cellStyle name="40% - Акцент2 4 3 15" xfId="49554"/>
    <cellStyle name="40% - Акцент2 4 3 2" xfId="6673"/>
    <cellStyle name="40% - Акцент2 4 3 3" xfId="25025"/>
    <cellStyle name="40% - Акцент2 4 3 4" xfId="25977"/>
    <cellStyle name="40% - Акцент2 4 3 5" xfId="26156"/>
    <cellStyle name="40% - Акцент2 4 3 6" xfId="21279"/>
    <cellStyle name="40% - Акцент2 4 3 7" xfId="20462"/>
    <cellStyle name="40% - Акцент2 4 3 8" xfId="34259"/>
    <cellStyle name="40% - Акцент2 4 3 9" xfId="34606"/>
    <cellStyle name="40% - Акцент2 4 30" xfId="11957"/>
    <cellStyle name="40% - Акцент2 4 31" xfId="12274"/>
    <cellStyle name="40% - Акцент2 4 32" xfId="12593"/>
    <cellStyle name="40% - Акцент2 4 33" xfId="12910"/>
    <cellStyle name="40% - Акцент2 4 34" xfId="13228"/>
    <cellStyle name="40% - Акцент2 4 35" xfId="13551"/>
    <cellStyle name="40% - Акцент2 4 36" xfId="20894"/>
    <cellStyle name="40% - Акцент2 4 37" xfId="15682"/>
    <cellStyle name="40% - Акцент2 4 38" xfId="17814"/>
    <cellStyle name="40% - Акцент2 4 39" xfId="14062"/>
    <cellStyle name="40% - Акцент2 4 4" xfId="2181"/>
    <cellStyle name="40% — акцент2 4 4" xfId="16069"/>
    <cellStyle name="40% - Акцент2 4 4 10" xfId="37773"/>
    <cellStyle name="40% - Акцент2 4 4 11" xfId="40393"/>
    <cellStyle name="40% - Акцент2 4 4 12" xfId="43484"/>
    <cellStyle name="40% - Акцент2 4 4 13" xfId="42387"/>
    <cellStyle name="40% - Акцент2 4 4 14" xfId="49555"/>
    <cellStyle name="40% - Акцент2 4 4 2" xfId="6674"/>
    <cellStyle name="40% - Акцент2 4 4 3" xfId="25682"/>
    <cellStyle name="40% - Акцент2 4 4 4" xfId="23713"/>
    <cellStyle name="40% - Акцент2 4 4 5" xfId="23714"/>
    <cellStyle name="40% - Акцент2 4 4 6" xfId="20142"/>
    <cellStyle name="40% - Акцент2 4 4 7" xfId="34024"/>
    <cellStyle name="40% - Акцент2 4 4 8" xfId="28285"/>
    <cellStyle name="40% - Акцент2 4 4 9" xfId="36566"/>
    <cellStyle name="40% - Акцент2 4 40" xfId="22862"/>
    <cellStyle name="40% - Акцент2 4 41" xfId="32914"/>
    <cellStyle name="40% - Акцент2 4 42" xfId="34360"/>
    <cellStyle name="40% - Акцент2 4 43" xfId="35800"/>
    <cellStyle name="40% - Акцент2 4 44" xfId="13892"/>
    <cellStyle name="40% - Акцент2 4 45" xfId="38570"/>
    <cellStyle name="40% - Акцент2 4 46" xfId="38743"/>
    <cellStyle name="40% - Акцент2 4 47" xfId="46001"/>
    <cellStyle name="40% - Акцент2 4 48" xfId="47874"/>
    <cellStyle name="40% - Акцент2 4 5" xfId="2182"/>
    <cellStyle name="40% — акцент2 4 5" xfId="26549"/>
    <cellStyle name="40% - Акцент2 4 5 10" xfId="40394"/>
    <cellStyle name="40% - Акцент2 4 5 11" xfId="46053"/>
    <cellStyle name="40% - Акцент2 4 5 12" xfId="42166"/>
    <cellStyle name="40% - Акцент2 4 5 13" xfId="49556"/>
    <cellStyle name="40% - Акцент2 4 5 2" xfId="6675"/>
    <cellStyle name="40% - Акцент2 4 5 3" xfId="25203"/>
    <cellStyle name="40% - Акцент2 4 5 4" xfId="14396"/>
    <cellStyle name="40% - Акцент2 4 5 5" xfId="19413"/>
    <cellStyle name="40% - Акцент2 4 5 6" xfId="33799"/>
    <cellStyle name="40% - Акцент2 4 5 7" xfId="34332"/>
    <cellStyle name="40% - Акцент2 4 5 8" xfId="36417"/>
    <cellStyle name="40% - Акцент2 4 5 9" xfId="37698"/>
    <cellStyle name="40% - Акцент2 4 6" xfId="2183"/>
    <cellStyle name="40% — акцент2 4 6" xfId="24805"/>
    <cellStyle name="40% - Акцент2 4 6 10" xfId="45897"/>
    <cellStyle name="40% - Акцент2 4 6 11" xfId="45517"/>
    <cellStyle name="40% - Акцент2 4 6 12" xfId="49557"/>
    <cellStyle name="40% - Акцент2 4 6 2" xfId="6676"/>
    <cellStyle name="40% - Акцент2 4 6 3" xfId="29327"/>
    <cellStyle name="40% - Акцент2 4 6 4" xfId="30339"/>
    <cellStyle name="40% - Акцент2 4 6 5" xfId="25983"/>
    <cellStyle name="40% - Акцент2 4 6 6" xfId="25807"/>
    <cellStyle name="40% - Акцент2 4 6 7" xfId="35066"/>
    <cellStyle name="40% - Акцент2 4 6 8" xfId="36356"/>
    <cellStyle name="40% - Акцент2 4 6 9" xfId="40395"/>
    <cellStyle name="40% - Акцент2 4 7" xfId="2184"/>
    <cellStyle name="40% — акцент2 4 7" xfId="27525"/>
    <cellStyle name="40% - Акцент2 4 7 10" xfId="45986"/>
    <cellStyle name="40% - Акцент2 4 7 11" xfId="49558"/>
    <cellStyle name="40% - Акцент2 4 7 2" xfId="6677"/>
    <cellStyle name="40% - Акцент2 4 7 3" xfId="16138"/>
    <cellStyle name="40% - Акцент2 4 7 4" xfId="33560"/>
    <cellStyle name="40% - Акцент2 4 7 5" xfId="36320"/>
    <cellStyle name="40% - Акцент2 4 7 6" xfId="27925"/>
    <cellStyle name="40% - Акцент2 4 7 7" xfId="34623"/>
    <cellStyle name="40% - Акцент2 4 7 8" xfId="40396"/>
    <cellStyle name="40% - Акцент2 4 7 9" xfId="45741"/>
    <cellStyle name="40% - Акцент2 4 8" xfId="2185"/>
    <cellStyle name="40% — акцент2 4 8" xfId="18805"/>
    <cellStyle name="40% - Акцент2 4 8 10" xfId="49559"/>
    <cellStyle name="40% - Акцент2 4 8 2" xfId="6678"/>
    <cellStyle name="40% - Акцент2 4 8 3" xfId="33320"/>
    <cellStyle name="40% - Акцент2 4 8 4" xfId="36117"/>
    <cellStyle name="40% - Акцент2 4 8 5" xfId="34400"/>
    <cellStyle name="40% - Акцент2 4 8 6" xfId="36501"/>
    <cellStyle name="40% - Акцент2 4 8 7" xfId="40397"/>
    <cellStyle name="40% - Акцент2 4 8 8" xfId="45589"/>
    <cellStyle name="40% - Акцент2 4 8 9" xfId="46724"/>
    <cellStyle name="40% - Акцент2 4 9" xfId="2186"/>
    <cellStyle name="40% — акцент2 4 9" xfId="29036"/>
    <cellStyle name="40% - Акцент2 4 9 2" xfId="6679"/>
    <cellStyle name="40% - Акцент2 4 9 3" xfId="35923"/>
    <cellStyle name="40% - Акцент2 4 9 4" xfId="33936"/>
    <cellStyle name="40% - Акцент2 4 9 5" xfId="31987"/>
    <cellStyle name="40% - Акцент2 4 9 6" xfId="40398"/>
    <cellStyle name="40% - Акцент2 4 9 7" xfId="45424"/>
    <cellStyle name="40% - Акцент2 4 9 8" xfId="42164"/>
    <cellStyle name="40% - Акцент2 4 9 9" xfId="49560"/>
    <cellStyle name="40% — акцент2 40" xfId="11307"/>
    <cellStyle name="40% — акцент2 41" xfId="11625"/>
    <cellStyle name="40% — акцент2 42" xfId="11943"/>
    <cellStyle name="40% — акцент2 43" xfId="12260"/>
    <cellStyle name="40% — акцент2 44" xfId="12579"/>
    <cellStyle name="40% — акцент2 45" xfId="12896"/>
    <cellStyle name="40% — акцент2 46" xfId="13214"/>
    <cellStyle name="40% — акцент2 47" xfId="13537"/>
    <cellStyle name="40% — акцент2 48" xfId="13779"/>
    <cellStyle name="40% — акцент2 49" xfId="24851"/>
    <cellStyle name="40% - Акцент2 5" xfId="199"/>
    <cellStyle name="40% — акцент2 5" xfId="2188"/>
    <cellStyle name="40% - Акцент2 5 10" xfId="2189"/>
    <cellStyle name="40% — акцент2 5 10" xfId="35529"/>
    <cellStyle name="40% - Акцент2 5 10 2" xfId="6682"/>
    <cellStyle name="40% - Акцент2 5 10 3" xfId="18985"/>
    <cellStyle name="40% - Акцент2 5 10 4" xfId="33566"/>
    <cellStyle name="40% - Акцент2 5 10 5" xfId="40401"/>
    <cellStyle name="40% - Акцент2 5 10 6" xfId="44937"/>
    <cellStyle name="40% - Акцент2 5 10 7" xfId="45828"/>
    <cellStyle name="40% - Акцент2 5 10 8" xfId="49563"/>
    <cellStyle name="40% - Акцент2 5 11" xfId="2187"/>
    <cellStyle name="40% — акцент2 5 11" xfId="21958"/>
    <cellStyle name="40% - Акцент2 5 11 2" xfId="15447"/>
    <cellStyle name="40% - Акцент2 5 11 3" xfId="34152"/>
    <cellStyle name="40% - Акцент2 5 11 4" xfId="40399"/>
    <cellStyle name="40% - Акцент2 5 11 5" xfId="45266"/>
    <cellStyle name="40% - Акцент2 5 11 6" xfId="42059"/>
    <cellStyle name="40% - Акцент2 5 11 7" xfId="49561"/>
    <cellStyle name="40% - Акцент2 5 12" xfId="3931"/>
    <cellStyle name="40% — акцент2 5 12" xfId="34074"/>
    <cellStyle name="40% - Акцент2 5 13" xfId="4202"/>
    <cellStyle name="40% — акцент2 5 13" xfId="40400"/>
    <cellStyle name="40% - Акцент2 5 14" xfId="4476"/>
    <cellStyle name="40% — акцент2 5 14" xfId="45103"/>
    <cellStyle name="40% - Акцент2 5 15" xfId="4531"/>
    <cellStyle name="40% — акцент2 5 15" xfId="45356"/>
    <cellStyle name="40% - Акцент2 5 16" xfId="4386"/>
    <cellStyle name="40% — акцент2 5 16" xfId="49562"/>
    <cellStyle name="40% - Акцент2 5 17" xfId="6680"/>
    <cellStyle name="40% - Акцент2 5 18" xfId="8425"/>
    <cellStyle name="40% - Акцент2 5 18 2" xfId="21122"/>
    <cellStyle name="40% - Акцент2 5 19" xfId="8420"/>
    <cellStyle name="40% - Акцент2 5 19 2" xfId="21117"/>
    <cellStyle name="40% - Акцент2 5 2" xfId="200"/>
    <cellStyle name="40% — акцент2 5 2" xfId="6681"/>
    <cellStyle name="40% - Акцент2 5 2 10" xfId="10370"/>
    <cellStyle name="40% - Акцент2 5 2 11" xfId="10688"/>
    <cellStyle name="40% - Акцент2 5 2 12" xfId="11006"/>
    <cellStyle name="40% - Акцент2 5 2 13" xfId="11324"/>
    <cellStyle name="40% - Акцент2 5 2 14" xfId="11642"/>
    <cellStyle name="40% - Акцент2 5 2 15" xfId="11960"/>
    <cellStyle name="40% - Акцент2 5 2 16" xfId="12277"/>
    <cellStyle name="40% - Акцент2 5 2 17" xfId="12596"/>
    <cellStyle name="40% - Акцент2 5 2 18" xfId="12913"/>
    <cellStyle name="40% - Акцент2 5 2 19" xfId="13231"/>
    <cellStyle name="40% - Акцент2 5 2 2" xfId="2190"/>
    <cellStyle name="40% - Акцент2 5 2 2 2" xfId="6684"/>
    <cellStyle name="40% - Акцент2 5 2 20" xfId="13554"/>
    <cellStyle name="40% - Акцент2 5 2 21" xfId="16802"/>
    <cellStyle name="40% - Акцент2 5 2 22" xfId="20835"/>
    <cellStyle name="40% - Акцент2 5 2 23" xfId="18152"/>
    <cellStyle name="40% - Акцент2 5 2 24" xfId="20509"/>
    <cellStyle name="40% - Акцент2 5 2 25" xfId="27366"/>
    <cellStyle name="40% - Акцент2 5 2 26" xfId="19051"/>
    <cellStyle name="40% - Акцент2 5 2 27" xfId="33753"/>
    <cellStyle name="40% - Акцент2 5 2 28" xfId="33860"/>
    <cellStyle name="40% - Акцент2 5 2 29" xfId="33148"/>
    <cellStyle name="40% - Акцент2 5 2 3" xfId="3932"/>
    <cellStyle name="40% - Акцент2 5 2 30" xfId="38573"/>
    <cellStyle name="40% - Акцент2 5 2 31" xfId="38740"/>
    <cellStyle name="40% - Акцент2 5 2 32" xfId="42185"/>
    <cellStyle name="40% - Акцент2 5 2 33" xfId="47877"/>
    <cellStyle name="40% - Акцент2 5 2 4" xfId="6683"/>
    <cellStyle name="40% - Акцент2 5 2 5" xfId="8779"/>
    <cellStyle name="40% - Акцент2 5 2 6" xfId="9098"/>
    <cellStyle name="40% - Акцент2 5 2 7" xfId="9416"/>
    <cellStyle name="40% - Акцент2 5 2 8" xfId="9734"/>
    <cellStyle name="40% - Акцент2 5 2 9" xfId="10052"/>
    <cellStyle name="40% - Акцент2 5 20" xfId="8778"/>
    <cellStyle name="40% - Акцент2 5 21" xfId="9097"/>
    <cellStyle name="40% - Акцент2 5 22" xfId="9415"/>
    <cellStyle name="40% - Акцент2 5 23" xfId="9733"/>
    <cellStyle name="40% - Акцент2 5 24" xfId="10051"/>
    <cellStyle name="40% - Акцент2 5 25" xfId="10369"/>
    <cellStyle name="40% - Акцент2 5 26" xfId="10687"/>
    <cellStyle name="40% - Акцент2 5 27" xfId="11005"/>
    <cellStyle name="40% - Акцент2 5 28" xfId="11323"/>
    <cellStyle name="40% - Акцент2 5 29" xfId="11641"/>
    <cellStyle name="40% - Акцент2 5 3" xfId="2191"/>
    <cellStyle name="40% — акцент2 5 3" xfId="15448"/>
    <cellStyle name="40% - Акцент2 5 3 10" xfId="32388"/>
    <cellStyle name="40% - Акцент2 5 3 11" xfId="36034"/>
    <cellStyle name="40% - Акцент2 5 3 12" xfId="40402"/>
    <cellStyle name="40% - Акцент2 5 3 13" xfId="44608"/>
    <cellStyle name="40% - Акцент2 5 3 14" xfId="43025"/>
    <cellStyle name="40% - Акцент2 5 3 15" xfId="49564"/>
    <cellStyle name="40% - Акцент2 5 3 2" xfId="6685"/>
    <cellStyle name="40% - Акцент2 5 3 3" xfId="17407"/>
    <cellStyle name="40% - Акцент2 5 3 4" xfId="14250"/>
    <cellStyle name="40% - Акцент2 5 3 5" xfId="23777"/>
    <cellStyle name="40% - Акцент2 5 3 6" xfId="18060"/>
    <cellStyle name="40% - Акцент2 5 3 7" xfId="31138"/>
    <cellStyle name="40% - Акцент2 5 3 8" xfId="28687"/>
    <cellStyle name="40% - Акцент2 5 3 9" xfId="34939"/>
    <cellStyle name="40% - Акцент2 5 30" xfId="11959"/>
    <cellStyle name="40% - Акцент2 5 31" xfId="12276"/>
    <cellStyle name="40% - Акцент2 5 32" xfId="12595"/>
    <cellStyle name="40% - Акцент2 5 33" xfId="12912"/>
    <cellStyle name="40% - Акцент2 5 34" xfId="13230"/>
    <cellStyle name="40% - Акцент2 5 35" xfId="13553"/>
    <cellStyle name="40% - Акцент2 5 36" xfId="16803"/>
    <cellStyle name="40% - Акцент2 5 37" xfId="17165"/>
    <cellStyle name="40% - Акцент2 5 38" xfId="26220"/>
    <cellStyle name="40% - Акцент2 5 39" xfId="18206"/>
    <cellStyle name="40% - Акцент2 5 4" xfId="2192"/>
    <cellStyle name="40% — акцент2 5 4" xfId="20159"/>
    <cellStyle name="40% - Акцент2 5 4 10" xfId="31556"/>
    <cellStyle name="40% - Акцент2 5 4 11" xfId="40403"/>
    <cellStyle name="40% - Акцент2 5 4 12" xfId="45267"/>
    <cellStyle name="40% - Акцент2 5 4 13" xfId="45160"/>
    <cellStyle name="40% - Акцент2 5 4 14" xfId="49565"/>
    <cellStyle name="40% - Акцент2 5 4 2" xfId="6686"/>
    <cellStyle name="40% - Акцент2 5 4 3" xfId="22852"/>
    <cellStyle name="40% - Акцент2 5 4 4" xfId="23228"/>
    <cellStyle name="40% - Акцент2 5 4 5" xfId="22548"/>
    <cellStyle name="40% - Акцент2 5 4 6" xfId="29067"/>
    <cellStyle name="40% - Акцент2 5 4 7" xfId="25871"/>
    <cellStyle name="40% - Акцент2 5 4 8" xfId="17006"/>
    <cellStyle name="40% - Акцент2 5 4 9" xfId="35285"/>
    <cellStyle name="40% - Акцент2 5 40" xfId="21989"/>
    <cellStyle name="40% - Акцент2 5 41" xfId="26142"/>
    <cellStyle name="40% - Акцент2 5 42" xfId="31757"/>
    <cellStyle name="40% - Акцент2 5 43" xfId="29143"/>
    <cellStyle name="40% - Акцент2 5 44" xfId="21534"/>
    <cellStyle name="40% - Акцент2 5 45" xfId="38572"/>
    <cellStyle name="40% - Акцент2 5 46" xfId="38741"/>
    <cellStyle name="40% - Акцент2 5 47" xfId="42365"/>
    <cellStyle name="40% - Акцент2 5 48" xfId="47876"/>
    <cellStyle name="40% - Акцент2 5 5" xfId="2193"/>
    <cellStyle name="40% — акцент2 5 5" xfId="21325"/>
    <cellStyle name="40% - Акцент2 5 5 10" xfId="40404"/>
    <cellStyle name="40% - Акцент2 5 5 11" xfId="45104"/>
    <cellStyle name="40% - Акцент2 5 5 12" xfId="45082"/>
    <cellStyle name="40% - Акцент2 5 5 13" xfId="49566"/>
    <cellStyle name="40% - Акцент2 5 5 2" xfId="6687"/>
    <cellStyle name="40% - Акцент2 5 5 3" xfId="22889"/>
    <cellStyle name="40% - Акцент2 5 5 4" xfId="18340"/>
    <cellStyle name="40% - Акцент2 5 5 5" xfId="27189"/>
    <cellStyle name="40% - Акцент2 5 5 6" xfId="26667"/>
    <cellStyle name="40% - Акцент2 5 5 7" xfId="30307"/>
    <cellStyle name="40% - Акцент2 5 5 8" xfId="35120"/>
    <cellStyle name="40% - Акцент2 5 5 9" xfId="33005"/>
    <cellStyle name="40% - Акцент2 5 6" xfId="2194"/>
    <cellStyle name="40% — акцент2 5 6" xfId="15289"/>
    <cellStyle name="40% - Акцент2 5 6 10" xfId="44938"/>
    <cellStyle name="40% - Акцент2 5 6 11" xfId="47637"/>
    <cellStyle name="40% - Акцент2 5 6 12" xfId="49567"/>
    <cellStyle name="40% - Акцент2 5 6 2" xfId="6688"/>
    <cellStyle name="40% - Акцент2 5 6 3" xfId="26689"/>
    <cellStyle name="40% - Акцент2 5 6 4" xfId="19724"/>
    <cellStyle name="40% - Акцент2 5 6 5" xfId="20144"/>
    <cellStyle name="40% - Акцент2 5 6 6" xfId="19269"/>
    <cellStyle name="40% - Акцент2 5 6 7" xfId="20594"/>
    <cellStyle name="40% - Акцент2 5 6 8" xfId="35797"/>
    <cellStyle name="40% - Акцент2 5 6 9" xfId="40405"/>
    <cellStyle name="40% - Акцент2 5 7" xfId="2195"/>
    <cellStyle name="40% — акцент2 5 7" xfId="26674"/>
    <cellStyle name="40% - Акцент2 5 7 10" xfId="47558"/>
    <cellStyle name="40% - Акцент2 5 7 11" xfId="49568"/>
    <cellStyle name="40% - Акцент2 5 7 2" xfId="6689"/>
    <cellStyle name="40% - Акцент2 5 7 3" xfId="32956"/>
    <cellStyle name="40% - Акцент2 5 7 4" xfId="20178"/>
    <cellStyle name="40% - Акцент2 5 7 5" xfId="33425"/>
    <cellStyle name="40% - Акцент2 5 7 6" xfId="30319"/>
    <cellStyle name="40% - Акцент2 5 7 7" xfId="37424"/>
    <cellStyle name="40% - Акцент2 5 7 8" xfId="40406"/>
    <cellStyle name="40% - Акцент2 5 7 9" xfId="44774"/>
    <cellStyle name="40% - Акцент2 5 8" xfId="2196"/>
    <cellStyle name="40% — акцент2 5 8" xfId="26043"/>
    <cellStyle name="40% - Акцент2 5 8 10" xfId="49569"/>
    <cellStyle name="40% - Акцент2 5 8 2" xfId="6690"/>
    <cellStyle name="40% - Акцент2 5 8 3" xfId="30536"/>
    <cellStyle name="40% - Акцент2 5 8 4" xfId="33900"/>
    <cellStyle name="40% - Акцент2 5 8 5" xfId="29885"/>
    <cellStyle name="40% - Акцент2 5 8 6" xfId="33946"/>
    <cellStyle name="40% - Акцент2 5 8 7" xfId="40407"/>
    <cellStyle name="40% - Акцент2 5 8 8" xfId="44609"/>
    <cellStyle name="40% - Акцент2 5 8 9" xfId="47478"/>
    <cellStyle name="40% - Акцент2 5 9" xfId="2197"/>
    <cellStyle name="40% — акцент2 5 9" xfId="24674"/>
    <cellStyle name="40% - Акцент2 5 9 2" xfId="6691"/>
    <cellStyle name="40% - Акцент2 5 9 3" xfId="22346"/>
    <cellStyle name="40% - Акцент2 5 9 4" xfId="34795"/>
    <cellStyle name="40% - Акцент2 5 9 5" xfId="32626"/>
    <cellStyle name="40% - Акцент2 5 9 6" xfId="40408"/>
    <cellStyle name="40% - Акцент2 5 9 7" xfId="43482"/>
    <cellStyle name="40% - Акцент2 5 9 8" xfId="47400"/>
    <cellStyle name="40% - Акцент2 5 9 9" xfId="49570"/>
    <cellStyle name="40% — акцент2 50" xfId="23507"/>
    <cellStyle name="40% — акцент2 51" xfId="28511"/>
    <cellStyle name="40% — акцент2 52" xfId="29510"/>
    <cellStyle name="40% — акцент2 53" xfId="22379"/>
    <cellStyle name="40% — акцент2 54" xfId="26653"/>
    <cellStyle name="40% — акцент2 55" xfId="35875"/>
    <cellStyle name="40% — акцент2 56" xfId="36824"/>
    <cellStyle name="40% — акцент2 57" xfId="38556"/>
    <cellStyle name="40% — акцент2 58" xfId="44262"/>
    <cellStyle name="40% — акцент2 59" xfId="46796"/>
    <cellStyle name="40% - Акцент2 6" xfId="201"/>
    <cellStyle name="40% — акцент2 6" xfId="2199"/>
    <cellStyle name="40% - Акцент2 6 10" xfId="2200"/>
    <cellStyle name="40% — акцент2 6 10" xfId="32345"/>
    <cellStyle name="40% - Акцент2 6 10 2" xfId="6694"/>
    <cellStyle name="40% - Акцент2 6 10 3" xfId="17296"/>
    <cellStyle name="40% - Акцент2 6 10 4" xfId="38175"/>
    <cellStyle name="40% - Акцент2 6 10 5" xfId="40411"/>
    <cellStyle name="40% - Акцент2 6 10 6" xfId="41022"/>
    <cellStyle name="40% - Акцент2 6 10 7" xfId="47165"/>
    <cellStyle name="40% - Акцент2 6 10 8" xfId="49573"/>
    <cellStyle name="40% - Акцент2 6 11" xfId="2198"/>
    <cellStyle name="40% — акцент2 6 11" xfId="35208"/>
    <cellStyle name="40% - Акцент2 6 11 2" xfId="15457"/>
    <cellStyle name="40% - Акцент2 6 11 3" xfId="38333"/>
    <cellStyle name="40% - Акцент2 6 11 4" xfId="40409"/>
    <cellStyle name="40% - Акцент2 6 11 5" xfId="41994"/>
    <cellStyle name="40% - Акцент2 6 11 6" xfId="47324"/>
    <cellStyle name="40% - Акцент2 6 11 7" xfId="49571"/>
    <cellStyle name="40% - Акцент2 6 12" xfId="3933"/>
    <cellStyle name="40% — акцент2 6 12" xfId="38252"/>
    <cellStyle name="40% - Акцент2 6 13" xfId="4203"/>
    <cellStyle name="40% — акцент2 6 13" xfId="40410"/>
    <cellStyle name="40% - Акцент2 6 14" xfId="4478"/>
    <cellStyle name="40% — акцент2 6 14" xfId="43483"/>
    <cellStyle name="40% - Акцент2 6 15" xfId="4527"/>
    <cellStyle name="40% — акцент2 6 15" xfId="47246"/>
    <cellStyle name="40% - Акцент2 6 16" xfId="4399"/>
    <cellStyle name="40% — акцент2 6 16" xfId="49572"/>
    <cellStyle name="40% - Акцент2 6 17" xfId="6692"/>
    <cellStyle name="40% - Акцент2 6 18" xfId="8426"/>
    <cellStyle name="40% - Акцент2 6 18 2" xfId="21123"/>
    <cellStyle name="40% - Акцент2 6 19" xfId="8419"/>
    <cellStyle name="40% - Акцент2 6 19 2" xfId="21116"/>
    <cellStyle name="40% - Акцент2 6 2" xfId="202"/>
    <cellStyle name="40% — акцент2 6 2" xfId="6693"/>
    <cellStyle name="40% - Акцент2 6 2 10" xfId="10372"/>
    <cellStyle name="40% - Акцент2 6 2 11" xfId="10690"/>
    <cellStyle name="40% - Акцент2 6 2 12" xfId="11008"/>
    <cellStyle name="40% - Акцент2 6 2 13" xfId="11326"/>
    <cellStyle name="40% - Акцент2 6 2 14" xfId="11644"/>
    <cellStyle name="40% - Акцент2 6 2 15" xfId="11962"/>
    <cellStyle name="40% - Акцент2 6 2 16" xfId="12279"/>
    <cellStyle name="40% - Акцент2 6 2 17" xfId="12598"/>
    <cellStyle name="40% - Акцент2 6 2 18" xfId="12915"/>
    <cellStyle name="40% - Акцент2 6 2 19" xfId="13233"/>
    <cellStyle name="40% - Акцент2 6 2 2" xfId="2201"/>
    <cellStyle name="40% - Акцент2 6 2 2 2" xfId="6696"/>
    <cellStyle name="40% - Акцент2 6 2 20" xfId="13556"/>
    <cellStyle name="40% - Акцент2 6 2 21" xfId="20893"/>
    <cellStyle name="40% - Акцент2 6 2 22" xfId="16755"/>
    <cellStyle name="40% - Акцент2 6 2 23" xfId="26507"/>
    <cellStyle name="40% - Акцент2 6 2 24" xfId="25452"/>
    <cellStyle name="40% - Акцент2 6 2 25" xfId="29276"/>
    <cellStyle name="40% - Акцент2 6 2 26" xfId="26468"/>
    <cellStyle name="40% - Акцент2 6 2 27" xfId="29830"/>
    <cellStyle name="40% - Акцент2 6 2 28" xfId="36196"/>
    <cellStyle name="40% - Акцент2 6 2 29" xfId="32207"/>
    <cellStyle name="40% - Акцент2 6 2 3" xfId="3934"/>
    <cellStyle name="40% - Акцент2 6 2 30" xfId="38575"/>
    <cellStyle name="40% - Акцент2 6 2 31" xfId="41807"/>
    <cellStyle name="40% - Акцент2 6 2 32" xfId="46467"/>
    <cellStyle name="40% - Акцент2 6 2 33" xfId="47879"/>
    <cellStyle name="40% - Акцент2 6 2 4" xfId="6695"/>
    <cellStyle name="40% - Акцент2 6 2 5" xfId="8781"/>
    <cellStyle name="40% - Акцент2 6 2 6" xfId="9100"/>
    <cellStyle name="40% - Акцент2 6 2 7" xfId="9418"/>
    <cellStyle name="40% - Акцент2 6 2 8" xfId="9736"/>
    <cellStyle name="40% - Акцент2 6 2 9" xfId="10054"/>
    <cellStyle name="40% - Акцент2 6 20" xfId="8780"/>
    <cellStyle name="40% - Акцент2 6 21" xfId="9099"/>
    <cellStyle name="40% - Акцент2 6 22" xfId="9417"/>
    <cellStyle name="40% - Акцент2 6 23" xfId="9735"/>
    <cellStyle name="40% - Акцент2 6 24" xfId="10053"/>
    <cellStyle name="40% - Акцент2 6 25" xfId="10371"/>
    <cellStyle name="40% - Акцент2 6 26" xfId="10689"/>
    <cellStyle name="40% - Акцент2 6 27" xfId="11007"/>
    <cellStyle name="40% - Акцент2 6 28" xfId="11325"/>
    <cellStyle name="40% - Акцент2 6 29" xfId="11643"/>
    <cellStyle name="40% - Акцент2 6 3" xfId="2202"/>
    <cellStyle name="40% — акцент2 6 3" xfId="15458"/>
    <cellStyle name="40% - Акцент2 6 3 10" xfId="37622"/>
    <cellStyle name="40% - Акцент2 6 3 11" xfId="38020"/>
    <cellStyle name="40% - Акцент2 6 3 12" xfId="40412"/>
    <cellStyle name="40% - Акцент2 6 3 13" xfId="46682"/>
    <cellStyle name="40% - Акцент2 6 3 14" xfId="47008"/>
    <cellStyle name="40% - Акцент2 6 3 15" xfId="49574"/>
    <cellStyle name="40% - Акцент2 6 3 2" xfId="6697"/>
    <cellStyle name="40% - Акцент2 6 3 3" xfId="24130"/>
    <cellStyle name="40% - Акцент2 6 3 4" xfId="26550"/>
    <cellStyle name="40% - Акцент2 6 3 5" xfId="27993"/>
    <cellStyle name="40% - Акцент2 6 3 6" xfId="30881"/>
    <cellStyle name="40% - Акцент2 6 3 7" xfId="31436"/>
    <cellStyle name="40% - Акцент2 6 3 8" xfId="24255"/>
    <cellStyle name="40% - Акцент2 6 3 9" xfId="31505"/>
    <cellStyle name="40% - Акцент2 6 30" xfId="11961"/>
    <cellStyle name="40% - Акцент2 6 31" xfId="12278"/>
    <cellStyle name="40% - Акцент2 6 32" xfId="12597"/>
    <cellStyle name="40% - Акцент2 6 33" xfId="12914"/>
    <cellStyle name="40% - Акцент2 6 34" xfId="13232"/>
    <cellStyle name="40% - Акцент2 6 35" xfId="13555"/>
    <cellStyle name="40% - Акцент2 6 36" xfId="20892"/>
    <cellStyle name="40% - Акцент2 6 37" xfId="13680"/>
    <cellStyle name="40% - Акцент2 6 38" xfId="18037"/>
    <cellStyle name="40% - Акцент2 6 39" xfId="20504"/>
    <cellStyle name="40% - Акцент2 6 4" xfId="2203"/>
    <cellStyle name="40% — акцент2 6 4" xfId="25008"/>
    <cellStyle name="40% - Акцент2 6 4 10" xfId="37937"/>
    <cellStyle name="40% - Акцент2 6 4 11" xfId="40413"/>
    <cellStyle name="40% - Акцент2 6 4 12" xfId="46523"/>
    <cellStyle name="40% - Акцент2 6 4 13" xfId="46927"/>
    <cellStyle name="40% - Акцент2 6 4 14" xfId="49575"/>
    <cellStyle name="40% - Акцент2 6 4 2" xfId="6698"/>
    <cellStyle name="40% - Акцент2 6 4 3" xfId="26262"/>
    <cellStyle name="40% - Акцент2 6 4 4" xfId="22288"/>
    <cellStyle name="40% - Акцент2 6 4 5" xfId="30619"/>
    <cellStyle name="40% - Акцент2 6 4 6" xfId="31203"/>
    <cellStyle name="40% - Акцент2 6 4 7" xfId="34718"/>
    <cellStyle name="40% - Акцент2 6 4 8" xfId="17378"/>
    <cellStyle name="40% - Акцент2 6 4 9" xfId="37473"/>
    <cellStyle name="40% - Акцент2 6 40" xfId="15305"/>
    <cellStyle name="40% - Акцент2 6 41" xfId="28320"/>
    <cellStyle name="40% - Акцент2 6 42" xfId="25825"/>
    <cellStyle name="40% - Акцент2 6 43" xfId="22192"/>
    <cellStyle name="40% - Акцент2 6 44" xfId="16959"/>
    <cellStyle name="40% - Акцент2 6 45" xfId="38574"/>
    <cellStyle name="40% - Акцент2 6 46" xfId="44256"/>
    <cellStyle name="40% - Акцент2 6 47" xfId="46307"/>
    <cellStyle name="40% - Акцент2 6 48" xfId="47878"/>
    <cellStyle name="40% - Акцент2 6 5" xfId="2204"/>
    <cellStyle name="40% — акцент2 6 5" xfId="27419"/>
    <cellStyle name="40% - Акцент2 6 5 10" xfId="40414"/>
    <cellStyle name="40% - Акцент2 6 5 11" xfId="46362"/>
    <cellStyle name="40% - Акцент2 6 5 12" xfId="45643"/>
    <cellStyle name="40% - Акцент2 6 5 13" xfId="49576"/>
    <cellStyle name="40% - Акцент2 6 5 2" xfId="6699"/>
    <cellStyle name="40% - Акцент2 6 5 3" xfId="25867"/>
    <cellStyle name="40% - Акцент2 6 5 4" xfId="30357"/>
    <cellStyle name="40% - Акцент2 6 5 5" xfId="24434"/>
    <cellStyle name="40% - Акцент2 6 5 6" xfId="34487"/>
    <cellStyle name="40% - Акцент2 6 5 7" xfId="24835"/>
    <cellStyle name="40% - Акцент2 6 5 8" xfId="37319"/>
    <cellStyle name="40% - Акцент2 6 5 9" xfId="37855"/>
    <cellStyle name="40% - Акцент2 6 6" xfId="2205"/>
    <cellStyle name="40% — акцент2 6 6" xfId="28844"/>
    <cellStyle name="40% - Акцент2 6 6 10" xfId="46206"/>
    <cellStyle name="40% - Акцент2 6 6 11" xfId="44475"/>
    <cellStyle name="40% - Акцент2 6 6 12" xfId="49577"/>
    <cellStyle name="40% - Акцент2 6 6 2" xfId="6700"/>
    <cellStyle name="40% - Акцент2 6 6 3" xfId="30083"/>
    <cellStyle name="40% - Акцент2 6 6 4" xfId="30270"/>
    <cellStyle name="40% - Акцент2 6 6 5" xfId="34260"/>
    <cellStyle name="40% - Акцент2 6 6 6" xfId="29979"/>
    <cellStyle name="40% - Акцент2 6 6 7" xfId="37167"/>
    <cellStyle name="40% - Акцент2 6 6 8" xfId="37774"/>
    <cellStyle name="40% - Акцент2 6 6 9" xfId="40415"/>
    <cellStyle name="40% - Акцент2 6 7" xfId="2206"/>
    <cellStyle name="40% — акцент2 6 7" xfId="28074"/>
    <cellStyle name="40% - Акцент2 6 7 10" xfId="45512"/>
    <cellStyle name="40% - Акцент2 6 7 11" xfId="49578"/>
    <cellStyle name="40% - Акцент2 6 7 2" xfId="6701"/>
    <cellStyle name="40% - Акцент2 6 7 3" xfId="28195"/>
    <cellStyle name="40% - Акцент2 6 7 4" xfId="34025"/>
    <cellStyle name="40% - Акцент2 6 7 5" xfId="13937"/>
    <cellStyle name="40% - Акцент2 6 7 6" xfId="37014"/>
    <cellStyle name="40% - Акцент2 6 7 7" xfId="37699"/>
    <cellStyle name="40% - Акцент2 6 7 8" xfId="40416"/>
    <cellStyle name="40% - Акцент2 6 7 9" xfId="46054"/>
    <cellStyle name="40% - Акцент2 6 8" xfId="2207"/>
    <cellStyle name="40% — акцент2 6 8" xfId="31949"/>
    <cellStyle name="40% - Акцент2 6 8 10" xfId="49579"/>
    <cellStyle name="40% - Акцент2 6 8 2" xfId="6702"/>
    <cellStyle name="40% - Акцент2 6 8 3" xfId="33800"/>
    <cellStyle name="40% - Акцент2 6 8 4" xfId="33076"/>
    <cellStyle name="40% - Акцент2 6 8 5" xfId="35593"/>
    <cellStyle name="40% - Акцент2 6 8 6" xfId="25908"/>
    <cellStyle name="40% - Акцент2 6 8 7" xfId="40417"/>
    <cellStyle name="40% - Акцент2 6 8 8" xfId="45898"/>
    <cellStyle name="40% - Акцент2 6 8 9" xfId="45796"/>
    <cellStyle name="40% - Акцент2 6 9" xfId="2208"/>
    <cellStyle name="40% — акцент2 6 9" xfId="28461"/>
    <cellStyle name="40% - Акцент2 6 9 2" xfId="6703"/>
    <cellStyle name="40% - Акцент2 6 9 3" xfId="31062"/>
    <cellStyle name="40% - Акцент2 6 9 4" xfId="36866"/>
    <cellStyle name="40% - Акцент2 6 9 5" xfId="24438"/>
    <cellStyle name="40% - Акцент2 6 9 6" xfId="40418"/>
    <cellStyle name="40% - Акцент2 6 9 7" xfId="45742"/>
    <cellStyle name="40% - Акцент2 6 9 8" xfId="44712"/>
    <cellStyle name="40% - Акцент2 6 9 9" xfId="49580"/>
    <cellStyle name="40% — акцент2 60" xfId="47860"/>
    <cellStyle name="40% - Акцент2 7" xfId="203"/>
    <cellStyle name="40% — акцент2 7" xfId="2210"/>
    <cellStyle name="40% - Акцент2 7 10" xfId="2211"/>
    <cellStyle name="40% — акцент2 7 10" xfId="19061"/>
    <cellStyle name="40% - Акцент2 7 10 2" xfId="6706"/>
    <cellStyle name="40% - Акцент2 7 10 3" xfId="36414"/>
    <cellStyle name="40% - Акцент2 7 10 4" xfId="32843"/>
    <cellStyle name="40% - Акцент2 7 10 5" xfId="40421"/>
    <cellStyle name="40% - Акцент2 7 10 6" xfId="43480"/>
    <cellStyle name="40% - Акцент2 7 10 7" xfId="42245"/>
    <cellStyle name="40% - Акцент2 7 10 8" xfId="49583"/>
    <cellStyle name="40% - Акцент2 7 11" xfId="2209"/>
    <cellStyle name="40% — акцент2 7 11" xfId="36564"/>
    <cellStyle name="40% - Акцент2 7 11 2" xfId="15468"/>
    <cellStyle name="40% - Акцент2 7 11 3" xfId="36490"/>
    <cellStyle name="40% - Акцент2 7 11 4" xfId="40419"/>
    <cellStyle name="40% - Акцент2 7 11 5" xfId="45590"/>
    <cellStyle name="40% - Акцент2 7 11 6" xfId="45207"/>
    <cellStyle name="40% - Акцент2 7 11 7" xfId="49581"/>
    <cellStyle name="40% - Акцент2 7 12" xfId="3935"/>
    <cellStyle name="40% — акцент2 7 12" xfId="25862"/>
    <cellStyle name="40% - Акцент2 7 13" xfId="4204"/>
    <cellStyle name="40% — акцент2 7 13" xfId="40420"/>
    <cellStyle name="40% - Акцент2 7 14" xfId="4480"/>
    <cellStyle name="40% — акцент2 7 14" xfId="45425"/>
    <cellStyle name="40% - Акцент2 7 15" xfId="4518"/>
    <cellStyle name="40% — акцент2 7 15" xfId="42979"/>
    <cellStyle name="40% - Акцент2 7 16" xfId="4423"/>
    <cellStyle name="40% — акцент2 7 16" xfId="49582"/>
    <cellStyle name="40% - Акцент2 7 17" xfId="6704"/>
    <cellStyle name="40% - Акцент2 7 18" xfId="8427"/>
    <cellStyle name="40% - Акцент2 7 18 2" xfId="21124"/>
    <cellStyle name="40% - Акцент2 7 19" xfId="8418"/>
    <cellStyle name="40% - Акцент2 7 19 2" xfId="21115"/>
    <cellStyle name="40% - Акцент2 7 2" xfId="204"/>
    <cellStyle name="40% — акцент2 7 2" xfId="6705"/>
    <cellStyle name="40% - Акцент2 7 2 10" xfId="10374"/>
    <cellStyle name="40% - Акцент2 7 2 11" xfId="10692"/>
    <cellStyle name="40% - Акцент2 7 2 12" xfId="11010"/>
    <cellStyle name="40% - Акцент2 7 2 13" xfId="11328"/>
    <cellStyle name="40% - Акцент2 7 2 14" xfId="11646"/>
    <cellStyle name="40% - Акцент2 7 2 15" xfId="11964"/>
    <cellStyle name="40% - Акцент2 7 2 16" xfId="12281"/>
    <cellStyle name="40% - Акцент2 7 2 17" xfId="12600"/>
    <cellStyle name="40% - Акцент2 7 2 18" xfId="12917"/>
    <cellStyle name="40% - Акцент2 7 2 19" xfId="13235"/>
    <cellStyle name="40% - Акцент2 7 2 2" xfId="2212"/>
    <cellStyle name="40% - Акцент2 7 2 2 2" xfId="6708"/>
    <cellStyle name="40% - Акцент2 7 2 20" xfId="13558"/>
    <cellStyle name="40% - Акцент2 7 2 21" xfId="16800"/>
    <cellStyle name="40% - Акцент2 7 2 22" xfId="20842"/>
    <cellStyle name="40% - Акцент2 7 2 23" xfId="27089"/>
    <cellStyle name="40% - Акцент2 7 2 24" xfId="15897"/>
    <cellStyle name="40% - Акцент2 7 2 25" xfId="28917"/>
    <cellStyle name="40% - Акцент2 7 2 26" xfId="27644"/>
    <cellStyle name="40% - Акцент2 7 2 27" xfId="34212"/>
    <cellStyle name="40% - Акцент2 7 2 28" xfId="15323"/>
    <cellStyle name="40% - Акцент2 7 2 29" xfId="18175"/>
    <cellStyle name="40% - Акцент2 7 2 3" xfId="3936"/>
    <cellStyle name="40% - Акцент2 7 2 30" xfId="38577"/>
    <cellStyle name="40% - Акцент2 7 2 31" xfId="44255"/>
    <cellStyle name="40% - Акцент2 7 2 32" xfId="42643"/>
    <cellStyle name="40% - Акцент2 7 2 33" xfId="47881"/>
    <cellStyle name="40% - Акцент2 7 2 4" xfId="6707"/>
    <cellStyle name="40% - Акцент2 7 2 5" xfId="8783"/>
    <cellStyle name="40% - Акцент2 7 2 6" xfId="9102"/>
    <cellStyle name="40% - Акцент2 7 2 7" xfId="9420"/>
    <cellStyle name="40% - Акцент2 7 2 8" xfId="9738"/>
    <cellStyle name="40% - Акцент2 7 2 9" xfId="10056"/>
    <cellStyle name="40% - Акцент2 7 20" xfId="8782"/>
    <cellStyle name="40% - Акцент2 7 21" xfId="9101"/>
    <cellStyle name="40% - Акцент2 7 22" xfId="9419"/>
    <cellStyle name="40% - Акцент2 7 23" xfId="9737"/>
    <cellStyle name="40% - Акцент2 7 24" xfId="10055"/>
    <cellStyle name="40% - Акцент2 7 25" xfId="10373"/>
    <cellStyle name="40% - Акцент2 7 26" xfId="10691"/>
    <cellStyle name="40% - Акцент2 7 27" xfId="11009"/>
    <cellStyle name="40% - Акцент2 7 28" xfId="11327"/>
    <cellStyle name="40% - Акцент2 7 29" xfId="11645"/>
    <cellStyle name="40% - Акцент2 7 3" xfId="2213"/>
    <cellStyle name="40% — акцент2 7 3" xfId="15469"/>
    <cellStyle name="40% - Акцент2 7 3 10" xfId="19255"/>
    <cellStyle name="40% - Акцент2 7 3 11" xfId="37266"/>
    <cellStyle name="40% - Акцент2 7 3 12" xfId="40423"/>
    <cellStyle name="40% - Акцент2 7 3 13" xfId="44435"/>
    <cellStyle name="40% - Акцент2 7 3 14" xfId="45482"/>
    <cellStyle name="40% - Акцент2 7 3 15" xfId="49584"/>
    <cellStyle name="40% - Акцент2 7 3 2" xfId="6709"/>
    <cellStyle name="40% - Акцент2 7 3 3" xfId="16062"/>
    <cellStyle name="40% - Акцент2 7 3 4" xfId="19582"/>
    <cellStyle name="40% - Акцент2 7 3 5" xfId="24295"/>
    <cellStyle name="40% - Акцент2 7 3 6" xfId="28423"/>
    <cellStyle name="40% - Акцент2 7 3 7" xfId="22136"/>
    <cellStyle name="40% - Акцент2 7 3 8" xfId="28963"/>
    <cellStyle name="40% - Акцент2 7 3 9" xfId="36317"/>
    <cellStyle name="40% - Акцент2 7 30" xfId="11963"/>
    <cellStyle name="40% - Акцент2 7 31" xfId="12280"/>
    <cellStyle name="40% - Акцент2 7 32" xfId="12599"/>
    <cellStyle name="40% - Акцент2 7 33" xfId="12916"/>
    <cellStyle name="40% - Акцент2 7 34" xfId="13234"/>
    <cellStyle name="40% - Акцент2 7 35" xfId="13557"/>
    <cellStyle name="40% - Акцент2 7 36" xfId="16801"/>
    <cellStyle name="40% - Акцент2 7 37" xfId="16756"/>
    <cellStyle name="40% - Акцент2 7 38" xfId="26794"/>
    <cellStyle name="40% - Акцент2 7 39" xfId="14231"/>
    <cellStyle name="40% - Акцент2 7 4" xfId="2214"/>
    <cellStyle name="40% — акцент2 7 4" xfId="20154"/>
    <cellStyle name="40% - Акцент2 7 4 10" xfId="24817"/>
    <cellStyle name="40% - Акцент2 7 4 11" xfId="40424"/>
    <cellStyle name="40% - Акцент2 7 4 12" xfId="43479"/>
    <cellStyle name="40% - Акцент2 7 4 13" xfId="47622"/>
    <cellStyle name="40% - Акцент2 7 4 14" xfId="49585"/>
    <cellStyle name="40% - Акцент2 7 4 2" xfId="6710"/>
    <cellStyle name="40% - Акцент2 7 4 3" xfId="15466"/>
    <cellStyle name="40% - Акцент2 7 4 4" xfId="19551"/>
    <cellStyle name="40% - Акцент2 7 4 5" xfId="29210"/>
    <cellStyle name="40% - Акцент2 7 4 6" xfId="27840"/>
    <cellStyle name="40% - Акцент2 7 4 7" xfId="16299"/>
    <cellStyle name="40% - Акцент2 7 4 8" xfId="36114"/>
    <cellStyle name="40% - Акцент2 7 4 9" xfId="31789"/>
    <cellStyle name="40% - Акцент2 7 40" xfId="23160"/>
    <cellStyle name="40% - Акцент2 7 41" xfId="15417"/>
    <cellStyle name="40% - Акцент2 7 42" xfId="33976"/>
    <cellStyle name="40% - Акцент2 7 43" xfId="18325"/>
    <cellStyle name="40% - Акцент2 7 44" xfId="33480"/>
    <cellStyle name="40% - Акцент2 7 45" xfId="38576"/>
    <cellStyle name="40% - Акцент2 7 46" xfId="38739"/>
    <cellStyle name="40% - Акцент2 7 47" xfId="46628"/>
    <cellStyle name="40% - Акцент2 7 48" xfId="47880"/>
    <cellStyle name="40% - Акцент2 7 5" xfId="2215"/>
    <cellStyle name="40% — акцент2 7 5" xfId="18545"/>
    <cellStyle name="40% - Акцент2 7 5 10" xfId="40425"/>
    <cellStyle name="40% - Акцент2 7 5 11" xfId="42375"/>
    <cellStyle name="40% - Акцент2 7 5 12" xfId="47541"/>
    <cellStyle name="40% - Акцент2 7 5 13" xfId="49586"/>
    <cellStyle name="40% - Акцент2 7 5 2" xfId="6711"/>
    <cellStyle name="40% - Акцент2 7 5 3" xfId="27364"/>
    <cellStyle name="40% - Акцент2 7 5 4" xfId="18743"/>
    <cellStyle name="40% - Акцент2 7 5 5" xfId="22173"/>
    <cellStyle name="40% - Акцент2 7 5 6" xfId="32059"/>
    <cellStyle name="40% - Акцент2 7 5 7" xfId="35920"/>
    <cellStyle name="40% - Акцент2 7 5 8" xfId="23956"/>
    <cellStyle name="40% - Акцент2 7 5 9" xfId="37116"/>
    <cellStyle name="40% - Акцент2 7 6" xfId="2216"/>
    <cellStyle name="40% — акцент2 7 6" xfId="26060"/>
    <cellStyle name="40% - Акцент2 7 6 10" xfId="42178"/>
    <cellStyle name="40% - Акцент2 7 6 11" xfId="47462"/>
    <cellStyle name="40% - Акцент2 7 6 12" xfId="49587"/>
    <cellStyle name="40% - Акцент2 7 6 2" xfId="6712"/>
    <cellStyle name="40% - Акцент2 7 6 3" xfId="14875"/>
    <cellStyle name="40% - Акцент2 7 6 4" xfId="16137"/>
    <cellStyle name="40% - Акцент2 7 6 5" xfId="29454"/>
    <cellStyle name="40% - Акцент2 7 6 6" xfId="35723"/>
    <cellStyle name="40% - Акцент2 7 6 7" xfId="34834"/>
    <cellStyle name="40% - Акцент2 7 6 8" xfId="37573"/>
    <cellStyle name="40% - Акцент2 7 6 9" xfId="40426"/>
    <cellStyle name="40% - Акцент2 7 7" xfId="2217"/>
    <cellStyle name="40% — акцент2 7 7" xfId="25246"/>
    <cellStyle name="40% - Акцент2 7 7 10" xfId="47383"/>
    <cellStyle name="40% - Акцент2 7 7 11" xfId="49588"/>
    <cellStyle name="40% - Акцент2 7 7 2" xfId="6713"/>
    <cellStyle name="40% - Акцент2 7 7 3" xfId="26711"/>
    <cellStyle name="40% - Акцент2 7 7 4" xfId="24946"/>
    <cellStyle name="40% - Акцент2 7 7 5" xfId="35527"/>
    <cellStyle name="40% - Акцент2 7 7 6" xfId="28357"/>
    <cellStyle name="40% - Акцент2 7 7 7" xfId="28559"/>
    <cellStyle name="40% - Акцент2 7 7 8" xfId="40427"/>
    <cellStyle name="40% - Акцент2 7 7 9" xfId="42287"/>
    <cellStyle name="40% - Акцент2 7 8" xfId="2218"/>
    <cellStyle name="40% — акцент2 7 8" xfId="18493"/>
    <cellStyle name="40% - Акцент2 7 8 10" xfId="49589"/>
    <cellStyle name="40% - Акцент2 7 8 2" xfId="6714"/>
    <cellStyle name="40% - Акцент2 7 8 3" xfId="21307"/>
    <cellStyle name="40% - Акцент2 7 8 4" xfId="25897"/>
    <cellStyle name="40% - Акцент2 7 8 5" xfId="29198"/>
    <cellStyle name="40% - Акцент2 7 8 6" xfId="35785"/>
    <cellStyle name="40% - Акцент2 7 8 7" xfId="40428"/>
    <cellStyle name="40% - Акцент2 7 8 8" xfId="42130"/>
    <cellStyle name="40% - Акцент2 7 8 9" xfId="47308"/>
    <cellStyle name="40% - Акцент2 7 9" xfId="2219"/>
    <cellStyle name="40% — акцент2 7 9" xfId="33094"/>
    <cellStyle name="40% - Акцент2 7 9 2" xfId="6715"/>
    <cellStyle name="40% - Акцент2 7 9 3" xfId="35334"/>
    <cellStyle name="40% - Акцент2 7 9 4" xfId="28043"/>
    <cellStyle name="40% - Акцент2 7 9 5" xfId="38318"/>
    <cellStyle name="40% - Акцент2 7 9 6" xfId="40429"/>
    <cellStyle name="40% - Акцент2 7 9 7" xfId="41993"/>
    <cellStyle name="40% - Акцент2 7 9 8" xfId="47230"/>
    <cellStyle name="40% - Акцент2 7 9 9" xfId="49590"/>
    <cellStyle name="40% - Акцент2 8" xfId="205"/>
    <cellStyle name="40% — акцент2 8" xfId="2221"/>
    <cellStyle name="40% - Акцент2 8 10" xfId="2222"/>
    <cellStyle name="40% — акцент2 8 10" xfId="34937"/>
    <cellStyle name="40% - Акцент2 8 10 2" xfId="6718"/>
    <cellStyle name="40% - Акцент2 8 10 3" xfId="33358"/>
    <cellStyle name="40% - Акцент2 8 10 4" xfId="38083"/>
    <cellStyle name="40% - Акцент2 8 10 5" xfId="40432"/>
    <cellStyle name="40% - Акцент2 8 10 6" xfId="45575"/>
    <cellStyle name="40% - Акцент2 8 10 7" xfId="42859"/>
    <cellStyle name="40% - Акцент2 8 10 8" xfId="49593"/>
    <cellStyle name="40% - Акцент2 8 11" xfId="2220"/>
    <cellStyle name="40% — акцент2 8 11" xfId="33710"/>
    <cellStyle name="40% - Акцент2 8 11 2" xfId="15479"/>
    <cellStyle name="40% - Акцент2 8 11 3" xfId="38236"/>
    <cellStyle name="40% - Акцент2 8 11 4" xfId="40430"/>
    <cellStyle name="40% - Акцент2 8 11 5" xfId="43481"/>
    <cellStyle name="40% - Акцент2 8 11 6" xfId="47150"/>
    <cellStyle name="40% - Акцент2 8 11 7" xfId="49591"/>
    <cellStyle name="40% - Акцент2 8 12" xfId="3937"/>
    <cellStyle name="40% — акцент2 8 12" xfId="38160"/>
    <cellStyle name="40% - Акцент2 8 13" xfId="4205"/>
    <cellStyle name="40% — акцент2 8 13" xfId="40431"/>
    <cellStyle name="40% - Акцент2 8 14" xfId="4482"/>
    <cellStyle name="40% — акцент2 8 14" xfId="45727"/>
    <cellStyle name="40% - Акцент2 8 15" xfId="4514"/>
    <cellStyle name="40% — акцент2 8 15" xfId="45954"/>
    <cellStyle name="40% - Акцент2 8 16" xfId="4431"/>
    <cellStyle name="40% — акцент2 8 16" xfId="49592"/>
    <cellStyle name="40% - Акцент2 8 17" xfId="6716"/>
    <cellStyle name="40% - Акцент2 8 18" xfId="8429"/>
    <cellStyle name="40% - Акцент2 8 18 2" xfId="21126"/>
    <cellStyle name="40% - Акцент2 8 19" xfId="8416"/>
    <cellStyle name="40% - Акцент2 8 19 2" xfId="21113"/>
    <cellStyle name="40% - Акцент2 8 2" xfId="206"/>
    <cellStyle name="40% — акцент2 8 2" xfId="6717"/>
    <cellStyle name="40% - Акцент2 8 2 10" xfId="10376"/>
    <cellStyle name="40% - Акцент2 8 2 11" xfId="10694"/>
    <cellStyle name="40% - Акцент2 8 2 12" xfId="11012"/>
    <cellStyle name="40% - Акцент2 8 2 13" xfId="11330"/>
    <cellStyle name="40% - Акцент2 8 2 14" xfId="11648"/>
    <cellStyle name="40% - Акцент2 8 2 15" xfId="11966"/>
    <cellStyle name="40% - Акцент2 8 2 16" xfId="12283"/>
    <cellStyle name="40% - Акцент2 8 2 17" xfId="12602"/>
    <cellStyle name="40% - Акцент2 8 2 18" xfId="12919"/>
    <cellStyle name="40% - Акцент2 8 2 19" xfId="13237"/>
    <cellStyle name="40% - Акцент2 8 2 2" xfId="2223"/>
    <cellStyle name="40% - Акцент2 8 2 2 2" xfId="6720"/>
    <cellStyle name="40% - Акцент2 8 2 20" xfId="13560"/>
    <cellStyle name="40% - Акцент2 8 2 21" xfId="20891"/>
    <cellStyle name="40% - Акцент2 8 2 22" xfId="19752"/>
    <cellStyle name="40% - Акцент2 8 2 23" xfId="25787"/>
    <cellStyle name="40% - Акцент2 8 2 24" xfId="27378"/>
    <cellStyle name="40% - Акцент2 8 2 25" xfId="14468"/>
    <cellStyle name="40% - Акцент2 8 2 26" xfId="14095"/>
    <cellStyle name="40% - Акцент2 8 2 27" xfId="26722"/>
    <cellStyle name="40% - Акцент2 8 2 28" xfId="19369"/>
    <cellStyle name="40% - Акцент2 8 2 29" xfId="19405"/>
    <cellStyle name="40% - Акцент2 8 2 3" xfId="3938"/>
    <cellStyle name="40% - Акцент2 8 2 30" xfId="38579"/>
    <cellStyle name="40% - Акцент2 8 2 31" xfId="38738"/>
    <cellStyle name="40% - Акцент2 8 2 32" xfId="46791"/>
    <cellStyle name="40% - Акцент2 8 2 33" xfId="47883"/>
    <cellStyle name="40% - Акцент2 8 2 4" xfId="6719"/>
    <cellStyle name="40% - Акцент2 8 2 5" xfId="8785"/>
    <cellStyle name="40% - Акцент2 8 2 6" xfId="9104"/>
    <cellStyle name="40% - Акцент2 8 2 7" xfId="9422"/>
    <cellStyle name="40% - Акцент2 8 2 8" xfId="9740"/>
    <cellStyle name="40% - Акцент2 8 2 9" xfId="10058"/>
    <cellStyle name="40% - Акцент2 8 20" xfId="8784"/>
    <cellStyle name="40% - Акцент2 8 21" xfId="9103"/>
    <cellStyle name="40% - Акцент2 8 22" xfId="9421"/>
    <cellStyle name="40% - Акцент2 8 23" xfId="9739"/>
    <cellStyle name="40% - Акцент2 8 24" xfId="10057"/>
    <cellStyle name="40% - Акцент2 8 25" xfId="10375"/>
    <cellStyle name="40% - Акцент2 8 26" xfId="10693"/>
    <cellStyle name="40% - Акцент2 8 27" xfId="11011"/>
    <cellStyle name="40% - Акцент2 8 28" xfId="11329"/>
    <cellStyle name="40% - Акцент2 8 29" xfId="11647"/>
    <cellStyle name="40% - Акцент2 8 3" xfId="2224"/>
    <cellStyle name="40% — акцент2 8 3" xfId="15480"/>
    <cellStyle name="40% - Акцент2 8 3 10" xfId="35478"/>
    <cellStyle name="40% - Акцент2 8 3 11" xfId="37921"/>
    <cellStyle name="40% - Акцент2 8 3 12" xfId="40434"/>
    <cellStyle name="40% - Акцент2 8 3 13" xfId="45252"/>
    <cellStyle name="40% - Акцент2 8 3 14" xfId="46260"/>
    <cellStyle name="40% - Акцент2 8 3 15" xfId="49594"/>
    <cellStyle name="40% - Акцент2 8 3 2" xfId="6721"/>
    <cellStyle name="40% - Акцент2 8 3 3" xfId="23854"/>
    <cellStyle name="40% - Акцент2 8 3 4" xfId="18841"/>
    <cellStyle name="40% - Акцент2 8 3 5" xfId="26530"/>
    <cellStyle name="40% - Акцент2 8 3 6" xfId="28932"/>
    <cellStyle name="40% - Акцент2 8 3 7" xfId="31950"/>
    <cellStyle name="40% - Акцент2 8 3 8" xfId="28642"/>
    <cellStyle name="40% - Акцент2 8 3 9" xfId="32893"/>
    <cellStyle name="40% - Акцент2 8 30" xfId="11965"/>
    <cellStyle name="40% - Акцент2 8 31" xfId="12282"/>
    <cellStyle name="40% - Акцент2 8 32" xfId="12601"/>
    <cellStyle name="40% - Акцент2 8 33" xfId="12918"/>
    <cellStyle name="40% - Акцент2 8 34" xfId="13236"/>
    <cellStyle name="40% - Акцент2 8 35" xfId="13559"/>
    <cellStyle name="40% - Акцент2 8 36" xfId="20890"/>
    <cellStyle name="40% - Акцент2 8 37" xfId="14556"/>
    <cellStyle name="40% - Акцент2 8 38" xfId="26080"/>
    <cellStyle name="40% - Акцент2 8 39" xfId="22667"/>
    <cellStyle name="40% - Акцент2 8 4" xfId="2225"/>
    <cellStyle name="40% — акцент2 8 4" xfId="20151"/>
    <cellStyle name="40% - Акцент2 8 4 10" xfId="37838"/>
    <cellStyle name="40% - Акцент2 8 4 11" xfId="40435"/>
    <cellStyle name="40% - Акцент2 8 4 12" xfId="45089"/>
    <cellStyle name="40% - Акцент2 8 4 13" xfId="46444"/>
    <cellStyle name="40% - Акцент2 8 4 14" xfId="49595"/>
    <cellStyle name="40% - Акцент2 8 4 2" xfId="6722"/>
    <cellStyle name="40% - Акцент2 8 4 3" xfId="19974"/>
    <cellStyle name="40% - Акцент2 8 4 4" xfId="26981"/>
    <cellStyle name="40% - Акцент2 8 4 5" xfId="17154"/>
    <cellStyle name="40% - Акцент2 8 4 6" xfId="31688"/>
    <cellStyle name="40% - Акцент2 8 4 7" xfId="29724"/>
    <cellStyle name="40% - Акцент2 8 4 8" xfId="22322"/>
    <cellStyle name="40% - Акцент2 8 4 9" xfId="35825"/>
    <cellStyle name="40% - Акцент2 8 40" xfId="23872"/>
    <cellStyle name="40% - Акцент2 8 41" xfId="28396"/>
    <cellStyle name="40% - Акцент2 8 42" xfId="34440"/>
    <cellStyle name="40% - Акцент2 8 43" xfId="32457"/>
    <cellStyle name="40% - Акцент2 8 44" xfId="29516"/>
    <cellStyle name="40% - Акцент2 8 45" xfId="38578"/>
    <cellStyle name="40% - Акцент2 8 46" xfId="41806"/>
    <cellStyle name="40% - Акцент2 8 47" xfId="42453"/>
    <cellStyle name="40% - Акцент2 8 48" xfId="47882"/>
    <cellStyle name="40% - Акцент2 8 5" xfId="2226"/>
    <cellStyle name="40% — акцент2 8 5" xfId="19971"/>
    <cellStyle name="40% - Акцент2 8 5 10" xfId="40436"/>
    <cellStyle name="40% - Акцент2 8 5 11" xfId="44924"/>
    <cellStyle name="40% - Акцент2 8 5 12" xfId="46578"/>
    <cellStyle name="40% - Акцент2 8 5 13" xfId="49596"/>
    <cellStyle name="40% - Акцент2 8 5 2" xfId="6723"/>
    <cellStyle name="40% - Акцент2 8 5 3" xfId="26817"/>
    <cellStyle name="40% - Акцент2 8 5 4" xfId="31157"/>
    <cellStyle name="40% - Акцент2 8 5 5" xfId="31437"/>
    <cellStyle name="40% - Акцент2 8 5 6" xfId="31668"/>
    <cellStyle name="40% - Акцент2 8 5 7" xfId="32081"/>
    <cellStyle name="40% - Акцент2 8 5 8" xfId="24009"/>
    <cellStyle name="40% - Акцент2 8 5 9" xfId="35266"/>
    <cellStyle name="40% - Акцент2 8 6" xfId="2227"/>
    <cellStyle name="40% — акцент2 8 6" xfId="26346"/>
    <cellStyle name="40% - Акцент2 8 6 10" xfId="44760"/>
    <cellStyle name="40% - Акцент2 8 6 11" xfId="47634"/>
    <cellStyle name="40% - Акцент2 8 6 12" xfId="49597"/>
    <cellStyle name="40% - Акцент2 8 6 2" xfId="6724"/>
    <cellStyle name="40% - Акцент2 8 6 3" xfId="30882"/>
    <cellStyle name="40% - Акцент2 8 6 4" xfId="31204"/>
    <cellStyle name="40% - Акцент2 8 6 5" xfId="28856"/>
    <cellStyle name="40% - Акцент2 8 6 6" xfId="32602"/>
    <cellStyle name="40% - Акцент2 8 6 7" xfId="37623"/>
    <cellStyle name="40% - Акцент2 8 6 8" xfId="36461"/>
    <cellStyle name="40% - Акцент2 8 6 9" xfId="40437"/>
    <cellStyle name="40% - Акцент2 8 7" xfId="2228"/>
    <cellStyle name="40% — акцент2 8 7" xfId="23177"/>
    <cellStyle name="40% - Акцент2 8 7 10" xfId="47555"/>
    <cellStyle name="40% - Акцент2 8 7 11" xfId="49598"/>
    <cellStyle name="40% - Акцент2 8 7 2" xfId="6725"/>
    <cellStyle name="40% - Акцент2 8 7 3" xfId="24827"/>
    <cellStyle name="40% - Акцент2 8 7 4" xfId="23614"/>
    <cellStyle name="40% - Акцент2 8 7 5" xfId="19499"/>
    <cellStyle name="40% - Акцент2 8 7 6" xfId="37474"/>
    <cellStyle name="40% - Акцент2 8 7 7" xfId="36607"/>
    <cellStyle name="40% - Акцент2 8 7 8" xfId="40438"/>
    <cellStyle name="40% - Акцент2 8 7 9" xfId="44595"/>
    <cellStyle name="40% - Акцент2 8 8" xfId="2229"/>
    <cellStyle name="40% — акцент2 8 8" xfId="32703"/>
    <cellStyle name="40% - Акцент2 8 8 10" xfId="49599"/>
    <cellStyle name="40% - Акцент2 8 8 2" xfId="6726"/>
    <cellStyle name="40% - Акцент2 8 8 3" xfId="31053"/>
    <cellStyle name="40% - Акцент2 8 8 4" xfId="25581"/>
    <cellStyle name="40% - Акцент2 8 8 5" xfId="37320"/>
    <cellStyle name="40% - Акцент2 8 8 6" xfId="36759"/>
    <cellStyle name="40% - Акцент2 8 8 7" xfId="40439"/>
    <cellStyle name="40% - Акцент2 8 8 8" xfId="44379"/>
    <cellStyle name="40% - Акцент2 8 8 9" xfId="47475"/>
    <cellStyle name="40% - Акцент2 8 9" xfId="2230"/>
    <cellStyle name="40% — акцент2 8 9" xfId="14019"/>
    <cellStyle name="40% - Акцент2 8 9 2" xfId="6727"/>
    <cellStyle name="40% - Акцент2 8 9 3" xfId="21743"/>
    <cellStyle name="40% - Акцент2 8 9 4" xfId="37168"/>
    <cellStyle name="40% - Акцент2 8 9 5" xfId="36908"/>
    <cellStyle name="40% - Акцент2 8 9 6" xfId="40440"/>
    <cellStyle name="40% - Акцент2 8 9 7" xfId="44428"/>
    <cellStyle name="40% - Акцент2 8 9 8" xfId="47397"/>
    <cellStyle name="40% - Акцент2 8 9 9" xfId="49600"/>
    <cellStyle name="40% - Акцент2 9" xfId="207"/>
    <cellStyle name="40% — акцент2 9" xfId="2232"/>
    <cellStyle name="40% - Акцент2 9 10" xfId="2233"/>
    <cellStyle name="40% — акцент2 9 10" xfId="28970"/>
    <cellStyle name="40% - Акцент2 9 10 2" xfId="6730"/>
    <cellStyle name="40% - Акцент2 9 10 3" xfId="36712"/>
    <cellStyle name="40% - Акцент2 9 10 4" xfId="38249"/>
    <cellStyle name="40% - Акцент2 9 10 5" xfId="40443"/>
    <cellStyle name="40% - Акцент2 9 10 6" xfId="43476"/>
    <cellStyle name="40% - Акцент2 9 10 7" xfId="47244"/>
    <cellStyle name="40% - Акцент2 9 10 8" xfId="49603"/>
    <cellStyle name="40% - Акцент2 9 11" xfId="2231"/>
    <cellStyle name="40% — акцент2 9 11" xfId="36867"/>
    <cellStyle name="40% - Акцент2 9 11 2" xfId="15488"/>
    <cellStyle name="40% - Акцент2 9 11 3" xfId="37061"/>
    <cellStyle name="40% - Акцент2 9 11 4" xfId="40441"/>
    <cellStyle name="40% - Акцент2 9 11 5" xfId="43478"/>
    <cellStyle name="40% - Акцент2 9 11 6" xfId="47321"/>
    <cellStyle name="40% - Акцент2 9 11 7" xfId="49601"/>
    <cellStyle name="40% - Акцент2 9 12" xfId="3939"/>
    <cellStyle name="40% — акцент2 9 12" xfId="38331"/>
    <cellStyle name="40% - Акцент2 9 13" xfId="4206"/>
    <cellStyle name="40% — акцент2 9 13" xfId="40442"/>
    <cellStyle name="40% - Акцент2 9 14" xfId="4484"/>
    <cellStyle name="40% — акцент2 9 14" xfId="43477"/>
    <cellStyle name="40% - Акцент2 9 15" xfId="4509"/>
    <cellStyle name="40% — акцент2 9 15" xfId="46765"/>
    <cellStyle name="40% - Акцент2 9 16" xfId="4442"/>
    <cellStyle name="40% — акцент2 9 16" xfId="49602"/>
    <cellStyle name="40% - Акцент2 9 17" xfId="6728"/>
    <cellStyle name="40% - Акцент2 9 18" xfId="8430"/>
    <cellStyle name="40% - Акцент2 9 18 2" xfId="21127"/>
    <cellStyle name="40% - Акцент2 9 19" xfId="8415"/>
    <cellStyle name="40% - Акцент2 9 19 2" xfId="21112"/>
    <cellStyle name="40% - Акцент2 9 2" xfId="208"/>
    <cellStyle name="40% — акцент2 9 2" xfId="6729"/>
    <cellStyle name="40% - Акцент2 9 2 10" xfId="10378"/>
    <cellStyle name="40% - Акцент2 9 2 11" xfId="10696"/>
    <cellStyle name="40% - Акцент2 9 2 12" xfId="11014"/>
    <cellStyle name="40% - Акцент2 9 2 13" xfId="11332"/>
    <cellStyle name="40% - Акцент2 9 2 14" xfId="11650"/>
    <cellStyle name="40% - Акцент2 9 2 15" xfId="11968"/>
    <cellStyle name="40% - Акцент2 9 2 16" xfId="12285"/>
    <cellStyle name="40% - Акцент2 9 2 17" xfId="12604"/>
    <cellStyle name="40% - Акцент2 9 2 18" xfId="12921"/>
    <cellStyle name="40% - Акцент2 9 2 19" xfId="13239"/>
    <cellStyle name="40% - Акцент2 9 2 2" xfId="2234"/>
    <cellStyle name="40% - Акцент2 9 2 2 2" xfId="6732"/>
    <cellStyle name="40% - Акцент2 9 2 20" xfId="13562"/>
    <cellStyle name="40% - Акцент2 9 2 21" xfId="16798"/>
    <cellStyle name="40% - Акцент2 9 2 22" xfId="18626"/>
    <cellStyle name="40% - Акцент2 9 2 23" xfId="27674"/>
    <cellStyle name="40% - Акцент2 9 2 24" xfId="16764"/>
    <cellStyle name="40% - Акцент2 9 2 25" xfId="28714"/>
    <cellStyle name="40% - Акцент2 9 2 26" xfId="30760"/>
    <cellStyle name="40% - Акцент2 9 2 27" xfId="34671"/>
    <cellStyle name="40% - Акцент2 9 2 28" xfId="33960"/>
    <cellStyle name="40% - Акцент2 9 2 29" xfId="16899"/>
    <cellStyle name="40% - Акцент2 9 2 3" xfId="3940"/>
    <cellStyle name="40% - Акцент2 9 2 30" xfId="38581"/>
    <cellStyle name="40% - Акцент2 9 2 31" xfId="44254"/>
    <cellStyle name="40% - Акцент2 9 2 32" xfId="41944"/>
    <cellStyle name="40% - Акцент2 9 2 33" xfId="47885"/>
    <cellStyle name="40% - Акцент2 9 2 4" xfId="6731"/>
    <cellStyle name="40% - Акцент2 9 2 5" xfId="8787"/>
    <cellStyle name="40% - Акцент2 9 2 6" xfId="9106"/>
    <cellStyle name="40% - Акцент2 9 2 7" xfId="9424"/>
    <cellStyle name="40% - Акцент2 9 2 8" xfId="9742"/>
    <cellStyle name="40% - Акцент2 9 2 9" xfId="10060"/>
    <cellStyle name="40% - Акцент2 9 20" xfId="8786"/>
    <cellStyle name="40% - Акцент2 9 21" xfId="9105"/>
    <cellStyle name="40% - Акцент2 9 22" xfId="9423"/>
    <cellStyle name="40% - Акцент2 9 23" xfId="9741"/>
    <cellStyle name="40% - Акцент2 9 24" xfId="10059"/>
    <cellStyle name="40% - Акцент2 9 25" xfId="10377"/>
    <cellStyle name="40% - Акцент2 9 26" xfId="10695"/>
    <cellStyle name="40% - Акцент2 9 27" xfId="11013"/>
    <cellStyle name="40% - Акцент2 9 28" xfId="11331"/>
    <cellStyle name="40% - Акцент2 9 29" xfId="11649"/>
    <cellStyle name="40% - Акцент2 9 3" xfId="2235"/>
    <cellStyle name="40% — акцент2 9 3" xfId="15489"/>
    <cellStyle name="40% - Акцент2 9 3 10" xfId="36415"/>
    <cellStyle name="40% - Акцент2 9 3 11" xfId="38095"/>
    <cellStyle name="40% - Акцент2 9 3 12" xfId="40444"/>
    <cellStyle name="40% - Акцент2 9 3 13" xfId="43475"/>
    <cellStyle name="40% - Акцент2 9 3 14" xfId="47083"/>
    <cellStyle name="40% - Акцент2 9 3 15" xfId="49604"/>
    <cellStyle name="40% - Акцент2 9 3 2" xfId="6733"/>
    <cellStyle name="40% - Акцент2 9 3 3" xfId="22120"/>
    <cellStyle name="40% - Акцент2 9 3 4" xfId="26834"/>
    <cellStyle name="40% - Акцент2 9 3 5" xfId="16214"/>
    <cellStyle name="40% - Акцент2 9 3 6" xfId="27877"/>
    <cellStyle name="40% - Акцент2 9 3 7" xfId="25716"/>
    <cellStyle name="40% - Акцент2 9 3 8" xfId="34257"/>
    <cellStyle name="40% - Акцент2 9 3 9" xfId="23059"/>
    <cellStyle name="40% - Акцент2 9 30" xfId="11967"/>
    <cellStyle name="40% - Акцент2 9 31" xfId="12284"/>
    <cellStyle name="40% - Акцент2 9 32" xfId="12603"/>
    <cellStyle name="40% - Акцент2 9 33" xfId="12920"/>
    <cellStyle name="40% - Акцент2 9 34" xfId="13238"/>
    <cellStyle name="40% - Акцент2 9 35" xfId="13561"/>
    <cellStyle name="40% - Акцент2 9 36" xfId="16799"/>
    <cellStyle name="40% - Акцент2 9 37" xfId="20841"/>
    <cellStyle name="40% - Акцент2 9 38" xfId="27377"/>
    <cellStyle name="40% - Акцент2 9 39" xfId="22956"/>
    <cellStyle name="40% - Акцент2 9 4" xfId="2236"/>
    <cellStyle name="40% — акцент2 9 4" xfId="21533"/>
    <cellStyle name="40% - Акцент2 9 4 10" xfId="38017"/>
    <cellStyle name="40% - Акцент2 9 4 11" xfId="40445"/>
    <cellStyle name="40% - Акцент2 9 4 12" xfId="43474"/>
    <cellStyle name="40% - Акцент2 9 4 13" xfId="47005"/>
    <cellStyle name="40% - Акцент2 9 4 14" xfId="49605"/>
    <cellStyle name="40% - Акцент2 9 4 2" xfId="6734"/>
    <cellStyle name="40% - Акцент2 9 4 3" xfId="26547"/>
    <cellStyle name="40% - Акцент2 9 4 4" xfId="27991"/>
    <cellStyle name="40% - Акцент2 9 4 5" xfId="20217"/>
    <cellStyle name="40% - Акцент2 9 4 6" xfId="27835"/>
    <cellStyle name="40% - Акцент2 9 4 7" xfId="34022"/>
    <cellStyle name="40% - Акцент2 9 4 8" xfId="29995"/>
    <cellStyle name="40% - Акцент2 9 4 9" xfId="34186"/>
    <cellStyle name="40% - Акцент2 9 40" xfId="25380"/>
    <cellStyle name="40% - Акцент2 9 41" xfId="17243"/>
    <cellStyle name="40% - Акцент2 9 42" xfId="30094"/>
    <cellStyle name="40% - Акцент2 9 43" xfId="24224"/>
    <cellStyle name="40% - Акцент2 9 44" xfId="24642"/>
    <cellStyle name="40% - Акцент2 9 45" xfId="38580"/>
    <cellStyle name="40% - Акцент2 9 46" xfId="44253"/>
    <cellStyle name="40% - Акцент2 9 47" xfId="43056"/>
    <cellStyle name="40% - Акцент2 9 48" xfId="47884"/>
    <cellStyle name="40% - Акцент2 9 5" xfId="2237"/>
    <cellStyle name="40% — акцент2 9 5" xfId="27714"/>
    <cellStyle name="40% - Акцент2 9 5 10" xfId="40446"/>
    <cellStyle name="40% - Акцент2 9 5 11" xfId="43473"/>
    <cellStyle name="40% - Акцент2 9 5 12" xfId="46925"/>
    <cellStyle name="40% - Акцент2 9 5 13" xfId="49606"/>
    <cellStyle name="40% - Акцент2 9 5 2" xfId="6735"/>
    <cellStyle name="40% - Акцент2 9 5 3" xfId="18069"/>
    <cellStyle name="40% - Акцент2 9 5 4" xfId="18764"/>
    <cellStyle name="40% - Акцент2 9 5 5" xfId="14831"/>
    <cellStyle name="40% - Акцент2 9 5 6" xfId="33797"/>
    <cellStyle name="40% - Акцент2 9 5 7" xfId="34699"/>
    <cellStyle name="40% - Акцент2 9 5 8" xfId="14449"/>
    <cellStyle name="40% - Акцент2 9 5 9" xfId="37250"/>
    <cellStyle name="40% - Акцент2 9 6" xfId="2238"/>
    <cellStyle name="40% — акцент2 9 6" xfId="28841"/>
    <cellStyle name="40% - Акцент2 9 6 10" xfId="43472"/>
    <cellStyle name="40% - Акцент2 9 6 11" xfId="41872"/>
    <cellStyle name="40% - Акцент2 9 6 12" xfId="49607"/>
    <cellStyle name="40% - Акцент2 9 6 2" xfId="6736"/>
    <cellStyle name="40% - Акцент2 9 6 3" xfId="26668"/>
    <cellStyle name="40% - Акцент2 9 6 4" xfId="24727"/>
    <cellStyle name="40% - Акцент2 9 6 5" xfId="32027"/>
    <cellStyle name="40% - Акцент2 9 6 6" xfId="36318"/>
    <cellStyle name="40% - Акцент2 9 6 7" xfId="26848"/>
    <cellStyle name="40% - Акцент2 9 6 8" xfId="37935"/>
    <cellStyle name="40% - Акцент2 9 6 9" xfId="40447"/>
    <cellStyle name="40% - Акцент2 9 7" xfId="2239"/>
    <cellStyle name="40% — акцент2 9 7" xfId="29557"/>
    <cellStyle name="40% - Акцент2 9 7 10" xfId="42500"/>
    <cellStyle name="40% - Акцент2 9 7 11" xfId="49608"/>
    <cellStyle name="40% - Акцент2 9 7 2" xfId="6737"/>
    <cellStyle name="40% - Акцент2 9 7 3" xfId="24724"/>
    <cellStyle name="40% - Акцент2 9 7 4" xfId="33558"/>
    <cellStyle name="40% - Акцент2 9 7 5" xfId="36115"/>
    <cellStyle name="40% - Акцент2 9 7 6" xfId="33234"/>
    <cellStyle name="40% - Акцент2 9 7 7" xfId="37852"/>
    <cellStyle name="40% - Акцент2 9 7 8" xfId="40448"/>
    <cellStyle name="40% - Акцент2 9 7 9" xfId="43471"/>
    <cellStyle name="40% - Акцент2 9 8" xfId="2240"/>
    <cellStyle name="40% — акцент2 9 8" xfId="20635"/>
    <cellStyle name="40% - Акцент2 9 8 10" xfId="49609"/>
    <cellStyle name="40% - Акцент2 9 8 2" xfId="6738"/>
    <cellStyle name="40% - Акцент2 9 8 3" xfId="33318"/>
    <cellStyle name="40% - Акцент2 9 8 4" xfId="35921"/>
    <cellStyle name="40% - Акцент2 9 8 5" xfId="30008"/>
    <cellStyle name="40% - Акцент2 9 8 6" xfId="37771"/>
    <cellStyle name="40% - Акцент2 9 8 7" xfId="40449"/>
    <cellStyle name="40% - Акцент2 9 8 8" xfId="43470"/>
    <cellStyle name="40% - Акцент2 9 8 9" xfId="42460"/>
    <cellStyle name="40% - Акцент2 9 9" xfId="2241"/>
    <cellStyle name="40% — акцент2 9 9" xfId="31767"/>
    <cellStyle name="40% - Акцент2 9 9 2" xfId="6739"/>
    <cellStyle name="40% - Акцент2 9 9 3" xfId="35724"/>
    <cellStyle name="40% - Акцент2 9 9 4" xfId="33032"/>
    <cellStyle name="40% - Акцент2 9 9 5" xfId="37696"/>
    <cellStyle name="40% - Акцент2 9 9 6" xfId="40450"/>
    <cellStyle name="40% - Акцент2 9 9 7" xfId="46844"/>
    <cellStyle name="40% - Акцент2 9 9 8" xfId="42552"/>
    <cellStyle name="40% - Акцент2 9 9 9" xfId="49610"/>
    <cellStyle name="40% — акцент3" xfId="209"/>
    <cellStyle name="40% - Акцент3 10" xfId="210"/>
    <cellStyle name="40% — акцент3 10" xfId="2244"/>
    <cellStyle name="40% - Акцент3 10 10" xfId="2245"/>
    <cellStyle name="40% — акцент3 10 10" xfId="35140"/>
    <cellStyle name="40% - Акцент3 10 10 2" xfId="6743"/>
    <cellStyle name="40% - Акцент3 10 10 3" xfId="35674"/>
    <cellStyle name="40% - Акцент3 10 10 4" xfId="26388"/>
    <cellStyle name="40% - Акцент3 10 10 5" xfId="40453"/>
    <cellStyle name="40% - Акцент3 10 10 6" xfId="46203"/>
    <cellStyle name="40% - Акцент3 10 10 7" xfId="42385"/>
    <cellStyle name="40% - Акцент3 10 10 8" xfId="49613"/>
    <cellStyle name="40% - Акцент3 10 11" xfId="2243"/>
    <cellStyle name="40% — акцент3 10 11" xfId="29035"/>
    <cellStyle name="40% - Акцент3 10 11 2" xfId="15500"/>
    <cellStyle name="40% - Акцент3 10 11 3" xfId="36802"/>
    <cellStyle name="40% - Акцент3 10 11 4" xfId="40451"/>
    <cellStyle name="40% - Акцент3 10 11 5" xfId="46520"/>
    <cellStyle name="40% - Акцент3 10 11 6" xfId="42531"/>
    <cellStyle name="40% - Акцент3 10 11 7" xfId="49611"/>
    <cellStyle name="40% - Акцент3 10 12" xfId="3942"/>
    <cellStyle name="40% — акцент3 10 12" xfId="36801"/>
    <cellStyle name="40% - Акцент3 10 13" xfId="4208"/>
    <cellStyle name="40% — акцент3 10 13" xfId="40452"/>
    <cellStyle name="40% - Акцент3 10 14" xfId="4487"/>
    <cellStyle name="40% — акцент3 10 14" xfId="46360"/>
    <cellStyle name="40% - Акцент3 10 15" xfId="4503"/>
    <cellStyle name="40% — акцент3 10 15" xfId="42501"/>
    <cellStyle name="40% - Акцент3 10 16" xfId="4459"/>
    <cellStyle name="40% — акцент3 10 16" xfId="49612"/>
    <cellStyle name="40% - Акцент3 10 17" xfId="6741"/>
    <cellStyle name="40% - Акцент3 10 18" xfId="8432"/>
    <cellStyle name="40% - Акцент3 10 18 2" xfId="21129"/>
    <cellStyle name="40% - Акцент3 10 19" xfId="8412"/>
    <cellStyle name="40% - Акцент3 10 19 2" xfId="21109"/>
    <cellStyle name="40% - Акцент3 10 2" xfId="211"/>
    <cellStyle name="40% — акцент3 10 2" xfId="6742"/>
    <cellStyle name="40% - Акцент3 10 2 10" xfId="10381"/>
    <cellStyle name="40% - Акцент3 10 2 11" xfId="10699"/>
    <cellStyle name="40% - Акцент3 10 2 12" xfId="11017"/>
    <cellStyle name="40% - Акцент3 10 2 13" xfId="11335"/>
    <cellStyle name="40% - Акцент3 10 2 14" xfId="11653"/>
    <cellStyle name="40% - Акцент3 10 2 15" xfId="11971"/>
    <cellStyle name="40% - Акцент3 10 2 16" xfId="12288"/>
    <cellStyle name="40% - Акцент3 10 2 17" xfId="12607"/>
    <cellStyle name="40% - Акцент3 10 2 18" xfId="12924"/>
    <cellStyle name="40% - Акцент3 10 2 19" xfId="13242"/>
    <cellStyle name="40% - Акцент3 10 2 2" xfId="2246"/>
    <cellStyle name="40% - Акцент3 10 2 2 2" xfId="6745"/>
    <cellStyle name="40% - Акцент3 10 2 20" xfId="13565"/>
    <cellStyle name="40% - Акцент3 10 2 21" xfId="16797"/>
    <cellStyle name="40% - Акцент3 10 2 22" xfId="19751"/>
    <cellStyle name="40% - Акцент3 10 2 23" xfId="26366"/>
    <cellStyle name="40% - Акцент3 10 2 24" xfId="16765"/>
    <cellStyle name="40% - Акцент3 10 2 25" xfId="26835"/>
    <cellStyle name="40% - Акцент3 10 2 26" xfId="22750"/>
    <cellStyle name="40% - Акцент3 10 2 27" xfId="16775"/>
    <cellStyle name="40% - Акцент3 10 2 28" xfId="31645"/>
    <cellStyle name="40% - Акцент3 10 2 29" xfId="33503"/>
    <cellStyle name="40% - Акцент3 10 2 3" xfId="3943"/>
    <cellStyle name="40% - Акцент3 10 2 30" xfId="38584"/>
    <cellStyle name="40% - Акцент3 10 2 31" xfId="44251"/>
    <cellStyle name="40% - Акцент3 10 2 32" xfId="42099"/>
    <cellStyle name="40% - Акцент3 10 2 33" xfId="47888"/>
    <cellStyle name="40% - Акцент3 10 2 4" xfId="6744"/>
    <cellStyle name="40% - Акцент3 10 2 5" xfId="8790"/>
    <cellStyle name="40% - Акцент3 10 2 6" xfId="9109"/>
    <cellStyle name="40% - Акцент3 10 2 7" xfId="9427"/>
    <cellStyle name="40% - Акцент3 10 2 8" xfId="9745"/>
    <cellStyle name="40% - Акцент3 10 2 9" xfId="10063"/>
    <cellStyle name="40% - Акцент3 10 20" xfId="8789"/>
    <cellStyle name="40% - Акцент3 10 21" xfId="9108"/>
    <cellStyle name="40% - Акцент3 10 22" xfId="9426"/>
    <cellStyle name="40% - Акцент3 10 23" xfId="9744"/>
    <cellStyle name="40% - Акцент3 10 24" xfId="10062"/>
    <cellStyle name="40% - Акцент3 10 25" xfId="10380"/>
    <cellStyle name="40% - Акцент3 10 26" xfId="10698"/>
    <cellStyle name="40% - Акцент3 10 27" xfId="11016"/>
    <cellStyle name="40% - Акцент3 10 28" xfId="11334"/>
    <cellStyle name="40% - Акцент3 10 29" xfId="11652"/>
    <cellStyle name="40% - Акцент3 10 3" xfId="2247"/>
    <cellStyle name="40% — акцент3 10 3" xfId="15501"/>
    <cellStyle name="40% - Акцент3 10 3 10" xfId="36219"/>
    <cellStyle name="40% - Акцент3 10 3 11" xfId="26855"/>
    <cellStyle name="40% - Акцент3 10 3 12" xfId="40454"/>
    <cellStyle name="40% - Акцент3 10 3 13" xfId="45895"/>
    <cellStyle name="40% - Акцент3 10 3 14" xfId="42586"/>
    <cellStyle name="40% - Акцент3 10 3 15" xfId="49614"/>
    <cellStyle name="40% - Акцент3 10 3 2" xfId="6746"/>
    <cellStyle name="40% - Акцент3 10 3 3" xfId="24143"/>
    <cellStyle name="40% - Акцент3 10 3 4" xfId="21980"/>
    <cellStyle name="40% - Акцент3 10 3 5" xfId="18055"/>
    <cellStyle name="40% - Акцент3 10 3 6" xfId="17189"/>
    <cellStyle name="40% - Акцент3 10 3 7" xfId="19427"/>
    <cellStyle name="40% - Акцент3 10 3 8" xfId="31567"/>
    <cellStyle name="40% - Акцент3 10 3 9" xfId="27271"/>
    <cellStyle name="40% - Акцент3 10 30" xfId="11970"/>
    <cellStyle name="40% - Акцент3 10 31" xfId="12287"/>
    <cellStyle name="40% - Акцент3 10 32" xfId="12606"/>
    <cellStyle name="40% - Акцент3 10 33" xfId="12923"/>
    <cellStyle name="40% - Акцент3 10 34" xfId="13241"/>
    <cellStyle name="40% - Акцент3 10 35" xfId="13564"/>
    <cellStyle name="40% - Акцент3 10 36" xfId="20889"/>
    <cellStyle name="40% - Акцент3 10 37" xfId="16757"/>
    <cellStyle name="40% - Акцент3 10 38" xfId="26655"/>
    <cellStyle name="40% - Акцент3 10 39" xfId="20851"/>
    <cellStyle name="40% - Акцент3 10 4" xfId="2248"/>
    <cellStyle name="40% — акцент3 10 4" xfId="25023"/>
    <cellStyle name="40% - Акцент3 10 4 10" xfId="36650"/>
    <cellStyle name="40% - Акцент3 10 4 11" xfId="40455"/>
    <cellStyle name="40% - Акцент3 10 4 12" xfId="45739"/>
    <cellStyle name="40% - Акцент3 10 4 13" xfId="42861"/>
    <cellStyle name="40% - Акцент3 10 4 14" xfId="49615"/>
    <cellStyle name="40% - Акцент3 10 4 2" xfId="6747"/>
    <cellStyle name="40% - Акцент3 10 4 3" xfId="14078"/>
    <cellStyle name="40% - Акцент3 10 4 4" xfId="25505"/>
    <cellStyle name="40% - Акцент3 10 4 5" xfId="23635"/>
    <cellStyle name="40% - Акцент3 10 4 6" xfId="21312"/>
    <cellStyle name="40% - Акцент3 10 4 7" xfId="27149"/>
    <cellStyle name="40% - Акцент3 10 4 8" xfId="14272"/>
    <cellStyle name="40% - Акцент3 10 4 9" xfId="29738"/>
    <cellStyle name="40% - Акцент3 10 40" xfId="14876"/>
    <cellStyle name="40% - Акцент3 10 41" xfId="26488"/>
    <cellStyle name="40% - Акцент3 10 42" xfId="31273"/>
    <cellStyle name="40% - Акцент3 10 43" xfId="24271"/>
    <cellStyle name="40% - Акцент3 10 44" xfId="36353"/>
    <cellStyle name="40% - Акцент3 10 45" xfId="38583"/>
    <cellStyle name="40% - Акцент3 10 46" xfId="41804"/>
    <cellStyle name="40% - Акцент3 10 47" xfId="44333"/>
    <cellStyle name="40% - Акцент3 10 48" xfId="47887"/>
    <cellStyle name="40% - Акцент3 10 5" xfId="2249"/>
    <cellStyle name="40% — акцент3 10 5" xfId="22584"/>
    <cellStyle name="40% - Акцент3 10 5 10" xfId="40456"/>
    <cellStyle name="40% - Акцент3 10 5 11" xfId="45587"/>
    <cellStyle name="40% - Акцент3 10 5 12" xfId="46309"/>
    <cellStyle name="40% - Акцент3 10 5 13" xfId="49616"/>
    <cellStyle name="40% - Акцент3 10 5 2" xfId="6748"/>
    <cellStyle name="40% - Акцент3 10 5 3" xfId="22537"/>
    <cellStyle name="40% - Акцент3 10 5 4" xfId="21451"/>
    <cellStyle name="40% - Акцент3 10 5 5" xfId="26499"/>
    <cellStyle name="40% - Акцент3 10 5 6" xfId="22857"/>
    <cellStyle name="40% - Акцент3 10 5 7" xfId="33192"/>
    <cellStyle name="40% - Акцент3 10 5 8" xfId="37606"/>
    <cellStyle name="40% - Акцент3 10 5 9" xfId="36649"/>
    <cellStyle name="40% - Акцент3 10 6" xfId="2250"/>
    <cellStyle name="40% — акцент3 10 6" xfId="24567"/>
    <cellStyle name="40% - Акцент3 10 6 10" xfId="43469"/>
    <cellStyle name="40% - Акцент3 10 6 11" xfId="42860"/>
    <cellStyle name="40% - Акцент3 10 6 12" xfId="49617"/>
    <cellStyle name="40% - Акцент3 10 6 2" xfId="6749"/>
    <cellStyle name="40% - Акцент3 10 6 3" xfId="18583"/>
    <cellStyle name="40% - Акцент3 10 6 4" xfId="24208"/>
    <cellStyle name="40% - Акцент3 10 6 5" xfId="28155"/>
    <cellStyle name="40% - Акцент3 10 6 6" xfId="34104"/>
    <cellStyle name="40% - Акцент3 10 6 7" xfId="37457"/>
    <cellStyle name="40% - Акцент3 10 6 8" xfId="26465"/>
    <cellStyle name="40% - Акцент3 10 6 9" xfId="40457"/>
    <cellStyle name="40% - Акцент3 10 7" xfId="2251"/>
    <cellStyle name="40% — акцент3 10 7" xfId="19596"/>
    <cellStyle name="40% - Акцент3 10 7 10" xfId="46033"/>
    <cellStyle name="40% - Акцент3 10 7 11" xfId="49618"/>
    <cellStyle name="40% - Акцент3 10 7 2" xfId="6750"/>
    <cellStyle name="40% - Акцент3 10 7 3" xfId="32955"/>
    <cellStyle name="40% - Акцент3 10 7 4" xfId="29732"/>
    <cellStyle name="40% - Акцент3 10 7 5" xfId="31348"/>
    <cellStyle name="40% - Акцент3 10 7 6" xfId="37303"/>
    <cellStyle name="40% - Акцент3 10 7 7" xfId="35284"/>
    <cellStyle name="40% - Акцент3 10 7 8" xfId="40458"/>
    <cellStyle name="40% - Акцент3 10 7 9" xfId="43468"/>
    <cellStyle name="40% - Акцент3 10 8" xfId="2252"/>
    <cellStyle name="40% — акцент3 10 8" xfId="26192"/>
    <cellStyle name="40% - Акцент3 10 8 10" xfId="49619"/>
    <cellStyle name="40% - Акцент3 10 8 2" xfId="6751"/>
    <cellStyle name="40% - Акцент3 10 8 3" xfId="31329"/>
    <cellStyle name="40% - Акцент3 10 8 4" xfId="24047"/>
    <cellStyle name="40% - Акцент3 10 8 5" xfId="37152"/>
    <cellStyle name="40% - Акцент3 10 8 6" xfId="30777"/>
    <cellStyle name="40% - Акцент3 10 8 7" xfId="40459"/>
    <cellStyle name="40% - Акцент3 10 8 8" xfId="45422"/>
    <cellStyle name="40% - Акцент3 10 8 9" xfId="47635"/>
    <cellStyle name="40% - Акцент3 10 9" xfId="2253"/>
    <cellStyle name="40% — акцент3 10 9" xfId="16012"/>
    <cellStyle name="40% - Акцент3 10 9 2" xfId="6752"/>
    <cellStyle name="40% - Акцент3 10 9 3" xfId="21725"/>
    <cellStyle name="40% - Акцент3 10 9 4" xfId="36998"/>
    <cellStyle name="40% - Акцент3 10 9 5" xfId="37557"/>
    <cellStyle name="40% - Акцент3 10 9 6" xfId="40460"/>
    <cellStyle name="40% - Акцент3 10 9 7" xfId="45264"/>
    <cellStyle name="40% - Акцент3 10 9 8" xfId="47556"/>
    <cellStyle name="40% - Акцент3 10 9 9" xfId="49620"/>
    <cellStyle name="40% - Акцент3 11" xfId="212"/>
    <cellStyle name="40% — акцент3 11" xfId="2255"/>
    <cellStyle name="40% - Акцент3 11 10" xfId="2256"/>
    <cellStyle name="40% — акцент3 11 10" xfId="18103"/>
    <cellStyle name="40% - Акцент3 11 10 2" xfId="6755"/>
    <cellStyle name="40% - Акцент3 11 10 3" xfId="31257"/>
    <cellStyle name="40% - Акцент3 11 10 4" xfId="36544"/>
    <cellStyle name="40% - Акцент3 11 10 5" xfId="40463"/>
    <cellStyle name="40% - Акцент3 11 10 6" xfId="44772"/>
    <cellStyle name="40% - Акцент3 11 10 7" xfId="47322"/>
    <cellStyle name="40% - Акцент3 11 10 8" xfId="49623"/>
    <cellStyle name="40% - Акцент3 11 11" xfId="2254"/>
    <cellStyle name="40% — акцент3 11 11" xfId="36696"/>
    <cellStyle name="40% - Акцент3 11 11 2" xfId="15511"/>
    <cellStyle name="40% - Акцент3 11 11 3" xfId="35386"/>
    <cellStyle name="40% - Акцент3 11 11 4" xfId="40461"/>
    <cellStyle name="40% - Акцент3 11 11 5" xfId="45101"/>
    <cellStyle name="40% - Акцент3 11 11 6" xfId="47476"/>
    <cellStyle name="40% - Акцент3 11 11 7" xfId="49621"/>
    <cellStyle name="40% - Акцент3 11 12" xfId="3944"/>
    <cellStyle name="40% — акцент3 11 12" xfId="37363"/>
    <cellStyle name="40% - Акцент3 11 13" xfId="4209"/>
    <cellStyle name="40% — акцент3 11 13" xfId="40462"/>
    <cellStyle name="40% - Акцент3 11 14" xfId="4489"/>
    <cellStyle name="40% — акцент3 11 14" xfId="44935"/>
    <cellStyle name="40% - Акцент3 11 15" xfId="4494"/>
    <cellStyle name="40% — акцент3 11 15" xfId="47398"/>
    <cellStyle name="40% - Акцент3 11 16" xfId="4483"/>
    <cellStyle name="40% — акцент3 11 16" xfId="49622"/>
    <cellStyle name="40% - Акцент3 11 17" xfId="6753"/>
    <cellStyle name="40% - Акцент3 11 18" xfId="8434"/>
    <cellStyle name="40% - Акцент3 11 18 2" xfId="21131"/>
    <cellStyle name="40% - Акцент3 11 19" xfId="8410"/>
    <cellStyle name="40% - Акцент3 11 19 2" xfId="21107"/>
    <cellStyle name="40% - Акцент3 11 2" xfId="213"/>
    <cellStyle name="40% — акцент3 11 2" xfId="6754"/>
    <cellStyle name="40% - Акцент3 11 2 10" xfId="10383"/>
    <cellStyle name="40% - Акцент3 11 2 11" xfId="10701"/>
    <cellStyle name="40% - Акцент3 11 2 12" xfId="11019"/>
    <cellStyle name="40% - Акцент3 11 2 13" xfId="11337"/>
    <cellStyle name="40% - Акцент3 11 2 14" xfId="11655"/>
    <cellStyle name="40% - Акцент3 11 2 15" xfId="11973"/>
    <cellStyle name="40% - Акцент3 11 2 16" xfId="12290"/>
    <cellStyle name="40% - Акцент3 11 2 17" xfId="12609"/>
    <cellStyle name="40% - Акцент3 11 2 18" xfId="12926"/>
    <cellStyle name="40% - Акцент3 11 2 19" xfId="13244"/>
    <cellStyle name="40% - Акцент3 11 2 2" xfId="2257"/>
    <cellStyle name="40% - Акцент3 11 2 2 2" xfId="6757"/>
    <cellStyle name="40% - Акцент3 11 2 20" xfId="13567"/>
    <cellStyle name="40% - Акцент3 11 2 21" xfId="20886"/>
    <cellStyle name="40% - Акцент3 11 2 22" xfId="14557"/>
    <cellStyle name="40% - Акцент3 11 2 23" xfId="15620"/>
    <cellStyle name="40% - Акцент3 11 2 24" xfId="24288"/>
    <cellStyle name="40% - Акцент3 11 2 25" xfId="22589"/>
    <cellStyle name="40% - Акцент3 11 2 26" xfId="17625"/>
    <cellStyle name="40% - Акцент3 11 2 27" xfId="21410"/>
    <cellStyle name="40% - Акцент3 11 2 28" xfId="23813"/>
    <cellStyle name="40% - Акцент3 11 2 29" xfId="33421"/>
    <cellStyle name="40% - Акцент3 11 2 3" xfId="3945"/>
    <cellStyle name="40% - Акцент3 11 2 30" xfId="38586"/>
    <cellStyle name="40% - Акцент3 11 2 31" xfId="41803"/>
    <cellStyle name="40% - Акцент3 11 2 32" xfId="42240"/>
    <cellStyle name="40% - Акцент3 11 2 33" xfId="47890"/>
    <cellStyle name="40% - Акцент3 11 2 4" xfId="6756"/>
    <cellStyle name="40% - Акцент3 11 2 5" xfId="8792"/>
    <cellStyle name="40% - Акцент3 11 2 6" xfId="9111"/>
    <cellStyle name="40% - Акцент3 11 2 7" xfId="9429"/>
    <cellStyle name="40% - Акцент3 11 2 8" xfId="9747"/>
    <cellStyle name="40% - Акцент3 11 2 9" xfId="10065"/>
    <cellStyle name="40% - Акцент3 11 20" xfId="8791"/>
    <cellStyle name="40% - Акцент3 11 21" xfId="9110"/>
    <cellStyle name="40% - Акцент3 11 22" xfId="9428"/>
    <cellStyle name="40% - Акцент3 11 23" xfId="9746"/>
    <cellStyle name="40% - Акцент3 11 24" xfId="10064"/>
    <cellStyle name="40% - Акцент3 11 25" xfId="10382"/>
    <cellStyle name="40% - Акцент3 11 26" xfId="10700"/>
    <cellStyle name="40% - Акцент3 11 27" xfId="11018"/>
    <cellStyle name="40% - Акцент3 11 28" xfId="11336"/>
    <cellStyle name="40% - Акцент3 11 29" xfId="11654"/>
    <cellStyle name="40% - Акцент3 11 3" xfId="2258"/>
    <cellStyle name="40% — акцент3 11 3" xfId="15512"/>
    <cellStyle name="40% - Акцент3 11 3 10" xfId="19588"/>
    <cellStyle name="40% - Акцент3 11 3 11" xfId="38250"/>
    <cellStyle name="40% - Акцент3 11 3 12" xfId="40464"/>
    <cellStyle name="40% - Акцент3 11 3 13" xfId="44373"/>
    <cellStyle name="40% - Акцент3 11 3 14" xfId="47163"/>
    <cellStyle name="40% - Акцент3 11 3 15" xfId="49624"/>
    <cellStyle name="40% - Акцент3 11 3 2" xfId="6758"/>
    <cellStyle name="40% - Акцент3 11 3 3" xfId="17122"/>
    <cellStyle name="40% - Акцент3 11 3 4" xfId="27417"/>
    <cellStyle name="40% - Акцент3 11 3 5" xfId="28554"/>
    <cellStyle name="40% - Акцент3 11 3 6" xfId="31155"/>
    <cellStyle name="40% - Акцент3 11 3 7" xfId="31434"/>
    <cellStyle name="40% - Акцент3 11 3 8" xfId="34716"/>
    <cellStyle name="40% - Акцент3 11 3 9" xfId="31576"/>
    <cellStyle name="40% - Акцент3 11 30" xfId="11972"/>
    <cellStyle name="40% - Акцент3 11 31" xfId="12289"/>
    <cellStyle name="40% - Акцент3 11 32" xfId="12608"/>
    <cellStyle name="40% - Акцент3 11 33" xfId="12925"/>
    <cellStyle name="40% - Акцент3 11 34" xfId="13243"/>
    <cellStyle name="40% - Акцент3 11 35" xfId="13566"/>
    <cellStyle name="40% - Акцент3 11 36" xfId="16796"/>
    <cellStyle name="40% - Акцент3 11 37" xfId="18627"/>
    <cellStyle name="40% - Акцент3 11 38" xfId="24886"/>
    <cellStyle name="40% - Акцент3 11 39" xfId="22866"/>
    <cellStyle name="40% - Акцент3 11 4" xfId="2259"/>
    <cellStyle name="40% — акцент3 11 4" xfId="17412"/>
    <cellStyle name="40% - Акцент3 11 4 10" xfId="38173"/>
    <cellStyle name="40% - Акцент3 11 4 11" xfId="40465"/>
    <cellStyle name="40% - Акцент3 11 4 12" xfId="44434"/>
    <cellStyle name="40% - Акцент3 11 4 13" xfId="47084"/>
    <cellStyle name="40% - Акцент3 11 4 14" xfId="49625"/>
    <cellStyle name="40% - Акцент3 11 4 2" xfId="6759"/>
    <cellStyle name="40% - Акцент3 11 4 3" xfId="27130"/>
    <cellStyle name="40% - Акцент3 11 4 4" xfId="28274"/>
    <cellStyle name="40% - Акцент3 11 4 5" xfId="30879"/>
    <cellStyle name="40% - Акцент3 11 4 6" xfId="31201"/>
    <cellStyle name="40% - Акцент3 11 4 7" xfId="34486"/>
    <cellStyle name="40% - Акцент3 11 4 8" xfId="23590"/>
    <cellStyle name="40% - Акцент3 11 4 9" xfId="32930"/>
    <cellStyle name="40% - Акцент3 11 40" xfId="28343"/>
    <cellStyle name="40% - Акцент3 11 41" xfId="23116"/>
    <cellStyle name="40% - Акцент3 11 42" xfId="29439"/>
    <cellStyle name="40% - Акцент3 11 43" xfId="20863"/>
    <cellStyle name="40% - Акцент3 11 44" xfId="36029"/>
    <cellStyle name="40% - Акцент3 11 45" xfId="38585"/>
    <cellStyle name="40% - Акцент3 11 46" xfId="44252"/>
    <cellStyle name="40% - Акцент3 11 47" xfId="42252"/>
    <cellStyle name="40% - Акцент3 11 48" xfId="47889"/>
    <cellStyle name="40% - Акцент3 11 5" xfId="2260"/>
    <cellStyle name="40% — акцент3 11 5" xfId="24531"/>
    <cellStyle name="40% - Акцент3 11 5 10" xfId="40466"/>
    <cellStyle name="40% - Акцент3 11 5 11" xfId="43439"/>
    <cellStyle name="40% - Акцент3 11 5 12" xfId="47006"/>
    <cellStyle name="40% - Акцент3 11 5 13" xfId="49626"/>
    <cellStyle name="40% - Акцент3 11 5 2" xfId="6760"/>
    <cellStyle name="40% - Акцент3 11 5 3" xfId="27992"/>
    <cellStyle name="40% - Акцент3 11 5 4" xfId="30617"/>
    <cellStyle name="40% - Акцент3 11 5 5" xfId="25616"/>
    <cellStyle name="40% - Акцент3 11 5 6" xfId="34258"/>
    <cellStyle name="40% - Акцент3 11 5 7" xfId="36301"/>
    <cellStyle name="40% - Акцент3 11 5 8" xfId="31492"/>
    <cellStyle name="40% - Акцент3 11 5 9" xfId="38096"/>
    <cellStyle name="40% - Акцент3 11 6" xfId="2261"/>
    <cellStyle name="40% — акцент3 11 6" xfId="29401"/>
    <cellStyle name="40% - Акцент3 11 6 10" xfId="42372"/>
    <cellStyle name="40% - Акцент3 11 6 11" xfId="46926"/>
    <cellStyle name="40% - Акцент3 11 6 12" xfId="49627"/>
    <cellStyle name="40% - Акцент3 11 6 2" xfId="6761"/>
    <cellStyle name="40% - Акцент3 11 6 3" xfId="30356"/>
    <cellStyle name="40% - Акцент3 11 6 4" xfId="24490"/>
    <cellStyle name="40% - Акцент3 11 6 5" xfId="34023"/>
    <cellStyle name="40% - Акцент3 11 6 6" xfId="36098"/>
    <cellStyle name="40% - Акцент3 11 6 7" xfId="34285"/>
    <cellStyle name="40% - Акцент3 11 6 8" xfId="38018"/>
    <cellStyle name="40% - Акцент3 11 6 9" xfId="40467"/>
    <cellStyle name="40% - Акцент3 11 7" xfId="2262"/>
    <cellStyle name="40% — акцент3 11 7" xfId="15093"/>
    <cellStyle name="40% - Акцент3 11 7 10" xfId="42863"/>
    <cellStyle name="40% - Акцент3 11 7 11" xfId="49628"/>
    <cellStyle name="40% - Акцент3 11 7 2" xfId="6762"/>
    <cellStyle name="40% - Акцент3 11 7 3" xfId="27896"/>
    <cellStyle name="40% - Акцент3 11 7 4" xfId="33798"/>
    <cellStyle name="40% - Акцент3 11 7 5" xfId="35906"/>
    <cellStyle name="40% - Акцент3 11 7 6" xfId="37620"/>
    <cellStyle name="40% - Акцент3 11 7 7" xfId="37936"/>
    <cellStyle name="40% - Акцент3 11 7 8" xfId="40468"/>
    <cellStyle name="40% - Акцент3 11 7 9" xfId="43467"/>
    <cellStyle name="40% - Акцент3 11 8" xfId="2263"/>
    <cellStyle name="40% — акцент3 11 8" xfId="31947"/>
    <cellStyle name="40% - Акцент3 11 8 10" xfId="49629"/>
    <cellStyle name="40% - Акцент3 11 8 2" xfId="6763"/>
    <cellStyle name="40% - Акцент3 11 8 3" xfId="33559"/>
    <cellStyle name="40% - Акцент3 11 8 4" xfId="35709"/>
    <cellStyle name="40% - Акцент3 11 8 5" xfId="37471"/>
    <cellStyle name="40% - Акцент3 11 8 6" xfId="37853"/>
    <cellStyle name="40% - Акцент3 11 8 7" xfId="40469"/>
    <cellStyle name="40% - Акцент3 11 8 8" xfId="43466"/>
    <cellStyle name="40% - Акцент3 11 8 9" xfId="42607"/>
    <cellStyle name="40% - Акцент3 11 9" xfId="2264"/>
    <cellStyle name="40% — акцент3 11 9" xfId="17152"/>
    <cellStyle name="40% - Акцент3 11 9 2" xfId="6764"/>
    <cellStyle name="40% - Акцент3 11 9 3" xfId="35513"/>
    <cellStyle name="40% - Акцент3 11 9 4" xfId="37317"/>
    <cellStyle name="40% - Акцент3 11 9 5" xfId="37772"/>
    <cellStyle name="40% - Акцент3 11 9 6" xfId="40470"/>
    <cellStyle name="40% - Акцент3 11 9 7" xfId="42180"/>
    <cellStyle name="40% - Акцент3 11 9 8" xfId="45671"/>
    <cellStyle name="40% - Акцент3 11 9 9" xfId="49630"/>
    <cellStyle name="40% - Акцент3 12" xfId="214"/>
    <cellStyle name="40% — акцент3 12" xfId="2266"/>
    <cellStyle name="40% - Акцент3 12 10" xfId="2267"/>
    <cellStyle name="40% — акцент3 12 10" xfId="35124"/>
    <cellStyle name="40% - Акцент3 12 10 2" xfId="6767"/>
    <cellStyle name="40% - Акцент3 12 10 3" xfId="25683"/>
    <cellStyle name="40% - Акцент3 12 10 4" xfId="30549"/>
    <cellStyle name="40% - Акцент3 12 10 5" xfId="40473"/>
    <cellStyle name="40% - Акцент3 12 10 6" xfId="41991"/>
    <cellStyle name="40% - Акцент3 12 10 7" xfId="42998"/>
    <cellStyle name="40% - Акцент3 12 10 8" xfId="49633"/>
    <cellStyle name="40% - Акцент3 12 11" xfId="2265"/>
    <cellStyle name="40% — акцент3 12 11" xfId="37012"/>
    <cellStyle name="40% - Акцент3 12 11 2" xfId="15521"/>
    <cellStyle name="40% - Акцент3 12 11 3" xfId="37697"/>
    <cellStyle name="40% - Акцент3 12 11 4" xfId="40471"/>
    <cellStyle name="40% - Акцент3 12 11 5" xfId="42285"/>
    <cellStyle name="40% - Акцент3 12 11 6" xfId="42864"/>
    <cellStyle name="40% - Акцент3 12 11 7" xfId="49631"/>
    <cellStyle name="40% - Акцент3 12 12" xfId="3946"/>
    <cellStyle name="40% — акцент3 12 12" xfId="36503"/>
    <cellStyle name="40% - Акцент3 12 13" xfId="4210"/>
    <cellStyle name="40% — акцент3 12 13" xfId="40472"/>
    <cellStyle name="40% - Акцент3 12 14" xfId="4491"/>
    <cellStyle name="40% — акцент3 12 14" xfId="42128"/>
    <cellStyle name="40% - Акцент3 12 15" xfId="4490"/>
    <cellStyle name="40% — акцент3 12 15" xfId="44711"/>
    <cellStyle name="40% - Акцент3 12 16" xfId="4492"/>
    <cellStyle name="40% — акцент3 12 16" xfId="49632"/>
    <cellStyle name="40% - Акцент3 12 17" xfId="6765"/>
    <cellStyle name="40% - Акцент3 12 18" xfId="8436"/>
    <cellStyle name="40% - Акцент3 12 18 2" xfId="21133"/>
    <cellStyle name="40% - Акцент3 12 19" xfId="8408"/>
    <cellStyle name="40% - Акцент3 12 19 2" xfId="21105"/>
    <cellStyle name="40% - Акцент3 12 2" xfId="215"/>
    <cellStyle name="40% — акцент3 12 2" xfId="6766"/>
    <cellStyle name="40% - Акцент3 12 2 10" xfId="10385"/>
    <cellStyle name="40% - Акцент3 12 2 11" xfId="10703"/>
    <cellStyle name="40% - Акцент3 12 2 12" xfId="11021"/>
    <cellStyle name="40% - Акцент3 12 2 13" xfId="11339"/>
    <cellStyle name="40% - Акцент3 12 2 14" xfId="11657"/>
    <cellStyle name="40% - Акцент3 12 2 15" xfId="11975"/>
    <cellStyle name="40% - Акцент3 12 2 16" xfId="12292"/>
    <cellStyle name="40% - Акцент3 12 2 17" xfId="12611"/>
    <cellStyle name="40% - Акцент3 12 2 18" xfId="12928"/>
    <cellStyle name="40% - Акцент3 12 2 19" xfId="13246"/>
    <cellStyle name="40% - Акцент3 12 2 2" xfId="2268"/>
    <cellStyle name="40% - Акцент3 12 2 2 2" xfId="6769"/>
    <cellStyle name="40% - Акцент3 12 2 20" xfId="13569"/>
    <cellStyle name="40% - Акцент3 12 2 21" xfId="16795"/>
    <cellStyle name="40% - Акцент3 12 2 22" xfId="21786"/>
    <cellStyle name="40% - Акцент3 12 2 23" xfId="25559"/>
    <cellStyle name="40% - Акцент3 12 2 24" xfId="15298"/>
    <cellStyle name="40% - Акцент3 12 2 25" xfId="24597"/>
    <cellStyle name="40% - Акцент3 12 2 26" xfId="15420"/>
    <cellStyle name="40% - Акцент3 12 2 27" xfId="19571"/>
    <cellStyle name="40% - Акцент3 12 2 28" xfId="31118"/>
    <cellStyle name="40% - Акцент3 12 2 29" xfId="27826"/>
    <cellStyle name="40% - Акцент3 12 2 3" xfId="3947"/>
    <cellStyle name="40% - Акцент3 12 2 30" xfId="38588"/>
    <cellStyle name="40% - Акцент3 12 2 31" xfId="44249"/>
    <cellStyle name="40% - Акцент3 12 2 32" xfId="44201"/>
    <cellStyle name="40% - Акцент3 12 2 33" xfId="47892"/>
    <cellStyle name="40% - Акцент3 12 2 4" xfId="6768"/>
    <cellStyle name="40% - Акцент3 12 2 5" xfId="8794"/>
    <cellStyle name="40% - Акцент3 12 2 6" xfId="9113"/>
    <cellStyle name="40% - Акцент3 12 2 7" xfId="9431"/>
    <cellStyle name="40% - Акцент3 12 2 8" xfId="9749"/>
    <cellStyle name="40% - Акцент3 12 2 9" xfId="10067"/>
    <cellStyle name="40% - Акцент3 12 20" xfId="8793"/>
    <cellStyle name="40% - Акцент3 12 21" xfId="9112"/>
    <cellStyle name="40% - Акцент3 12 22" xfId="9430"/>
    <cellStyle name="40% - Акцент3 12 23" xfId="9748"/>
    <cellStyle name="40% - Акцент3 12 24" xfId="10066"/>
    <cellStyle name="40% - Акцент3 12 25" xfId="10384"/>
    <cellStyle name="40% - Акцент3 12 26" xfId="10702"/>
    <cellStyle name="40% - Акцент3 12 27" xfId="11020"/>
    <cellStyle name="40% - Акцент3 12 28" xfId="11338"/>
    <cellStyle name="40% - Акцент3 12 29" xfId="11656"/>
    <cellStyle name="40% - Акцент3 12 3" xfId="2269"/>
    <cellStyle name="40% — акцент3 12 3" xfId="15522"/>
    <cellStyle name="40% - Акцент3 12 3 10" xfId="36710"/>
    <cellStyle name="40% - Акцент3 12 3 11" xfId="34848"/>
    <cellStyle name="40% - Акцент3 12 3 12" xfId="40475"/>
    <cellStyle name="40% - Акцент3 12 3 13" xfId="43465"/>
    <cellStyle name="40% - Акцент3 12 3 14" xfId="42260"/>
    <cellStyle name="40% - Акцент3 12 3 15" xfId="49634"/>
    <cellStyle name="40% - Акцент3 12 3 2" xfId="6770"/>
    <cellStyle name="40% - Акцент3 12 3 3" xfId="20145"/>
    <cellStyle name="40% - Акцент3 12 3 4" xfId="14486"/>
    <cellStyle name="40% - Акцент3 12 3 5" xfId="24634"/>
    <cellStyle name="40% - Акцент3 12 3 6" xfId="27865"/>
    <cellStyle name="40% - Акцент3 12 3 7" xfId="29045"/>
    <cellStyle name="40% - Акцент3 12 3 8" xfId="18211"/>
    <cellStyle name="40% - Акцент3 12 3 9" xfId="31858"/>
    <cellStyle name="40% - Акцент3 12 30" xfId="11974"/>
    <cellStyle name="40% - Акцент3 12 31" xfId="12291"/>
    <cellStyle name="40% - Акцент3 12 32" xfId="12610"/>
    <cellStyle name="40% - Акцент3 12 33" xfId="12927"/>
    <cellStyle name="40% - Акцент3 12 34" xfId="13245"/>
    <cellStyle name="40% - Акцент3 12 35" xfId="13568"/>
    <cellStyle name="40% - Акцент3 12 36" xfId="20887"/>
    <cellStyle name="40% - Акцент3 12 37" xfId="21490"/>
    <cellStyle name="40% - Акцент3 12 38" xfId="25106"/>
    <cellStyle name="40% - Акцент3 12 39" xfId="20853"/>
    <cellStyle name="40% - Акцент3 12 4" xfId="2270"/>
    <cellStyle name="40% — акцент3 12 4" xfId="22105"/>
    <cellStyle name="40% - Акцент3 12 4 10" xfId="36064"/>
    <cellStyle name="40% - Акцент3 12 4 11" xfId="40476"/>
    <cellStyle name="40% - Акцент3 12 4 12" xfId="43464"/>
    <cellStyle name="40% - Акцент3 12 4 13" xfId="46469"/>
    <cellStyle name="40% - Акцент3 12 4 14" xfId="49635"/>
    <cellStyle name="40% - Акцент3 12 4 2" xfId="6771"/>
    <cellStyle name="40% - Акцент3 12 4 3" xfId="14762"/>
    <cellStyle name="40% - Акцент3 12 4 4" xfId="24956"/>
    <cellStyle name="40% - Акцент3 12 4 5" xfId="28998"/>
    <cellStyle name="40% - Акцент3 12 4 6" xfId="27636"/>
    <cellStyle name="40% - Акцент3 12 4 7" xfId="32299"/>
    <cellStyle name="40% - Акцент3 12 4 8" xfId="33168"/>
    <cellStyle name="40% - Акцент3 12 4 9" xfId="36562"/>
    <cellStyle name="40% - Акцент3 12 40" xfId="25408"/>
    <cellStyle name="40% - Акцент3 12 41" xfId="24359"/>
    <cellStyle name="40% - Акцент3 12 42" xfId="28516"/>
    <cellStyle name="40% - Акцент3 12 43" xfId="15351"/>
    <cellStyle name="40% - Акцент3 12 44" xfId="25224"/>
    <cellStyle name="40% - Акцент3 12 45" xfId="38587"/>
    <cellStyle name="40% - Акцент3 12 46" xfId="41802"/>
    <cellStyle name="40% - Акцент3 12 47" xfId="44202"/>
    <cellStyle name="40% - Акцент3 12 48" xfId="47891"/>
    <cellStyle name="40% - Акцент3 12 5" xfId="2271"/>
    <cellStyle name="40% — акцент3 12 5" xfId="17185"/>
    <cellStyle name="40% - Акцент3 12 5 10" xfId="40477"/>
    <cellStyle name="40% - Акцент3 12 5 11" xfId="43463"/>
    <cellStyle name="40% - Акцент3 12 5 12" xfId="42862"/>
    <cellStyle name="40% - Акцент3 12 5 13" xfId="49636"/>
    <cellStyle name="40% - Акцент3 12 5 2" xfId="6772"/>
    <cellStyle name="40% - Акцент3 12 5 3" xfId="22297"/>
    <cellStyle name="40% - Акцент3 12 5 4" xfId="22232"/>
    <cellStyle name="40% - Акцент3 12 5 5" xfId="25250"/>
    <cellStyle name="40% - Акцент3 12 5 6" xfId="30522"/>
    <cellStyle name="40% - Акцент3 12 5 7" xfId="33398"/>
    <cellStyle name="40% - Акцент3 12 5 8" xfId="36412"/>
    <cellStyle name="40% - Акцент3 12 5 9" xfId="23887"/>
    <cellStyle name="40% - Акцент3 12 6" xfId="2272"/>
    <cellStyle name="40% — акцент3 12 6" xfId="22899"/>
    <cellStyle name="40% - Акцент3 12 6 10" xfId="43462"/>
    <cellStyle name="40% - Акцент3 12 6 11" xfId="47071"/>
    <cellStyle name="40% - Акцент3 12 6 12" xfId="49637"/>
    <cellStyle name="40% - Акцент3 12 6 2" xfId="6773"/>
    <cellStyle name="40% - Акцент3 12 6 3" xfId="24249"/>
    <cellStyle name="40% - Акцент3 12 6 4" xfId="17076"/>
    <cellStyle name="40% - Акцент3 12 6 5" xfId="31607"/>
    <cellStyle name="40% - Акцент3 12 6 6" xfId="23752"/>
    <cellStyle name="40% - Акцент3 12 6 7" xfId="35760"/>
    <cellStyle name="40% - Акцент3 12 6 8" xfId="36511"/>
    <cellStyle name="40% - Акцент3 12 6 9" xfId="40478"/>
    <cellStyle name="40% - Акцент3 12 7" xfId="2273"/>
    <cellStyle name="40% — акцент3 12 7" xfId="22547"/>
    <cellStyle name="40% - Акцент3 12 7 10" xfId="46992"/>
    <cellStyle name="40% - Акцент3 12 7 11" xfId="49638"/>
    <cellStyle name="40% - Акцент3 12 7 2" xfId="6774"/>
    <cellStyle name="40% - Акцент3 12 7 3" xfId="24860"/>
    <cellStyle name="40% - Акцент3 12 7 4" xfId="21647"/>
    <cellStyle name="40% - Акцент3 12 7 5" xfId="33638"/>
    <cellStyle name="40% - Акцент3 12 7 6" xfId="33247"/>
    <cellStyle name="40% - Акцент3 12 7 7" xfId="36054"/>
    <cellStyle name="40% - Акцент3 12 7 8" xfId="40479"/>
    <cellStyle name="40% - Акцент3 12 7 9" xfId="42179"/>
    <cellStyle name="40% - Акцент3 12 8" xfId="2274"/>
    <cellStyle name="40% — акцент3 12 8" xfId="16998"/>
    <cellStyle name="40% - Акцент3 12 8 10" xfId="49639"/>
    <cellStyle name="40% - Акцент3 12 8 2" xfId="6775"/>
    <cellStyle name="40% - Акцент3 12 8 3" xfId="30506"/>
    <cellStyle name="40% - Акцент3 12 8 4" xfId="36315"/>
    <cellStyle name="40% - Акцент3 12 8 5" xfId="34521"/>
    <cellStyle name="40% - Акцент3 12 8 6" xfId="37267"/>
    <cellStyle name="40% - Акцент3 12 8 7" xfId="40480"/>
    <cellStyle name="40% - Акцент3 12 8 8" xfId="42286"/>
    <cellStyle name="40% - Акцент3 12 8 9" xfId="46912"/>
    <cellStyle name="40% - Акцент3 12 9" xfId="2275"/>
    <cellStyle name="40% — акцент3 12 9" xfId="28031"/>
    <cellStyle name="40% - Акцент3 12 9 2" xfId="6776"/>
    <cellStyle name="40% - Акцент3 12 9 3" xfId="36112"/>
    <cellStyle name="40% - Акцент3 12 9 4" xfId="28746"/>
    <cellStyle name="40% - Акцент3 12 9 5" xfId="35193"/>
    <cellStyle name="40% - Акцент3 12 9 6" xfId="40481"/>
    <cellStyle name="40% - Акцент3 12 9 7" xfId="42129"/>
    <cellStyle name="40% - Акцент3 12 9 8" xfId="45682"/>
    <cellStyle name="40% - Акцент3 12 9 9" xfId="49640"/>
    <cellStyle name="40% - Акцент3 13" xfId="216"/>
    <cellStyle name="40% — акцент3 13" xfId="2277"/>
    <cellStyle name="40% - Акцент3 13 10" xfId="2278"/>
    <cellStyle name="40% — акцент3 13 10" xfId="35721"/>
    <cellStyle name="40% - Акцент3 13 10 2" xfId="6779"/>
    <cellStyle name="40% - Акцент3 13 10 3" xfId="24272"/>
    <cellStyle name="40% - Акцент3 13 10 4" xfId="37760"/>
    <cellStyle name="40% - Акцент3 13 10 5" xfId="40484"/>
    <cellStyle name="40% - Акцент3 13 10 6" xfId="43460"/>
    <cellStyle name="40% - Акцент3 13 10 7" xfId="42172"/>
    <cellStyle name="40% - Акцент3 13 10 8" xfId="49643"/>
    <cellStyle name="40% - Акцент3 13 11" xfId="2276"/>
    <cellStyle name="40% — акцент3 13 11" xfId="33131"/>
    <cellStyle name="40% - Акцент3 13 11 2" xfId="15532"/>
    <cellStyle name="40% - Акцент3 13 11 3" xfId="36226"/>
    <cellStyle name="40% - Акцент3 13 11 4" xfId="40482"/>
    <cellStyle name="40% - Акцент3 13 11 5" xfId="41992"/>
    <cellStyle name="40% - Акцент3 13 11 6" xfId="44486"/>
    <cellStyle name="40% - Акцент3 13 11 7" xfId="49641"/>
    <cellStyle name="40% - Акцент3 13 12" xfId="3948"/>
    <cellStyle name="40% — акцент3 13 12" xfId="17836"/>
    <cellStyle name="40% - Акцент3 13 13" xfId="4211"/>
    <cellStyle name="40% — акцент3 13 13" xfId="40483"/>
    <cellStyle name="40% - Акцент3 13 14" xfId="4493"/>
    <cellStyle name="40% — акцент3 13 14" xfId="43461"/>
    <cellStyle name="40% - Акцент3 13 15" xfId="4485"/>
    <cellStyle name="40% — акцент3 13 15" xfId="42424"/>
    <cellStyle name="40% - Акцент3 13 16" xfId="4507"/>
    <cellStyle name="40% — акцент3 13 16" xfId="49642"/>
    <cellStyle name="40% - Акцент3 13 17" xfId="6777"/>
    <cellStyle name="40% - Акцент3 13 18" xfId="8438"/>
    <cellStyle name="40% - Акцент3 13 18 2" xfId="21135"/>
    <cellStyle name="40% - Акцент3 13 19" xfId="8405"/>
    <cellStyle name="40% - Акцент3 13 19 2" xfId="21102"/>
    <cellStyle name="40% - Акцент3 13 2" xfId="217"/>
    <cellStyle name="40% — акцент3 13 2" xfId="6778"/>
    <cellStyle name="40% - Акцент3 13 2 10" xfId="10387"/>
    <cellStyle name="40% - Акцент3 13 2 11" xfId="10705"/>
    <cellStyle name="40% - Акцент3 13 2 12" xfId="11023"/>
    <cellStyle name="40% - Акцент3 13 2 13" xfId="11341"/>
    <cellStyle name="40% - Акцент3 13 2 14" xfId="11659"/>
    <cellStyle name="40% - Акцент3 13 2 15" xfId="11977"/>
    <cellStyle name="40% - Акцент3 13 2 16" xfId="12294"/>
    <cellStyle name="40% - Акцент3 13 2 17" xfId="12613"/>
    <cellStyle name="40% - Акцент3 13 2 18" xfId="12930"/>
    <cellStyle name="40% - Акцент3 13 2 19" xfId="13248"/>
    <cellStyle name="40% - Акцент3 13 2 2" xfId="2279"/>
    <cellStyle name="40% - Акцент3 13 2 2 2" xfId="6781"/>
    <cellStyle name="40% - Акцент3 13 2 20" xfId="13571"/>
    <cellStyle name="40% - Акцент3 13 2 21" xfId="20884"/>
    <cellStyle name="40% - Акцент3 13 2 22" xfId="17230"/>
    <cellStyle name="40% - Акцент3 13 2 23" xfId="25271"/>
    <cellStyle name="40% - Акцент3 13 2 24" xfId="16766"/>
    <cellStyle name="40% - Акцент3 13 2 25" xfId="28379"/>
    <cellStyle name="40% - Акцент3 13 2 26" xfId="20855"/>
    <cellStyle name="40% - Акцент3 13 2 27" xfId="13686"/>
    <cellStyle name="40% - Акцент3 13 2 28" xfId="16774"/>
    <cellStyle name="40% - Акцент3 13 2 29" xfId="24873"/>
    <cellStyle name="40% - Акцент3 13 2 3" xfId="3949"/>
    <cellStyle name="40% - Акцент3 13 2 30" xfId="38590"/>
    <cellStyle name="40% - Акцент3 13 2 31" xfId="41801"/>
    <cellStyle name="40% - Акцент3 13 2 32" xfId="44203"/>
    <cellStyle name="40% - Акцент3 13 2 33" xfId="47894"/>
    <cellStyle name="40% - Акцент3 13 2 4" xfId="6780"/>
    <cellStyle name="40% - Акцент3 13 2 5" xfId="8796"/>
    <cellStyle name="40% - Акцент3 13 2 6" xfId="9115"/>
    <cellStyle name="40% - Акцент3 13 2 7" xfId="9433"/>
    <cellStyle name="40% - Акцент3 13 2 8" xfId="9751"/>
    <cellStyle name="40% - Акцент3 13 2 9" xfId="10069"/>
    <cellStyle name="40% - Акцент3 13 20" xfId="8795"/>
    <cellStyle name="40% - Акцент3 13 21" xfId="9114"/>
    <cellStyle name="40% - Акцент3 13 22" xfId="9432"/>
    <cellStyle name="40% - Акцент3 13 23" xfId="9750"/>
    <cellStyle name="40% - Акцент3 13 24" xfId="10068"/>
    <cellStyle name="40% - Акцент3 13 25" xfId="10386"/>
    <cellStyle name="40% - Акцент3 13 26" xfId="10704"/>
    <cellStyle name="40% - Акцент3 13 27" xfId="11022"/>
    <cellStyle name="40% - Акцент3 13 28" xfId="11340"/>
    <cellStyle name="40% - Акцент3 13 29" xfId="11658"/>
    <cellStyle name="40% - Акцент3 13 3" xfId="2280"/>
    <cellStyle name="40% — акцент3 13 3" xfId="15533"/>
    <cellStyle name="40% - Акцент3 13 3 10" xfId="20407"/>
    <cellStyle name="40% - Акцент3 13 3 11" xfId="34189"/>
    <cellStyle name="40% - Акцент3 13 3 12" xfId="40486"/>
    <cellStyle name="40% - Акцент3 13 3 13" xfId="46845"/>
    <cellStyle name="40% - Акцент3 13 3 14" xfId="41884"/>
    <cellStyle name="40% - Акцент3 13 3 15" xfId="49644"/>
    <cellStyle name="40% - Акцент3 13 3 2" xfId="6782"/>
    <cellStyle name="40% - Акцент3 13 3 3" xfId="25309"/>
    <cellStyle name="40% - Акцент3 13 3 4" xfId="23261"/>
    <cellStyle name="40% - Акцент3 13 3 5" xfId="18908"/>
    <cellStyle name="40% - Акцент3 13 3 6" xfId="25085"/>
    <cellStyle name="40% - Акцент3 13 3 7" xfId="31948"/>
    <cellStyle name="40% - Акцент3 13 3 8" xfId="34700"/>
    <cellStyle name="40% - Акцент3 13 3 9" xfId="35332"/>
    <cellStyle name="40% - Акцент3 13 30" xfId="11976"/>
    <cellStyle name="40% - Акцент3 13 31" xfId="12293"/>
    <cellStyle name="40% - Акцент3 13 32" xfId="12612"/>
    <cellStyle name="40% - Акцент3 13 33" xfId="12929"/>
    <cellStyle name="40% - Акцент3 13 34" xfId="13247"/>
    <cellStyle name="40% - Акцент3 13 35" xfId="13570"/>
    <cellStyle name="40% - Акцент3 13 36" xfId="16794"/>
    <cellStyle name="40% - Акцент3 13 37" xfId="22077"/>
    <cellStyle name="40% - Акцент3 13 38" xfId="18644"/>
    <cellStyle name="40% - Акцент3 13 39" xfId="18854"/>
    <cellStyle name="40% - Акцент3 13 4" xfId="2281"/>
    <cellStyle name="40% — акцент3 13 4" xfId="20139"/>
    <cellStyle name="40% - Акцент3 13 4 10" xfId="29654"/>
    <cellStyle name="40% - Акцент3 13 4 11" xfId="40487"/>
    <cellStyle name="40% - Акцент3 13 4 12" xfId="46680"/>
    <cellStyle name="40% - Акцент3 13 4 13" xfId="42371"/>
    <cellStyle name="40% - Акцент3 13 4 14" xfId="49645"/>
    <cellStyle name="40% - Акцент3 13 4 2" xfId="6783"/>
    <cellStyle name="40% - Акцент3 13 4 3" xfId="14763"/>
    <cellStyle name="40% - Акцент3 13 4 4" xfId="20306"/>
    <cellStyle name="40% - Акцент3 13 4 5" xfId="27259"/>
    <cellStyle name="40% - Акцент3 13 4 6" xfId="31686"/>
    <cellStyle name="40% - Акцент3 13 4 7" xfId="34470"/>
    <cellStyle name="40% - Акцент3 13 4 8" xfId="35137"/>
    <cellStyle name="40% - Акцент3 13 4 9" xfId="35044"/>
    <cellStyle name="40% - Акцент3 13 40" xfId="29092"/>
    <cellStyle name="40% - Акцент3 13 41" xfId="22421"/>
    <cellStyle name="40% - Акцент3 13 42" xfId="24815"/>
    <cellStyle name="40% - Акцент3 13 43" xfId="33759"/>
    <cellStyle name="40% - Акцент3 13 44" xfId="32147"/>
    <cellStyle name="40% - Акцент3 13 45" xfId="38589"/>
    <cellStyle name="40% - Акцент3 13 46" xfId="44250"/>
    <cellStyle name="40% - Акцент3 13 47" xfId="41754"/>
    <cellStyle name="40% - Акцент3 13 48" xfId="47893"/>
    <cellStyle name="40% - Акцент3 13 5" xfId="2282"/>
    <cellStyle name="40% — акцент3 13 5" xfId="25115"/>
    <cellStyle name="40% - Акцент3 13 5 10" xfId="40488"/>
    <cellStyle name="40% - Акцент3 13 5 11" xfId="46521"/>
    <cellStyle name="40% - Акцент3 13 5 12" xfId="42865"/>
    <cellStyle name="40% - Акцент3 13 5 13" xfId="49646"/>
    <cellStyle name="40% - Акцент3 13 5 2" xfId="6784"/>
    <cellStyle name="40% - Акцент3 13 5 3" xfId="20008"/>
    <cellStyle name="40% - Акцент3 13 5 4" xfId="29113"/>
    <cellStyle name="40% - Акцент3 13 5 5" xfId="31435"/>
    <cellStyle name="40% - Акцент3 13 5 6" xfId="34241"/>
    <cellStyle name="40% - Акцент3 13 5 7" xfId="34935"/>
    <cellStyle name="40% - Акцент3 13 5 8" xfId="24502"/>
    <cellStyle name="40% - Акцент3 13 5 9" xfId="19375"/>
    <cellStyle name="40% - Акцент3 13 6" xfId="2283"/>
    <cellStyle name="40% — акцент3 13 6" xfId="20307"/>
    <cellStyle name="40% - Акцент3 13 6 10" xfId="46361"/>
    <cellStyle name="40% - Акцент3 13 6 11" xfId="42868"/>
    <cellStyle name="40% - Акцент3 13 6 12" xfId="49647"/>
    <cellStyle name="40% - Акцент3 13 6 2" xfId="6785"/>
    <cellStyle name="40% - Акцент3 13 6 3" xfId="31156"/>
    <cellStyle name="40% - Акцент3 13 6 4" xfId="31202"/>
    <cellStyle name="40% - Акцент3 13 6 5" xfId="34006"/>
    <cellStyle name="40% - Акцент3 13 6 6" xfId="28051"/>
    <cellStyle name="40% - Акцент3 13 6 7" xfId="18842"/>
    <cellStyle name="40% - Акцент3 13 6 8" xfId="34099"/>
    <cellStyle name="40% - Акцент3 13 6 9" xfId="40489"/>
    <cellStyle name="40% - Акцент3 13 7" xfId="2284"/>
    <cellStyle name="40% — акцент3 13 7" xfId="22639"/>
    <cellStyle name="40% - Акцент3 13 7 10" xfId="41914"/>
    <cellStyle name="40% - Акцент3 13 7 11" xfId="49648"/>
    <cellStyle name="40% - Акцент3 13 7 2" xfId="6786"/>
    <cellStyle name="40% - Акцент3 13 7 3" xfId="25227"/>
    <cellStyle name="40% - Акцент3 13 7 4" xfId="33781"/>
    <cellStyle name="40% - Акцент3 13 7 5" xfId="30844"/>
    <cellStyle name="40% - Акцент3 13 7 6" xfId="35871"/>
    <cellStyle name="40% - Акцент3 13 7 7" xfId="37214"/>
    <cellStyle name="40% - Акцент3 13 7 8" xfId="40490"/>
    <cellStyle name="40% - Акцент3 13 7 9" xfId="46204"/>
    <cellStyle name="40% - Акцент3 13 8" xfId="2285"/>
    <cellStyle name="40% — акцент3 13 8" xfId="32701"/>
    <cellStyle name="40% - Акцент3 13 8 10" xfId="49649"/>
    <cellStyle name="40% - Акцент3 13 8 2" xfId="6787"/>
    <cellStyle name="40% - Акцент3 13 8 3" xfId="33542"/>
    <cellStyle name="40% - Акцент3 13 8 4" xfId="26147"/>
    <cellStyle name="40% - Акцент3 13 8 5" xfId="34743"/>
    <cellStyle name="40% - Акцент3 13 8 6" xfId="37395"/>
    <cellStyle name="40% - Акцент3 13 8 7" xfId="40491"/>
    <cellStyle name="40% - Акцент3 13 8 8" xfId="46052"/>
    <cellStyle name="40% - Акцент3 13 8 9" xfId="42083"/>
    <cellStyle name="40% - Акцент3 13 9" xfId="2286"/>
    <cellStyle name="40% — акцент3 13 9" xfId="28702"/>
    <cellStyle name="40% - Акцент3 13 9 2" xfId="6788"/>
    <cellStyle name="40% - Акцент3 13 9 3" xfId="29615"/>
    <cellStyle name="40% - Акцент3 13 9 4" xfId="33039"/>
    <cellStyle name="40% - Акцент3 13 9 5" xfId="23323"/>
    <cellStyle name="40% - Акцент3 13 9 6" xfId="40492"/>
    <cellStyle name="40% - Акцент3 13 9 7" xfId="45896"/>
    <cellStyle name="40% - Акцент3 13 9 8" xfId="42208"/>
    <cellStyle name="40% - Акцент3 13 9 9" xfId="49650"/>
    <cellStyle name="40% - Акцент3 14" xfId="218"/>
    <cellStyle name="40% — акцент3 14" xfId="2287"/>
    <cellStyle name="40% - Акцент3 14 10" xfId="4516"/>
    <cellStyle name="40% — акцент3 14 10" xfId="32601"/>
    <cellStyle name="40% - Акцент3 14 11" xfId="6789"/>
    <cellStyle name="40% — акцент3 14 11" xfId="37621"/>
    <cellStyle name="40% - Акцент3 14 12" xfId="8797"/>
    <cellStyle name="40% — акцент3 14 12" xfId="27562"/>
    <cellStyle name="40% - Акцент3 14 13" xfId="9116"/>
    <cellStyle name="40% — акцент3 14 13" xfId="40493"/>
    <cellStyle name="40% - Акцент3 14 14" xfId="9434"/>
    <cellStyle name="40% — акцент3 14 14" xfId="43459"/>
    <cellStyle name="40% - Акцент3 14 15" xfId="9752"/>
    <cellStyle name="40% — акцент3 14 15" xfId="42343"/>
    <cellStyle name="40% - Акцент3 14 16" xfId="10070"/>
    <cellStyle name="40% — акцент3 14 16" xfId="49651"/>
    <cellStyle name="40% - Акцент3 14 17" xfId="10388"/>
    <cellStyle name="40% - Акцент3 14 18" xfId="10706"/>
    <cellStyle name="40% - Акцент3 14 19" xfId="11024"/>
    <cellStyle name="40% - Акцент3 14 2" xfId="2288"/>
    <cellStyle name="40% — акцент3 14 2" xfId="6790"/>
    <cellStyle name="40% - Акцент3 14 2 10" xfId="29669"/>
    <cellStyle name="40% - Акцент3 14 2 11" xfId="37472"/>
    <cellStyle name="40% - Акцент3 14 2 12" xfId="32578"/>
    <cellStyle name="40% - Акцент3 14 2 13" xfId="40494"/>
    <cellStyle name="40% - Акцент3 14 2 14" xfId="43458"/>
    <cellStyle name="40% - Акцент3 14 2 15" xfId="42437"/>
    <cellStyle name="40% - Акцент3 14 2 16" xfId="49652"/>
    <cellStyle name="40% - Акцент3 14 2 2" xfId="6791"/>
    <cellStyle name="40% - Акцент3 14 2 3" xfId="15542"/>
    <cellStyle name="40% - Акцент3 14 2 4" xfId="20137"/>
    <cellStyle name="40% - Акцент3 14 2 5" xfId="24419"/>
    <cellStyle name="40% - Акцент3 14 2 6" xfId="29399"/>
    <cellStyle name="40% - Акцент3 14 2 7" xfId="29818"/>
    <cellStyle name="40% - Акцент3 14 2 8" xfId="18323"/>
    <cellStyle name="40% - Акцент3 14 2 9" xfId="31021"/>
    <cellStyle name="40% - Акцент3 14 20" xfId="11342"/>
    <cellStyle name="40% - Акцент3 14 21" xfId="11660"/>
    <cellStyle name="40% - Акцент3 14 22" xfId="11978"/>
    <cellStyle name="40% - Акцент3 14 23" xfId="12295"/>
    <cellStyle name="40% - Акцент3 14 24" xfId="12614"/>
    <cellStyle name="40% - Акцент3 14 25" xfId="12931"/>
    <cellStyle name="40% - Акцент3 14 26" xfId="13249"/>
    <cellStyle name="40% - Акцент3 14 27" xfId="13572"/>
    <cellStyle name="40% - Акцент3 14 28" xfId="20885"/>
    <cellStyle name="40% - Акцент3 14 29" xfId="16954"/>
    <cellStyle name="40% - Акцент3 14 3" xfId="2289"/>
    <cellStyle name="40% — акцент3 14 3" xfId="15541"/>
    <cellStyle name="40% - Акцент3 14 3 10" xfId="37318"/>
    <cellStyle name="40% - Акцент3 14 3 11" xfId="31822"/>
    <cellStyle name="40% - Акцент3 14 3 12" xfId="40495"/>
    <cellStyle name="40% - Акцент3 14 3 13" xfId="45740"/>
    <cellStyle name="40% - Акцент3 14 3 14" xfId="42866"/>
    <cellStyle name="40% - Акцент3 14 3 15" xfId="49653"/>
    <cellStyle name="40% - Акцент3 14 3 2" xfId="6792"/>
    <cellStyle name="40% - Акцент3 14 3 3" xfId="20136"/>
    <cellStyle name="40% - Акцент3 14 3 4" xfId="16978"/>
    <cellStyle name="40% - Акцент3 14 3 5" xfId="29127"/>
    <cellStyle name="40% - Акцент3 14 3 6" xfId="29555"/>
    <cellStyle name="40% - Акцент3 14 3 7" xfId="28889"/>
    <cellStyle name="40% - Акцент3 14 3 8" xfId="19473"/>
    <cellStyle name="40% - Акцент3 14 3 9" xfId="26063"/>
    <cellStyle name="40% - Акцент3 14 30" xfId="18643"/>
    <cellStyle name="40% - Акцент3 14 31" xfId="18207"/>
    <cellStyle name="40% - Акцент3 14 32" xfId="24099"/>
    <cellStyle name="40% - Акцент3 14 33" xfId="27196"/>
    <cellStyle name="40% - Акцент3 14 34" xfId="19063"/>
    <cellStyle name="40% - Акцент3 14 35" xfId="22876"/>
    <cellStyle name="40% - Акцент3 14 36" xfId="33383"/>
    <cellStyle name="40% - Акцент3 14 37" xfId="38591"/>
    <cellStyle name="40% - Акцент3 14 38" xfId="41800"/>
    <cellStyle name="40% - Акцент3 14 39" xfId="41755"/>
    <cellStyle name="40% - Акцент3 14 4" xfId="2290"/>
    <cellStyle name="40% — акцент3 14 4" xfId="23276"/>
    <cellStyle name="40% - Акцент3 14 4 10" xfId="28209"/>
    <cellStyle name="40% - Акцент3 14 4 11" xfId="40496"/>
    <cellStyle name="40% - Акцент3 14 4 12" xfId="45588"/>
    <cellStyle name="40% - Акцент3 14 4 13" xfId="44356"/>
    <cellStyle name="40% - Акцент3 14 4 14" xfId="49654"/>
    <cellStyle name="40% - Акцент3 14 4 2" xfId="6793"/>
    <cellStyle name="40% - Акцент3 14 4 3" xfId="24710"/>
    <cellStyle name="40% - Акцент3 14 4 4" xfId="28839"/>
    <cellStyle name="40% - Акцент3 14 4 5" xfId="25865"/>
    <cellStyle name="40% - Акцент3 14 4 6" xfId="23767"/>
    <cellStyle name="40% - Акцент3 14 4 7" xfId="23498"/>
    <cellStyle name="40% - Акцент3 14 4 8" xfId="28057"/>
    <cellStyle name="40% - Акцент3 14 4 9" xfId="37166"/>
    <cellStyle name="40% - Акцент3 14 40" xfId="47895"/>
    <cellStyle name="40% - Акцент3 14 5" xfId="2291"/>
    <cellStyle name="40% — акцент3 14 5" xfId="18844"/>
    <cellStyle name="40% - Акцент3 14 5 10" xfId="40497"/>
    <cellStyle name="40% - Акцент3 14 5 11" xfId="45423"/>
    <cellStyle name="40% - Акцент3 14 5 12" xfId="44455"/>
    <cellStyle name="40% - Акцент3 14 5 13" xfId="49655"/>
    <cellStyle name="40% - Акцент3 14 5 2" xfId="6794"/>
    <cellStyle name="40% - Акцент3 14 5 3" xfId="28551"/>
    <cellStyle name="40% - Акцент3 14 5 4" xfId="19268"/>
    <cellStyle name="40% - Акцент3 14 5 5" xfId="17965"/>
    <cellStyle name="40% - Акцент3 14 5 6" xfId="15245"/>
    <cellStyle name="40% - Акцент3 14 5 7" xfId="25739"/>
    <cellStyle name="40% - Акцент3 14 5 8" xfId="37013"/>
    <cellStyle name="40% - Акцент3 14 5 9" xfId="33466"/>
    <cellStyle name="40% - Акцент3 14 6" xfId="3950"/>
    <cellStyle name="40% — акцент3 14 6" xfId="17021"/>
    <cellStyle name="40% - Акцент3 14 7" xfId="4212"/>
    <cellStyle name="40% — акцент3 14 7" xfId="30082"/>
    <cellStyle name="40% - Акцент3 14 8" xfId="4495"/>
    <cellStyle name="40% — акцент3 14 8" xfId="24959"/>
    <cellStyle name="40% - Акцент3 14 9" xfId="4481"/>
    <cellStyle name="40% — акцент3 14 9" xfId="30130"/>
    <cellStyle name="40% - Акцент3 15" xfId="2292"/>
    <cellStyle name="40% — акцент3 15" xfId="2293"/>
    <cellStyle name="40% - Акцент3 15 10" xfId="31578"/>
    <cellStyle name="40% — акцент3 15 10" xfId="31109"/>
    <cellStyle name="40% - Акцент3 15 11" xfId="36865"/>
    <cellStyle name="40% — акцент3 15 11" xfId="36711"/>
    <cellStyle name="40% - Акцент3 15 12" xfId="35775"/>
    <cellStyle name="40% — акцент3 15 12" xfId="30449"/>
    <cellStyle name="40% - Акцент3 15 13" xfId="40498"/>
    <cellStyle name="40% — акцент3 15 13" xfId="40499"/>
    <cellStyle name="40% - Акцент3 15 14" xfId="45265"/>
    <cellStyle name="40% — акцент3 15 14" xfId="45102"/>
    <cellStyle name="40% - Акцент3 15 15" xfId="47632"/>
    <cellStyle name="40% — акцент3 15 15" xfId="47553"/>
    <cellStyle name="40% - Акцент3 15 16" xfId="49656"/>
    <cellStyle name="40% — акцент3 15 16" xfId="49657"/>
    <cellStyle name="40% - Акцент3 15 2" xfId="6795"/>
    <cellStyle name="40% — акцент3 15 2" xfId="6796"/>
    <cellStyle name="40% - Акцент3 15 3" xfId="15546"/>
    <cellStyle name="40% — акцент3 15 3" xfId="15547"/>
    <cellStyle name="40% - Акцент3 15 4" xfId="22418"/>
    <cellStyle name="40% — акцент3 15 4" xfId="22117"/>
    <cellStyle name="40% - Акцент3 15 5" xfId="27414"/>
    <cellStyle name="40% — акцент3 15 5" xfId="27127"/>
    <cellStyle name="40% - Акцент3 15 6" xfId="28271"/>
    <cellStyle name="40% — акцент3 15 6" xfId="20302"/>
    <cellStyle name="40% - Акцент3 15 7" xfId="26759"/>
    <cellStyle name="40% — акцент3 15 7" xfId="19337"/>
    <cellStyle name="40% - Акцент3 15 8" xfId="18967"/>
    <cellStyle name="40% — акцент3 15 8" xfId="14887"/>
    <cellStyle name="40% - Акцент3 15 9" xfId="24097"/>
    <cellStyle name="40% — акцент3 15 9" xfId="31084"/>
    <cellStyle name="40% - Акцент3 16" xfId="2294"/>
    <cellStyle name="40% — акцент3 16" xfId="2295"/>
    <cellStyle name="40% - Акцент3 16 10" xfId="17998"/>
    <cellStyle name="40% — акцент3 16 10" xfId="34333"/>
    <cellStyle name="40% - Акцент3 16 11" xfId="36563"/>
    <cellStyle name="40% — акцент3 16 11" xfId="36413"/>
    <cellStyle name="40% - Акцент3 16 12" xfId="17755"/>
    <cellStyle name="40% — акцент3 16 12" xfId="33597"/>
    <cellStyle name="40% - Акцент3 16 13" xfId="40500"/>
    <cellStyle name="40% — акцент3 16 13" xfId="40501"/>
    <cellStyle name="40% - Акцент3 16 14" xfId="44936"/>
    <cellStyle name="40% — акцент3 16 14" xfId="44773"/>
    <cellStyle name="40% - Акцент3 16 15" xfId="47473"/>
    <cellStyle name="40% — акцент3 16 15" xfId="47395"/>
    <cellStyle name="40% - Акцент3 16 16" xfId="49658"/>
    <cellStyle name="40% — акцент3 16 16" xfId="49659"/>
    <cellStyle name="40% - Акцент3 16 2" xfId="6797"/>
    <cellStyle name="40% — акцент3 16 2" xfId="6798"/>
    <cellStyle name="40% - Акцент3 16 3" xfId="15548"/>
    <cellStyle name="40% — акцент3 16 3" xfId="15549"/>
    <cellStyle name="40% - Акцент3 16 4" xfId="21827"/>
    <cellStyle name="40% — акцент3 16 4" xfId="21531"/>
    <cellStyle name="40% - Акцент3 16 5" xfId="26832"/>
    <cellStyle name="40% — акцент3 16 5" xfId="26545"/>
    <cellStyle name="40% - Акцент3 16 6" xfId="27989"/>
    <cellStyle name="40% — акцент3 16 6" xfId="25875"/>
    <cellStyle name="40% - Акцент3 16 7" xfId="24046"/>
    <cellStyle name="40% — акцент3 16 7" xfId="26937"/>
    <cellStyle name="40% - Акцент3 16 8" xfId="20545"/>
    <cellStyle name="40% — акцент3 16 8" xfId="29267"/>
    <cellStyle name="40% - Акцент3 16 9" xfId="29864"/>
    <cellStyle name="40% — акцент3 16 9" xfId="34713"/>
    <cellStyle name="40% - Акцент3 17" xfId="2296"/>
    <cellStyle name="40% — акцент3 17" xfId="2297"/>
    <cellStyle name="40% - Акцент3 17 10" xfId="25860"/>
    <cellStyle name="40% — акцент3 17 10" xfId="34139"/>
    <cellStyle name="40% - Акцент3 17 11" xfId="35655"/>
    <cellStyle name="40% — акцент3 17 11" xfId="27171"/>
    <cellStyle name="40% - Акцент3 17 12" xfId="23934"/>
    <cellStyle name="40% — акцент3 17 12" xfId="35641"/>
    <cellStyle name="40% - Акцент3 17 13" xfId="40502"/>
    <cellStyle name="40% — акцент3 17 13" xfId="40503"/>
    <cellStyle name="40% - Акцент3 17 14" xfId="44607"/>
    <cellStyle name="40% — акцент3 17 14" xfId="43457"/>
    <cellStyle name="40% - Акцент3 17 15" xfId="47319"/>
    <cellStyle name="40% — акцент3 17 15" xfId="47242"/>
    <cellStyle name="40% - Акцент3 17 16" xfId="49660"/>
    <cellStyle name="40% — акцент3 17 16" xfId="49661"/>
    <cellStyle name="40% - Акцент3 17 2" xfId="6799"/>
    <cellStyle name="40% — акцент3 17 2" xfId="6800"/>
    <cellStyle name="40% - Акцент3 17 3" xfId="15550"/>
    <cellStyle name="40% — акцент3 17 3" xfId="15551"/>
    <cellStyle name="40% - Акцент3 17 4" xfId="20104"/>
    <cellStyle name="40% — акцент3 17 4" xfId="17764"/>
    <cellStyle name="40% - Акцент3 17 5" xfId="17245"/>
    <cellStyle name="40% — акцент3 17 5" xfId="26257"/>
    <cellStyle name="40% - Акцент3 17 6" xfId="27313"/>
    <cellStyle name="40% — акцент3 17 6" xfId="22313"/>
    <cellStyle name="40% - Акцент3 17 7" xfId="14463"/>
    <cellStyle name="40% — акцент3 17 7" xfId="17743"/>
    <cellStyle name="40% - Акцент3 17 8" xfId="20233"/>
    <cellStyle name="40% — акцент3 17 8" xfId="23725"/>
    <cellStyle name="40% - Акцент3 17 9" xfId="34484"/>
    <cellStyle name="40% — акцент3 17 9" xfId="34255"/>
    <cellStyle name="40% - Акцент3 18" xfId="2298"/>
    <cellStyle name="40% — акцент3 18" xfId="2299"/>
    <cellStyle name="40% - Акцент3 18 10" xfId="17909"/>
    <cellStyle name="40% — акцент3 18 10" xfId="36316"/>
    <cellStyle name="40% - Акцент3 18 11" xfId="17899"/>
    <cellStyle name="40% — акцент3 18 11" xfId="34827"/>
    <cellStyle name="40% - Акцент3 18 12" xfId="38329"/>
    <cellStyle name="40% — акцент3 18 12" xfId="38247"/>
    <cellStyle name="40% - Акцент3 18 13" xfId="40504"/>
    <cellStyle name="40% — акцент3 18 13" xfId="40505"/>
    <cellStyle name="40% - Акцент3 18 14" xfId="42374"/>
    <cellStyle name="40% — акцент3 18 14" xfId="43456"/>
    <cellStyle name="40% - Акцент3 18 15" xfId="47161"/>
    <cellStyle name="40% — акцент3 18 15" xfId="47081"/>
    <cellStyle name="40% - Акцент3 18 16" xfId="49662"/>
    <cellStyle name="40% — акцент3 18 16" xfId="49663"/>
    <cellStyle name="40% - Акцент3 18 2" xfId="6801"/>
    <cellStyle name="40% — акцент3 18 2" xfId="6802"/>
    <cellStyle name="40% - Акцент3 18 3" xfId="15552"/>
    <cellStyle name="40% — акцент3 18 3" xfId="15553"/>
    <cellStyle name="40% - Акцент3 18 4" xfId="20135"/>
    <cellStyle name="40% — акцент3 18 4" xfId="20134"/>
    <cellStyle name="40% - Акцент3 18 5" xfId="25973"/>
    <cellStyle name="40% — акцент3 18 5" xfId="25678"/>
    <cellStyle name="40% - Акцент3 18 6" xfId="26138"/>
    <cellStyle name="40% — акцент3 18 6" xfId="19349"/>
    <cellStyle name="40% - Акцент3 18 7" xfId="28215"/>
    <cellStyle name="40% — акцент3 18 7" xfId="22183"/>
    <cellStyle name="40% - Акцент3 18 8" xfId="32940"/>
    <cellStyle name="40% — акцент3 18 8" xfId="32686"/>
    <cellStyle name="40% - Акцент3 18 9" xfId="34020"/>
    <cellStyle name="40% — акцент3 18 9" xfId="33795"/>
    <cellStyle name="40% — акцент3 19" xfId="2300"/>
    <cellStyle name="40% — акцент3 19 2" xfId="6803"/>
    <cellStyle name="40% - Акцент3 2" xfId="219"/>
    <cellStyle name="40% — акцент3 2" xfId="2302"/>
    <cellStyle name="40% - Акцент3 2 10" xfId="2303"/>
    <cellStyle name="40% — акцент3 2 10" xfId="2304"/>
    <cellStyle name="40% - Акцент3 2 10 10" xfId="35526"/>
    <cellStyle name="40% — акцент3 2 10 10" xfId="35333"/>
    <cellStyle name="40% - Акцент3 2 10 11" xfId="30172"/>
    <cellStyle name="40% — акцент3 2 10 11" xfId="33438"/>
    <cellStyle name="40% - Акцент3 2 10 12" xfId="37933"/>
    <cellStyle name="40% — акцент3 2 10 12" xfId="37850"/>
    <cellStyle name="40% - Акцент3 2 10 13" xfId="40508"/>
    <cellStyle name="40% — акцент3 2 10 13" xfId="40509"/>
    <cellStyle name="40% - Акцент3 2 10 14" xfId="43454"/>
    <cellStyle name="40% — акцент3 2 10 14" xfId="43453"/>
    <cellStyle name="40% - Акцент3 2 10 15" xfId="46923"/>
    <cellStyle name="40% — акцент3 2 10 15" xfId="44485"/>
    <cellStyle name="40% - Акцент3 2 10 16" xfId="49666"/>
    <cellStyle name="40% — акцент3 2 10 16" xfId="49667"/>
    <cellStyle name="40% - Акцент3 2 10 2" xfId="6806"/>
    <cellStyle name="40% — акцент3 2 10 2" xfId="6807"/>
    <cellStyle name="40% - Акцент3 2 10 3" xfId="15557"/>
    <cellStyle name="40% — акцент3 2 10 3" xfId="15558"/>
    <cellStyle name="40% - Акцент3 2 10 4" xfId="17120"/>
    <cellStyle name="40% — акцент3 2 10 4" xfId="20133"/>
    <cellStyle name="40% - Акцент3 2 10 5" xfId="18238"/>
    <cellStyle name="40% — акцент3 2 10 5" xfId="17773"/>
    <cellStyle name="40% - Акцент3 2 10 6" xfId="25385"/>
    <cellStyle name="40% — акцент3 2 10 6" xfId="15287"/>
    <cellStyle name="40% - Акцент3 2 10 7" xfId="15660"/>
    <cellStyle name="40% — акцент3 2 10 7" xfId="29384"/>
    <cellStyle name="40% - Акцент3 2 10 8" xfId="31670"/>
    <cellStyle name="40% — акцент3 2 10 8" xfId="31418"/>
    <cellStyle name="40% - Акцент3 2 10 9" xfId="33091"/>
    <cellStyle name="40% — акцент3 2 10 9" xfId="29448"/>
    <cellStyle name="40% - Акцент3 2 11" xfId="2305"/>
    <cellStyle name="40% — акцент3 2 11" xfId="2306"/>
    <cellStyle name="40% - Акцент3 2 11 10" xfId="35138"/>
    <cellStyle name="40% — акцент3 2 11 10" xfId="34936"/>
    <cellStyle name="40% - Акцент3 2 11 11" xfId="36062"/>
    <cellStyle name="40% — акцент3 2 11 11" xfId="27513"/>
    <cellStyle name="40% - Акцент3 2 11 12" xfId="37770"/>
    <cellStyle name="40% — акцент3 2 11 12" xfId="37694"/>
    <cellStyle name="40% - Акцент3 2 11 13" xfId="40510"/>
    <cellStyle name="40% — акцент3 2 11 13" xfId="40511"/>
    <cellStyle name="40% - Акцент3 2 11 14" xfId="43452"/>
    <cellStyle name="40% — акцент3 2 11 14" xfId="43451"/>
    <cellStyle name="40% - Акцент3 2 11 15" xfId="42499"/>
    <cellStyle name="40% — акцент3 2 11 15" xfId="44327"/>
    <cellStyle name="40% - Акцент3 2 11 16" xfId="49668"/>
    <cellStyle name="40% — акцент3 2 11 16" xfId="49669"/>
    <cellStyle name="40% - Акцент3 2 11 2" xfId="6808"/>
    <cellStyle name="40% — акцент3 2 11 2" xfId="6809"/>
    <cellStyle name="40% - Акцент3 2 11 3" xfId="15559"/>
    <cellStyle name="40% — акцент3 2 11 3" xfId="15560"/>
    <cellStyle name="40% - Акцент3 2 11 4" xfId="16041"/>
    <cellStyle name="40% — акцент3 2 11 4" xfId="20132"/>
    <cellStyle name="40% - Акцент3 2 11 5" xfId="14301"/>
    <cellStyle name="40% — акцент3 2 11 5" xfId="22569"/>
    <cellStyle name="40% - Акцент3 2 11 6" xfId="25833"/>
    <cellStyle name="40% — акцент3 2 11 6" xfId="19725"/>
    <cellStyle name="40% - Акцент3 2 11 7" xfId="31140"/>
    <cellStyle name="40% — акцент3 2 11 7" xfId="30863"/>
    <cellStyle name="40% - Акцент3 2 11 8" xfId="28741"/>
    <cellStyle name="40% — акцент3 2 11 8" xfId="27162"/>
    <cellStyle name="40% - Акцент3 2 11 9" xfId="27591"/>
    <cellStyle name="40% — акцент3 2 11 9" xfId="15625"/>
    <cellStyle name="40% - Акцент3 2 12" xfId="2307"/>
    <cellStyle name="40% — акцент3 2 12" xfId="2308"/>
    <cellStyle name="40% - Акцент3 2 12 10" xfId="31072"/>
    <cellStyle name="40% — акцент3 2 12 10" xfId="27928"/>
    <cellStyle name="40% - Акцент3 2 12 11" xfId="17653"/>
    <cellStyle name="40% — акцент3 2 12 11" xfId="33257"/>
    <cellStyle name="40% - Акцент3 2 12 12" xfId="20228"/>
    <cellStyle name="40% — акцент3 2 12 12" xfId="23731"/>
    <cellStyle name="40% - Акцент3 2 12 13" xfId="40512"/>
    <cellStyle name="40% — акцент3 2 12 13" xfId="40513"/>
    <cellStyle name="40% - Акцент3 2 12 14" xfId="43450"/>
    <cellStyle name="40% — акцент3 2 12 14" xfId="43449"/>
    <cellStyle name="40% - Акцент3 2 12 15" xfId="45829"/>
    <cellStyle name="40% — акцент3 2 12 15" xfId="46412"/>
    <cellStyle name="40% - Акцент3 2 12 16" xfId="49670"/>
    <cellStyle name="40% — акцент3 2 12 16" xfId="49671"/>
    <cellStyle name="40% - Акцент3 2 12 2" xfId="6810"/>
    <cellStyle name="40% — акцент3 2 12 2" xfId="6811"/>
    <cellStyle name="40% - Акцент3 2 12 3" xfId="15561"/>
    <cellStyle name="40% — акцент3 2 12 3" xfId="15562"/>
    <cellStyle name="40% - Акцент3 2 12 4" xfId="16040"/>
    <cellStyle name="40% — акцент3 2 12 4" xfId="20131"/>
    <cellStyle name="40% - Акцент3 2 12 5" xfId="16898"/>
    <cellStyle name="40% — акцент3 2 12 5" xfId="22871"/>
    <cellStyle name="40% - Акцент3 2 12 6" xfId="19302"/>
    <cellStyle name="40% — акцент3 2 12 6" xfId="24003"/>
    <cellStyle name="40% - Акцент3 2 12 7" xfId="30601"/>
    <cellStyle name="40% — акцент3 2 12 7" xfId="30340"/>
    <cellStyle name="40% - Акцент3 2 12 8" xfId="19131"/>
    <cellStyle name="40% — акцент3 2 12 8" xfId="23420"/>
    <cellStyle name="40% - Акцент3 2 12 9" xfId="23320"/>
    <cellStyle name="40% — акцент3 2 12 9" xfId="22330"/>
    <cellStyle name="40% - Акцент3 2 13" xfId="2309"/>
    <cellStyle name="40% — акцент3 2 13" xfId="2310"/>
    <cellStyle name="40% - Акцент3 2 13 10" xfId="29498"/>
    <cellStyle name="40% — акцент3 2 13 10" xfId="28806"/>
    <cellStyle name="40% - Акцент3 2 13 11" xfId="36548"/>
    <cellStyle name="40% — акцент3 2 13 11" xfId="36399"/>
    <cellStyle name="40% - Акцент3 2 13 12" xfId="36955"/>
    <cellStyle name="40% — акцент3 2 13 12" xfId="37104"/>
    <cellStyle name="40% - Акцент3 2 13 13" xfId="40514"/>
    <cellStyle name="40% — акцент3 2 13 13" xfId="40515"/>
    <cellStyle name="40% - Акцент3 2 13 14" xfId="43448"/>
    <cellStyle name="40% — акцент3 2 13 14" xfId="43447"/>
    <cellStyle name="40% - Акцент3 2 13 15" xfId="42455"/>
    <cellStyle name="40% — акцент3 2 13 15" xfId="46136"/>
    <cellStyle name="40% - Акцент3 2 13 16" xfId="49672"/>
    <cellStyle name="40% — акцент3 2 13 16" xfId="49673"/>
    <cellStyle name="40% - Акцент3 2 13 2" xfId="6812"/>
    <cellStyle name="40% — акцент3 2 13 2" xfId="6813"/>
    <cellStyle name="40% - Акцент3 2 13 3" xfId="15563"/>
    <cellStyle name="40% — акцент3 2 13 3" xfId="15564"/>
    <cellStyle name="40% - Акцент3 2 13 4" xfId="16039"/>
    <cellStyle name="40% — акцент3 2 13 4" xfId="20130"/>
    <cellStyle name="40% - Акцент3 2 13 5" xfId="17404"/>
    <cellStyle name="40% — акцент3 2 13 5" xfId="24000"/>
    <cellStyle name="40% - Акцент3 2 13 6" xfId="20304"/>
    <cellStyle name="40% — акцент3 2 13 6" xfId="18966"/>
    <cellStyle name="40% - Акцент3 2 13 7" xfId="30065"/>
    <cellStyle name="40% — акцент3 2 13 7" xfId="29802"/>
    <cellStyle name="40% - Акцент3 2 13 8" xfId="28316"/>
    <cellStyle name="40% — акцент3 2 13 8" xfId="28926"/>
    <cellStyle name="40% - Акцент3 2 13 9" xfId="31820"/>
    <cellStyle name="40% — акцент3 2 13 9" xfId="29279"/>
    <cellStyle name="40% - Акцент3 2 14" xfId="2311"/>
    <cellStyle name="40% — акцент3 2 14" xfId="2312"/>
    <cellStyle name="40% - Акцент3 2 14 10" xfId="34368"/>
    <cellStyle name="40% — акцент3 2 14 10" xfId="30568"/>
    <cellStyle name="40% - Акцент3 2 14 11" xfId="33917"/>
    <cellStyle name="40% — акцент3 2 14 11" xfId="31871"/>
    <cellStyle name="40% - Акцент3 2 14 12" xfId="34317"/>
    <cellStyle name="40% — акцент3 2 14 12" xfId="35768"/>
    <cellStyle name="40% - Акцент3 2 14 13" xfId="40516"/>
    <cellStyle name="40% — акцент3 2 14 13" xfId="40517"/>
    <cellStyle name="40% - Акцент3 2 14 14" xfId="43446"/>
    <cellStyle name="40% — акцент3 2 14 14" xfId="43445"/>
    <cellStyle name="40% - Акцент3 2 14 15" xfId="46446"/>
    <cellStyle name="40% — акцент3 2 14 15" xfId="45365"/>
    <cellStyle name="40% - Акцент3 2 14 16" xfId="49674"/>
    <cellStyle name="40% — акцент3 2 14 16" xfId="49675"/>
    <cellStyle name="40% - Акцент3 2 14 2" xfId="6814"/>
    <cellStyle name="40% — акцент3 2 14 2" xfId="6815"/>
    <cellStyle name="40% - Акцент3 2 14 3" xfId="15565"/>
    <cellStyle name="40% — акцент3 2 14 3" xfId="15566"/>
    <cellStyle name="40% - Акцент3 2 14 4" xfId="16038"/>
    <cellStyle name="40% — акцент3 2 14 4" xfId="20129"/>
    <cellStyle name="40% - Акцент3 2 14 5" xfId="22274"/>
    <cellStyle name="40% — акцент3 2 14 5" xfId="17710"/>
    <cellStyle name="40% - Акцент3 2 14 6" xfId="25490"/>
    <cellStyle name="40% — акцент3 2 14 6" xfId="23093"/>
    <cellStyle name="40% - Акцент3 2 14 7" xfId="29538"/>
    <cellStyle name="40% — акцент3 2 14 7" xfId="17401"/>
    <cellStyle name="40% - Акцент3 2 14 8" xfId="21772"/>
    <cellStyle name="40% — акцент3 2 14 8" xfId="18074"/>
    <cellStyle name="40% - Акцент3 2 14 9" xfId="15925"/>
    <cellStyle name="40% — акцент3 2 14 9" xfId="19075"/>
    <cellStyle name="40% - Акцент3 2 15" xfId="2313"/>
    <cellStyle name="40% — акцент3 2 15" xfId="2314"/>
    <cellStyle name="40% - Акцент3 2 15 10" xfId="19305"/>
    <cellStyle name="40% — акцент3 2 15 10" xfId="32522"/>
    <cellStyle name="40% - Акцент3 2 15 11" xfId="34844"/>
    <cellStyle name="40% — акцент3 2 15 11" xfId="33241"/>
    <cellStyle name="40% - Акцент3 2 15 12" xfId="15378"/>
    <cellStyle name="40% — акцент3 2 15 12" xfId="35571"/>
    <cellStyle name="40% - Акцент3 2 15 13" xfId="40518"/>
    <cellStyle name="40% — акцент3 2 15 13" xfId="40519"/>
    <cellStyle name="40% - Акцент3 2 15 14" xfId="43444"/>
    <cellStyle name="40% — акцент3 2 15 14" xfId="43443"/>
    <cellStyle name="40% - Акцент3 2 15 15" xfId="45479"/>
    <cellStyle name="40% — акцент3 2 15 15" xfId="45640"/>
    <cellStyle name="40% - Акцент3 2 15 16" xfId="49676"/>
    <cellStyle name="40% — акцент3 2 15 16" xfId="49677"/>
    <cellStyle name="40% - Акцент3 2 15 2" xfId="6816"/>
    <cellStyle name="40% — акцент3 2 15 2" xfId="6817"/>
    <cellStyle name="40% - Акцент3 2 15 3" xfId="15567"/>
    <cellStyle name="40% — акцент3 2 15 3" xfId="15568"/>
    <cellStyle name="40% - Акцент3 2 15 4" xfId="16037"/>
    <cellStyle name="40% — акцент3 2 15 4" xfId="17414"/>
    <cellStyle name="40% - Акцент3 2 15 5" xfId="19673"/>
    <cellStyle name="40% — акцент3 2 15 5" xfId="17471"/>
    <cellStyle name="40% - Акцент3 2 15 6" xfId="29400"/>
    <cellStyle name="40% — акцент3 2 15 6" xfId="29128"/>
    <cellStyle name="40% - Акцент3 2 15 7" xfId="27570"/>
    <cellStyle name="40% — акцент3 2 15 7" xfId="14403"/>
    <cellStyle name="40% - Акцент3 2 15 8" xfId="27450"/>
    <cellStyle name="40% — акцент3 2 15 8" xfId="32953"/>
    <cellStyle name="40% - Акцент3 2 15 9" xfId="22283"/>
    <cellStyle name="40% — акцент3 2 15 9" xfId="29239"/>
    <cellStyle name="40% - Акцент3 2 16" xfId="2315"/>
    <cellStyle name="40% — акцент3 2 16" xfId="2316"/>
    <cellStyle name="40% - Акцент3 2 16 10" xfId="18296"/>
    <cellStyle name="40% — акцент3 2 16 10" xfId="32779"/>
    <cellStyle name="40% - Акцент3 2 16 11" xfId="34077"/>
    <cellStyle name="40% — акцент3 2 16 11" xfId="25730"/>
    <cellStyle name="40% - Акцент3 2 16 12" xfId="16100"/>
    <cellStyle name="40% — акцент3 2 16 12" xfId="32420"/>
    <cellStyle name="40% - Акцент3 2 16 13" xfId="40520"/>
    <cellStyle name="40% — акцент3 2 16 13" xfId="40521"/>
    <cellStyle name="40% - Акцент3 2 16 14" xfId="43442"/>
    <cellStyle name="40% — акцент3 2 16 14" xfId="43441"/>
    <cellStyle name="40% - Акцент3 2 16 15" xfId="46788"/>
    <cellStyle name="40% — акцент3 2 16 15" xfId="42981"/>
    <cellStyle name="40% - Акцент3 2 16 16" xfId="49678"/>
    <cellStyle name="40% — акцент3 2 16 16" xfId="49679"/>
    <cellStyle name="40% - Акцент3 2 16 2" xfId="6818"/>
    <cellStyle name="40% — акцент3 2 16 2" xfId="6819"/>
    <cellStyle name="40% - Акцент3 2 16 3" xfId="15569"/>
    <cellStyle name="40% — акцент3 2 16 3" xfId="15570"/>
    <cellStyle name="40% - Акцент3 2 16 4" xfId="17614"/>
    <cellStyle name="40% — акцент3 2 16 4" xfId="17337"/>
    <cellStyle name="40% - Акцент3 2 16 5" xfId="25295"/>
    <cellStyle name="40% — акцент3 2 16 5" xfId="27713"/>
    <cellStyle name="40% - Акцент3 2 16 6" xfId="28840"/>
    <cellStyle name="40% — акцент3 2 16 6" xfId="28552"/>
    <cellStyle name="40% - Акцент3 2 16 7" xfId="22299"/>
    <cellStyle name="40% — акцент3 2 16 7" xfId="22336"/>
    <cellStyle name="40% - Акцент3 2 16 8" xfId="32699"/>
    <cellStyle name="40% — акцент3 2 16 8" xfId="32455"/>
    <cellStyle name="40% - Акцент3 2 16 9" xfId="19219"/>
    <cellStyle name="40% — акцент3 2 16 9" xfId="29031"/>
    <cellStyle name="40% - Акцент3 2 17" xfId="2317"/>
    <cellStyle name="40% — акцент3 2 17" xfId="6805"/>
    <cellStyle name="40% - Акцент3 2 17 10" xfId="31327"/>
    <cellStyle name="40% - Акцент3 2 17 11" xfId="31089"/>
    <cellStyle name="40% - Акцент3 2 17 12" xfId="36605"/>
    <cellStyle name="40% - Акцент3 2 17 13" xfId="40522"/>
    <cellStyle name="40% - Акцент3 2 17 14" xfId="43331"/>
    <cellStyle name="40% - Акцент3 2 17 15" xfId="43009"/>
    <cellStyle name="40% - Акцент3 2 17 16" xfId="49680"/>
    <cellStyle name="40% - Акцент3 2 17 2" xfId="6820"/>
    <cellStyle name="40% - Акцент3 2 17 3" xfId="15571"/>
    <cellStyle name="40% - Акцент3 2 17 4" xfId="17121"/>
    <cellStyle name="40% - Акцент3 2 17 5" xfId="27415"/>
    <cellStyle name="40% - Акцент3 2 17 6" xfId="28272"/>
    <cellStyle name="40% - Акцент3 2 17 7" xfId="27206"/>
    <cellStyle name="40% - Акцент3 2 17 8" xfId="32201"/>
    <cellStyle name="40% - Акцент3 2 17 9" xfId="18575"/>
    <cellStyle name="40% - Акцент3 2 18" xfId="2318"/>
    <cellStyle name="40% — акцент3 2 18" xfId="15556"/>
    <cellStyle name="40% - Акцент3 2 18 10" xfId="31864"/>
    <cellStyle name="40% - Акцент3 2 18 11" xfId="34504"/>
    <cellStyle name="40% - Акцент3 2 18 12" xfId="40523"/>
    <cellStyle name="40% - Акцент3 2 18 13" xfId="42345"/>
    <cellStyle name="40% - Акцент3 2 18 14" xfId="46793"/>
    <cellStyle name="40% - Акцент3 2 18 15" xfId="49681"/>
    <cellStyle name="40% - Акцент3 2 18 2" xfId="6821"/>
    <cellStyle name="40% - Акцент3 2 18 3" xfId="20128"/>
    <cellStyle name="40% - Акцент3 2 18 4" xfId="27128"/>
    <cellStyle name="40% - Акцент3 2 18 5" xfId="27990"/>
    <cellStyle name="40% - Акцент3 2 18 6" xfId="27799"/>
    <cellStyle name="40% - Акцент3 2 18 7" xfId="31945"/>
    <cellStyle name="40% - Акцент3 2 18 8" xfId="29579"/>
    <cellStyle name="40% - Акцент3 2 18 9" xfId="19081"/>
    <cellStyle name="40% - Акцент3 2 19" xfId="2319"/>
    <cellStyle name="40% — акцент3 2 19" xfId="17336"/>
    <cellStyle name="40% - Акцент3 2 19 10" xfId="35068"/>
    <cellStyle name="40% - Акцент3 2 19 11" xfId="40524"/>
    <cellStyle name="40% - Акцент3 2 19 12" xfId="42206"/>
    <cellStyle name="40% - Акцент3 2 19 13" xfId="45793"/>
    <cellStyle name="40% - Акцент3 2 19 14" xfId="49682"/>
    <cellStyle name="40% - Акцент3 2 19 2" xfId="6822"/>
    <cellStyle name="40% - Акцент3 2 19 3" xfId="26833"/>
    <cellStyle name="40% - Акцент3 2 19 4" xfId="24049"/>
    <cellStyle name="40% - Акцент3 2 19 5" xfId="25189"/>
    <cellStyle name="40% - Акцент3 2 19 6" xfId="23640"/>
    <cellStyle name="40% - Акцент3 2 19 7" xfId="29264"/>
    <cellStyle name="40% - Акцент3 2 19 8" xfId="34605"/>
    <cellStyle name="40% - Акцент3 2 19 9" xfId="17847"/>
    <cellStyle name="40% - Акцент3 2 2" xfId="220"/>
    <cellStyle name="40% — акцент3 2 2" xfId="2320"/>
    <cellStyle name="40% - Акцент3 2 2 10" xfId="4529"/>
    <cellStyle name="40% — акцент3 2 2 10" xfId="32590"/>
    <cellStyle name="40% - Акцент3 2 2 11" xfId="6823"/>
    <cellStyle name="40% — акцент3 2 2 11" xfId="25188"/>
    <cellStyle name="40% - Акцент3 2 2 12" xfId="8799"/>
    <cellStyle name="40% — акцент3 2 2 12" xfId="36462"/>
    <cellStyle name="40% - Акцент3 2 2 13" xfId="9118"/>
    <cellStyle name="40% — акцент3 2 2 13" xfId="40525"/>
    <cellStyle name="40% - Акцент3 2 2 14" xfId="9436"/>
    <cellStyle name="40% — акцент3 2 2 14" xfId="42277"/>
    <cellStyle name="40% - Акцент3 2 2 15" xfId="9754"/>
    <cellStyle name="40% — акцент3 2 2 15" xfId="45951"/>
    <cellStyle name="40% - Акцент3 2 2 16" xfId="10072"/>
    <cellStyle name="40% — акцент3 2 2 16" xfId="49683"/>
    <cellStyle name="40% - Акцент3 2 2 17" xfId="10390"/>
    <cellStyle name="40% - Акцент3 2 2 18" xfId="10708"/>
    <cellStyle name="40% - Акцент3 2 2 19" xfId="11026"/>
    <cellStyle name="40% - Акцент3 2 2 2" xfId="2321"/>
    <cellStyle name="40% — акцент3 2 2 2" xfId="6824"/>
    <cellStyle name="40% - Акцент3 2 2 2 10" xfId="34921"/>
    <cellStyle name="40% - Акцент3 2 2 2 11" xfId="34109"/>
    <cellStyle name="40% - Акцент3 2 2 2 12" xfId="36188"/>
    <cellStyle name="40% - Акцент3 2 2 2 13" xfId="40526"/>
    <cellStyle name="40% - Акцент3 2 2 2 14" xfId="42120"/>
    <cellStyle name="40% - Акцент3 2 2 2 15" xfId="46106"/>
    <cellStyle name="40% - Акцент3 2 2 2 16" xfId="49684"/>
    <cellStyle name="40% - Акцент3 2 2 2 2" xfId="6825"/>
    <cellStyle name="40% - Акцент3 2 2 2 3" xfId="15575"/>
    <cellStyle name="40% - Акцент3 2 2 2 4" xfId="16035"/>
    <cellStyle name="40% - Акцент3 2 2 2 5" xfId="26258"/>
    <cellStyle name="40% - Акцент3 2 2 2 6" xfId="22597"/>
    <cellStyle name="40% - Акцент3 2 2 2 7" xfId="28075"/>
    <cellStyle name="40% - Акцент3 2 2 2 8" xfId="31432"/>
    <cellStyle name="40% - Акцент3 2 2 2 9" xfId="34485"/>
    <cellStyle name="40% - Акцент3 2 2 20" xfId="11344"/>
    <cellStyle name="40% - Акцент3 2 2 21" xfId="11662"/>
    <cellStyle name="40% - Акцент3 2 2 22" xfId="11980"/>
    <cellStyle name="40% - Акцент3 2 2 23" xfId="12297"/>
    <cellStyle name="40% - Акцент3 2 2 24" xfId="12616"/>
    <cellStyle name="40% - Акцент3 2 2 25" xfId="12933"/>
    <cellStyle name="40% - Акцент3 2 2 26" xfId="13251"/>
    <cellStyle name="40% - Акцент3 2 2 27" xfId="13574"/>
    <cellStyle name="40% - Акцент3 2 2 28" xfId="16792"/>
    <cellStyle name="40% - Акцент3 2 2 29" xfId="22666"/>
    <cellStyle name="40% - Акцент3 2 2 3" xfId="2322"/>
    <cellStyle name="40% — акцент3 2 2 3" xfId="15574"/>
    <cellStyle name="40% - Акцент3 2 2 3 10" xfId="31877"/>
    <cellStyle name="40% - Акцент3 2 2 3 11" xfId="28069"/>
    <cellStyle name="40% - Акцент3 2 2 3 12" xfId="40527"/>
    <cellStyle name="40% - Акцент3 2 2 3 13" xfId="41979"/>
    <cellStyle name="40% - Акцент3 2 2 3 14" xfId="46257"/>
    <cellStyle name="40% - Акцент3 2 2 3 15" xfId="49685"/>
    <cellStyle name="40% - Акцент3 2 2 3 2" xfId="6826"/>
    <cellStyle name="40% - Акцент3 2 2 3 3" xfId="20126"/>
    <cellStyle name="40% - Акцент3 2 2 3 4" xfId="25974"/>
    <cellStyle name="40% - Акцент3 2 2 3 5" xfId="25849"/>
    <cellStyle name="40% - Акцент3 2 2 3 6" xfId="31153"/>
    <cellStyle name="40% - Акцент3 2 2 3 7" xfId="31199"/>
    <cellStyle name="40% - Акцент3 2 2 3 8" xfId="34256"/>
    <cellStyle name="40% - Акцент3 2 2 3 9" xfId="31611"/>
    <cellStyle name="40% - Акцент3 2 2 30" xfId="14577"/>
    <cellStyle name="40% - Акцент3 2 2 31" xfId="14469"/>
    <cellStyle name="40% - Акцент3 2 2 32" xfId="18257"/>
    <cellStyle name="40% - Акцент3 2 2 33" xfId="27818"/>
    <cellStyle name="40% - Акцент3 2 2 34" xfId="32993"/>
    <cellStyle name="40% - Акцент3 2 2 35" xfId="20864"/>
    <cellStyle name="40% - Акцент3 2 2 36" xfId="34637"/>
    <cellStyle name="40% - Акцент3 2 2 37" xfId="38593"/>
    <cellStyle name="40% - Акцент3 2 2 38" xfId="44248"/>
    <cellStyle name="40% - Акцент3 2 2 39" xfId="42048"/>
    <cellStyle name="40% - Акцент3 2 2 4" xfId="2323"/>
    <cellStyle name="40% — акцент3 2 2 4" xfId="20127"/>
    <cellStyle name="40% - Акцент3 2 2 4 10" xfId="37570"/>
    <cellStyle name="40% - Акцент3 2 2 4 11" xfId="40528"/>
    <cellStyle name="40% - Акцент3 2 2 4 12" xfId="40871"/>
    <cellStyle name="40% - Акцент3 2 2 4 13" xfId="46447"/>
    <cellStyle name="40% - Акцент3 2 2 4 14" xfId="49686"/>
    <cellStyle name="40% - Акцент3 2 2 4 2" xfId="6827"/>
    <cellStyle name="40% - Акцент3 2 2 4 3" xfId="25679"/>
    <cellStyle name="40% - Акцент3 2 2 4 4" xfId="17579"/>
    <cellStyle name="40% - Акцент3 2 2 4 5" xfId="30877"/>
    <cellStyle name="40% - Акцент3 2 2 4 6" xfId="20402"/>
    <cellStyle name="40% - Акцент3 2 2 4 7" xfId="34021"/>
    <cellStyle name="40% - Акцент3 2 2 4 8" xfId="31614"/>
    <cellStyle name="40% - Акцент3 2 2 4 9" xfId="28699"/>
    <cellStyle name="40% - Акцент3 2 2 40" xfId="47897"/>
    <cellStyle name="40% - Акцент3 2 2 5" xfId="2324"/>
    <cellStyle name="40% — акцент3 2 2 5" xfId="26546"/>
    <cellStyle name="40% - Акцент3 2 2 5 10" xfId="40529"/>
    <cellStyle name="40% - Акцент3 2 2 5 11" xfId="43438"/>
    <cellStyle name="40% - Акцент3 2 2 5 12" xfId="42999"/>
    <cellStyle name="40% - Акцент3 2 2 5 13" xfId="49687"/>
    <cellStyle name="40% - Акцент3 2 2 5 2" xfId="6828"/>
    <cellStyle name="40% - Акцент3 2 2 5 3" xfId="18049"/>
    <cellStyle name="40% - Акцент3 2 2 5 4" xfId="30615"/>
    <cellStyle name="40% - Акцент3 2 2 5 5" xfId="24919"/>
    <cellStyle name="40% - Акцент3 2 2 5 6" xfId="33796"/>
    <cellStyle name="40% - Акцент3 2 2 5 7" xfId="19030"/>
    <cellStyle name="40% - Акцент3 2 2 5 8" xfId="33008"/>
    <cellStyle name="40% - Акцент3 2 2 5 9" xfId="35088"/>
    <cellStyle name="40% - Акцент3 2 2 6" xfId="3952"/>
    <cellStyle name="40% — акцент3 2 2 6" xfId="26883"/>
    <cellStyle name="40% - Акцент3 2 2 7" xfId="4214"/>
    <cellStyle name="40% — акцент3 2 2 7" xfId="23918"/>
    <cellStyle name="40% - Акцент3 2 2 8" xfId="4497"/>
    <cellStyle name="40% — акцент3 2 2 8" xfId="31684"/>
    <cellStyle name="40% - Акцент3 2 2 9" xfId="4477"/>
    <cellStyle name="40% — акцент3 2 2 9" xfId="34714"/>
    <cellStyle name="40% - Акцент3 2 20" xfId="2325"/>
    <cellStyle name="40% — акцент3 2 20" xfId="17929"/>
    <cellStyle name="40% - Акцент3 2 20 10" xfId="40530"/>
    <cellStyle name="40% - Акцент3 2 20 11" xfId="40975"/>
    <cellStyle name="40% - Акцент3 2 20 12" xfId="42980"/>
    <cellStyle name="40% - Акцент3 2 20 13" xfId="49688"/>
    <cellStyle name="40% - Акцент3 2 20 2" xfId="6829"/>
    <cellStyle name="40% - Акцент3 2 20 3" xfId="21878"/>
    <cellStyle name="40% - Акцент3 2 20 4" xfId="30354"/>
    <cellStyle name="40% - Акцент3 2 20 5" xfId="15526"/>
    <cellStyle name="40% - Акцент3 2 20 6" xfId="33557"/>
    <cellStyle name="40% - Акцент3 2 20 7" xfId="33223"/>
    <cellStyle name="40% - Акцент3 2 20 8" xfId="31875"/>
    <cellStyle name="40% - Акцент3 2 20 9" xfId="36608"/>
    <cellStyle name="40% - Акцент3 2 21" xfId="2326"/>
    <cellStyle name="40% — акцент3 2 21" xfId="14046"/>
    <cellStyle name="40% - Акцент3 2 21 10" xfId="43437"/>
    <cellStyle name="40% - Акцент3 2 21 11" xfId="42231"/>
    <cellStyle name="40% - Акцент3 2 21 12" xfId="49689"/>
    <cellStyle name="40% - Акцент3 2 21 2" xfId="6830"/>
    <cellStyle name="40% - Акцент3 2 21 3" xfId="30079"/>
    <cellStyle name="40% - Акцент3 2 21 4" xfId="19733"/>
    <cellStyle name="40% - Акцент3 2 21 5" xfId="33317"/>
    <cellStyle name="40% - Акцент3 2 21 6" xfId="32297"/>
    <cellStyle name="40% - Акцент3 2 21 7" xfId="34792"/>
    <cellStyle name="40% - Акцент3 2 21 8" xfId="36760"/>
    <cellStyle name="40% - Акцент3 2 21 9" xfId="40531"/>
    <cellStyle name="40% - Акцент3 2 22" xfId="2327"/>
    <cellStyle name="40% — акцент3 2 22" xfId="24039"/>
    <cellStyle name="40% - Акцент3 2 22 10" xfId="46630"/>
    <cellStyle name="40% - Акцент3 2 22 11" xfId="49690"/>
    <cellStyle name="40% - Акцент3 2 22 2" xfId="6831"/>
    <cellStyle name="40% - Акцент3 2 22 3" xfId="23929"/>
    <cellStyle name="40% - Акцент3 2 22 4" xfId="33092"/>
    <cellStyle name="40% - Акцент3 2 22 5" xfId="34554"/>
    <cellStyle name="40% - Акцент3 2 22 6" xfId="35001"/>
    <cellStyle name="40% - Акцент3 2 22 7" xfId="17855"/>
    <cellStyle name="40% - Акцент3 2 22 8" xfId="40532"/>
    <cellStyle name="40% - Акцент3 2 22 9" xfId="40974"/>
    <cellStyle name="40% - Акцент3 2 23" xfId="2328"/>
    <cellStyle name="40% — акцент3 2 23" xfId="31931"/>
    <cellStyle name="40% - Акцент3 2 23 10" xfId="49691"/>
    <cellStyle name="40% - Акцент3 2 23 2" xfId="6832"/>
    <cellStyle name="40% - Акцент3 2 23 3" xfId="29021"/>
    <cellStyle name="40% - Акцент3 2 23 4" xfId="31380"/>
    <cellStyle name="40% - Акцент3 2 23 5" xfId="35205"/>
    <cellStyle name="40% - Акцент3 2 23 6" xfId="36909"/>
    <cellStyle name="40% - Акцент3 2 23 7" xfId="40533"/>
    <cellStyle name="40% - Акцент3 2 23 8" xfId="43436"/>
    <cellStyle name="40% - Акцент3 2 23 9" xfId="46575"/>
    <cellStyle name="40% - Акцент3 2 24" xfId="2329"/>
    <cellStyle name="40% — акцент3 2 24" xfId="33316"/>
    <cellStyle name="40% - Акцент3 2 24 2" xfId="6833"/>
    <cellStyle name="40% - Акцент3 2 24 3" xfId="18073"/>
    <cellStyle name="40% - Акцент3 2 24 4" xfId="37618"/>
    <cellStyle name="40% - Акцент3 2 24 5" xfId="37062"/>
    <cellStyle name="40% - Акцент3 2 24 6" xfId="40534"/>
    <cellStyle name="40% - Акцент3 2 24 7" xfId="40973"/>
    <cellStyle name="40% - Акцент3 2 24 8" xfId="46768"/>
    <cellStyle name="40% - Акцент3 2 24 9" xfId="49692"/>
    <cellStyle name="40% - Акцент3 2 25" xfId="2301"/>
    <cellStyle name="40% — акцент3 2 25" xfId="35722"/>
    <cellStyle name="40% - Акцент3 2 25 2" xfId="15555"/>
    <cellStyle name="40% - Акцент3 2 25 3" xfId="23869"/>
    <cellStyle name="40% - Акцент3 2 25 4" xfId="38093"/>
    <cellStyle name="40% - Акцент3 2 25 5" xfId="40506"/>
    <cellStyle name="40% - Акцент3 2 25 6" xfId="43455"/>
    <cellStyle name="40% - Акцент3 2 25 7" xfId="42867"/>
    <cellStyle name="40% - Акцент3 2 25 8" xfId="49664"/>
    <cellStyle name="40% - Акцент3 2 26" xfId="3951"/>
    <cellStyle name="40% — акцент3 2 26" xfId="31755"/>
    <cellStyle name="40% - Акцент3 2 27" xfId="4213"/>
    <cellStyle name="40% — акцент3 2 27" xfId="38015"/>
    <cellStyle name="40% - Акцент3 2 28" xfId="4496"/>
    <cellStyle name="40% — акцент3 2 28" xfId="40507"/>
    <cellStyle name="40% - Акцент3 2 29" xfId="4479"/>
    <cellStyle name="40% — акцент3 2 29" xfId="43440"/>
    <cellStyle name="40% - Акцент3 2 3" xfId="2330"/>
    <cellStyle name="40% — акцент3 2 3" xfId="2331"/>
    <cellStyle name="40% - Акцент3 2 3 10" xfId="33197"/>
    <cellStyle name="40% — акцент3 2 3 10" xfId="24352"/>
    <cellStyle name="40% - Акцент3 2 3 11" xfId="37469"/>
    <cellStyle name="40% — акцент3 2 3 11" xfId="37315"/>
    <cellStyle name="40% - Акцент3 2 3 12" xfId="29692"/>
    <cellStyle name="40% — акцент3 2 3 12" xfId="24820"/>
    <cellStyle name="40% - Акцент3 2 3 13" xfId="40535"/>
    <cellStyle name="40% — акцент3 2 3 13" xfId="40536"/>
    <cellStyle name="40% - Акцент3 2 3 14" xfId="43435"/>
    <cellStyle name="40% — акцент3 2 3 14" xfId="43434"/>
    <cellStyle name="40% - Акцент3 2 3 15" xfId="39604"/>
    <cellStyle name="40% — акцент3 2 3 15" xfId="47633"/>
    <cellStyle name="40% - Акцент3 2 3 16" xfId="49693"/>
    <cellStyle name="40% — акцент3 2 3 16" xfId="49694"/>
    <cellStyle name="40% - Акцент3 2 3 2" xfId="6834"/>
    <cellStyle name="40% — акцент3 2 3 2" xfId="6835"/>
    <cellStyle name="40% - Акцент3 2 3 3" xfId="15583"/>
    <cellStyle name="40% — акцент3 2 3 3" xfId="15584"/>
    <cellStyle name="40% - Акцент3 2 3 4" xfId="23853"/>
    <cellStyle name="40% — акцент3 2 3 4" xfId="20125"/>
    <cellStyle name="40% - Акцент3 2 3 5" xfId="23499"/>
    <cellStyle name="40% — акцент3 2 3 5" xfId="19581"/>
    <cellStyle name="40% - Акцент3 2 3 6" xfId="16995"/>
    <cellStyle name="40% — акцент3 2 3 6" xfId="19694"/>
    <cellStyle name="40% - Акцент3 2 3 7" xfId="28171"/>
    <cellStyle name="40% — акцент3 2 3 7" xfId="25829"/>
    <cellStyle name="40% - Акцент3 2 3 8" xfId="23744"/>
    <cellStyle name="40% — акцент3 2 3 8" xfId="24119"/>
    <cellStyle name="40% - Акцент3 2 3 9" xfId="21621"/>
    <cellStyle name="40% — акцент3 2 3 9" xfId="28651"/>
    <cellStyle name="40% - Акцент3 2 30" xfId="4520"/>
    <cellStyle name="40% — акцент3 2 30" xfId="45318"/>
    <cellStyle name="40% - Акцент3 2 31" xfId="6804"/>
    <cellStyle name="40% — акцент3 2 31" xfId="49665"/>
    <cellStyle name="40% - Акцент3 2 32" xfId="8442"/>
    <cellStyle name="40% - Акцент3 2 32 2" xfId="21139"/>
    <cellStyle name="40% - Акцент3 2 33" xfId="8401"/>
    <cellStyle name="40% - Акцент3 2 33 2" xfId="21098"/>
    <cellStyle name="40% - Акцент3 2 34" xfId="8798"/>
    <cellStyle name="40% - Акцент3 2 35" xfId="9117"/>
    <cellStyle name="40% - Акцент3 2 36" xfId="9435"/>
    <cellStyle name="40% - Акцент3 2 37" xfId="9753"/>
    <cellStyle name="40% - Акцент3 2 38" xfId="10071"/>
    <cellStyle name="40% - Акцент3 2 39" xfId="10389"/>
    <cellStyle name="40% - Акцент3 2 4" xfId="2332"/>
    <cellStyle name="40% — акцент3 2 4" xfId="2333"/>
    <cellStyle name="40% - Акцент3 2 4 10" xfId="23566"/>
    <cellStyle name="40% — акцент3 2 4 10" xfId="25603"/>
    <cellStyle name="40% - Акцент3 2 4 11" xfId="37164"/>
    <cellStyle name="40% — акцент3 2 4 11" xfId="37010"/>
    <cellStyle name="40% - Акцент3 2 4 12" xfId="37422"/>
    <cellStyle name="40% — акцент3 2 4 12" xfId="34989"/>
    <cellStyle name="40% - Акцент3 2 4 13" xfId="40537"/>
    <cellStyle name="40% — акцент3 2 4 13" xfId="40538"/>
    <cellStyle name="40% - Акцент3 2 4 14" xfId="43433"/>
    <cellStyle name="40% — акцент3 2 4 14" xfId="43432"/>
    <cellStyle name="40% - Акцент3 2 4 15" xfId="47554"/>
    <cellStyle name="40% — акцент3 2 4 15" xfId="47474"/>
    <cellStyle name="40% - Акцент3 2 4 16" xfId="49695"/>
    <cellStyle name="40% — акцент3 2 4 16" xfId="49696"/>
    <cellStyle name="40% - Акцент3 2 4 2" xfId="6836"/>
    <cellStyle name="40% — акцент3 2 4 2" xfId="6837"/>
    <cellStyle name="40% - Акцент3 2 4 3" xfId="15585"/>
    <cellStyle name="40% — акцент3 2 4 3" xfId="15586"/>
    <cellStyle name="40% - Акцент3 2 4 4" xfId="20124"/>
    <cellStyle name="40% — акцент3 2 4 4" xfId="23568"/>
    <cellStyle name="40% - Акцент3 2 4 5" xfId="15470"/>
    <cellStyle name="40% — акцент3 2 4 5" xfId="15524"/>
    <cellStyle name="40% - Акцент3 2 4 6" xfId="15921"/>
    <cellStyle name="40% — акцент3 2 4 6" xfId="15649"/>
    <cellStyle name="40% - Акцент3 2 4 7" xfId="28612"/>
    <cellStyle name="40% — акцент3 2 4 7" xfId="28431"/>
    <cellStyle name="40% - Акцент3 2 4 8" xfId="29082"/>
    <cellStyle name="40% — акцент3 2 4 8" xfId="18163"/>
    <cellStyle name="40% - Акцент3 2 4 9" xfId="32571"/>
    <cellStyle name="40% — акцент3 2 4 9" xfId="27634"/>
    <cellStyle name="40% - Акцент3 2 40" xfId="10707"/>
    <cellStyle name="40% - Акцент3 2 41" xfId="11025"/>
    <cellStyle name="40% - Акцент3 2 42" xfId="11343"/>
    <cellStyle name="40% - Акцент3 2 43" xfId="11661"/>
    <cellStyle name="40% - Акцент3 2 44" xfId="11979"/>
    <cellStyle name="40% - Акцент3 2 45" xfId="12296"/>
    <cellStyle name="40% - Акцент3 2 46" xfId="12615"/>
    <cellStyle name="40% - Акцент3 2 47" xfId="12932"/>
    <cellStyle name="40% - Акцент3 2 48" xfId="13250"/>
    <cellStyle name="40% - Акцент3 2 49" xfId="13573"/>
    <cellStyle name="40% - Акцент3 2 5" xfId="2334"/>
    <cellStyle name="40% — акцент3 2 5" xfId="2335"/>
    <cellStyle name="40% - Акцент3 2 5 10" xfId="28534"/>
    <cellStyle name="40% — акцент3 2 5 10" xfId="24314"/>
    <cellStyle name="40% - Акцент3 2 5 11" xfId="36863"/>
    <cellStyle name="40% — акцент3 2 5 11" xfId="36708"/>
    <cellStyle name="40% - Акцент3 2 5 12" xfId="37249"/>
    <cellStyle name="40% — акцент3 2 5 12" xfId="37364"/>
    <cellStyle name="40% - Акцент3 2 5 13" xfId="40539"/>
    <cellStyle name="40% — акцент3 2 5 13" xfId="40540"/>
    <cellStyle name="40% - Акцент3 2 5 14" xfId="43431"/>
    <cellStyle name="40% — акцент3 2 5 14" xfId="43430"/>
    <cellStyle name="40% - Акцент3 2 5 15" xfId="47396"/>
    <cellStyle name="40% — акцент3 2 5 15" xfId="47320"/>
    <cellStyle name="40% - Акцент3 2 5 16" xfId="49697"/>
    <cellStyle name="40% — акцент3 2 5 16" xfId="49698"/>
    <cellStyle name="40% - Акцент3 2 5 2" xfId="6838"/>
    <cellStyle name="40% — акцент3 2 5 2" xfId="6839"/>
    <cellStyle name="40% - Акцент3 2 5 3" xfId="15587"/>
    <cellStyle name="40% — акцент3 2 5 3" xfId="15588"/>
    <cellStyle name="40% - Акцент3 2 5 4" xfId="23277"/>
    <cellStyle name="40% — акцент3 2 5 4" xfId="22994"/>
    <cellStyle name="40% - Акцент3 2 5 5" xfId="19674"/>
    <cellStyle name="40% — акцент3 2 5 5" xfId="19976"/>
    <cellStyle name="40% - Акцент3 2 5 6" xfId="15920"/>
    <cellStyle name="40% — акцент3 2 5 6" xfId="29383"/>
    <cellStyle name="40% - Акцент3 2 5 7" xfId="18721"/>
    <cellStyle name="40% — акцент3 2 5 7" xfId="22523"/>
    <cellStyle name="40% - Акцент3 2 5 8" xfId="19702"/>
    <cellStyle name="40% — акцент3 2 5 8" xfId="26130"/>
    <cellStyle name="40% - Акцент3 2 5 9" xfId="32878"/>
    <cellStyle name="40% — акцент3 2 5 9" xfId="18500"/>
    <cellStyle name="40% - Акцент3 2 50" xfId="16793"/>
    <cellStyle name="40% - Акцент3 2 51" xfId="22377"/>
    <cellStyle name="40% - Акцент3 2 52" xfId="15578"/>
    <cellStyle name="40% - Акцент3 2 53" xfId="21452"/>
    <cellStyle name="40% - Акцент3 2 54" xfId="16273"/>
    <cellStyle name="40% - Акцент3 2 55" xfId="28096"/>
    <cellStyle name="40% - Акцент3 2 56" xfId="22042"/>
    <cellStyle name="40% - Акцент3 2 57" xfId="34323"/>
    <cellStyle name="40% - Акцент3 2 58" xfId="34886"/>
    <cellStyle name="40% - Акцент3 2 59" xfId="38592"/>
    <cellStyle name="40% - Акцент3 2 6" xfId="2336"/>
    <cellStyle name="40% — акцент3 2 6" xfId="2337"/>
    <cellStyle name="40% - Акцент3 2 6 10" xfId="20155"/>
    <cellStyle name="40% — акцент3 2 6 10" xfId="25881"/>
    <cellStyle name="40% - Акцент3 2 6 11" xfId="36560"/>
    <cellStyle name="40% — акцент3 2 6 11" xfId="36410"/>
    <cellStyle name="40% - Акцент3 2 6 12" xfId="37556"/>
    <cellStyle name="40% — акцент3 2 6 12" xfId="38330"/>
    <cellStyle name="40% - Акцент3 2 6 13" xfId="40541"/>
    <cellStyle name="40% — акцент3 2 6 13" xfId="40542"/>
    <cellStyle name="40% - Акцент3 2 6 14" xfId="43429"/>
    <cellStyle name="40% — акцент3 2 6 14" xfId="43428"/>
    <cellStyle name="40% - Акцент3 2 6 15" xfId="47243"/>
    <cellStyle name="40% — акцент3 2 6 15" xfId="47162"/>
    <cellStyle name="40% - Акцент3 2 6 16" xfId="49699"/>
    <cellStyle name="40% — акцент3 2 6 16" xfId="49700"/>
    <cellStyle name="40% - Акцент3 2 6 2" xfId="6840"/>
    <cellStyle name="40% — акцент3 2 6 2" xfId="6841"/>
    <cellStyle name="40% - Акцент3 2 6 3" xfId="15589"/>
    <cellStyle name="40% — акцент3 2 6 3" xfId="15590"/>
    <cellStyle name="40% - Акцент3 2 6 4" xfId="22705"/>
    <cellStyle name="40% — акцент3 2 6 4" xfId="22419"/>
    <cellStyle name="40% - Акцент3 2 6 5" xfId="14765"/>
    <cellStyle name="40% — акцент3 2 6 5" xfId="25584"/>
    <cellStyle name="40% - Акцент3 2 6 6" xfId="29112"/>
    <cellStyle name="40% — акцент3 2 6 6" xfId="28824"/>
    <cellStyle name="40% - Акцент3 2 6 7" xfId="14656"/>
    <cellStyle name="40% — акцент3 2 6 7" xfId="26928"/>
    <cellStyle name="40% - Акцент3 2 6 8" xfId="14090"/>
    <cellStyle name="40% — акцент3 2 6 8" xfId="13853"/>
    <cellStyle name="40% - Акцент3 2 6 9" xfId="30150"/>
    <cellStyle name="40% — акцент3 2 6 9" xfId="32148"/>
    <cellStyle name="40% - Акцент3 2 60" xfId="44247"/>
    <cellStyle name="40% - Акцент3 2 61" xfId="44204"/>
    <cellStyle name="40% - Акцент3 2 62" xfId="47896"/>
    <cellStyle name="40% - Акцент3 2 7" xfId="2338"/>
    <cellStyle name="40% — акцент3 2 7" xfId="2339"/>
    <cellStyle name="40% - Акцент3 2 7 10" xfId="24741"/>
    <cellStyle name="40% — акцент3 2 7 10" xfId="20671"/>
    <cellStyle name="40% - Акцент3 2 7 11" xfId="35398"/>
    <cellStyle name="40% — акцент3 2 7 11" xfId="35590"/>
    <cellStyle name="40% - Акцент3 2 7 12" xfId="38248"/>
    <cellStyle name="40% — акцент3 2 7 12" xfId="38172"/>
    <cellStyle name="40% - Акцент3 2 7 13" xfId="40543"/>
    <cellStyle name="40% — акцент3 2 7 13" xfId="40544"/>
    <cellStyle name="40% - Акцент3 2 7 14" xfId="43427"/>
    <cellStyle name="40% — акцент3 2 7 14" xfId="43426"/>
    <cellStyle name="40% - Акцент3 2 7 15" xfId="42870"/>
    <cellStyle name="40% — акцент3 2 7 15" xfId="41915"/>
    <cellStyle name="40% - Акцент3 2 7 16" xfId="49701"/>
    <cellStyle name="40% — акцент3 2 7 16" xfId="49702"/>
    <cellStyle name="40% - Акцент3 2 7 2" xfId="6842"/>
    <cellStyle name="40% — акцент3 2 7 2" xfId="6843"/>
    <cellStyle name="40% - Акцент3 2 7 3" xfId="15591"/>
    <cellStyle name="40% — акцент3 2 7 3" xfId="15592"/>
    <cellStyle name="40% - Акцент3 2 7 4" xfId="22118"/>
    <cellStyle name="40% — акцент3 2 7 4" xfId="21828"/>
    <cellStyle name="40% - Акцент3 2 7 5" xfId="27696"/>
    <cellStyle name="40% — акцент3 2 7 5" xfId="27399"/>
    <cellStyle name="40% - Акцент3 2 7 6" xfId="28535"/>
    <cellStyle name="40% — акцент3 2 7 6" xfId="28256"/>
    <cellStyle name="40% - Акцент3 2 7 7" xfId="28149"/>
    <cellStyle name="40% — акцент3 2 7 7" xfId="29202"/>
    <cellStyle name="40% - Акцент3 2 7 8" xfId="29804"/>
    <cellStyle name="40% — акцент3 2 7 8" xfId="32954"/>
    <cellStyle name="40% - Акцент3 2 7 9" xfId="24669"/>
    <cellStyle name="40% — акцент3 2 7 9" xfId="21284"/>
    <cellStyle name="40% - Акцент3 2 8" xfId="2340"/>
    <cellStyle name="40% — акцент3 2 8" xfId="2341"/>
    <cellStyle name="40% - Акцент3 2 8 10" xfId="31065"/>
    <cellStyle name="40% — акцент3 2 8 10" xfId="36313"/>
    <cellStyle name="40% - Акцент3 2 8 11" xfId="36154"/>
    <cellStyle name="40% — акцент3 2 8 11" xfId="32344"/>
    <cellStyle name="40% - Акцент3 2 8 12" xfId="38094"/>
    <cellStyle name="40% — акцент3 2 8 12" xfId="38016"/>
    <cellStyle name="40% - Акцент3 2 8 13" xfId="40545"/>
    <cellStyle name="40% — акцент3 2 8 13" xfId="40546"/>
    <cellStyle name="40% - Акцент3 2 8 14" xfId="46842"/>
    <cellStyle name="40% — акцент3 2 8 14" xfId="46678"/>
    <cellStyle name="40% - Акцент3 2 8 15" xfId="47082"/>
    <cellStyle name="40% — акцент3 2 8 15" xfId="47004"/>
    <cellStyle name="40% - Акцент3 2 8 16" xfId="49703"/>
    <cellStyle name="40% — акцент3 2 8 16" xfId="49704"/>
    <cellStyle name="40% - Акцент3 2 8 2" xfId="6844"/>
    <cellStyle name="40% — акцент3 2 8 2" xfId="6845"/>
    <cellStyle name="40% - Акцент3 2 8 3" xfId="15593"/>
    <cellStyle name="40% — акцент3 2 8 3" xfId="15594"/>
    <cellStyle name="40% - Акцент3 2 8 4" xfId="21532"/>
    <cellStyle name="40% — акцент3 2 8 4" xfId="20123"/>
    <cellStyle name="40% - Акцент3 2 8 5" xfId="27111"/>
    <cellStyle name="40% — акцент3 2 8 5" xfId="26816"/>
    <cellStyle name="40% - Акцент3 2 8 6" xfId="27973"/>
    <cellStyle name="40% — акцент3 2 8 6" xfId="13674"/>
    <cellStyle name="40% - Акцент3 2 8 7" xfId="21705"/>
    <cellStyle name="40% — акцент3 2 8 7" xfId="19554"/>
    <cellStyle name="40% - Акцент3 2 8 8" xfId="32700"/>
    <cellStyle name="40% — акцент3 2 8 8" xfId="32456"/>
    <cellStyle name="40% - Акцент3 2 8 9" xfId="29169"/>
    <cellStyle name="40% — акцент3 2 8 9" xfId="16999"/>
    <cellStyle name="40% - Акцент3 2 9" xfId="2342"/>
    <cellStyle name="40% — акцент3 2 9" xfId="2343"/>
    <cellStyle name="40% - Акцент3 2 9 10" xfId="36110"/>
    <cellStyle name="40% — акцент3 2 9 10" xfId="35918"/>
    <cellStyle name="40% - Акцент3 2 9 11" xfId="32312"/>
    <cellStyle name="40% — акцент3 2 9 11" xfId="33719"/>
    <cellStyle name="40% - Акцент3 2 9 12" xfId="37934"/>
    <cellStyle name="40% — акцент3 2 9 12" xfId="37851"/>
    <cellStyle name="40% - Акцент3 2 9 13" xfId="40547"/>
    <cellStyle name="40% — акцент3 2 9 13" xfId="40548"/>
    <cellStyle name="40% - Акцент3 2 9 14" xfId="46518"/>
    <cellStyle name="40% — акцент3 2 9 14" xfId="46358"/>
    <cellStyle name="40% - Акцент3 2 9 15" xfId="46924"/>
    <cellStyle name="40% — акцент3 2 9 15" xfId="42532"/>
    <cellStyle name="40% - Акцент3 2 9 16" xfId="49705"/>
    <cellStyle name="40% — акцент3 2 9 16" xfId="49706"/>
    <cellStyle name="40% - Акцент3 2 9 2" xfId="6846"/>
    <cellStyle name="40% — акцент3 2 9 2" xfId="6847"/>
    <cellStyle name="40% - Акцент3 2 9 3" xfId="15595"/>
    <cellStyle name="40% — акцент3 2 9 3" xfId="15596"/>
    <cellStyle name="40% - Акцент3 2 9 4" xfId="17766"/>
    <cellStyle name="40% — акцент3 2 9 4" xfId="20122"/>
    <cellStyle name="40% - Акцент3 2 9 5" xfId="26529"/>
    <cellStyle name="40% — акцент3 2 9 5" xfId="26241"/>
    <cellStyle name="40% - Акцент3 2 9 6" xfId="19522"/>
    <cellStyle name="40% — акцент3 2 9 6" xfId="19672"/>
    <cellStyle name="40% - Акцент3 2 9 7" xfId="18516"/>
    <cellStyle name="40% — акцент3 2 9 7" xfId="28933"/>
    <cellStyle name="40% - Акцент3 2 9 8" xfId="32202"/>
    <cellStyle name="40% — акцент3 2 9 8" xfId="31946"/>
    <cellStyle name="40% - Акцент3 2 9 9" xfId="33077"/>
    <cellStyle name="40% — акцент3 2 9 9" xfId="22935"/>
    <cellStyle name="40% — акцент3 20" xfId="2344"/>
    <cellStyle name="40% — акцент3 20 2" xfId="6848"/>
    <cellStyle name="40% — акцент3 21" xfId="2345"/>
    <cellStyle name="40% — акцент3 21 2" xfId="6849"/>
    <cellStyle name="40% — акцент3 22" xfId="2346"/>
    <cellStyle name="40% — акцент3 22 2" xfId="6850"/>
    <cellStyle name="40% — акцент3 23" xfId="2242"/>
    <cellStyle name="40% — акцент3 23 2" xfId="15499"/>
    <cellStyle name="40% — акцент3 24" xfId="3941"/>
    <cellStyle name="40% — акцент3 25" xfId="4207"/>
    <cellStyle name="40% — акцент3 26" xfId="4486"/>
    <cellStyle name="40% — акцент3 27" xfId="4505"/>
    <cellStyle name="40% — акцент3 28" xfId="4455"/>
    <cellStyle name="40% — акцент3 29" xfId="6740"/>
    <cellStyle name="40% - Акцент3 3" xfId="221"/>
    <cellStyle name="40% — акцент3 3" xfId="2348"/>
    <cellStyle name="40% - Акцент3 3 10" xfId="2349"/>
    <cellStyle name="40% — акцент3 3 10" xfId="2350"/>
    <cellStyle name="40% - Акцент3 3 10 10" xfId="26353"/>
    <cellStyle name="40% — акцент3 3 10 10" xfId="26744"/>
    <cellStyle name="40% - Акцент3 3 10 11" xfId="32203"/>
    <cellStyle name="40% — акцент3 3 10 11" xfId="35827"/>
    <cellStyle name="40% - Акцент3 3 10 12" xfId="36953"/>
    <cellStyle name="40% — акцент3 3 10 12" xfId="33222"/>
    <cellStyle name="40% - Акцент3 3 10 13" xfId="40551"/>
    <cellStyle name="40% — акцент3 3 10 13" xfId="40552"/>
    <cellStyle name="40% - Акцент3 3 10 14" xfId="43425"/>
    <cellStyle name="40% — акцент3 3 10 14" xfId="43424"/>
    <cellStyle name="40% - Акцент3 3 10 15" xfId="45041"/>
    <cellStyle name="40% — акцент3 3 10 15" xfId="44533"/>
    <cellStyle name="40% - Акцент3 3 10 16" xfId="49709"/>
    <cellStyle name="40% — акцент3 3 10 16" xfId="49710"/>
    <cellStyle name="40% - Акцент3 3 10 2" xfId="6853"/>
    <cellStyle name="40% — акцент3 3 10 2" xfId="6854"/>
    <cellStyle name="40% - Акцент3 3 10 3" xfId="15601"/>
    <cellStyle name="40% — акцент3 3 10 3" xfId="15602"/>
    <cellStyle name="40% - Акцент3 3 10 4" xfId="20119"/>
    <cellStyle name="40% — акцент3 3 10 4" xfId="20118"/>
    <cellStyle name="40% - Акцент3 3 10 5" xfId="18847"/>
    <cellStyle name="40% — акцент3 3 10 5" xfId="21516"/>
    <cellStyle name="40% - Акцент3 3 10 6" xfId="21470"/>
    <cellStyle name="40% — акцент3 3 10 6" xfId="17744"/>
    <cellStyle name="40% - Акцент3 3 10 7" xfId="30616"/>
    <cellStyle name="40% — акцент3 3 10 7" xfId="30355"/>
    <cellStyle name="40% - Акцент3 3 10 8" xfId="20667"/>
    <cellStyle name="40% — акцент3 3 10 8" xfId="14173"/>
    <cellStyle name="40% - Акцент3 3 10 9" xfId="28653"/>
    <cellStyle name="40% — акцент3 3 10 9" xfId="28364"/>
    <cellStyle name="40% - Акцент3 3 11" xfId="2351"/>
    <cellStyle name="40% — акцент3 3 11" xfId="2352"/>
    <cellStyle name="40% - Акцент3 3 11 10" xfId="32088"/>
    <cellStyle name="40% — акцент3 3 11 10" xfId="17069"/>
    <cellStyle name="40% - Акцент3 3 11 11" xfId="35979"/>
    <cellStyle name="40% — акцент3 3 11 11" xfId="30782"/>
    <cellStyle name="40% - Акцент3 3 11 12" xfId="33953"/>
    <cellStyle name="40% — акцент3 3 11 12" xfId="36257"/>
    <cellStyle name="40% - Акцент3 3 11 13" xfId="40553"/>
    <cellStyle name="40% — акцент3 3 11 13" xfId="40554"/>
    <cellStyle name="40% - Акцент3 3 11 14" xfId="45420"/>
    <cellStyle name="40% — акцент3 3 11 14" xfId="45262"/>
    <cellStyle name="40% - Акцент3 3 11 15" xfId="44697"/>
    <cellStyle name="40% — акцент3 3 11 15" xfId="44826"/>
    <cellStyle name="40% - Акцент3 3 11 16" xfId="49711"/>
    <cellStyle name="40% — акцент3 3 11 16" xfId="49712"/>
    <cellStyle name="40% - Акцент3 3 11 2" xfId="6855"/>
    <cellStyle name="40% — акцент3 3 11 2" xfId="6856"/>
    <cellStyle name="40% - Акцент3 3 11 3" xfId="15603"/>
    <cellStyle name="40% — акцент3 3 11 3" xfId="15604"/>
    <cellStyle name="40% - Акцент3 3 11 4" xfId="20117"/>
    <cellStyle name="40% — акцент3 3 11 4" xfId="20116"/>
    <cellStyle name="40% - Акцент3 3 11 5" xfId="14767"/>
    <cellStyle name="40% — акцент3 3 11 5" xfId="21812"/>
    <cellStyle name="40% - Акцент3 3 11 6" xfId="25524"/>
    <cellStyle name="40% — акцент3 3 11 6" xfId="15102"/>
    <cellStyle name="40% - Акцент3 3 11 7" xfId="30080"/>
    <cellStyle name="40% — акцент3 3 11 7" xfId="29817"/>
    <cellStyle name="40% - Акцент3 3 11 8" xfId="25052"/>
    <cellStyle name="40% — акцент3 3 11 8" xfId="28033"/>
    <cellStyle name="40% - Акцент3 3 11 9" xfId="31315"/>
    <cellStyle name="40% — акцент3 3 11 9" xfId="17798"/>
    <cellStyle name="40% - Акцент3 3 12" xfId="2353"/>
    <cellStyle name="40% — акцент3 3 12" xfId="2354"/>
    <cellStyle name="40% - Акцент3 3 12 10" xfId="30189"/>
    <cellStyle name="40% — акцент3 3 12 10" xfId="30122"/>
    <cellStyle name="40% - Акцент3 3 12 11" xfId="34159"/>
    <cellStyle name="40% — акцент3 3 12 11" xfId="17676"/>
    <cellStyle name="40% - Акцент3 3 12 12" xfId="33468"/>
    <cellStyle name="40% — акцент3 3 12 12" xfId="34202"/>
    <cellStyle name="40% - Акцент3 3 12 13" xfId="40555"/>
    <cellStyle name="40% — акцент3 3 12 13" xfId="40556"/>
    <cellStyle name="40% - Акцент3 3 12 14" xfId="45099"/>
    <cellStyle name="40% — акцент3 3 12 14" xfId="44934"/>
    <cellStyle name="40% - Акцент3 3 12 15" xfId="46258"/>
    <cellStyle name="40% — акцент3 3 12 15" xfId="44992"/>
    <cellStyle name="40% - Акцент3 3 12 16" xfId="49713"/>
    <cellStyle name="40% — акцент3 3 12 16" xfId="49714"/>
    <cellStyle name="40% - Акцент3 3 12 2" xfId="6857"/>
    <cellStyle name="40% — акцент3 3 12 2" xfId="6858"/>
    <cellStyle name="40% - Акцент3 3 12 3" xfId="15605"/>
    <cellStyle name="40% — акцент3 3 12 3" xfId="15606"/>
    <cellStyle name="40% - Акцент3 3 12 4" xfId="20115"/>
    <cellStyle name="40% — акцент3 3 12 4" xfId="20114"/>
    <cellStyle name="40% - Акцент3 3 12 5" xfId="18848"/>
    <cellStyle name="40% — акцент3 3 12 5" xfId="22102"/>
    <cellStyle name="40% - Акцент3 3 12 6" xfId="29397"/>
    <cellStyle name="40% — акцент3 3 12 6" xfId="29125"/>
    <cellStyle name="40% - Акцент3 3 12 7" xfId="29553"/>
    <cellStyle name="40% — акцент3 3 12 7" xfId="27888"/>
    <cellStyle name="40% - Акцент3 3 12 8" xfId="30012"/>
    <cellStyle name="40% — акцент3 3 12 8" xfId="23094"/>
    <cellStyle name="40% - Акцент3 3 12 9" xfId="16113"/>
    <cellStyle name="40% — акцент3 3 12 9" xfId="18457"/>
    <cellStyle name="40% - Акцент3 3 13" xfId="2355"/>
    <cellStyle name="40% — акцент3 3 13" xfId="2356"/>
    <cellStyle name="40% - Акцент3 3 13 10" xfId="17282"/>
    <cellStyle name="40% — акцент3 3 13 10" xfId="30295"/>
    <cellStyle name="40% - Акцент3 3 13 11" xfId="33385"/>
    <cellStyle name="40% — акцент3 3 13 11" xfId="17305"/>
    <cellStyle name="40% - Акцент3 3 13 12" xfId="33817"/>
    <cellStyle name="40% — акцент3 3 13 12" xfId="21328"/>
    <cellStyle name="40% - Акцент3 3 13 13" xfId="40557"/>
    <cellStyle name="40% — акцент3 3 13 13" xfId="40558"/>
    <cellStyle name="40% - Акцент3 3 13 14" xfId="44770"/>
    <cellStyle name="40% — акцент3 3 13 14" xfId="44605"/>
    <cellStyle name="40% - Акцент3 3 13 15" xfId="45157"/>
    <cellStyle name="40% — акцент3 3 13 15" xfId="44532"/>
    <cellStyle name="40% - Акцент3 3 13 16" xfId="49715"/>
    <cellStyle name="40% — акцент3 3 13 16" xfId="49716"/>
    <cellStyle name="40% - Акцент3 3 13 2" xfId="6859"/>
    <cellStyle name="40% — акцент3 3 13 2" xfId="6860"/>
    <cellStyle name="40% - Акцент3 3 13 3" xfId="15607"/>
    <cellStyle name="40% — акцент3 3 13 3" xfId="15608"/>
    <cellStyle name="40% - Акцент3 3 13 4" xfId="20113"/>
    <cellStyle name="40% — акцент3 3 13 4" xfId="20112"/>
    <cellStyle name="40% - Акцент3 3 13 5" xfId="14768"/>
    <cellStyle name="40% — акцент3 3 13 5" xfId="22403"/>
    <cellStyle name="40% - Акцент3 3 13 6" xfId="28837"/>
    <cellStyle name="40% — акцент3 3 13 6" xfId="28549"/>
    <cellStyle name="40% - Акцент3 3 13 7" xfId="21992"/>
    <cellStyle name="40% — акцент3 3 13 7" xfId="28443"/>
    <cellStyle name="40% - Акцент3 3 13 8" xfId="26177"/>
    <cellStyle name="40% — акцент3 3 13 8" xfId="20305"/>
    <cellStyle name="40% - Акцент3 3 13 9" xfId="22479"/>
    <cellStyle name="40% — акцент3 3 13 9" xfId="14065"/>
    <cellStyle name="40% - Акцент3 3 14" xfId="2357"/>
    <cellStyle name="40% — акцент3 3 14" xfId="2358"/>
    <cellStyle name="40% - Акцент3 3 14 10" xfId="23780"/>
    <cellStyle name="40% — акцент3 3 14 10" xfId="30018"/>
    <cellStyle name="40% - Акцент3 3 14 11" xfId="36222"/>
    <cellStyle name="40% — акцент3 3 14 11" xfId="34048"/>
    <cellStyle name="40% - Акцент3 3 14 12" xfId="27032"/>
    <cellStyle name="40% — акцент3 3 14 12" xfId="23293"/>
    <cellStyle name="40% - Акцент3 3 14 13" xfId="40559"/>
    <cellStyle name="40% — акцент3 3 14 13" xfId="40560"/>
    <cellStyle name="40% - Акцент3 3 14 14" xfId="44374"/>
    <cellStyle name="40% — акцент3 3 14 14" xfId="44433"/>
    <cellStyle name="40% - Акцент3 3 14 15" xfId="44696"/>
    <cellStyle name="40% — акцент3 3 14 15" xfId="44827"/>
    <cellStyle name="40% - Акцент3 3 14 16" xfId="49717"/>
    <cellStyle name="40% — акцент3 3 14 16" xfId="49718"/>
    <cellStyle name="40% - Акцент3 3 14 2" xfId="6861"/>
    <cellStyle name="40% — акцент3 3 14 2" xfId="6862"/>
    <cellStyle name="40% - Акцент3 3 14 3" xfId="15609"/>
    <cellStyle name="40% — акцент3 3 14 3" xfId="15610"/>
    <cellStyle name="40% - Акцент3 3 14 4" xfId="20111"/>
    <cellStyle name="40% — акцент3 3 14 4" xfId="20110"/>
    <cellStyle name="40% - Акцент3 3 14 5" xfId="27710"/>
    <cellStyle name="40% — акцент3 3 14 5" xfId="27412"/>
    <cellStyle name="40% - Акцент3 3 14 6" xfId="28269"/>
    <cellStyle name="40% — акцент3 3 14 6" xfId="25202"/>
    <cellStyle name="40% - Акцент3 3 14 7" xfId="24209"/>
    <cellStyle name="40% — акцент3 3 14 7" xfId="25720"/>
    <cellStyle name="40% - Акцент3 3 14 8" xfId="23220"/>
    <cellStyle name="40% — акцент3 3 14 8" xfId="30603"/>
    <cellStyle name="40% - Акцент3 3 14 9" xfId="30810"/>
    <cellStyle name="40% — акцент3 3 14 9" xfId="28432"/>
    <cellStyle name="40% - Акцент3 3 15" xfId="2359"/>
    <cellStyle name="40% — акцент3 3 15" xfId="2360"/>
    <cellStyle name="40% - Акцент3 3 15 10" xfId="22460"/>
    <cellStyle name="40% — акцент3 3 15 10" xfId="14093"/>
    <cellStyle name="40% - Акцент3 3 15 11" xfId="31389"/>
    <cellStyle name="40% — акцент3 3 15 11" xfId="25634"/>
    <cellStyle name="40% - Акцент3 3 15 12" xfId="36459"/>
    <cellStyle name="40% — акцент3 3 15 12" xfId="30804"/>
    <cellStyle name="40% - Акцент3 3 15 13" xfId="40561"/>
    <cellStyle name="40% — акцент3 3 15 13" xfId="40562"/>
    <cellStyle name="40% - Акцент3 3 15 14" xfId="43394"/>
    <cellStyle name="40% — акцент3 3 15 14" xfId="42364"/>
    <cellStyle name="40% - Акцент3 3 15 15" xfId="44993"/>
    <cellStyle name="40% — акцент3 3 15 15" xfId="45158"/>
    <cellStyle name="40% - Акцент3 3 15 16" xfId="49719"/>
    <cellStyle name="40% — акцент3 3 15 16" xfId="49720"/>
    <cellStyle name="40% - Акцент3 3 15 2" xfId="6863"/>
    <cellStyle name="40% — акцент3 3 15 2" xfId="6864"/>
    <cellStyle name="40% - Акцент3 3 15 3" xfId="15611"/>
    <cellStyle name="40% — акцент3 3 15 3" xfId="15612"/>
    <cellStyle name="40% - Акцент3 3 15 4" xfId="20109"/>
    <cellStyle name="40% — акцент3 3 15 4" xfId="20108"/>
    <cellStyle name="40% - Акцент3 3 15 5" xfId="27125"/>
    <cellStyle name="40% — акцент3 3 15 5" xfId="26830"/>
    <cellStyle name="40% - Акцент3 3 15 6" xfId="27987"/>
    <cellStyle name="40% — акцент3 3 15 6" xfId="23490"/>
    <cellStyle name="40% - Акцент3 3 15 7" xfId="19310"/>
    <cellStyle name="40% — акцент3 3 15 7" xfId="25995"/>
    <cellStyle name="40% - Акцент3 3 15 8" xfId="27275"/>
    <cellStyle name="40% — акцент3 3 15 8" xfId="30067"/>
    <cellStyle name="40% - Акцент3 3 15 9" xfId="26452"/>
    <cellStyle name="40% — акцент3 3 15 9" xfId="26588"/>
    <cellStyle name="40% - Акцент3 3 16" xfId="2361"/>
    <cellStyle name="40% — акцент3 3 16" xfId="2362"/>
    <cellStyle name="40% - Акцент3 3 16 10" xfId="31498"/>
    <cellStyle name="40% — акцент3 3 16 10" xfId="25527"/>
    <cellStyle name="40% - Акцент3 3 16 11" xfId="18221"/>
    <cellStyle name="40% — акцент3 3 16 11" xfId="31490"/>
    <cellStyle name="40% - Акцент3 3 16 12" xfId="33108"/>
    <cellStyle name="40% — акцент3 3 16 12" xfId="23932"/>
    <cellStyle name="40% - Акцент3 3 16 13" xfId="40563"/>
    <cellStyle name="40% — акцент3 3 16 13" xfId="40564"/>
    <cellStyle name="40% - Акцент3 3 16 14" xfId="43423"/>
    <cellStyle name="40% — акцент3 3 16 14" xfId="43422"/>
    <cellStyle name="40% - Акцент3 3 16 15" xfId="45319"/>
    <cellStyle name="40% — акцент3 3 16 15" xfId="45480"/>
    <cellStyle name="40% - Акцент3 3 16 16" xfId="49721"/>
    <cellStyle name="40% — акцент3 3 16 16" xfId="49722"/>
    <cellStyle name="40% - Акцент3 3 16 2" xfId="6865"/>
    <cellStyle name="40% — акцент3 3 16 2" xfId="6866"/>
    <cellStyle name="40% - Акцент3 3 16 3" xfId="15613"/>
    <cellStyle name="40% — акцент3 3 16 3" xfId="15614"/>
    <cellStyle name="40% - Акцент3 3 16 4" xfId="20107"/>
    <cellStyle name="40% — акцент3 3 16 4" xfId="20106"/>
    <cellStyle name="40% - Акцент3 3 16 5" xfId="26543"/>
    <cellStyle name="40% — акцент3 3 16 5" xfId="18849"/>
    <cellStyle name="40% - Акцент3 3 16 6" xfId="23774"/>
    <cellStyle name="40% — акцент3 3 16 6" xfId="19531"/>
    <cellStyle name="40% - Акцент3 3 16 7" xfId="19133"/>
    <cellStyle name="40% — акцент3 3 16 7" xfId="17286"/>
    <cellStyle name="40% - Акцент3 3 16 8" xfId="24645"/>
    <cellStyle name="40% — акцент3 3 16 8" xfId="22518"/>
    <cellStyle name="40% - Акцент3 3 16 9" xfId="29865"/>
    <cellStyle name="40% — акцент3 3 16 9" xfId="34712"/>
    <cellStyle name="40% - Акцент3 3 17" xfId="2363"/>
    <cellStyle name="40% — акцент3 3 17" xfId="6852"/>
    <cellStyle name="40% - Акцент3 3 17 10" xfId="31844"/>
    <cellStyle name="40% - Акцент3 3 17 11" xfId="30505"/>
    <cellStyle name="40% - Акцент3 3 17 12" xfId="35873"/>
    <cellStyle name="40% - Акцент3 3 17 13" xfId="40565"/>
    <cellStyle name="40% - Акцент3 3 17 14" xfId="42186"/>
    <cellStyle name="40% - Акцент3 3 17 15" xfId="45641"/>
    <cellStyle name="40% - Акцент3 3 17 16" xfId="49723"/>
    <cellStyle name="40% - Акцент3 3 17 2" xfId="6867"/>
    <cellStyle name="40% - Акцент3 3 17 3" xfId="15615"/>
    <cellStyle name="40% - Акцент3 3 17 4" xfId="19996"/>
    <cellStyle name="40% - Акцент3 3 17 5" xfId="26255"/>
    <cellStyle name="40% - Акцент3 3 17 6" xfId="26715"/>
    <cellStyle name="40% - Акцент3 3 17 7" xfId="25086"/>
    <cellStyle name="40% - Акцент3 3 17 8" xfId="14096"/>
    <cellStyle name="40% - Акцент3 3 17 9" xfId="34482"/>
    <cellStyle name="40% - Акцент3 3 18" xfId="2364"/>
    <cellStyle name="40% — акцент3 3 18" xfId="15600"/>
    <cellStyle name="40% - Акцент3 3 18 10" xfId="34078"/>
    <cellStyle name="40% - Акцент3 3 18 11" xfId="15322"/>
    <cellStyle name="40% - Акцент3 3 18 12" xfId="40566"/>
    <cellStyle name="40% - Акцент3 3 18 13" xfId="42283"/>
    <cellStyle name="40% - Акцент3 3 18 14" xfId="45794"/>
    <cellStyle name="40% - Акцент3 3 18 15" xfId="49724"/>
    <cellStyle name="40% - Акцент3 3 18 2" xfId="6868"/>
    <cellStyle name="40% - Акцент3 3 18 3" xfId="17730"/>
    <cellStyle name="40% - Акцент3 3 18 4" xfId="25971"/>
    <cellStyle name="40% - Акцент3 3 18 5" xfId="25508"/>
    <cellStyle name="40% - Акцент3 3 18 6" xfId="25356"/>
    <cellStyle name="40% - Акцент3 3 18 7" xfId="27484"/>
    <cellStyle name="40% - Акцент3 3 18 8" xfId="34253"/>
    <cellStyle name="40% - Акцент3 3 18 9" xfId="26405"/>
    <cellStyle name="40% - Акцент3 3 19" xfId="2365"/>
    <cellStyle name="40% — акцент3 3 19" xfId="20105"/>
    <cellStyle name="40% - Акцент3 3 19 10" xfId="33264"/>
    <cellStyle name="40% - Акцент3 3 19 11" xfId="40567"/>
    <cellStyle name="40% - Акцент3 3 19 12" xfId="42126"/>
    <cellStyle name="40% - Акцент3 3 19 13" xfId="45952"/>
    <cellStyle name="40% - Акцент3 3 19 14" xfId="49725"/>
    <cellStyle name="40% - Акцент3 3 19 2" xfId="6869"/>
    <cellStyle name="40% - Акцент3 3 19 3" xfId="25676"/>
    <cellStyle name="40% - Акцент3 3 19 4" xfId="26411"/>
    <cellStyle name="40% - Акцент3 3 19 5" xfId="19374"/>
    <cellStyle name="40% - Акцент3 3 19 6" xfId="30950"/>
    <cellStyle name="40% - Акцент3 3 19 7" xfId="34018"/>
    <cellStyle name="40% - Акцент3 3 19 8" xfId="28201"/>
    <cellStyle name="40% - Акцент3 3 19 9" xfId="36266"/>
    <cellStyle name="40% - Акцент3 3 2" xfId="222"/>
    <cellStyle name="40% — акцент3 3 2" xfId="2366"/>
    <cellStyle name="40% - Акцент3 3 2 10" xfId="4553"/>
    <cellStyle name="40% — акцент3 3 2 10" xfId="17815"/>
    <cellStyle name="40% - Акцент3 3 2 11" xfId="6870"/>
    <cellStyle name="40% — акцент3 3 2 11" xfId="28539"/>
    <cellStyle name="40% - Акцент3 3 2 12" xfId="8801"/>
    <cellStyle name="40% — акцент3 3 2 12" xfId="28785"/>
    <cellStyle name="40% - Акцент3 3 2 13" xfId="9120"/>
    <cellStyle name="40% — акцент3 3 2 13" xfId="40568"/>
    <cellStyle name="40% - Акцент3 3 2 14" xfId="9438"/>
    <cellStyle name="40% — акцент3 3 2 14" xfId="41989"/>
    <cellStyle name="40% - Акцент3 3 2 15" xfId="9756"/>
    <cellStyle name="40% — акцент3 3 2 15" xfId="42871"/>
    <cellStyle name="40% - Акцент3 3 2 16" xfId="10074"/>
    <cellStyle name="40% — акцент3 3 2 16" xfId="49726"/>
    <cellStyle name="40% - Акцент3 3 2 17" xfId="10392"/>
    <cellStyle name="40% - Акцент3 3 2 18" xfId="10710"/>
    <cellStyle name="40% - Акцент3 3 2 19" xfId="11028"/>
    <cellStyle name="40% - Акцент3 3 2 2" xfId="2367"/>
    <cellStyle name="40% — акцент3 3 2 2" xfId="6871"/>
    <cellStyle name="40% - Акцент3 3 2 2 10" xfId="28323"/>
    <cellStyle name="40% - Акцент3 3 2 2 11" xfId="17058"/>
    <cellStyle name="40% - Акцент3 3 2 2 12" xfId="31069"/>
    <cellStyle name="40% - Акцент3 3 2 2 13" xfId="40569"/>
    <cellStyle name="40% - Акцент3 3 2 2 14" xfId="43421"/>
    <cellStyle name="40% - Акцент3 3 2 2 15" xfId="46107"/>
    <cellStyle name="40% - Акцент3 3 2 2 16" xfId="49727"/>
    <cellStyle name="40% - Акцент3 3 2 2 2" xfId="6872"/>
    <cellStyle name="40% - Акцент3 3 2 2 3" xfId="15619"/>
    <cellStyle name="40% - Акцент3 3 2 2 4" xfId="17328"/>
    <cellStyle name="40% - Акцент3 3 2 2 5" xfId="22012"/>
    <cellStyle name="40% - Акцент3 3 2 2 6" xfId="18158"/>
    <cellStyle name="40% - Акцент3 3 2 2 7" xfId="29261"/>
    <cellStyle name="40% - Акцент3 3 2 2 8" xfId="19195"/>
    <cellStyle name="40% - Акцент3 3 2 2 9" xfId="33554"/>
    <cellStyle name="40% - Акцент3 3 2 20" xfId="11346"/>
    <cellStyle name="40% - Акцент3 3 2 21" xfId="11664"/>
    <cellStyle name="40% - Акцент3 3 2 22" xfId="11982"/>
    <cellStyle name="40% - Акцент3 3 2 23" xfId="12299"/>
    <cellStyle name="40% - Акцент3 3 2 24" xfId="12618"/>
    <cellStyle name="40% - Акцент3 3 2 25" xfId="12935"/>
    <cellStyle name="40% - Акцент3 3 2 26" xfId="13253"/>
    <cellStyle name="40% - Акцент3 3 2 27" xfId="13576"/>
    <cellStyle name="40% - Акцент3 3 2 28" xfId="20883"/>
    <cellStyle name="40% - Акцент3 3 2 29" xfId="17734"/>
    <cellStyle name="40% - Акцент3 3 2 3" xfId="2368"/>
    <cellStyle name="40% — акцент3 3 2 3" xfId="15618"/>
    <cellStyle name="40% - Акцент3 3 2 3 10" xfId="15342"/>
    <cellStyle name="40% - Акцент3 3 2 3 11" xfId="18119"/>
    <cellStyle name="40% - Акцент3 3 2 3 12" xfId="40570"/>
    <cellStyle name="40% - Акцент3 3 2 3 13" xfId="43420"/>
    <cellStyle name="40% - Акцент3 3 2 3 14" xfId="42901"/>
    <cellStyle name="40% - Акцент3 3 2 3 15" xfId="49728"/>
    <cellStyle name="40% - Акцент3 3 2 3 2" xfId="6873"/>
    <cellStyle name="40% - Акцент3 3 2 3 3" xfId="17109"/>
    <cellStyle name="40% - Акцент3 3 2 3 4" xfId="21602"/>
    <cellStyle name="40% - Акцент3 3 2 3 5" xfId="25414"/>
    <cellStyle name="40% - Акцент3 3 2 3 6" xfId="26340"/>
    <cellStyle name="40% - Акцент3 3 2 3 7" xfId="21577"/>
    <cellStyle name="40% - Акцент3 3 2 3 8" xfId="33314"/>
    <cellStyle name="40% - Акцент3 3 2 3 9" xfId="29443"/>
    <cellStyle name="40% - Акцент3 3 2 30" xfId="26961"/>
    <cellStyle name="40% - Акцент3 3 2 31" xfId="19600"/>
    <cellStyle name="40% - Акцент3 3 2 32" xfId="22300"/>
    <cellStyle name="40% - Акцент3 3 2 33" xfId="23613"/>
    <cellStyle name="40% - Акцент3 3 2 34" xfId="13845"/>
    <cellStyle name="40% - Акцент3 3 2 35" xfId="32254"/>
    <cellStyle name="40% - Акцент3 3 2 36" xfId="36167"/>
    <cellStyle name="40% - Акцент3 3 2 37" xfId="38595"/>
    <cellStyle name="40% - Акцент3 3 2 38" xfId="41798"/>
    <cellStyle name="40% - Акцент3 3 2 39" xfId="42297"/>
    <cellStyle name="40% - Акцент3 3 2 4" xfId="2369"/>
    <cellStyle name="40% — акцент3 3 2 4" xfId="17601"/>
    <cellStyle name="40% - Акцент3 3 2 4 10" xfId="35620"/>
    <cellStyle name="40% - Акцент3 3 2 4 11" xfId="40571"/>
    <cellStyle name="40% - Акцент3 3 2 4 12" xfId="43419"/>
    <cellStyle name="40% - Акцент3 3 2 4 13" xfId="46784"/>
    <cellStyle name="40% - Акцент3 3 2 4 14" xfId="49729"/>
    <cellStyle name="40% - Акцент3 3 2 4 2" xfId="6874"/>
    <cellStyle name="40% - Акцент3 3 2 4 3" xfId="23153"/>
    <cellStyle name="40% - Акцент3 3 2 4 4" xfId="15286"/>
    <cellStyle name="40% - Акцент3 3 2 4 5" xfId="18431"/>
    <cellStyle name="40% - Акцент3 3 2 4 6" xfId="26677"/>
    <cellStyle name="40% - Акцент3 3 2 4 7" xfId="33089"/>
    <cellStyle name="40% - Акцент3 3 2 4 8" xfId="29205"/>
    <cellStyle name="40% - Акцент3 3 2 4 9" xfId="37619"/>
    <cellStyle name="40% - Акцент3 3 2 40" xfId="47899"/>
    <cellStyle name="40% - Акцент3 3 2 5" xfId="2370"/>
    <cellStyle name="40% — акцент3 3 2 5" xfId="17990"/>
    <cellStyle name="40% - Акцент3 3 2 5 10" xfId="40572"/>
    <cellStyle name="40% - Акцент3 3 2 5 11" xfId="43418"/>
    <cellStyle name="40% - Акцент3 3 2 5 12" xfId="45533"/>
    <cellStyle name="40% - Акцент3 3 2 5 13" xfId="49730"/>
    <cellStyle name="40% - Акцент3 3 2 5 2" xfId="6875"/>
    <cellStyle name="40% - Акцент3 3 2 5 3" xfId="22327"/>
    <cellStyle name="40% - Акцент3 3 2 5 4" xfId="23570"/>
    <cellStyle name="40% - Акцент3 3 2 5 5" xfId="21950"/>
    <cellStyle name="40% - Акцент3 3 2 5 6" xfId="28474"/>
    <cellStyle name="40% - Акцент3 3 2 5 7" xfId="30822"/>
    <cellStyle name="40% - Акцент3 3 2 5 8" xfId="37470"/>
    <cellStyle name="40% - Акцент3 3 2 5 9" xfId="36017"/>
    <cellStyle name="40% - Акцент3 3 2 6" xfId="3954"/>
    <cellStyle name="40% — акцент3 3 2 6" xfId="17054"/>
    <cellStyle name="40% - Акцент3 3 2 7" xfId="4216"/>
    <cellStyle name="40% — акцент3 3 2 7" xfId="25760"/>
    <cellStyle name="40% - Акцент3 3 2 8" xfId="4499"/>
    <cellStyle name="40% — акцент3 3 2 8" xfId="30226"/>
    <cellStyle name="40% - Акцент3 3 2 9" xfId="4468"/>
    <cellStyle name="40% — акцент3 3 2 9" xfId="33793"/>
    <cellStyle name="40% - Акцент3 3 20" xfId="2371"/>
    <cellStyle name="40% — акцент3 3 20" xfId="19975"/>
    <cellStyle name="40% - Акцент3 3 20 10" xfId="40573"/>
    <cellStyle name="40% - Акцент3 3 20 11" xfId="43417"/>
    <cellStyle name="40% - Акцент3 3 20 12" xfId="44878"/>
    <cellStyle name="40% - Акцент3 3 20 13" xfId="49731"/>
    <cellStyle name="40% - Акцент3 3 20 2" xfId="6876"/>
    <cellStyle name="40% - Акцент3 3 20 3" xfId="19577"/>
    <cellStyle name="40% - Акцент3 3 20 4" xfId="27052"/>
    <cellStyle name="40% - Акцент3 3 20 5" xfId="27763"/>
    <cellStyle name="40% - Акцент3 3 20 6" xfId="27758"/>
    <cellStyle name="40% - Акцент3 3 20 7" xfId="32242"/>
    <cellStyle name="40% - Акцент3 3 20 8" xfId="37316"/>
    <cellStyle name="40% - Акцент3 3 20 9" xfId="29015"/>
    <cellStyle name="40% - Акцент3 3 21" xfId="2372"/>
    <cellStyle name="40% — акцент3 3 21" xfId="24264"/>
    <cellStyle name="40% - Акцент3 3 21 10" xfId="42182"/>
    <cellStyle name="40% - Акцент3 3 21 11" xfId="46000"/>
    <cellStyle name="40% - Акцент3 3 21 12" xfId="49732"/>
    <cellStyle name="40% - Акцент3 3 21 2" xfId="6877"/>
    <cellStyle name="40% - Акцент3 3 21 3" xfId="24442"/>
    <cellStyle name="40% - Акцент3 3 21 4" xfId="26386"/>
    <cellStyle name="40% - Акцент3 3 21 5" xfId="25327"/>
    <cellStyle name="40% - Акцент3 3 21 6" xfId="29608"/>
    <cellStyle name="40% - Акцент3 3 21 7" xfId="37165"/>
    <cellStyle name="40% - Акцент3 3 21 8" xfId="22067"/>
    <cellStyle name="40% - Акцент3 3 21 9" xfId="40574"/>
    <cellStyle name="40% - Акцент3 3 22" xfId="2373"/>
    <cellStyle name="40% — акцент3 3 22" xfId="30878"/>
    <cellStyle name="40% - Акцент3 3 22 10" xfId="42255"/>
    <cellStyle name="40% - Акцент3 3 22 11" xfId="49733"/>
    <cellStyle name="40% - Акцент3 3 22 2" xfId="6878"/>
    <cellStyle name="40% - Акцент3 3 22 3" xfId="29637"/>
    <cellStyle name="40% - Акцент3 3 22 4" xfId="28997"/>
    <cellStyle name="40% - Акцент3 3 22 5" xfId="28255"/>
    <cellStyle name="40% - Акцент3 3 22 6" xfId="37011"/>
    <cellStyle name="40% - Акцент3 3 22 7" xfId="35463"/>
    <cellStyle name="40% - Акцент3 3 22 8" xfId="40575"/>
    <cellStyle name="40% - Акцент3 3 22 9" xfId="42284"/>
    <cellStyle name="40% - Акцент3 3 23" xfId="2374"/>
    <cellStyle name="40% — акцент3 3 23" xfId="15326"/>
    <cellStyle name="40% - Акцент3 3 23 10" xfId="49734"/>
    <cellStyle name="40% - Акцент3 3 23 2" xfId="6879"/>
    <cellStyle name="40% - Акцент3 3 23 3" xfId="26026"/>
    <cellStyle name="40% - Акцент3 3 23 4" xfId="33166"/>
    <cellStyle name="40% - Акцент3 3 23 5" xfId="36864"/>
    <cellStyle name="40% - Акцент3 3 23 6" xfId="37359"/>
    <cellStyle name="40% - Акцент3 3 23 7" xfId="40576"/>
    <cellStyle name="40% - Акцент3 3 23 8" xfId="42127"/>
    <cellStyle name="40% - Акцент3 3 23 9" xfId="45725"/>
    <cellStyle name="40% - Акцент3 3 24" xfId="2375"/>
    <cellStyle name="40% — акцент3 3 24" xfId="23136"/>
    <cellStyle name="40% - Акцент3 3 24 2" xfId="6880"/>
    <cellStyle name="40% - Акцент3 3 24 3" xfId="32844"/>
    <cellStyle name="40% - Акцент3 3 24 4" xfId="36709"/>
    <cellStyle name="40% - Акцент3 3 24 5" xfId="25486"/>
    <cellStyle name="40% - Акцент3 3 24 6" xfId="40577"/>
    <cellStyle name="40% - Акцент3 3 24 7" xfId="41990"/>
    <cellStyle name="40% - Акцент3 3 24 8" xfId="46576"/>
    <cellStyle name="40% - Акцент3 3 24 9" xfId="49735"/>
    <cellStyle name="40% - Акцент3 3 25" xfId="2347"/>
    <cellStyle name="40% — акцент3 3 25" xfId="34933"/>
    <cellStyle name="40% - Акцент3 3 25 2" xfId="15599"/>
    <cellStyle name="40% - Акцент3 3 25 3" xfId="35622"/>
    <cellStyle name="40% - Акцент3 3 25 4" xfId="37695"/>
    <cellStyle name="40% - Акцент3 3 25 5" xfId="40549"/>
    <cellStyle name="40% - Акцент3 3 25 6" xfId="45737"/>
    <cellStyle name="40% - Акцент3 3 25 7" xfId="46291"/>
    <cellStyle name="40% - Акцент3 3 25 8" xfId="49707"/>
    <cellStyle name="40% - Акцент3 3 26" xfId="3953"/>
    <cellStyle name="40% — акцент3 3 26" xfId="29456"/>
    <cellStyle name="40% - Акцент3 3 27" xfId="4215"/>
    <cellStyle name="40% — акцент3 3 27" xfId="36804"/>
    <cellStyle name="40% - Акцент3 3 28" xfId="4498"/>
    <cellStyle name="40% — акцент3 3 28" xfId="40550"/>
    <cellStyle name="40% - Акцент3 3 29" xfId="4475"/>
    <cellStyle name="40% — акцент3 3 29" xfId="45585"/>
    <cellStyle name="40% - Акцент3 3 3" xfId="2376"/>
    <cellStyle name="40% — акцент3 3 3" xfId="2377"/>
    <cellStyle name="40% - Акцент3 3 3 10" xfId="20511"/>
    <cellStyle name="40% — акцент3 3 3 10" xfId="27129"/>
    <cellStyle name="40% - Акцент3 3 3 11" xfId="16885"/>
    <cellStyle name="40% — акцент3 3 3 11" xfId="13862"/>
    <cellStyle name="40% - Акцент3 3 3 12" xfId="35779"/>
    <cellStyle name="40% — акцент3 3 3 12" xfId="37419"/>
    <cellStyle name="40% - Акцент3 3 3 13" xfId="40578"/>
    <cellStyle name="40% — акцент3 3 3 13" xfId="40579"/>
    <cellStyle name="40% - Акцент3 3 3 14" xfId="43416"/>
    <cellStyle name="40% — акцент3 3 3 14" xfId="43415"/>
    <cellStyle name="40% - Акцент3 3 3 15" xfId="45405"/>
    <cellStyle name="40% — акцент3 3 3 15" xfId="46767"/>
    <cellStyle name="40% - Акцент3 3 3 16" xfId="49736"/>
    <cellStyle name="40% — акцент3 3 3 16" xfId="49737"/>
    <cellStyle name="40% - Акцент3 3 3 2" xfId="6881"/>
    <cellStyle name="40% — акцент3 3 3 2" xfId="6882"/>
    <cellStyle name="40% - Акцент3 3 3 3" xfId="15627"/>
    <cellStyle name="40% — акцент3 3 3 3" xfId="15628"/>
    <cellStyle name="40% - Акцент3 3 3 4" xfId="20100"/>
    <cellStyle name="40% — акцент3 3 3 4" xfId="20099"/>
    <cellStyle name="40% - Акцент3 3 3 5" xfId="18377"/>
    <cellStyle name="40% — акцент3 3 3 5" xfId="22855"/>
    <cellStyle name="40% - Акцент3 3 3 6" xfId="18030"/>
    <cellStyle name="40% — акцент3 3 3 6" xfId="23406"/>
    <cellStyle name="40% - Акцент3 3 3 7" xfId="28116"/>
    <cellStyle name="40% — акцент3 3 3 7" xfId="28669"/>
    <cellStyle name="40% - Акцент3 3 3 8" xfId="30488"/>
    <cellStyle name="40% — акцент3 3 3 8" xfId="30702"/>
    <cellStyle name="40% - Акцент3 3 3 9" xfId="16911"/>
    <cellStyle name="40% — акцент3 3 3 9" xfId="32283"/>
    <cellStyle name="40% - Акцент3 3 30" xfId="4533"/>
    <cellStyle name="40% — акцент3 3 30" xfId="42869"/>
    <cellStyle name="40% - Акцент3 3 31" xfId="6851"/>
    <cellStyle name="40% — акцент3 3 31" xfId="49708"/>
    <cellStyle name="40% - Акцент3 3 32" xfId="8447"/>
    <cellStyle name="40% - Акцент3 3 32 2" xfId="21144"/>
    <cellStyle name="40% - Акцент3 3 33" xfId="8397"/>
    <cellStyle name="40% - Акцент3 3 33 2" xfId="21094"/>
    <cellStyle name="40% - Акцент3 3 34" xfId="8800"/>
    <cellStyle name="40% - Акцент3 3 35" xfId="9119"/>
    <cellStyle name="40% - Акцент3 3 36" xfId="9437"/>
    <cellStyle name="40% - Акцент3 3 37" xfId="9755"/>
    <cellStyle name="40% - Акцент3 3 38" xfId="10073"/>
    <cellStyle name="40% - Акцент3 3 39" xfId="10391"/>
    <cellStyle name="40% - Акцент3 3 4" xfId="2378"/>
    <cellStyle name="40% — акцент3 3 4" xfId="2379"/>
    <cellStyle name="40% - Акцент3 3 4 10" xfId="22726"/>
    <cellStyle name="40% — акцент3 3 4 10" xfId="33396"/>
    <cellStyle name="40% - Акцент3 3 4 11" xfId="36561"/>
    <cellStyle name="40% — акцент3 3 4 11" xfId="36411"/>
    <cellStyle name="40% - Акцент3 3 4 12" xfId="21387"/>
    <cellStyle name="40% — акцент3 3 4 12" xfId="19247"/>
    <cellStyle name="40% - Акцент3 3 4 13" xfId="40580"/>
    <cellStyle name="40% — акцент3 3 4 13" xfId="40581"/>
    <cellStyle name="40% - Акцент3 3 4 14" xfId="43414"/>
    <cellStyle name="40% — акцент3 3 4 14" xfId="46843"/>
    <cellStyle name="40% - Акцент3 3 4 15" xfId="45569"/>
    <cellStyle name="40% — акцент3 3 4 15" xfId="42872"/>
    <cellStyle name="40% - Акцент3 3 4 16" xfId="49738"/>
    <cellStyle name="40% — акцент3 3 4 16" xfId="49739"/>
    <cellStyle name="40% - Акцент3 3 4 2" xfId="6883"/>
    <cellStyle name="40% — акцент3 3 4 2" xfId="6884"/>
    <cellStyle name="40% - Акцент3 3 4 3" xfId="15629"/>
    <cellStyle name="40% — акцент3 3 4 3" xfId="15630"/>
    <cellStyle name="40% - Акцент3 3 4 4" xfId="20098"/>
    <cellStyle name="40% — акцент3 3 4 4" xfId="20097"/>
    <cellStyle name="40% - Акцент3 3 4 5" xfId="17244"/>
    <cellStyle name="40% — акцент3 3 4 5" xfId="19675"/>
    <cellStyle name="40% - Акцент3 3 4 6" xfId="29398"/>
    <cellStyle name="40% — акцент3 3 4 6" xfId="29126"/>
    <cellStyle name="40% - Акцент3 3 4 7" xfId="26004"/>
    <cellStyle name="40% — акцент3 3 4 7" xfId="21709"/>
    <cellStyle name="40% - Акцент3 3 4 8" xfId="31018"/>
    <cellStyle name="40% — акцент3 3 4 8" xfId="25866"/>
    <cellStyle name="40% - Акцент3 3 4 9" xfId="17057"/>
    <cellStyle name="40% — акцент3 3 4 9" xfId="29345"/>
    <cellStyle name="40% - Акцент3 3 40" xfId="10709"/>
    <cellStyle name="40% - Акцент3 3 41" xfId="11027"/>
    <cellStyle name="40% - Акцент3 3 42" xfId="11345"/>
    <cellStyle name="40% - Акцент3 3 43" xfId="11663"/>
    <cellStyle name="40% - Акцент3 3 44" xfId="11981"/>
    <cellStyle name="40% - Акцент3 3 45" xfId="12298"/>
    <cellStyle name="40% - Акцент3 3 46" xfId="12617"/>
    <cellStyle name="40% - Акцент3 3 47" xfId="12934"/>
    <cellStyle name="40% - Акцент3 3 48" xfId="13252"/>
    <cellStyle name="40% - Акцент3 3 49" xfId="13575"/>
    <cellStyle name="40% - Акцент3 3 5" xfId="2380"/>
    <cellStyle name="40% — акцент3 3 5" xfId="2381"/>
    <cellStyle name="40% - Акцент3 3 5 10" xfId="33636"/>
    <cellStyle name="40% — акцент3 3 5 10" xfId="33868"/>
    <cellStyle name="40% - Акцент3 3 5 11" xfId="36041"/>
    <cellStyle name="40% — акцент3 3 5 11" xfId="29932"/>
    <cellStyle name="40% - Акцент3 3 5 12" xfId="23739"/>
    <cellStyle name="40% — акцент3 3 5 12" xfId="36757"/>
    <cellStyle name="40% - Акцент3 3 5 13" xfId="40582"/>
    <cellStyle name="40% — акцент3 3 5 13" xfId="40583"/>
    <cellStyle name="40% - Акцент3 3 5 14" xfId="46679"/>
    <cellStyle name="40% — акцент3 3 5 14" xfId="46519"/>
    <cellStyle name="40% - Акцент3 3 5 15" xfId="45721"/>
    <cellStyle name="40% — акцент3 3 5 15" xfId="42873"/>
    <cellStyle name="40% - Акцент3 3 5 16" xfId="49740"/>
    <cellStyle name="40% — акцент3 3 5 16" xfId="49741"/>
    <cellStyle name="40% - Акцент3 3 5 2" xfId="6885"/>
    <cellStyle name="40% — акцент3 3 5 2" xfId="6886"/>
    <cellStyle name="40% - Акцент3 3 5 3" xfId="15631"/>
    <cellStyle name="40% — акцент3 3 5 3" xfId="15632"/>
    <cellStyle name="40% - Акцент3 3 5 4" xfId="20096"/>
    <cellStyle name="40% — акцент3 3 5 4" xfId="20095"/>
    <cellStyle name="40% - Акцент3 3 5 5" xfId="16977"/>
    <cellStyle name="40% — акцент3 3 5 5" xfId="21515"/>
    <cellStyle name="40% - Акцент3 3 5 6" xfId="28838"/>
    <cellStyle name="40% — акцент3 3 5 6" xfId="28550"/>
    <cellStyle name="40% - Акцент3 3 5 7" xfId="25702"/>
    <cellStyle name="40% — акцент3 3 5 7" xfId="24504"/>
    <cellStyle name="40% - Акцент3 3 5 8" xfId="15535"/>
    <cellStyle name="40% — акцент3 3 5 8" xfId="32951"/>
    <cellStyle name="40% - Акцент3 3 5 9" xfId="29772"/>
    <cellStyle name="40% — акцент3 3 5 9" xfId="30365"/>
    <cellStyle name="40% - Акцент3 3 50" xfId="20882"/>
    <cellStyle name="40% - Акцент3 3 51" xfId="21489"/>
    <cellStyle name="40% - Акцент3 3 52" xfId="16871"/>
    <cellStyle name="40% - Акцент3 3 53" xfId="18853"/>
    <cellStyle name="40% - Акцент3 3 54" xfId="17954"/>
    <cellStyle name="40% - Акцент3 3 55" xfId="19300"/>
    <cellStyle name="40% - Акцент3 3 56" xfId="21898"/>
    <cellStyle name="40% - Акцент3 3 57" xfId="27348"/>
    <cellStyle name="40% - Акцент3 3 58" xfId="33242"/>
    <cellStyle name="40% - Акцент3 3 59" xfId="38594"/>
    <cellStyle name="40% - Акцент3 3 6" xfId="2382"/>
    <cellStyle name="40% — акцент3 3 6" xfId="2383"/>
    <cellStyle name="40% - Акцент3 3 6 10" xfId="36314"/>
    <cellStyle name="40% — акцент3 3 6 10" xfId="36111"/>
    <cellStyle name="40% - Акцент3 3 6 11" xfId="33250"/>
    <cellStyle name="40% — акцент3 3 6 11" xfId="33947"/>
    <cellStyle name="40% - Акцент3 3 6 12" xfId="33435"/>
    <cellStyle name="40% — акцент3 3 6 12" xfId="36906"/>
    <cellStyle name="40% - Акцент3 3 6 13" xfId="40584"/>
    <cellStyle name="40% — акцент3 3 6 13" xfId="40585"/>
    <cellStyle name="40% - Акцент3 3 6 14" xfId="46359"/>
    <cellStyle name="40% — акцент3 3 6 14" xfId="46202"/>
    <cellStyle name="40% - Акцент3 3 6 15" xfId="42874"/>
    <cellStyle name="40% — акцент3 3 6 15" xfId="42875"/>
    <cellStyle name="40% - Акцент3 3 6 16" xfId="49742"/>
    <cellStyle name="40% — акцент3 3 6 16" xfId="49743"/>
    <cellStyle name="40% - Акцент3 3 6 2" xfId="6887"/>
    <cellStyle name="40% — акцент3 3 6 2" xfId="6888"/>
    <cellStyle name="40% - Акцент3 3 6 3" xfId="15633"/>
    <cellStyle name="40% — акцент3 3 6 3" xfId="15634"/>
    <cellStyle name="40% - Акцент3 3 6 4" xfId="20094"/>
    <cellStyle name="40% — акцент3 3 6 4" xfId="20093"/>
    <cellStyle name="40% - Акцент3 3 6 5" xfId="27711"/>
    <cellStyle name="40% — акцент3 3 6 5" xfId="27413"/>
    <cellStyle name="40% - Акцент3 3 6 6" xfId="28270"/>
    <cellStyle name="40% — акцент3 3 6 6" xfId="27988"/>
    <cellStyle name="40% - Акцент3 3 6 7" xfId="18131"/>
    <cellStyle name="40% — акцент3 3 6 7" xfId="24903"/>
    <cellStyle name="40% - Акцент3 3 6 8" xfId="32698"/>
    <cellStyle name="40% — акцент3 3 6 8" xfId="32454"/>
    <cellStyle name="40% - Акцент3 3 6 9" xfId="27066"/>
    <cellStyle name="40% — акцент3 3 6 9" xfId="29676"/>
    <cellStyle name="40% - Акцент3 3 60" xfId="41799"/>
    <cellStyle name="40% - Акцент3 3 61" xfId="42644"/>
    <cellStyle name="40% - Акцент3 3 62" xfId="47898"/>
    <cellStyle name="40% - Акцент3 3 7" xfId="2384"/>
    <cellStyle name="40% — акцент3 3 7" xfId="2385"/>
    <cellStyle name="40% - Акцент3 3 7 10" xfId="35919"/>
    <cellStyle name="40% — акцент3 3 7 10" xfId="35720"/>
    <cellStyle name="40% - Акцент3 3 7 11" xfId="35442"/>
    <cellStyle name="40% — акцент3 3 7 11" xfId="14147"/>
    <cellStyle name="40% - Акцент3 3 7 12" xfId="19412"/>
    <cellStyle name="40% — акцент3 3 7 12" xfId="37059"/>
    <cellStyle name="40% - Акцент3 3 7 13" xfId="40586"/>
    <cellStyle name="40% — акцент3 3 7 13" xfId="40587"/>
    <cellStyle name="40% - Акцент3 3 7 14" xfId="46051"/>
    <cellStyle name="40% — акцент3 3 7 14" xfId="45894"/>
    <cellStyle name="40% - Акцент3 3 7 15" xfId="42876"/>
    <cellStyle name="40% — акцент3 3 7 15" xfId="42877"/>
    <cellStyle name="40% - Акцент3 3 7 16" xfId="49744"/>
    <cellStyle name="40% — акцент3 3 7 16" xfId="49745"/>
    <cellStyle name="40% - Акцент3 3 7 2" xfId="6889"/>
    <cellStyle name="40% — акцент3 3 7 2" xfId="6890"/>
    <cellStyle name="40% - Акцент3 3 7 3" xfId="15635"/>
    <cellStyle name="40% — акцент3 3 7 3" xfId="15636"/>
    <cellStyle name="40% - Акцент3 3 7 4" xfId="20092"/>
    <cellStyle name="40% — акцент3 3 7 4" xfId="25597"/>
    <cellStyle name="40% - Акцент3 3 7 5" xfId="27126"/>
    <cellStyle name="40% — акцент3 3 7 5" xfId="26831"/>
    <cellStyle name="40% - Акцент3 3 7 6" xfId="26163"/>
    <cellStyle name="40% — акцент3 3 7 6" xfId="27462"/>
    <cellStyle name="40% - Акцент3 3 7 7" xfId="22011"/>
    <cellStyle name="40% — акцент3 3 7 7" xfId="25090"/>
    <cellStyle name="40% - Акцент3 3 7 8" xfId="32199"/>
    <cellStyle name="40% — акцент3 3 7 8" xfId="31943"/>
    <cellStyle name="40% - Акцент3 3 7 9" xfId="18415"/>
    <cellStyle name="40% — акцент3 3 7 9" xfId="32143"/>
    <cellStyle name="40% - Акцент3 3 8" xfId="2386"/>
    <cellStyle name="40% — акцент3 3 8" xfId="2387"/>
    <cellStyle name="40% - Акцент3 3 8 10" xfId="35525"/>
    <cellStyle name="40% — акцент3 3 8 10" xfId="35331"/>
    <cellStyle name="40% - Акцент3 3 8 11" xfId="21589"/>
    <cellStyle name="40% — акцент3 3 8 11" xfId="26902"/>
    <cellStyle name="40% - Акцент3 3 8 12" xfId="35253"/>
    <cellStyle name="40% — акцент3 3 8 12" xfId="37252"/>
    <cellStyle name="40% - Акцент3 3 8 13" xfId="40588"/>
    <cellStyle name="40% — акцент3 3 8 13" xfId="40589"/>
    <cellStyle name="40% - Акцент3 3 8 14" xfId="43413"/>
    <cellStyle name="40% — акцент3 3 8 14" xfId="43412"/>
    <cellStyle name="40% - Акцент3 3 8 15" xfId="42880"/>
    <cellStyle name="40% — акцент3 3 8 15" xfId="41916"/>
    <cellStyle name="40% - Акцент3 3 8 16" xfId="49746"/>
    <cellStyle name="40% — акцент3 3 8 16" xfId="49747"/>
    <cellStyle name="40% - Акцент3 3 8 2" xfId="6891"/>
    <cellStyle name="40% — акцент3 3 8 2" xfId="6892"/>
    <cellStyle name="40% - Акцент3 3 8 3" xfId="15637"/>
    <cellStyle name="40% — акцент3 3 8 3" xfId="15638"/>
    <cellStyle name="40% - Акцент3 3 8 4" xfId="25307"/>
    <cellStyle name="40% — акцент3 3 8 4" xfId="25018"/>
    <cellStyle name="40% - Акцент3 3 8 5" xfId="26544"/>
    <cellStyle name="40% — акцент3 3 8 5" xfId="26256"/>
    <cellStyle name="40% - Акцент3 3 8 6" xfId="22323"/>
    <cellStyle name="40% — акцент3 3 8 6" xfId="26426"/>
    <cellStyle name="40% - Акцент3 3 8 7" xfId="14700"/>
    <cellStyle name="40% — акцент3 3 8 7" xfId="25479"/>
    <cellStyle name="40% - Акцент3 3 8 8" xfId="31682"/>
    <cellStyle name="40% — акцент3 3 8 8" xfId="31430"/>
    <cellStyle name="40% - Акцент3 3 8 9" xfId="29879"/>
    <cellStyle name="40% — акцент3 3 8 9" xfId="32647"/>
    <cellStyle name="40% - Акцент3 3 9" xfId="2388"/>
    <cellStyle name="40% — акцент3 3 9" xfId="2389"/>
    <cellStyle name="40% - Акцент3 3 9 10" xfId="35136"/>
    <cellStyle name="40% — акцент3 3 9 10" xfId="34141"/>
    <cellStyle name="40% - Акцент3 3 9 11" xfId="30561"/>
    <cellStyle name="40% — акцент3 3 9 11" xfId="19583"/>
    <cellStyle name="40% - Акцент3 3 9 12" xfId="37362"/>
    <cellStyle name="40% — акцент3 3 9 12" xfId="37559"/>
    <cellStyle name="40% - Акцент3 3 9 13" xfId="40590"/>
    <cellStyle name="40% — акцент3 3 9 13" xfId="40591"/>
    <cellStyle name="40% - Акцент3 3 9 14" xfId="45738"/>
    <cellStyle name="40% — акцент3 3 9 14" xfId="45586"/>
    <cellStyle name="40% - Акцент3 3 9 15" xfId="42084"/>
    <cellStyle name="40% — акцент3 3 9 15" xfId="42210"/>
    <cellStyle name="40% - Акцент3 3 9 16" xfId="49748"/>
    <cellStyle name="40% — акцент3 3 9 16" xfId="49749"/>
    <cellStyle name="40% - Акцент3 3 9 2" xfId="6893"/>
    <cellStyle name="40% — акцент3 3 9 2" xfId="6894"/>
    <cellStyle name="40% - Акцент3 3 9 3" xfId="15639"/>
    <cellStyle name="40% — акцент3 3 9 3" xfId="15640"/>
    <cellStyle name="40% - Акцент3 3 9 4" xfId="24723"/>
    <cellStyle name="40% — акцент3 3 9 4" xfId="24432"/>
    <cellStyle name="40% - Акцент3 3 9 5" xfId="25972"/>
    <cellStyle name="40% — акцент3 3 9 5" xfId="25677"/>
    <cellStyle name="40% - Акцент3 3 9 6" xfId="26057"/>
    <cellStyle name="40% — акцент3 3 9 6" xfId="22293"/>
    <cellStyle name="40% - Акцент3 3 9 7" xfId="16876"/>
    <cellStyle name="40% — акцент3 3 9 7" xfId="31152"/>
    <cellStyle name="40% - Акцент3 3 9 8" xfId="31197"/>
    <cellStyle name="40% — акцент3 3 9 8" xfId="23724"/>
    <cellStyle name="40% - Акцент3 3 9 9" xfId="22875"/>
    <cellStyle name="40% — акцент3 3 9 9" xfId="18456"/>
    <cellStyle name="40% — акцент3 30" xfId="8431"/>
    <cellStyle name="40% — акцент3 30 2" xfId="21128"/>
    <cellStyle name="40% — акцент3 31" xfId="8413"/>
    <cellStyle name="40% — акцент3 31 2" xfId="21110"/>
    <cellStyle name="40% — акцент3 32" xfId="8788"/>
    <cellStyle name="40% — акцент3 33" xfId="9107"/>
    <cellStyle name="40% — акцент3 34" xfId="9425"/>
    <cellStyle name="40% — акцент3 35" xfId="9743"/>
    <cellStyle name="40% — акцент3 36" xfId="10061"/>
    <cellStyle name="40% — акцент3 37" xfId="10379"/>
    <cellStyle name="40% — акцент3 38" xfId="10697"/>
    <cellStyle name="40% — акцент3 39" xfId="11015"/>
    <cellStyle name="40% - Акцент3 4" xfId="223"/>
    <cellStyle name="40% — акцент3 4" xfId="2391"/>
    <cellStyle name="40% - Акцент3 4 10" xfId="2392"/>
    <cellStyle name="40% — акцент3 4 10" xfId="34934"/>
    <cellStyle name="40% - Акцент3 4 10 2" xfId="6897"/>
    <cellStyle name="40% - Акцент3 4 10 3" xfId="19141"/>
    <cellStyle name="40% - Акцент3 4 10 4" xfId="35676"/>
    <cellStyle name="40% - Акцент3 4 10 5" xfId="40594"/>
    <cellStyle name="40% - Акцент3 4 10 6" xfId="45100"/>
    <cellStyle name="40% - Акцент3 4 10 7" xfId="47551"/>
    <cellStyle name="40% - Акцент3 4 10 8" xfId="49752"/>
    <cellStyle name="40% - Акцент3 4 11" xfId="2390"/>
    <cellStyle name="40% — акцент3 4 11" xfId="31741"/>
    <cellStyle name="40% - Акцент3 4 11 2" xfId="15641"/>
    <cellStyle name="40% - Акцент3 4 11 3" xfId="33533"/>
    <cellStyle name="40% - Акцент3 4 11 4" xfId="40592"/>
    <cellStyle name="40% - Акцент3 4 11 5" xfId="45421"/>
    <cellStyle name="40% - Акцент3 4 11 6" xfId="42341"/>
    <cellStyle name="40% - Акцент3 4 11 7" xfId="49750"/>
    <cellStyle name="40% - Акцент3 4 12" xfId="3955"/>
    <cellStyle name="40% — акцент3 4 12" xfId="33146"/>
    <cellStyle name="40% - Акцент3 4 13" xfId="4217"/>
    <cellStyle name="40% — акцент3 4 13" xfId="40593"/>
    <cellStyle name="40% - Акцент3 4 14" xfId="4500"/>
    <cellStyle name="40% — акцент3 4 14" xfId="45263"/>
    <cellStyle name="40% - Акцент3 4 15" xfId="4466"/>
    <cellStyle name="40% — акцент3 4 15" xfId="47630"/>
    <cellStyle name="40% - Акцент3 4 16" xfId="4557"/>
    <cellStyle name="40% — акцент3 4 16" xfId="49751"/>
    <cellStyle name="40% - Акцент3 4 17" xfId="6895"/>
    <cellStyle name="40% - Акцент3 4 18" xfId="8449"/>
    <cellStyle name="40% - Акцент3 4 18 2" xfId="21146"/>
    <cellStyle name="40% - Акцент3 4 19" xfId="8395"/>
    <cellStyle name="40% - Акцент3 4 19 2" xfId="21092"/>
    <cellStyle name="40% - Акцент3 4 2" xfId="224"/>
    <cellStyle name="40% — акцент3 4 2" xfId="6896"/>
    <cellStyle name="40% - Акцент3 4 2 10" xfId="10394"/>
    <cellStyle name="40% - Акцент3 4 2 11" xfId="10712"/>
    <cellStyle name="40% - Акцент3 4 2 12" xfId="11030"/>
    <cellStyle name="40% - Акцент3 4 2 13" xfId="11348"/>
    <cellStyle name="40% - Акцент3 4 2 14" xfId="11666"/>
    <cellStyle name="40% - Акцент3 4 2 15" xfId="11984"/>
    <cellStyle name="40% - Акцент3 4 2 16" xfId="12301"/>
    <cellStyle name="40% - Акцент3 4 2 17" xfId="12620"/>
    <cellStyle name="40% - Акцент3 4 2 18" xfId="12937"/>
    <cellStyle name="40% - Акцент3 4 2 19" xfId="13255"/>
    <cellStyle name="40% - Акцент3 4 2 2" xfId="2393"/>
    <cellStyle name="40% - Акцент3 4 2 2 2" xfId="6899"/>
    <cellStyle name="40% - Акцент3 4 2 20" xfId="13578"/>
    <cellStyle name="40% - Акцент3 4 2 21" xfId="16790"/>
    <cellStyle name="40% - Акцент3 4 2 22" xfId="21785"/>
    <cellStyle name="40% - Акцент3 4 2 23" xfId="16781"/>
    <cellStyle name="40% - Акцент3 4 2 24" xfId="27821"/>
    <cellStyle name="40% - Акцент3 4 2 25" xfId="22843"/>
    <cellStyle name="40% - Акцент3 4 2 26" xfId="19444"/>
    <cellStyle name="40% - Акцент3 4 2 27" xfId="19641"/>
    <cellStyle name="40% - Акцент3 4 2 28" xfId="34572"/>
    <cellStyle name="40% - Акцент3 4 2 29" xfId="18313"/>
    <cellStyle name="40% - Акцент3 4 2 3" xfId="3956"/>
    <cellStyle name="40% - Акцент3 4 2 30" xfId="38597"/>
    <cellStyle name="40% - Акцент3 4 2 31" xfId="44246"/>
    <cellStyle name="40% - Акцент3 4 2 32" xfId="45346"/>
    <cellStyle name="40% - Акцент3 4 2 33" xfId="47901"/>
    <cellStyle name="40% - Акцент3 4 2 4" xfId="6898"/>
    <cellStyle name="40% - Акцент3 4 2 5" xfId="8803"/>
    <cellStyle name="40% - Акцент3 4 2 6" xfId="9122"/>
    <cellStyle name="40% - Акцент3 4 2 7" xfId="9440"/>
    <cellStyle name="40% - Акцент3 4 2 8" xfId="9758"/>
    <cellStyle name="40% - Акцент3 4 2 9" xfId="10076"/>
    <cellStyle name="40% - Акцент3 4 20" xfId="8802"/>
    <cellStyle name="40% - Акцент3 4 21" xfId="9121"/>
    <cellStyle name="40% - Акцент3 4 22" xfId="9439"/>
    <cellStyle name="40% - Акцент3 4 23" xfId="9757"/>
    <cellStyle name="40% - Акцент3 4 24" xfId="10075"/>
    <cellStyle name="40% - Акцент3 4 25" xfId="10393"/>
    <cellStyle name="40% - Акцент3 4 26" xfId="10711"/>
    <cellStyle name="40% - Акцент3 4 27" xfId="11029"/>
    <cellStyle name="40% - Акцент3 4 28" xfId="11347"/>
    <cellStyle name="40% - Акцент3 4 29" xfId="11665"/>
    <cellStyle name="40% - Акцент3 4 3" xfId="2394"/>
    <cellStyle name="40% — акцент3 4 3" xfId="15642"/>
    <cellStyle name="40% - Акцент3 4 3 10" xfId="30792"/>
    <cellStyle name="40% - Акцент3 4 3 11" xfId="29695"/>
    <cellStyle name="40% - Акцент3 4 3 12" xfId="40596"/>
    <cellStyle name="40% - Акцент3 4 3 13" xfId="44771"/>
    <cellStyle name="40% - Акцент3 4 3 14" xfId="47393"/>
    <cellStyle name="40% - Акцент3 4 3 15" xfId="49753"/>
    <cellStyle name="40% - Акцент3 4 3 2" xfId="6900"/>
    <cellStyle name="40% - Акцент3 4 3 3" xfId="20091"/>
    <cellStyle name="40% - Акцент3 4 3 4" xfId="16944"/>
    <cellStyle name="40% - Акцент3 4 3 5" xfId="24305"/>
    <cellStyle name="40% - Акцент3 4 3 6" xfId="29814"/>
    <cellStyle name="40% - Акцент3 4 3 7" xfId="17004"/>
    <cellStyle name="40% - Акцент3 4 3 8" xfId="23170"/>
    <cellStyle name="40% - Акцент3 4 3 9" xfId="31625"/>
    <cellStyle name="40% - Акцент3 4 30" xfId="11983"/>
    <cellStyle name="40% - Акцент3 4 31" xfId="12300"/>
    <cellStyle name="40% - Акцент3 4 32" xfId="12619"/>
    <cellStyle name="40% - Акцент3 4 33" xfId="12936"/>
    <cellStyle name="40% - Акцент3 4 34" xfId="13254"/>
    <cellStyle name="40% - Акцент3 4 35" xfId="13577"/>
    <cellStyle name="40% - Акцент3 4 36" xfId="16791"/>
    <cellStyle name="40% - Акцент3 4 37" xfId="17447"/>
    <cellStyle name="40% - Акцент3 4 38" xfId="23129"/>
    <cellStyle name="40% - Акцент3 4 39" xfId="24516"/>
    <cellStyle name="40% - Акцент3 4 4" xfId="2395"/>
    <cellStyle name="40% — акцент3 4 4" xfId="23850"/>
    <cellStyle name="40% - Акцент3 4 4 10" xfId="36015"/>
    <cellStyle name="40% - Акцент3 4 4 11" xfId="40597"/>
    <cellStyle name="40% - Акцент3 4 4 12" xfId="44606"/>
    <cellStyle name="40% - Акцент3 4 4 13" xfId="47317"/>
    <cellStyle name="40% - Акцент3 4 4 14" xfId="49754"/>
    <cellStyle name="40% - Акцент3 4 4 2" xfId="6901"/>
    <cellStyle name="40% - Акцент3 4 4 3" xfId="18850"/>
    <cellStyle name="40% - Акцент3 4 4 4" xfId="18976"/>
    <cellStyle name="40% - Акцент3 4 4 5" xfId="29550"/>
    <cellStyle name="40% - Акцент3 4 4 6" xfId="23585"/>
    <cellStyle name="40% - Акцент3 4 4 7" xfId="20525"/>
    <cellStyle name="40% - Акцент3 4 4 8" xfId="32791"/>
    <cellStyle name="40% - Акцент3 4 4 9" xfId="34793"/>
    <cellStyle name="40% - Акцент3 4 40" xfId="14305"/>
    <cellStyle name="40% - Акцент3 4 41" xfId="15179"/>
    <cellStyle name="40% - Акцент3 4 42" xfId="19236"/>
    <cellStyle name="40% - Акцент3 4 43" xfId="17170"/>
    <cellStyle name="40% - Акцент3 4 44" xfId="34867"/>
    <cellStyle name="40% - Акцент3 4 45" xfId="38596"/>
    <cellStyle name="40% - Акцент3 4 46" xfId="44245"/>
    <cellStyle name="40% - Акцент3 4 47" xfId="44200"/>
    <cellStyle name="40% - Акцент3 4 48" xfId="47900"/>
    <cellStyle name="40% - Акцент3 4 5" xfId="2396"/>
    <cellStyle name="40% — акцент3 4 5" xfId="21592"/>
    <cellStyle name="40% - Акцент3 4 5 10" xfId="40598"/>
    <cellStyle name="40% - Акцент3 4 5 11" xfId="43411"/>
    <cellStyle name="40% - Акцент3 4 5 12" xfId="47240"/>
    <cellStyle name="40% - Акцент3 4 5 13" xfId="49755"/>
    <cellStyle name="40% - Акцент3 4 5 2" xfId="6902"/>
    <cellStyle name="40% - Акцент3 4 5 3" xfId="14425"/>
    <cellStyle name="40% - Акцент3 4 5 4" xfId="28598"/>
    <cellStyle name="40% - Акцент3 4 5 5" xfId="26938"/>
    <cellStyle name="40% - Акцент3 4 5 6" xfId="28668"/>
    <cellStyle name="40% - Акцент3 4 5 7" xfId="28680"/>
    <cellStyle name="40% - Акцент3 4 5 8" xfId="35002"/>
    <cellStyle name="40% - Акцент3 4 5 9" xfId="34837"/>
    <cellStyle name="40% - Акцент3 4 6" xfId="2397"/>
    <cellStyle name="40% — акцент3 4 6" xfId="26343"/>
    <cellStyle name="40% - Акцент3 4 6 10" xfId="42370"/>
    <cellStyle name="40% - Акцент3 4 6 11" xfId="47159"/>
    <cellStyle name="40% - Акцент3 4 6 12" xfId="49756"/>
    <cellStyle name="40% - Акцент3 4 6 2" xfId="6903"/>
    <cellStyle name="40% - Акцент3 4 6 3" xfId="25845"/>
    <cellStyle name="40% - Акцент3 4 6 4" xfId="30223"/>
    <cellStyle name="40% - Акцент3 4 6 5" xfId="32644"/>
    <cellStyle name="40% - Акцент3 4 6 6" xfId="31824"/>
    <cellStyle name="40% - Акцент3 4 6 7" xfId="35206"/>
    <cellStyle name="40% - Акцент3 4 6 8" xfId="38327"/>
    <cellStyle name="40% - Акцент3 4 6 9" xfId="40599"/>
    <cellStyle name="40% - Акцент3 4 7" xfId="2398"/>
    <cellStyle name="40% — акцент3 4 7" xfId="30613"/>
    <cellStyle name="40% - Акцент3 4 7 10" xfId="47079"/>
    <cellStyle name="40% - Акцент3 4 7 11" xfId="49757"/>
    <cellStyle name="40% - Акцент3 4 7 2" xfId="6904"/>
    <cellStyle name="40% - Акцент3 4 7 3" xfId="28028"/>
    <cellStyle name="40% - Акцент3 4 7 4" xfId="28142"/>
    <cellStyle name="40% - Акцент3 4 7 5" xfId="29190"/>
    <cellStyle name="40% - Акцент3 4 7 6" xfId="29329"/>
    <cellStyle name="40% - Акцент3 4 7 7" xfId="38246"/>
    <cellStyle name="40% - Акцент3 4 7 8" xfId="40600"/>
    <cellStyle name="40% - Акцент3 4 7 9" xfId="43410"/>
    <cellStyle name="40% - Акцент3 4 8" xfId="2399"/>
    <cellStyle name="40% — акцент3 4 8" xfId="24810"/>
    <cellStyle name="40% - Акцент3 4 8 10" xfId="49758"/>
    <cellStyle name="40% - Акцент3 4 8 2" xfId="6905"/>
    <cellStyle name="40% - Акцент3 4 8 3" xfId="32403"/>
    <cellStyle name="40% - Акцент3 4 8 4" xfId="34607"/>
    <cellStyle name="40% - Акцент3 4 8 5" xfId="35399"/>
    <cellStyle name="40% - Акцент3 4 8 6" xfId="38170"/>
    <cellStyle name="40% - Акцент3 4 8 7" xfId="40601"/>
    <cellStyle name="40% - Акцент3 4 8 8" xfId="43409"/>
    <cellStyle name="40% - Акцент3 4 8 9" xfId="47002"/>
    <cellStyle name="40% - Акцент3 4 9" xfId="2400"/>
    <cellStyle name="40% — акцент3 4 9" xfId="32688"/>
    <cellStyle name="40% - Акцент3 4 9 2" xfId="6906"/>
    <cellStyle name="40% - Акцент3 4 9 3" xfId="18730"/>
    <cellStyle name="40% - Акцент3 4 9 4" xfId="35591"/>
    <cellStyle name="40% - Акцент3 4 9 5" xfId="38091"/>
    <cellStyle name="40% - Акцент3 4 9 6" xfId="40602"/>
    <cellStyle name="40% - Акцент3 4 9 7" xfId="43408"/>
    <cellStyle name="40% - Акцент3 4 9 8" xfId="42436"/>
    <cellStyle name="40% - Акцент3 4 9 9" xfId="49759"/>
    <cellStyle name="40% — акцент3 40" xfId="11333"/>
    <cellStyle name="40% — акцент3 41" xfId="11651"/>
    <cellStyle name="40% — акцент3 42" xfId="11969"/>
    <cellStyle name="40% — акцент3 43" xfId="12286"/>
    <cellStyle name="40% — акцент3 44" xfId="12605"/>
    <cellStyle name="40% — акцент3 45" xfId="12922"/>
    <cellStyle name="40% — акцент3 46" xfId="13240"/>
    <cellStyle name="40% — акцент3 47" xfId="13563"/>
    <cellStyle name="40% — акцент3 48" xfId="20888"/>
    <cellStyle name="40% — акцент3 49" xfId="17083"/>
    <cellStyle name="40% - Акцент3 5" xfId="225"/>
    <cellStyle name="40% — акцент3 5" xfId="2402"/>
    <cellStyle name="40% - Акцент3 5 10" xfId="2403"/>
    <cellStyle name="40% — акцент3 5 10" xfId="22869"/>
    <cellStyle name="40% - Акцент3 5 10 2" xfId="6909"/>
    <cellStyle name="40% - Акцент3 5 10 3" xfId="36221"/>
    <cellStyle name="40% - Акцент3 5 10 4" xfId="37848"/>
    <cellStyle name="40% - Акцент3 5 10 5" xfId="40605"/>
    <cellStyle name="40% - Акцент3 5 10 6" xfId="43406"/>
    <cellStyle name="40% - Акцент3 5 10 7" xfId="44873"/>
    <cellStyle name="40% - Акцент3 5 10 8" xfId="49762"/>
    <cellStyle name="40% - Акцент3 5 11" xfId="2401"/>
    <cellStyle name="40% — акцент3 5 11" xfId="35980"/>
    <cellStyle name="40% - Акцент3 5 11 2" xfId="15651"/>
    <cellStyle name="40% - Акцент3 5 11 3" xfId="38013"/>
    <cellStyle name="40% - Акцент3 5 11 4" xfId="40603"/>
    <cellStyle name="40% - Акцент3 5 11 5" xfId="43395"/>
    <cellStyle name="40% - Акцент3 5 11 6" xfId="42878"/>
    <cellStyle name="40% - Акцент3 5 11 7" xfId="49760"/>
    <cellStyle name="40% - Акцент3 5 12" xfId="3957"/>
    <cellStyle name="40% — акцент3 5 12" xfId="37931"/>
    <cellStyle name="40% - Акцент3 5 13" xfId="4218"/>
    <cellStyle name="40% — акцент3 5 13" xfId="40604"/>
    <cellStyle name="40% - Акцент3 5 14" xfId="4502"/>
    <cellStyle name="40% — акцент3 5 14" xfId="43407"/>
    <cellStyle name="40% - Акцент3 5 15" xfId="4462"/>
    <cellStyle name="40% — акцент3 5 15" xfId="46921"/>
    <cellStyle name="40% - Акцент3 5 16" xfId="4566"/>
    <cellStyle name="40% — акцент3 5 16" xfId="49761"/>
    <cellStyle name="40% - Акцент3 5 17" xfId="6907"/>
    <cellStyle name="40% - Акцент3 5 18" xfId="8451"/>
    <cellStyle name="40% - Акцент3 5 18 2" xfId="21148"/>
    <cellStyle name="40% - Акцент3 5 19" xfId="8394"/>
    <cellStyle name="40% - Акцент3 5 19 2" xfId="21091"/>
    <cellStyle name="40% - Акцент3 5 2" xfId="226"/>
    <cellStyle name="40% — акцент3 5 2" xfId="6908"/>
    <cellStyle name="40% - Акцент3 5 2 10" xfId="10396"/>
    <cellStyle name="40% - Акцент3 5 2 11" xfId="10714"/>
    <cellStyle name="40% - Акцент3 5 2 12" xfId="11032"/>
    <cellStyle name="40% - Акцент3 5 2 13" xfId="11350"/>
    <cellStyle name="40% - Акцент3 5 2 14" xfId="11668"/>
    <cellStyle name="40% - Акцент3 5 2 15" xfId="11986"/>
    <cellStyle name="40% - Акцент3 5 2 16" xfId="12303"/>
    <cellStyle name="40% - Акцент3 5 2 17" xfId="12622"/>
    <cellStyle name="40% - Акцент3 5 2 18" xfId="12939"/>
    <cellStyle name="40% - Акцент3 5 2 19" xfId="13257"/>
    <cellStyle name="40% - Акцент3 5 2 2" xfId="2404"/>
    <cellStyle name="40% - Акцент3 5 2 2 2" xfId="6911"/>
    <cellStyle name="40% - Акцент3 5 2 20" xfId="13580"/>
    <cellStyle name="40% - Акцент3 5 2 21" xfId="20881"/>
    <cellStyle name="40% - Акцент3 5 2 22" xfId="22376"/>
    <cellStyle name="40% - Акцент3 5 2 23" xfId="14311"/>
    <cellStyle name="40% - Акцент3 5 2 24" xfId="25205"/>
    <cellStyle name="40% - Акцент3 5 2 25" xfId="27274"/>
    <cellStyle name="40% - Акцент3 5 2 26" xfId="17663"/>
    <cellStyle name="40% - Акцент3 5 2 27" xfId="18981"/>
    <cellStyle name="40% - Акцент3 5 2 28" xfId="31294"/>
    <cellStyle name="40% - Акцент3 5 2 29" xfId="24922"/>
    <cellStyle name="40% - Акцент3 5 2 3" xfId="3958"/>
    <cellStyle name="40% - Акцент3 5 2 30" xfId="38599"/>
    <cellStyle name="40% - Акцент3 5 2 31" xfId="41796"/>
    <cellStyle name="40% - Акцент3 5 2 32" xfId="38706"/>
    <cellStyle name="40% - Акцент3 5 2 33" xfId="47903"/>
    <cellStyle name="40% - Акцент3 5 2 4" xfId="6910"/>
    <cellStyle name="40% - Акцент3 5 2 5" xfId="8805"/>
    <cellStyle name="40% - Акцент3 5 2 6" xfId="9124"/>
    <cellStyle name="40% - Акцент3 5 2 7" xfId="9442"/>
    <cellStyle name="40% - Акцент3 5 2 8" xfId="9760"/>
    <cellStyle name="40% - Акцент3 5 2 9" xfId="10078"/>
    <cellStyle name="40% - Акцент3 5 20" xfId="8804"/>
    <cellStyle name="40% - Акцент3 5 21" xfId="9123"/>
    <cellStyle name="40% - Акцент3 5 22" xfId="9441"/>
    <cellStyle name="40% - Акцент3 5 23" xfId="9759"/>
    <cellStyle name="40% - Акцент3 5 24" xfId="10077"/>
    <cellStyle name="40% - Акцент3 5 25" xfId="10395"/>
    <cellStyle name="40% - Акцент3 5 26" xfId="10713"/>
    <cellStyle name="40% - Акцент3 5 27" xfId="11031"/>
    <cellStyle name="40% - Акцент3 5 28" xfId="11349"/>
    <cellStyle name="40% - Акцент3 5 29" xfId="11667"/>
    <cellStyle name="40% - Акцент3 5 3" xfId="2405"/>
    <cellStyle name="40% — акцент3 5 3" xfId="15652"/>
    <cellStyle name="40% - Акцент3 5 3 10" xfId="18665"/>
    <cellStyle name="40% - Акцент3 5 3 11" xfId="37692"/>
    <cellStyle name="40% - Акцент3 5 3 12" xfId="40607"/>
    <cellStyle name="40% - Акцент3 5 3 13" xfId="43405"/>
    <cellStyle name="40% - Акцент3 5 3 14" xfId="42459"/>
    <cellStyle name="40% - Акцент3 5 3 15" xfId="49763"/>
    <cellStyle name="40% - Акцент3 5 3 2" xfId="6912"/>
    <cellStyle name="40% - Акцент3 5 3 3" xfId="20088"/>
    <cellStyle name="40% - Акцент3 5 3 4" xfId="24333"/>
    <cellStyle name="40% - Акцент3 5 3 5" xfId="27266"/>
    <cellStyle name="40% - Акцент3 5 3 6" xfId="25836"/>
    <cellStyle name="40% - Акцент3 5 3 7" xfId="24266"/>
    <cellStyle name="40% - Акцент3 5 3 8" xfId="34483"/>
    <cellStyle name="40% - Акцент3 5 3 9" xfId="20531"/>
    <cellStyle name="40% - Акцент3 5 30" xfId="11985"/>
    <cellStyle name="40% - Акцент3 5 31" xfId="12302"/>
    <cellStyle name="40% - Акцент3 5 32" xfId="12621"/>
    <cellStyle name="40% - Акцент3 5 33" xfId="12938"/>
    <cellStyle name="40% - Акцент3 5 34" xfId="13256"/>
    <cellStyle name="40% - Акцент3 5 35" xfId="13579"/>
    <cellStyle name="40% - Акцент3 5 36" xfId="20880"/>
    <cellStyle name="40% - Акцент3 5 37" xfId="22076"/>
    <cellStyle name="40% - Акцент3 5 38" xfId="27233"/>
    <cellStyle name="40% - Акцент3 5 39" xfId="15311"/>
    <cellStyle name="40% - Акцент3 5 4" xfId="2406"/>
    <cellStyle name="40% — акцент3 5 4" xfId="20060"/>
    <cellStyle name="40% - Акцент3 5 4 10" xfId="36169"/>
    <cellStyle name="40% - Акцент3 5 4 11" xfId="40608"/>
    <cellStyle name="40% - Акцент3 5 4 12" xfId="43404"/>
    <cellStyle name="40% - Акцент3 5 4 13" xfId="46139"/>
    <cellStyle name="40% - Акцент3 5 4 14" xfId="49764"/>
    <cellStyle name="40% - Акцент3 5 4 2" xfId="6913"/>
    <cellStyle name="40% - Акцент3 5 4 3" xfId="25367"/>
    <cellStyle name="40% - Акцент3 5 4 4" xfId="17209"/>
    <cellStyle name="40% - Акцент3 5 4 5" xfId="16881"/>
    <cellStyle name="40% - Акцент3 5 4 6" xfId="15922"/>
    <cellStyle name="40% - Акцент3 5 4 7" xfId="34254"/>
    <cellStyle name="40% - Акцент3 5 4 8" xfId="18428"/>
    <cellStyle name="40% - Акцент3 5 4 9" xfId="29341"/>
    <cellStyle name="40% - Акцент3 5 40" xfId="14040"/>
    <cellStyle name="40% - Акцент3 5 41" xfId="30958"/>
    <cellStyle name="40% - Акцент3 5 42" xfId="30287"/>
    <cellStyle name="40% - Акцент3 5 43" xfId="21698"/>
    <cellStyle name="40% - Акцент3 5 44" xfId="17265"/>
    <cellStyle name="40% - Акцент3 5 45" xfId="38598"/>
    <cellStyle name="40% - Акцент3 5 46" xfId="41797"/>
    <cellStyle name="40% - Акцент3 5 47" xfId="43054"/>
    <cellStyle name="40% - Акцент3 5 48" xfId="47902"/>
    <cellStyle name="40% - Акцент3 5 5" xfId="2407"/>
    <cellStyle name="40% — акцент3 5 5" xfId="17470"/>
    <cellStyle name="40% - Акцент3 5 5 10" xfId="40609"/>
    <cellStyle name="40% - Акцент3 5 5 11" xfId="43403"/>
    <cellStyle name="40% - Акцент3 5 5 12" xfId="46733"/>
    <cellStyle name="40% - Акцент3 5 5 13" xfId="49765"/>
    <cellStyle name="40% - Акцент3 5 5 2" xfId="6914"/>
    <cellStyle name="40% - Акцент3 5 5 3" xfId="27253"/>
    <cellStyle name="40% - Акцент3 5 5 4" xfId="22072"/>
    <cellStyle name="40% - Акцент3 5 5 5" xfId="17956"/>
    <cellStyle name="40% - Акцент3 5 5 6" xfId="34019"/>
    <cellStyle name="40% - Акцент3 5 5 7" xfId="32398"/>
    <cellStyle name="40% - Акцент3 5 5 8" xfId="34620"/>
    <cellStyle name="40% - Акцент3 5 5 9" xfId="26685"/>
    <cellStyle name="40% - Акцент3 5 6" xfId="2408"/>
    <cellStyle name="40% — акцент3 5 6" xfId="22556"/>
    <cellStyle name="40% - Акцент3 5 6 10" xfId="43402"/>
    <cellStyle name="40% - Акцент3 5 6 11" xfId="42369"/>
    <cellStyle name="40% - Акцент3 5 6 12" xfId="49766"/>
    <cellStyle name="40% - Акцент3 5 6 2" xfId="6915"/>
    <cellStyle name="40% - Акцент3 5 6 3" xfId="26389"/>
    <cellStyle name="40% - Акцент3 5 6 4" xfId="17931"/>
    <cellStyle name="40% - Акцент3 5 6 5" xfId="33794"/>
    <cellStyle name="40% - Акцент3 5 6 6" xfId="14103"/>
    <cellStyle name="40% - Акцент3 5 6 7" xfId="35668"/>
    <cellStyle name="40% - Акцент3 5 6 8" xfId="37203"/>
    <cellStyle name="40% - Акцент3 5 6 9" xfId="40610"/>
    <cellStyle name="40% - Акцент3 5 7" xfId="2409"/>
    <cellStyle name="40% — акцент3 5 7" xfId="27669"/>
    <cellStyle name="40% - Акцент3 5 7 10" xfId="42602"/>
    <cellStyle name="40% - Акцент3 5 7 11" xfId="49767"/>
    <cellStyle name="40% - Акцент3 5 7 2" xfId="6916"/>
    <cellStyle name="40% - Акцент3 5 7 3" xfId="25214"/>
    <cellStyle name="40% - Акцент3 5 7 4" xfId="33555"/>
    <cellStyle name="40% - Акцент3 5 7 5" xfId="30514"/>
    <cellStyle name="40% - Акцент3 5 7 6" xfId="17706"/>
    <cellStyle name="40% - Акцент3 5 7 7" xfId="37410"/>
    <cellStyle name="40% - Акцент3 5 7 8" xfId="40611"/>
    <cellStyle name="40% - Акцент3 5 7 9" xfId="43401"/>
    <cellStyle name="40% - Акцент3 5 8" xfId="2410"/>
    <cellStyle name="40% — акцент3 5 8" xfId="21468"/>
    <cellStyle name="40% - Акцент3 5 8 10" xfId="49768"/>
    <cellStyle name="40% - Акцент3 5 8 2" xfId="6917"/>
    <cellStyle name="40% - Акцент3 5 8 3" xfId="33315"/>
    <cellStyle name="40% - Акцент3 5 8 4" xfId="30675"/>
    <cellStyle name="40% - Акцент3 5 8 5" xfId="35475"/>
    <cellStyle name="40% - Акцент3 5 8 6" xfId="37103"/>
    <cellStyle name="40% - Акцент3 5 8 7" xfId="40612"/>
    <cellStyle name="40% - Акцент3 5 8 8" xfId="43400"/>
    <cellStyle name="40% - Акцент3 5 8 9" xfId="45950"/>
    <cellStyle name="40% - Акцент3 5 9" xfId="2411"/>
    <cellStyle name="40% — акцент3 5 9" xfId="29174"/>
    <cellStyle name="40% - Акцент3 5 9 2" xfId="6918"/>
    <cellStyle name="40% - Акцент3 5 9 3" xfId="32861"/>
    <cellStyle name="40% - Акцент3 5 9 4" xfId="32604"/>
    <cellStyle name="40% - Акцент3 5 9 5" xfId="36152"/>
    <cellStyle name="40% - Акцент3 5 9 6" xfId="40613"/>
    <cellStyle name="40% - Акцент3 5 9 7" xfId="43399"/>
    <cellStyle name="40% - Акцент3 5 9 8" xfId="46622"/>
    <cellStyle name="40% - Акцент3 5 9 9" xfId="49769"/>
    <cellStyle name="40% — акцент3 50" xfId="20058"/>
    <cellStyle name="40% — акцент3 51" xfId="20852"/>
    <cellStyle name="40% — акцент3 52" xfId="22842"/>
    <cellStyle name="40% — акцент3 53" xfId="28724"/>
    <cellStyle name="40% — акцент3 54" xfId="31506"/>
    <cellStyle name="40% — акцент3 55" xfId="32347"/>
    <cellStyle name="40% — акцент3 56" xfId="34094"/>
    <cellStyle name="40% — акцент3 57" xfId="38582"/>
    <cellStyle name="40% — акцент3 58" xfId="41805"/>
    <cellStyle name="40% — акцент3 59" xfId="44473"/>
    <cellStyle name="40% - Акцент3 6" xfId="227"/>
    <cellStyle name="40% — акцент3 6" xfId="2413"/>
    <cellStyle name="40% - Акцент3 6 10" xfId="2414"/>
    <cellStyle name="40% — акцент3 6 10" xfId="32363"/>
    <cellStyle name="40% - Акцент3 6 10 2" xfId="6921"/>
    <cellStyle name="40% - Акцент3 6 10 3" xfId="25812"/>
    <cellStyle name="40% - Акцент3 6 10 4" xfId="15219"/>
    <cellStyle name="40% - Акцент3 6 10 5" xfId="40616"/>
    <cellStyle name="40% - Акцент3 6 10 6" xfId="43396"/>
    <cellStyle name="40% - Акцент3 6 10 7" xfId="45368"/>
    <cellStyle name="40% - Акцент3 6 10 8" xfId="49772"/>
    <cellStyle name="40% - Акцент3 6 11" xfId="2412"/>
    <cellStyle name="40% — акцент3 6 11" xfId="32001"/>
    <cellStyle name="40% - Акцент3 6 11 2" xfId="15661"/>
    <cellStyle name="40% - Акцент3 6 11 3" xfId="30534"/>
    <cellStyle name="40% - Акцент3 6 11 4" xfId="40614"/>
    <cellStyle name="40% - Акцент3 6 11 5" xfId="43398"/>
    <cellStyle name="40% - Акцент3 6 11 6" xfId="44358"/>
    <cellStyle name="40% - Акцент3 6 11 7" xfId="49770"/>
    <cellStyle name="40% - Акцент3 6 12" xfId="3959"/>
    <cellStyle name="40% — акцент3 6 12" xfId="34563"/>
    <cellStyle name="40% - Акцент3 6 13" xfId="4219"/>
    <cellStyle name="40% — акцент3 6 13" xfId="40615"/>
    <cellStyle name="40% - Акцент3 6 14" xfId="4504"/>
    <cellStyle name="40% — акцент3 6 14" xfId="43397"/>
    <cellStyle name="40% - Акцент3 6 15" xfId="4457"/>
    <cellStyle name="40% — акцент3 6 15" xfId="44454"/>
    <cellStyle name="40% - Акцент3 6 16" xfId="4581"/>
    <cellStyle name="40% — акцент3 6 16" xfId="49771"/>
    <cellStyle name="40% - Акцент3 6 17" xfId="6919"/>
    <cellStyle name="40% - Акцент3 6 18" xfId="8452"/>
    <cellStyle name="40% - Акцент3 6 18 2" xfId="21149"/>
    <cellStyle name="40% - Акцент3 6 19" xfId="8393"/>
    <cellStyle name="40% - Акцент3 6 19 2" xfId="21090"/>
    <cellStyle name="40% - Акцент3 6 2" xfId="228"/>
    <cellStyle name="40% — акцент3 6 2" xfId="6920"/>
    <cellStyle name="40% - Акцент3 6 2 10" xfId="10398"/>
    <cellStyle name="40% - Акцент3 6 2 11" xfId="10716"/>
    <cellStyle name="40% - Акцент3 6 2 12" xfId="11034"/>
    <cellStyle name="40% - Акцент3 6 2 13" xfId="11352"/>
    <cellStyle name="40% - Акцент3 6 2 14" xfId="11670"/>
    <cellStyle name="40% - Акцент3 6 2 15" xfId="11988"/>
    <cellStyle name="40% - Акцент3 6 2 16" xfId="12305"/>
    <cellStyle name="40% - Акцент3 6 2 17" xfId="12624"/>
    <cellStyle name="40% - Акцент3 6 2 18" xfId="12941"/>
    <cellStyle name="40% - Акцент3 6 2 19" xfId="13259"/>
    <cellStyle name="40% - Акцент3 6 2 2" xfId="2415"/>
    <cellStyle name="40% - Акцент3 6 2 2 2" xfId="6923"/>
    <cellStyle name="40% - Акцент3 6 2 20" xfId="13582"/>
    <cellStyle name="40% - Акцент3 6 2 21" xfId="16788"/>
    <cellStyle name="40% - Акцент3 6 2 22" xfId="14558"/>
    <cellStyle name="40% - Акцент3 6 2 23" xfId="25181"/>
    <cellStyle name="40% - Акцент3 6 2 24" xfId="18494"/>
    <cellStyle name="40% - Акцент3 6 2 25" xfId="14129"/>
    <cellStyle name="40% - Акцент3 6 2 26" xfId="18502"/>
    <cellStyle name="40% - Акцент3 6 2 27" xfId="19608"/>
    <cellStyle name="40% - Акцент3 6 2 28" xfId="33467"/>
    <cellStyle name="40% - Акцент3 6 2 29" xfId="32204"/>
    <cellStyle name="40% - Акцент3 6 2 3" xfId="3960"/>
    <cellStyle name="40% - Акцент3 6 2 30" xfId="38601"/>
    <cellStyle name="40% - Акцент3 6 2 31" xfId="44244"/>
    <cellStyle name="40% - Акцент3 6 2 32" xfId="45668"/>
    <cellStyle name="40% - Акцент3 6 2 33" xfId="47905"/>
    <cellStyle name="40% - Акцент3 6 2 4" xfId="6922"/>
    <cellStyle name="40% - Акцент3 6 2 5" xfId="8807"/>
    <cellStyle name="40% - Акцент3 6 2 6" xfId="9126"/>
    <cellStyle name="40% - Акцент3 6 2 7" xfId="9444"/>
    <cellStyle name="40% - Акцент3 6 2 8" xfId="9762"/>
    <cellStyle name="40% - Акцент3 6 2 9" xfId="10080"/>
    <cellStyle name="40% - Акцент3 6 20" xfId="8806"/>
    <cellStyle name="40% - Акцент3 6 21" xfId="9125"/>
    <cellStyle name="40% - Акцент3 6 22" xfId="9443"/>
    <cellStyle name="40% - Акцент3 6 23" xfId="9761"/>
    <cellStyle name="40% - Акцент3 6 24" xfId="10079"/>
    <cellStyle name="40% - Акцент3 6 25" xfId="10397"/>
    <cellStyle name="40% - Акцент3 6 26" xfId="10715"/>
    <cellStyle name="40% - Акцент3 6 27" xfId="11033"/>
    <cellStyle name="40% - Акцент3 6 28" xfId="11351"/>
    <cellStyle name="40% - Акцент3 6 29" xfId="11669"/>
    <cellStyle name="40% - Акцент3 6 3" xfId="2416"/>
    <cellStyle name="40% — акцент3 6 3" xfId="15662"/>
    <cellStyle name="40% - Акцент3 6 3 10" xfId="34247"/>
    <cellStyle name="40% - Акцент3 6 3 11" xfId="35234"/>
    <cellStyle name="40% - Акцент3 6 3 12" xfId="40617"/>
    <cellStyle name="40% - Акцент3 6 3 13" xfId="43393"/>
    <cellStyle name="40% - Акцент3 6 3 14" xfId="44403"/>
    <cellStyle name="40% - Акцент3 6 3 15" xfId="49773"/>
    <cellStyle name="40% - Акцент3 6 3 2" xfId="6924"/>
    <cellStyle name="40% - Акцент3 6 3 3" xfId="20084"/>
    <cellStyle name="40% - Акцент3 6 3 4" xfId="18822"/>
    <cellStyle name="40% - Акцент3 6 3 5" xfId="19717"/>
    <cellStyle name="40% - Акцент3 6 3 6" xfId="28827"/>
    <cellStyle name="40% - Акцент3 6 3 7" xfId="24916"/>
    <cellStyle name="40% - Акцент3 6 3 8" xfId="30280"/>
    <cellStyle name="40% - Акцент3 6 3 9" xfId="31043"/>
    <cellStyle name="40% - Акцент3 6 30" xfId="11987"/>
    <cellStyle name="40% - Акцент3 6 31" xfId="12304"/>
    <cellStyle name="40% - Акцент3 6 32" xfId="12623"/>
    <cellStyle name="40% - Акцент3 6 33" xfId="12940"/>
    <cellStyle name="40% - Акцент3 6 34" xfId="13258"/>
    <cellStyle name="40% - Акцент3 6 35" xfId="13581"/>
    <cellStyle name="40% - Акцент3 6 36" xfId="16789"/>
    <cellStyle name="40% - Акцент3 6 37" xfId="18628"/>
    <cellStyle name="40% - Акцент3 6 38" xfId="24981"/>
    <cellStyle name="40% - Акцент3 6 39" xfId="25914"/>
    <cellStyle name="40% - Акцент3 6 4" xfId="2417"/>
    <cellStyle name="40% — акцент3 6 4" xfId="15994"/>
    <cellStyle name="40% - Акцент3 6 4 10" xfId="35575"/>
    <cellStyle name="40% - Акцент3 6 4 11" xfId="40618"/>
    <cellStyle name="40% - Акцент3 6 4 12" xfId="40929"/>
    <cellStyle name="40% - Акцент3 6 4 13" xfId="43026"/>
    <cellStyle name="40% - Акцент3 6 4 14" xfId="49774"/>
    <cellStyle name="40% - Акцент3 6 4 2" xfId="6925"/>
    <cellStyle name="40% - Акцент3 6 4 3" xfId="21380"/>
    <cellStyle name="40% - Акцент3 6 4 4" xfId="24770"/>
    <cellStyle name="40% - Акцент3 6 4 5" xfId="28944"/>
    <cellStyle name="40% - Акцент3 6 4 6" xfId="17959"/>
    <cellStyle name="40% - Акцент3 6 4 7" xfId="26150"/>
    <cellStyle name="40% - Акцент3 6 4 8" xfId="21398"/>
    <cellStyle name="40% - Акцент3 6 4 9" xfId="31219"/>
    <cellStyle name="40% - Акцент3 6 40" xfId="24685"/>
    <cellStyle name="40% - Акцент3 6 41" xfId="19291"/>
    <cellStyle name="40% - Акцент3 6 42" xfId="22572"/>
    <cellStyle name="40% - Акцент3 6 43" xfId="34150"/>
    <cellStyle name="40% - Акцент3 6 44" xfId="36369"/>
    <cellStyle name="40% - Акцент3 6 45" xfId="38600"/>
    <cellStyle name="40% - Акцент3 6 46" xfId="44243"/>
    <cellStyle name="40% - Акцент3 6 47" xfId="44411"/>
    <cellStyle name="40% - Акцент3 6 48" xfId="47904"/>
    <cellStyle name="40% - Акцент3 6 5" xfId="2418"/>
    <cellStyle name="40% — акцент3 6 5" xfId="16945"/>
    <cellStyle name="40% - Акцент3 6 5 10" xfId="40619"/>
    <cellStyle name="40% - Акцент3 6 5 11" xfId="43392"/>
    <cellStyle name="40% - Акцент3 6 5 12" xfId="42879"/>
    <cellStyle name="40% - Акцент3 6 5 13" xfId="49775"/>
    <cellStyle name="40% - Акцент3 6 5 2" xfId="6926"/>
    <cellStyle name="40% - Акцент3 6 5 3" xfId="21340"/>
    <cellStyle name="40% - Акцент3 6 5 4" xfId="27977"/>
    <cellStyle name="40% - Акцент3 6 5 5" xfId="20158"/>
    <cellStyle name="40% - Акцент3 6 5 6" xfId="18689"/>
    <cellStyle name="40% - Акцент3 6 5 7" xfId="31485"/>
    <cellStyle name="40% - Акцент3 6 5 8" xfId="19367"/>
    <cellStyle name="40% - Акцент3 6 5 9" xfId="19090"/>
    <cellStyle name="40% - Акцент3 6 6" xfId="2419"/>
    <cellStyle name="40% — акцент3 6 6" xfId="27567"/>
    <cellStyle name="40% - Акцент3 6 6 10" xfId="43391"/>
    <cellStyle name="40% - Акцент3 6 6 11" xfId="45316"/>
    <cellStyle name="40% - Акцент3 6 6 12" xfId="49776"/>
    <cellStyle name="40% - Акцент3 6 6 2" xfId="6927"/>
    <cellStyle name="40% - Акцент3 6 6 3" xfId="29251"/>
    <cellStyle name="40% - Акцент3 6 6 4" xfId="26785"/>
    <cellStyle name="40% - Акцент3 6 6 5" xfId="32078"/>
    <cellStyle name="40% - Акцент3 6 6 6" xfId="17201"/>
    <cellStyle name="40% - Акцент3 6 6 7" xfId="30308"/>
    <cellStyle name="40% - Акцент3 6 6 8" xfId="36182"/>
    <cellStyle name="40% - Акцент3 6 6 9" xfId="40620"/>
    <cellStyle name="40% - Акцент3 6 7" xfId="2420"/>
    <cellStyle name="40% — акцент3 6 7" xfId="25484"/>
    <cellStyle name="40% - Акцент3 6 7 10" xfId="45477"/>
    <cellStyle name="40% - Акцент3 6 7 11" xfId="49777"/>
    <cellStyle name="40% - Акцент3 6 7 2" xfId="6928"/>
    <cellStyle name="40% - Акцент3 6 7 3" xfId="25095"/>
    <cellStyle name="40% - Акцент3 6 7 4" xfId="30024"/>
    <cellStyle name="40% - Акцент3 6 7 5" xfId="34649"/>
    <cellStyle name="40% - Акцент3 6 7 6" xfId="32854"/>
    <cellStyle name="40% - Акцент3 6 7 7" xfId="32097"/>
    <cellStyle name="40% - Акцент3 6 7 8" xfId="40621"/>
    <cellStyle name="40% - Акцент3 6 7 9" xfId="43390"/>
    <cellStyle name="40% - Акцент3 6 8" xfId="2421"/>
    <cellStyle name="40% — акцент3 6 8" xfId="22279"/>
    <cellStyle name="40% - Акцент3 6 8 10" xfId="49778"/>
    <cellStyle name="40% - Акцент3 6 8 2" xfId="6929"/>
    <cellStyle name="40% - Акцент3 6 8 3" xfId="31768"/>
    <cellStyle name="40% - Акцент3 6 8 4" xfId="33260"/>
    <cellStyle name="40% - Акцент3 6 8 5" xfId="31546"/>
    <cellStyle name="40% - Акцент3 6 8 6" xfId="32640"/>
    <cellStyle name="40% - Акцент3 6 8 7" xfId="40622"/>
    <cellStyle name="40% - Акцент3 6 8 8" xfId="43389"/>
    <cellStyle name="40% - Акцент3 6 8 9" xfId="45638"/>
    <cellStyle name="40% - Акцент3 6 9" xfId="2422"/>
    <cellStyle name="40% — акцент3 6 9" xfId="33090"/>
    <cellStyle name="40% - Акцент3 6 9 2" xfId="6930"/>
    <cellStyle name="40% - Акцент3 6 9 3" xfId="22176"/>
    <cellStyle name="40% - Акцент3 6 9 4" xfId="27013"/>
    <cellStyle name="40% - Акцент3 6 9 5" xfId="34164"/>
    <cellStyle name="40% - Акцент3 6 9 6" xfId="40623"/>
    <cellStyle name="40% - Акцент3 6 9 7" xfId="43388"/>
    <cellStyle name="40% - Акцент3 6 9 8" xfId="45791"/>
    <cellStyle name="40% - Акцент3 6 9 9" xfId="49779"/>
    <cellStyle name="40% — акцент3 60" xfId="47886"/>
    <cellStyle name="40% - Акцент3 7" xfId="229"/>
    <cellStyle name="40% — акцент3 7" xfId="2424"/>
    <cellStyle name="40% - Акцент3 7 10" xfId="2425"/>
    <cellStyle name="40% — акцент3 7 10" xfId="34433"/>
    <cellStyle name="40% - Акцент3 7 10 2" xfId="6933"/>
    <cellStyle name="40% - Акцент3 7 10 3" xfId="30599"/>
    <cellStyle name="40% - Акцент3 7 10 4" xfId="36026"/>
    <cellStyle name="40% - Акцент3 7 10 5" xfId="40626"/>
    <cellStyle name="40% - Акцент3 7 10 6" xfId="43385"/>
    <cellStyle name="40% - Акцент3 7 10 7" xfId="44405"/>
    <cellStyle name="40% - Акцент3 7 10 8" xfId="49782"/>
    <cellStyle name="40% - Акцент3 7 11" xfId="2423"/>
    <cellStyle name="40% — акцент3 7 11" xfId="29505"/>
    <cellStyle name="40% - Акцент3 7 11 2" xfId="15669"/>
    <cellStyle name="40% - Акцент3 7 11 3" xfId="27933"/>
    <cellStyle name="40% - Акцент3 7 11 4" xfId="40624"/>
    <cellStyle name="40% - Акцент3 7 11 5" xfId="43387"/>
    <cellStyle name="40% - Акцент3 7 11 6" xfId="46464"/>
    <cellStyle name="40% - Акцент3 7 11 7" xfId="49780"/>
    <cellStyle name="40% - Акцент3 7 12" xfId="3961"/>
    <cellStyle name="40% — акцент3 7 12" xfId="25089"/>
    <cellStyle name="40% - Акцент3 7 13" xfId="4220"/>
    <cellStyle name="40% — акцент3 7 13" xfId="40625"/>
    <cellStyle name="40% - Акцент3 7 14" xfId="4506"/>
    <cellStyle name="40% — акцент3 7 14" xfId="43386"/>
    <cellStyle name="40% - Акцент3 7 15" xfId="4453"/>
    <cellStyle name="40% — акцент3 7 15" xfId="42982"/>
    <cellStyle name="40% - Акцент3 7 16" xfId="4589"/>
    <cellStyle name="40% — акцент3 7 16" xfId="49781"/>
    <cellStyle name="40% - Акцент3 7 17" xfId="6931"/>
    <cellStyle name="40% - Акцент3 7 18" xfId="8453"/>
    <cellStyle name="40% - Акцент3 7 18 2" xfId="21150"/>
    <cellStyle name="40% - Акцент3 7 19" xfId="8391"/>
    <cellStyle name="40% - Акцент3 7 19 2" xfId="21088"/>
    <cellStyle name="40% - Акцент3 7 2" xfId="230"/>
    <cellStyle name="40% — акцент3 7 2" xfId="6932"/>
    <cellStyle name="40% - Акцент3 7 2 10" xfId="10400"/>
    <cellStyle name="40% - Акцент3 7 2 11" xfId="10718"/>
    <cellStyle name="40% - Акцент3 7 2 12" xfId="11036"/>
    <cellStyle name="40% - Акцент3 7 2 13" xfId="11354"/>
    <cellStyle name="40% - Акцент3 7 2 14" xfId="11672"/>
    <cellStyle name="40% - Акцент3 7 2 15" xfId="11990"/>
    <cellStyle name="40% - Акцент3 7 2 16" xfId="12307"/>
    <cellStyle name="40% - Акцент3 7 2 17" xfId="12626"/>
    <cellStyle name="40% - Акцент3 7 2 18" xfId="12943"/>
    <cellStyle name="40% - Акцент3 7 2 19" xfId="13261"/>
    <cellStyle name="40% - Акцент3 7 2 2" xfId="2426"/>
    <cellStyle name="40% - Акцент3 7 2 2 2" xfId="6935"/>
    <cellStyle name="40% - Акцент3 7 2 20" xfId="13584"/>
    <cellStyle name="40% - Акцент3 7 2 21" xfId="13775"/>
    <cellStyle name="40% - Акцент3 7 2 22" xfId="22954"/>
    <cellStyle name="40% - Акцент3 7 2 23" xfId="27542"/>
    <cellStyle name="40% - Акцент3 7 2 24" xfId="22870"/>
    <cellStyle name="40% - Акцент3 7 2 25" xfId="26318"/>
    <cellStyle name="40% - Акцент3 7 2 26" xfId="23063"/>
    <cellStyle name="40% - Акцент3 7 2 27" xfId="26154"/>
    <cellStyle name="40% - Акцент3 7 2 28" xfId="24342"/>
    <cellStyle name="40% - Акцент3 7 2 29" xfId="36518"/>
    <cellStyle name="40% - Акцент3 7 2 3" xfId="3962"/>
    <cellStyle name="40% - Акцент3 7 2 30" xfId="38603"/>
    <cellStyle name="40% - Акцент3 7 2 31" xfId="41794"/>
    <cellStyle name="40% - Акцент3 7 2 32" xfId="44396"/>
    <cellStyle name="40% - Акцент3 7 2 33" xfId="47907"/>
    <cellStyle name="40% - Акцент3 7 2 4" xfId="6934"/>
    <cellStyle name="40% - Акцент3 7 2 5" xfId="8809"/>
    <cellStyle name="40% - Акцент3 7 2 6" xfId="9128"/>
    <cellStyle name="40% - Акцент3 7 2 7" xfId="9446"/>
    <cellStyle name="40% - Акцент3 7 2 8" xfId="9764"/>
    <cellStyle name="40% - Акцент3 7 2 9" xfId="10082"/>
    <cellStyle name="40% - Акцент3 7 20" xfId="8808"/>
    <cellStyle name="40% - Акцент3 7 21" xfId="9127"/>
    <cellStyle name="40% - Акцент3 7 22" xfId="9445"/>
    <cellStyle name="40% - Акцент3 7 23" xfId="9763"/>
    <cellStyle name="40% - Акцент3 7 24" xfId="10081"/>
    <cellStyle name="40% - Акцент3 7 25" xfId="10399"/>
    <cellStyle name="40% - Акцент3 7 26" xfId="10717"/>
    <cellStyle name="40% - Акцент3 7 27" xfId="11035"/>
    <cellStyle name="40% - Акцент3 7 28" xfId="11353"/>
    <cellStyle name="40% - Акцент3 7 29" xfId="11671"/>
    <cellStyle name="40% - Акцент3 7 3" xfId="2427"/>
    <cellStyle name="40% — акцент3 7 3" xfId="15670"/>
    <cellStyle name="40% - Акцент3 7 3 10" xfId="32356"/>
    <cellStyle name="40% - Акцент3 7 3 11" xfId="31268"/>
    <cellStyle name="40% - Акцент3 7 3 12" xfId="40628"/>
    <cellStyle name="40% - Акцент3 7 3 13" xfId="42282"/>
    <cellStyle name="40% - Акцент3 7 3 14" xfId="45949"/>
    <cellStyle name="40% - Акцент3 7 3 15" xfId="49783"/>
    <cellStyle name="40% - Акцент3 7 3 2" xfId="6936"/>
    <cellStyle name="40% - Акцент3 7 3 3" xfId="15990"/>
    <cellStyle name="40% - Акцент3 7 3 4" xfId="26828"/>
    <cellStyle name="40% - Акцент3 7 3 5" xfId="24356"/>
    <cellStyle name="40% - Акцент3 7 3 6" xfId="26259"/>
    <cellStyle name="40% - Акцент3 7 3 7" xfId="32200"/>
    <cellStyle name="40% - Акцент3 7 3 8" xfId="32828"/>
    <cellStyle name="40% - Акцент3 7 3 9" xfId="32405"/>
    <cellStyle name="40% - Акцент3 7 30" xfId="11989"/>
    <cellStyle name="40% - Акцент3 7 31" xfId="12306"/>
    <cellStyle name="40% - Акцент3 7 32" xfId="12625"/>
    <cellStyle name="40% - Акцент3 7 33" xfId="12942"/>
    <cellStyle name="40% - Акцент3 7 34" xfId="13260"/>
    <cellStyle name="40% - Акцент3 7 35" xfId="13583"/>
    <cellStyle name="40% - Акцент3 7 36" xfId="13776"/>
    <cellStyle name="40% - Акцент3 7 37" xfId="22665"/>
    <cellStyle name="40% - Акцент3 7 38" xfId="22733"/>
    <cellStyle name="40% - Акцент3 7 39" xfId="28099"/>
    <cellStyle name="40% - Акцент3 7 4" xfId="2428"/>
    <cellStyle name="40% — акцент3 7 4" xfId="20082"/>
    <cellStyle name="40% - Акцент3 7 4 10" xfId="34412"/>
    <cellStyle name="40% - Акцент3 7 4 11" xfId="40629"/>
    <cellStyle name="40% - Акцент3 7 4 12" xfId="42125"/>
    <cellStyle name="40% - Акцент3 7 4 13" xfId="46104"/>
    <cellStyle name="40% - Акцент3 7 4 14" xfId="49784"/>
    <cellStyle name="40% - Акцент3 7 4 2" xfId="6937"/>
    <cellStyle name="40% - Акцент3 7 4 3" xfId="26541"/>
    <cellStyle name="40% - Акцент3 7 4 4" xfId="25858"/>
    <cellStyle name="40% - Акцент3 7 4 5" xfId="17050"/>
    <cellStyle name="40% - Акцент3 7 4 6" xfId="31944"/>
    <cellStyle name="40% - Акцент3 7 4 7" xfId="26563"/>
    <cellStyle name="40% - Акцент3 7 4 8" xfId="15538"/>
    <cellStyle name="40% - Акцент3 7 4 9" xfId="33663"/>
    <cellStyle name="40% - Акцент3 7 40" xfId="22647"/>
    <cellStyle name="40% - Акцент3 7 41" xfId="27469"/>
    <cellStyle name="40% - Акцент3 7 42" xfId="29603"/>
    <cellStyle name="40% - Акцент3 7 43" xfId="31106"/>
    <cellStyle name="40% - Акцент3 7 44" xfId="32898"/>
    <cellStyle name="40% - Акцент3 7 45" xfId="38602"/>
    <cellStyle name="40% - Акцент3 7 46" xfId="41795"/>
    <cellStyle name="40% - Акцент3 7 47" xfId="45506"/>
    <cellStyle name="40% - Акцент3 7 48" xfId="47906"/>
    <cellStyle name="40% - Акцент3 7 5" xfId="2429"/>
    <cellStyle name="40% — акцент3 7 5" xfId="27708"/>
    <cellStyle name="40% - Акцент3 7 5 10" xfId="40630"/>
    <cellStyle name="40% - Акцент3 7 5 11" xfId="41988"/>
    <cellStyle name="40% - Акцент3 7 5 12" xfId="46255"/>
    <cellStyle name="40% - Акцент3 7 5 13" xfId="49785"/>
    <cellStyle name="40% - Акцент3 7 5 2" xfId="6938"/>
    <cellStyle name="40% - Акцент3 7 5 3" xfId="16923"/>
    <cellStyle name="40% - Акцент3 7 5 4" xfId="27927"/>
    <cellStyle name="40% - Акцент3 7 5 5" xfId="31683"/>
    <cellStyle name="40% - Акцент3 7 5 6" xfId="21610"/>
    <cellStyle name="40% - Акцент3 7 5 7" xfId="24048"/>
    <cellStyle name="40% - Акцент3 7 5 8" xfId="37616"/>
    <cellStyle name="40% - Акцент3 7 5 9" xfId="34645"/>
    <cellStyle name="40% - Акцент3 7 6" xfId="2430"/>
    <cellStyle name="40% — акцент3 7 6" xfId="28267"/>
    <cellStyle name="40% - Акцент3 7 6 10" xfId="43384"/>
    <cellStyle name="40% - Акцент3 7 6 11" xfId="47631"/>
    <cellStyle name="40% - Акцент3 7 6 12" xfId="49786"/>
    <cellStyle name="40% - Акцент3 7 6 2" xfId="6939"/>
    <cellStyle name="40% - Акцент3 7 6 3" xfId="17564"/>
    <cellStyle name="40% - Акцент3 7 6 4" xfId="31431"/>
    <cellStyle name="40% - Акцент3 7 6 5" xfId="23658"/>
    <cellStyle name="40% - Акцент3 7 6 6" xfId="20467"/>
    <cellStyle name="40% - Акцент3 7 6 7" xfId="37467"/>
    <cellStyle name="40% - Акцент3 7 6 8" xfId="34069"/>
    <cellStyle name="40% - Акцент3 7 6 9" xfId="40631"/>
    <cellStyle name="40% - Акцент3 7 7" xfId="2431"/>
    <cellStyle name="40% — акцент3 7 7" xfId="28828"/>
    <cellStyle name="40% - Акцент3 7 7 10" xfId="47552"/>
    <cellStyle name="40% - Акцент3 7 7 11" xfId="49787"/>
    <cellStyle name="40% - Акцент3 7 7 2" xfId="6940"/>
    <cellStyle name="40% - Акцент3 7 7 3" xfId="21884"/>
    <cellStyle name="40% - Акцент3 7 7 4" xfId="28779"/>
    <cellStyle name="40% - Акцент3 7 7 5" xfId="30953"/>
    <cellStyle name="40% - Акцент3 7 7 6" xfId="37313"/>
    <cellStyle name="40% - Акцент3 7 7 7" xfId="35385"/>
    <cellStyle name="40% - Акцент3 7 7 8" xfId="40632"/>
    <cellStyle name="40% - Акцент3 7 7 9" xfId="43383"/>
    <cellStyle name="40% - Акцент3 7 8" xfId="2432"/>
    <cellStyle name="40% — акцент3 7 8" xfId="32952"/>
    <cellStyle name="40% - Акцент3 7 8 10" xfId="49788"/>
    <cellStyle name="40% - Акцент3 7 8 2" xfId="6941"/>
    <cellStyle name="40% - Акцент3 7 8 3" xfId="18846"/>
    <cellStyle name="40% - Акцент3 7 8 4" xfId="20381"/>
    <cellStyle name="40% - Акцент3 7 8 5" xfId="37162"/>
    <cellStyle name="40% - Акцент3 7 8 6" xfId="33474"/>
    <cellStyle name="40% - Акцент3 7 8 7" xfId="40633"/>
    <cellStyle name="40% - Акцент3 7 8 8" xfId="43382"/>
    <cellStyle name="40% - Акцент3 7 8 9" xfId="47472"/>
    <cellStyle name="40% - Акцент3 7 9" xfId="2433"/>
    <cellStyle name="40% — акцент3 7 9" xfId="32328"/>
    <cellStyle name="40% - Акцент3 7 9 2" xfId="6942"/>
    <cellStyle name="40% - Акцент3 7 9 3" xfId="28308"/>
    <cellStyle name="40% - Акцент3 7 9 4" xfId="37008"/>
    <cellStyle name="40% - Акцент3 7 9 5" xfId="36460"/>
    <cellStyle name="40% - Акцент3 7 9 6" xfId="40634"/>
    <cellStyle name="40% - Акцент3 7 9 7" xfId="46841"/>
    <cellStyle name="40% - Акцент3 7 9 8" xfId="47394"/>
    <cellStyle name="40% - Акцент3 7 9 9" xfId="49789"/>
    <cellStyle name="40% - Акцент3 8" xfId="231"/>
    <cellStyle name="40% — акцент3 8" xfId="2435"/>
    <cellStyle name="40% - Акцент3 8 10" xfId="2436"/>
    <cellStyle name="40% — акцент3 8 10" xfId="26042"/>
    <cellStyle name="40% - Акцент3 8 10 2" xfId="6945"/>
    <cellStyle name="40% - Акцент3 8 10 3" xfId="36558"/>
    <cellStyle name="40% - Акцент3 8 10 4" xfId="38328"/>
    <cellStyle name="40% - Акцент3 8 10 5" xfId="40637"/>
    <cellStyle name="40% - Акцент3 8 10 6" xfId="46357"/>
    <cellStyle name="40% - Акцент3 8 10 7" xfId="47160"/>
    <cellStyle name="40% - Акцент3 8 10 8" xfId="49792"/>
    <cellStyle name="40% - Акцент3 8 11" xfId="2434"/>
    <cellStyle name="40% — акцент3 8 11" xfId="36706"/>
    <cellStyle name="40% - Акцент3 8 11 2" xfId="15679"/>
    <cellStyle name="40% - Акцент3 8 11 3" xfId="36606"/>
    <cellStyle name="40% - Акцент3 8 11 4" xfId="40635"/>
    <cellStyle name="40% - Акцент3 8 11 5" xfId="46677"/>
    <cellStyle name="40% - Акцент3 8 11 6" xfId="47318"/>
    <cellStyle name="40% - Акцент3 8 11 7" xfId="49790"/>
    <cellStyle name="40% - Акцент3 8 12" xfId="3963"/>
    <cellStyle name="40% — акцент3 8 12" xfId="36758"/>
    <cellStyle name="40% - Акцент3 8 13" xfId="4221"/>
    <cellStyle name="40% — акцент3 8 13" xfId="40636"/>
    <cellStyle name="40% - Акцент3 8 14" xfId="4508"/>
    <cellStyle name="40% — акцент3 8 14" xfId="46517"/>
    <cellStyle name="40% - Акцент3 8 15" xfId="4449"/>
    <cellStyle name="40% — акцент3 8 15" xfId="47241"/>
    <cellStyle name="40% - Акцент3 8 16" xfId="4599"/>
    <cellStyle name="40% — акцент3 8 16" xfId="49791"/>
    <cellStyle name="40% - Акцент3 8 17" xfId="6943"/>
    <cellStyle name="40% - Акцент3 8 18" xfId="8454"/>
    <cellStyle name="40% - Акцент3 8 18 2" xfId="21151"/>
    <cellStyle name="40% - Акцент3 8 19" xfId="8390"/>
    <cellStyle name="40% - Акцент3 8 19 2" xfId="21087"/>
    <cellStyle name="40% - Акцент3 8 2" xfId="232"/>
    <cellStyle name="40% — акцент3 8 2" xfId="6944"/>
    <cellStyle name="40% - Акцент3 8 2 10" xfId="10402"/>
    <cellStyle name="40% - Акцент3 8 2 11" xfId="10720"/>
    <cellStyle name="40% - Акцент3 8 2 12" xfId="11038"/>
    <cellStyle name="40% - Акцент3 8 2 13" xfId="11356"/>
    <cellStyle name="40% - Акцент3 8 2 14" xfId="11674"/>
    <cellStyle name="40% - Акцент3 8 2 15" xfId="11992"/>
    <cellStyle name="40% - Акцент3 8 2 16" xfId="12309"/>
    <cellStyle name="40% - Акцент3 8 2 17" xfId="12628"/>
    <cellStyle name="40% - Акцент3 8 2 18" xfId="12945"/>
    <cellStyle name="40% - Акцент3 8 2 19" xfId="13263"/>
    <cellStyle name="40% - Акцент3 8 2 2" xfId="2437"/>
    <cellStyle name="40% - Акцент3 8 2 2 2" xfId="6947"/>
    <cellStyle name="40% - Акцент3 8 2 20" xfId="13586"/>
    <cellStyle name="40% - Акцент3 8 2 21" xfId="13773"/>
    <cellStyle name="40% - Акцент3 8 2 22" xfId="18629"/>
    <cellStyle name="40% - Акцент3 8 2 23" xfId="17194"/>
    <cellStyle name="40% - Акцент3 8 2 24" xfId="15178"/>
    <cellStyle name="40% - Акцент3 8 2 25" xfId="26260"/>
    <cellStyle name="40% - Акцент3 8 2 26" xfId="29321"/>
    <cellStyle name="40% - Акцент3 8 2 27" xfId="27352"/>
    <cellStyle name="40% - Акцент3 8 2 28" xfId="34892"/>
    <cellStyle name="40% - Акцент3 8 2 29" xfId="36823"/>
    <cellStyle name="40% - Акцент3 8 2 3" xfId="3964"/>
    <cellStyle name="40% - Акцент3 8 2 30" xfId="38605"/>
    <cellStyle name="40% - Акцент3 8 2 31" xfId="44242"/>
    <cellStyle name="40% - Акцент3 8 2 32" xfId="45378"/>
    <cellStyle name="40% - Акцент3 8 2 33" xfId="47909"/>
    <cellStyle name="40% - Акцент3 8 2 4" xfId="6946"/>
    <cellStyle name="40% - Акцент3 8 2 5" xfId="8811"/>
    <cellStyle name="40% - Акцент3 8 2 6" xfId="9130"/>
    <cellStyle name="40% - Акцент3 8 2 7" xfId="9448"/>
    <cellStyle name="40% - Акцент3 8 2 8" xfId="9766"/>
    <cellStyle name="40% - Акцент3 8 2 9" xfId="10084"/>
    <cellStyle name="40% - Акцент3 8 20" xfId="8810"/>
    <cellStyle name="40% - Акцент3 8 21" xfId="9129"/>
    <cellStyle name="40% - Акцент3 8 22" xfId="9447"/>
    <cellStyle name="40% - Акцент3 8 23" xfId="9765"/>
    <cellStyle name="40% - Акцент3 8 24" xfId="10083"/>
    <cellStyle name="40% - Акцент3 8 25" xfId="10401"/>
    <cellStyle name="40% - Акцент3 8 26" xfId="10719"/>
    <cellStyle name="40% - Акцент3 8 27" xfId="11037"/>
    <cellStyle name="40% - Акцент3 8 28" xfId="11355"/>
    <cellStyle name="40% - Акцент3 8 29" xfId="11673"/>
    <cellStyle name="40% - Акцент3 8 3" xfId="2438"/>
    <cellStyle name="40% — акцент3 8 3" xfId="15680"/>
    <cellStyle name="40% - Акцент3 8 3 10" xfId="32885"/>
    <cellStyle name="40% - Акцент3 8 3 11" xfId="38171"/>
    <cellStyle name="40% - Акцент3 8 3 12" xfId="40639"/>
    <cellStyle name="40% - Акцент3 8 3 13" xfId="46050"/>
    <cellStyle name="40% - Акцент3 8 3 14" xfId="46573"/>
    <cellStyle name="40% - Акцент3 8 3 15" xfId="49793"/>
    <cellStyle name="40% - Акцент3 8 3 2" xfId="6948"/>
    <cellStyle name="40% - Акцент3 8 3 3" xfId="20078"/>
    <cellStyle name="40% - Акцент3 8 3 4" xfId="22860"/>
    <cellStyle name="40% - Акцент3 8 3 5" xfId="20387"/>
    <cellStyle name="40% - Акцент3 8 3 6" xfId="29815"/>
    <cellStyle name="40% - Акцент3 8 3 7" xfId="28494"/>
    <cellStyle name="40% - Акцент3 8 3 8" xfId="30887"/>
    <cellStyle name="40% - Акцент3 8 3 9" xfId="15668"/>
    <cellStyle name="40% - Акцент3 8 30" xfId="11991"/>
    <cellStyle name="40% - Акцент3 8 31" xfId="12308"/>
    <cellStyle name="40% - Акцент3 8 32" xfId="12627"/>
    <cellStyle name="40% - Акцент3 8 33" xfId="12944"/>
    <cellStyle name="40% - Акцент3 8 34" xfId="13262"/>
    <cellStyle name="40% - Акцент3 8 35" xfId="13585"/>
    <cellStyle name="40% - Акцент3 8 36" xfId="13774"/>
    <cellStyle name="40% - Акцент3 8 37" xfId="23234"/>
    <cellStyle name="40% - Акцент3 8 38" xfId="18259"/>
    <cellStyle name="40% - Акцент3 8 39" xfId="22558"/>
    <cellStyle name="40% - Акцент3 8 4" xfId="2439"/>
    <cellStyle name="40% — акцент3 8 4" xfId="24140"/>
    <cellStyle name="40% - Акцент3 8 4 10" xfId="38092"/>
    <cellStyle name="40% - Акцент3 8 4 11" xfId="40640"/>
    <cellStyle name="40% - Акцент3 8 4 12" xfId="45893"/>
    <cellStyle name="40% - Акцент3 8 4 13" xfId="47080"/>
    <cellStyle name="40% - Акцент3 8 4 14" xfId="49794"/>
    <cellStyle name="40% - Акцент3 8 4 2" xfId="6949"/>
    <cellStyle name="40% - Акцент3 8 4 3" xfId="24825"/>
    <cellStyle name="40% - Акцент3 8 4 4" xfId="23874"/>
    <cellStyle name="40% - Акцент3 8 4 5" xfId="29551"/>
    <cellStyle name="40% - Акцент3 8 4 6" xfId="29028"/>
    <cellStyle name="40% - Акцент3 8 4 7" xfId="18305"/>
    <cellStyle name="40% - Акцент3 8 4 8" xfId="17573"/>
    <cellStyle name="40% - Акцент3 8 4 9" xfId="32513"/>
    <cellStyle name="40% - Акцент3 8 40" xfId="18164"/>
    <cellStyle name="40% - Акцент3 8 41" xfId="23133"/>
    <cellStyle name="40% - Акцент3 8 42" xfId="29008"/>
    <cellStyle name="40% - Акцент3 8 43" xfId="31780"/>
    <cellStyle name="40% - Акцент3 8 44" xfId="36667"/>
    <cellStyle name="40% - Акцент3 8 45" xfId="38604"/>
    <cellStyle name="40% - Акцент3 8 46" xfId="44241"/>
    <cellStyle name="40% - Акцент3 8 47" xfId="43055"/>
    <cellStyle name="40% - Акцент3 8 48" xfId="47908"/>
    <cellStyle name="40% - Акцент3 8 5" xfId="2440"/>
    <cellStyle name="40% — акцент3 8 5" xfId="22601"/>
    <cellStyle name="40% - Акцент3 8 5 10" xfId="40641"/>
    <cellStyle name="40% - Акцент3 8 5 11" xfId="43381"/>
    <cellStyle name="40% - Акцент3 8 5 12" xfId="47003"/>
    <cellStyle name="40% - Акцент3 8 5 13" xfId="49795"/>
    <cellStyle name="40% - Акцент3 8 5 2" xfId="6950"/>
    <cellStyle name="40% - Акцент3 8 5 3" xfId="25601"/>
    <cellStyle name="40% - Акцент3 8 5 4" xfId="24895"/>
    <cellStyle name="40% - Акцент3 8 5 5" xfId="29949"/>
    <cellStyle name="40% - Акцент3 8 5 6" xfId="30625"/>
    <cellStyle name="40% - Акцент3 8 5 7" xfId="30832"/>
    <cellStyle name="40% - Акцент3 8 5 8" xfId="34640"/>
    <cellStyle name="40% - Акцент3 8 5 9" xfId="38014"/>
    <cellStyle name="40% - Акцент3 8 6" xfId="2441"/>
    <cellStyle name="40% — акцент3 8 6" xfId="26106"/>
    <cellStyle name="40% - Акцент3 8 6 10" xfId="43380"/>
    <cellStyle name="40% - Акцент3 8 6 11" xfId="46922"/>
    <cellStyle name="40% - Акцент3 8 6 12" xfId="49796"/>
    <cellStyle name="40% - Акцент3 8 6 2" xfId="6951"/>
    <cellStyle name="40% - Акцент3 8 6 3" xfId="18395"/>
    <cellStyle name="40% - Акцент3 8 6 4" xfId="25553"/>
    <cellStyle name="40% - Акцент3 8 6 5" xfId="29838"/>
    <cellStyle name="40% - Акцент3 8 6 6" xfId="25104"/>
    <cellStyle name="40% - Акцент3 8 6 7" xfId="32651"/>
    <cellStyle name="40% - Акцент3 8 6 8" xfId="37932"/>
    <cellStyle name="40% - Акцент3 8 6 9" xfId="40642"/>
    <cellStyle name="40% - Акцент3 8 7" xfId="2442"/>
    <cellStyle name="40% — акцент3 8 7" xfId="30614"/>
    <cellStyle name="40% - Акцент3 8 7 10" xfId="44651"/>
    <cellStyle name="40% - Акцент3 8 7 11" xfId="49797"/>
    <cellStyle name="40% - Акцент3 8 7 2" xfId="6952"/>
    <cellStyle name="40% - Акцент3 8 7 3" xfId="30550"/>
    <cellStyle name="40% - Акцент3 8 7 4" xfId="29462"/>
    <cellStyle name="40% - Акцент3 8 7 5" xfId="36311"/>
    <cellStyle name="40% - Акцент3 8 7 6" xfId="34205"/>
    <cellStyle name="40% - Акцент3 8 7 7" xfId="37849"/>
    <cellStyle name="40% - Акцент3 8 7 8" xfId="40643"/>
    <cellStyle name="40% - Акцент3 8 7 9" xfId="45736"/>
    <cellStyle name="40% - Акцент3 8 8" xfId="2443"/>
    <cellStyle name="40% — акцент3 8 8" xfId="28230"/>
    <cellStyle name="40% - Акцент3 8 8 10" xfId="49798"/>
    <cellStyle name="40% - Акцент3 8 8 2" xfId="6953"/>
    <cellStyle name="40% - Акцент3 8 8 3" xfId="19396"/>
    <cellStyle name="40% - Акцент3 8 8 4" xfId="36108"/>
    <cellStyle name="40% - Акцент3 8 8 5" xfId="34840"/>
    <cellStyle name="40% - Акцент3 8 8 6" xfId="33374"/>
    <cellStyle name="40% - Акцент3 8 8 7" xfId="40644"/>
    <cellStyle name="40% - Акцент3 8 8 8" xfId="45584"/>
    <cellStyle name="40% - Акцент3 8 8 9" xfId="42498"/>
    <cellStyle name="40% - Акцент3 8 9" xfId="2444"/>
    <cellStyle name="40% — акцент3 8 9" xfId="25989"/>
    <cellStyle name="40% - Акцент3 8 9 2" xfId="6954"/>
    <cellStyle name="40% - Акцент3 8 9 3" xfId="35916"/>
    <cellStyle name="40% - Акцент3 8 9 4" xfId="36018"/>
    <cellStyle name="40% - Акцент3 8 9 5" xfId="36907"/>
    <cellStyle name="40% - Акцент3 8 9 6" xfId="40645"/>
    <cellStyle name="40% - Акцент3 8 9 7" xfId="45419"/>
    <cellStyle name="40% - Акцент3 8 9 8" xfId="44480"/>
    <cellStyle name="40% - Акцент3 8 9 9" xfId="49799"/>
    <cellStyle name="40% - Акцент3 9" xfId="233"/>
    <cellStyle name="40% — акцент3 9" xfId="2446"/>
    <cellStyle name="40% - Акцент3 9 10" xfId="2447"/>
    <cellStyle name="40% — акцент3 9 10" xfId="35523"/>
    <cellStyle name="40% - Акцент3 9 10 2" xfId="6957"/>
    <cellStyle name="40% - Акцент3 9 10 3" xfId="31547"/>
    <cellStyle name="40% - Акцент3 9 10 4" xfId="37106"/>
    <cellStyle name="40% - Акцент3 9 10 5" xfId="40648"/>
    <cellStyle name="40% - Акцент3 9 10 6" xfId="44933"/>
    <cellStyle name="40% - Акцент3 9 10 7" xfId="46770"/>
    <cellStyle name="40% - Акцент3 9 10 8" xfId="49802"/>
    <cellStyle name="40% - Акцент3 9 11" xfId="2445"/>
    <cellStyle name="40% — акцент3 9 11" xfId="28335"/>
    <cellStyle name="40% - Акцент3 9 11 2" xfId="15690"/>
    <cellStyle name="40% - Акцент3 9 11 3" xfId="37769"/>
    <cellStyle name="40% - Акцент3 9 11 4" xfId="40646"/>
    <cellStyle name="40% - Акцент3 9 11 5" xfId="45261"/>
    <cellStyle name="40% - Акцент3 9 11 6" xfId="45987"/>
    <cellStyle name="40% - Акцент3 9 11 7" xfId="49800"/>
    <cellStyle name="40% - Акцент3 9 12" xfId="3965"/>
    <cellStyle name="40% — акцент3 9 12" xfId="37693"/>
    <cellStyle name="40% - Акцент3 9 13" xfId="4222"/>
    <cellStyle name="40% — акцент3 9 13" xfId="40647"/>
    <cellStyle name="40% - Акцент3 9 14" xfId="4510"/>
    <cellStyle name="40% — акцент3 9 14" xfId="45098"/>
    <cellStyle name="40% - Акцент3 9 15" xfId="4440"/>
    <cellStyle name="40% — акцент3 9 15" xfId="46608"/>
    <cellStyle name="40% - Акцент3 9 16" xfId="4608"/>
    <cellStyle name="40% — акцент3 9 16" xfId="49801"/>
    <cellStyle name="40% - Акцент3 9 17" xfId="6955"/>
    <cellStyle name="40% - Акцент3 9 18" xfId="8456"/>
    <cellStyle name="40% - Акцент3 9 18 2" xfId="21153"/>
    <cellStyle name="40% - Акцент3 9 19" xfId="8388"/>
    <cellStyle name="40% - Акцент3 9 19 2" xfId="21085"/>
    <cellStyle name="40% - Акцент3 9 2" xfId="234"/>
    <cellStyle name="40% — акцент3 9 2" xfId="6956"/>
    <cellStyle name="40% - Акцент3 9 2 10" xfId="10404"/>
    <cellStyle name="40% - Акцент3 9 2 11" xfId="10722"/>
    <cellStyle name="40% - Акцент3 9 2 12" xfId="11040"/>
    <cellStyle name="40% - Акцент3 9 2 13" xfId="11358"/>
    <cellStyle name="40% - Акцент3 9 2 14" xfId="11676"/>
    <cellStyle name="40% - Акцент3 9 2 15" xfId="11994"/>
    <cellStyle name="40% - Акцент3 9 2 16" xfId="12311"/>
    <cellStyle name="40% - Акцент3 9 2 17" xfId="12630"/>
    <cellStyle name="40% - Акцент3 9 2 18" xfId="12947"/>
    <cellStyle name="40% - Акцент3 9 2 19" xfId="13265"/>
    <cellStyle name="40% - Акцент3 9 2 2" xfId="2448"/>
    <cellStyle name="40% - Акцент3 9 2 2 2" xfId="6959"/>
    <cellStyle name="40% - Акцент3 9 2 20" xfId="13588"/>
    <cellStyle name="40% - Акцент3 9 2 21" xfId="13771"/>
    <cellStyle name="40% - Акцент3 9 2 22" xfId="23528"/>
    <cellStyle name="40% - Акцент3 9 2 23" xfId="24390"/>
    <cellStyle name="40% - Акцент3 9 2 24" xfId="28673"/>
    <cellStyle name="40% - Акцент3 9 2 25" xfId="26605"/>
    <cellStyle name="40% - Акцент3 9 2 26" xfId="26600"/>
    <cellStyle name="40% - Акцент3 9 2 27" xfId="21287"/>
    <cellStyle name="40% - Акцент3 9 2 28" xfId="35294"/>
    <cellStyle name="40% - Акцент3 9 2 29" xfId="28762"/>
    <cellStyle name="40% - Акцент3 9 2 3" xfId="3966"/>
    <cellStyle name="40% - Акцент3 9 2 30" xfId="38607"/>
    <cellStyle name="40% - Акцент3 9 2 31" xfId="41792"/>
    <cellStyle name="40% - Акцент3 9 2 32" xfId="45821"/>
    <cellStyle name="40% - Акцент3 9 2 33" xfId="47911"/>
    <cellStyle name="40% - Акцент3 9 2 4" xfId="6958"/>
    <cellStyle name="40% - Акцент3 9 2 5" xfId="8813"/>
    <cellStyle name="40% - Акцент3 9 2 6" xfId="9132"/>
    <cellStyle name="40% - Акцент3 9 2 7" xfId="9450"/>
    <cellStyle name="40% - Акцент3 9 2 8" xfId="9768"/>
    <cellStyle name="40% - Акцент3 9 2 9" xfId="10086"/>
    <cellStyle name="40% - Акцент3 9 20" xfId="8812"/>
    <cellStyle name="40% - Акцент3 9 21" xfId="9131"/>
    <cellStyle name="40% - Акцент3 9 22" xfId="9449"/>
    <cellStyle name="40% - Акцент3 9 23" xfId="9767"/>
    <cellStyle name="40% - Акцент3 9 24" xfId="10085"/>
    <cellStyle name="40% - Акцент3 9 25" xfId="10403"/>
    <cellStyle name="40% - Акцент3 9 26" xfId="10721"/>
    <cellStyle name="40% - Акцент3 9 27" xfId="11039"/>
    <cellStyle name="40% - Акцент3 9 28" xfId="11357"/>
    <cellStyle name="40% - Акцент3 9 29" xfId="11675"/>
    <cellStyle name="40% - Акцент3 9 3" xfId="2449"/>
    <cellStyle name="40% — акцент3 9 3" xfId="15691"/>
    <cellStyle name="40% - Акцент3 9 3 10" xfId="30923"/>
    <cellStyle name="40% - Акцент3 9 3 11" xfId="36952"/>
    <cellStyle name="40% - Акцент3 9 3 12" xfId="40650"/>
    <cellStyle name="40% - Акцент3 9 3 13" xfId="44604"/>
    <cellStyle name="40% - Акцент3 9 3 14" xfId="39615"/>
    <cellStyle name="40% - Акцент3 9 3 15" xfId="49803"/>
    <cellStyle name="40% - Акцент3 9 3 2" xfId="6960"/>
    <cellStyle name="40% - Акцент3 9 3 3" xfId="20076"/>
    <cellStyle name="40% - Акцент3 9 3 4" xfId="19595"/>
    <cellStyle name="40% - Акцент3 9 3 5" xfId="25180"/>
    <cellStyle name="40% - Акцент3 9 3 6" xfId="18160"/>
    <cellStyle name="40% - Акцент3 9 3 7" xfId="25346"/>
    <cellStyle name="40% - Акцент3 9 3 8" xfId="26587"/>
    <cellStyle name="40% - Акцент3 9 3 9" xfId="34931"/>
    <cellStyle name="40% - Акцент3 9 30" xfId="11993"/>
    <cellStyle name="40% - Акцент3 9 31" xfId="12310"/>
    <cellStyle name="40% - Акцент3 9 32" xfId="12629"/>
    <cellStyle name="40% - Акцент3 9 33" xfId="12946"/>
    <cellStyle name="40% - Акцент3 9 34" xfId="13264"/>
    <cellStyle name="40% - Акцент3 9 35" xfId="13587"/>
    <cellStyle name="40% - Акцент3 9 36" xfId="13772"/>
    <cellStyle name="40% - Акцент3 9 37" xfId="14559"/>
    <cellStyle name="40% - Акцент3 9 38" xfId="23422"/>
    <cellStyle name="40% - Акцент3 9 39" xfId="19515"/>
    <cellStyle name="40% - Акцент3 9 4" xfId="2450"/>
    <cellStyle name="40% — акцент3 9 4" xfId="21530"/>
    <cellStyle name="40% - Акцент3 9 4 10" xfId="26463"/>
    <cellStyle name="40% - Акцент3 9 4 11" xfId="40651"/>
    <cellStyle name="40% - Акцент3 9 4 12" xfId="43379"/>
    <cellStyle name="40% - Акцент3 9 4 13" xfId="42882"/>
    <cellStyle name="40% - Акцент3 9 4 14" xfId="49804"/>
    <cellStyle name="40% - Акцент3 9 4 2" xfId="6961"/>
    <cellStyle name="40% - Акцент3 9 4 3" xfId="19677"/>
    <cellStyle name="40% - Акцент3 9 4 4" xfId="18367"/>
    <cellStyle name="40% - Акцент3 9 4 5" xfId="15038"/>
    <cellStyle name="40% - Акцент3 9 4 6" xfId="27915"/>
    <cellStyle name="40% - Акцент3 9 4 7" xfId="30382"/>
    <cellStyle name="40% - Акцент3 9 4 8" xfId="33238"/>
    <cellStyle name="40% - Акцент3 9 4 9" xfId="32125"/>
    <cellStyle name="40% - Акцент3 9 40" xfId="28772"/>
    <cellStyle name="40% - Акцент3 9 41" xfId="27320"/>
    <cellStyle name="40% - Акцент3 9 42" xfId="29868"/>
    <cellStyle name="40% - Акцент3 9 43" xfId="35096"/>
    <cellStyle name="40% - Акцент3 9 44" xfId="22894"/>
    <cellStyle name="40% - Акцент3 9 45" xfId="38606"/>
    <cellStyle name="40% - Акцент3 9 46" xfId="41793"/>
    <cellStyle name="40% - Акцент3 9 47" xfId="45978"/>
    <cellStyle name="40% - Акцент3 9 48" xfId="47910"/>
    <cellStyle name="40% - Акцент3 9 5" xfId="2451"/>
    <cellStyle name="40% — акцент3 9 5" xfId="23659"/>
    <cellStyle name="40% - Акцент3 9 5 10" xfId="40652"/>
    <cellStyle name="40% - Акцент3 9 5 11" xfId="42363"/>
    <cellStyle name="40% - Акцент3 9 5 12" xfId="41917"/>
    <cellStyle name="40% - Акцент3 9 5 13" xfId="49805"/>
    <cellStyle name="40% - Акцент3 9 5 2" xfId="6962"/>
    <cellStyle name="40% - Акцент3 9 5 3" xfId="18241"/>
    <cellStyle name="40% - Акцент3 9 5 4" xfId="25926"/>
    <cellStyle name="40% - Акцент3 9 5 5" xfId="19116"/>
    <cellStyle name="40% - Акцент3 9 5 6" xfId="30606"/>
    <cellStyle name="40% - Акцент3 9 5 7" xfId="20318"/>
    <cellStyle name="40% - Акцент3 9 5 8" xfId="18015"/>
    <cellStyle name="40% - Акцент3 9 5 9" xfId="34973"/>
    <cellStyle name="40% - Акцент3 9 6" xfId="2452"/>
    <cellStyle name="40% — акцент3 9 6" xfId="18333"/>
    <cellStyle name="40% - Акцент3 9 6 10" xfId="43378"/>
    <cellStyle name="40% - Акцент3 9 6 11" xfId="45792"/>
    <cellStyle name="40% - Акцент3 9 6 12" xfId="49806"/>
    <cellStyle name="40% - Акцент3 9 6 2" xfId="6963"/>
    <cellStyle name="40% - Акцент3 9 6 3" xfId="16942"/>
    <cellStyle name="40% - Акцент3 9 6 4" xfId="26014"/>
    <cellStyle name="40% - Акцент3 9 6 5" xfId="31107"/>
    <cellStyle name="40% - Акцент3 9 6 6" xfId="23072"/>
    <cellStyle name="40% - Акцент3 9 6 7" xfId="35864"/>
    <cellStyle name="40% - Акцент3 9 6 8" xfId="32013"/>
    <cellStyle name="40% - Акцент3 9 6 9" xfId="40653"/>
    <cellStyle name="40% - Акцент3 9 7" xfId="2453"/>
    <cellStyle name="40% — акцент3 9 7" xfId="23284"/>
    <cellStyle name="40% - Акцент3 9 7 10" xfId="42881"/>
    <cellStyle name="40% - Акцент3 9 7 11" xfId="49807"/>
    <cellStyle name="40% - Акцент3 9 7 2" xfId="6964"/>
    <cellStyle name="40% - Акцент3 9 7 3" xfId="20510"/>
    <cellStyle name="40% - Акцент3 9 7 4" xfId="15296"/>
    <cellStyle name="40% - Акцент3 9 7 5" xfId="31120"/>
    <cellStyle name="40% - Акцент3 9 7 6" xfId="31587"/>
    <cellStyle name="40% - Акцент3 9 7 7" xfId="37060"/>
    <cellStyle name="40% - Акцент3 9 7 8" xfId="40654"/>
    <cellStyle name="40% - Акцент3 9 7 9" xfId="43377"/>
    <cellStyle name="40% - Акцент3 9 8" xfId="2454"/>
    <cellStyle name="40% — акцент3 9 8" xfId="19526"/>
    <cellStyle name="40% - Акцент3 9 8 10" xfId="49808"/>
    <cellStyle name="40% - Акцент3 9 8 2" xfId="6965"/>
    <cellStyle name="40% - Акцент3 9 8 3" xfId="23392"/>
    <cellStyle name="40% - Акцент3 9 8 4" xfId="34406"/>
    <cellStyle name="40% - Акцент3 9 8 5" xfId="29273"/>
    <cellStyle name="40% - Акцент3 9 8 6" xfId="33145"/>
    <cellStyle name="40% - Акцент3 9 8 7" xfId="40655"/>
    <cellStyle name="40% - Акцент3 9 8 8" xfId="43376"/>
    <cellStyle name="40% - Акцент3 9 8 9" xfId="44535"/>
    <cellStyle name="40% - Акцент3 9 9" xfId="2455"/>
    <cellStyle name="40% — акцент3 9 9" xfId="32906"/>
    <cellStyle name="40% - Акцент3 9 9 2" xfId="6966"/>
    <cellStyle name="40% - Акцент3 9 9 3" xfId="14877"/>
    <cellStyle name="40% - Акцент3 9 9 4" xfId="14240"/>
    <cellStyle name="40% - Акцент3 9 9 5" xfId="37251"/>
    <cellStyle name="40% - Акцент3 9 9 6" xfId="40656"/>
    <cellStyle name="40% - Акцент3 9 9 7" xfId="43375"/>
    <cellStyle name="40% - Акцент3 9 9 8" xfId="44698"/>
    <cellStyle name="40% - Акцент3 9 9 9" xfId="49809"/>
    <cellStyle name="40% — акцент4" xfId="235"/>
    <cellStyle name="40% - Акцент4 10" xfId="236"/>
    <cellStyle name="40% — акцент4 10" xfId="2458"/>
    <cellStyle name="40% - Акцент4 10 10" xfId="2459"/>
    <cellStyle name="40% — акцент4 10 10" xfId="19288"/>
    <cellStyle name="40% - Акцент4 10 10 2" xfId="6970"/>
    <cellStyle name="40% - Акцент4 10 10 3" xfId="35203"/>
    <cellStyle name="40% - Акцент4 10 10 4" xfId="33613"/>
    <cellStyle name="40% - Акцент4 10 10 5" xfId="40660"/>
    <cellStyle name="40% - Акцент4 10 10 6" xfId="46675"/>
    <cellStyle name="40% - Акцент4 10 10 7" xfId="44534"/>
    <cellStyle name="40% - Акцент4 10 10 8" xfId="49812"/>
    <cellStyle name="40% - Акцент4 10 11" xfId="2457"/>
    <cellStyle name="40% — акцент4 10 11" xfId="34999"/>
    <cellStyle name="40% - Акцент4 10 11 2" xfId="15701"/>
    <cellStyle name="40% - Акцент4 10 11 3" xfId="37558"/>
    <cellStyle name="40% - Акцент4 10 11 4" xfId="40658"/>
    <cellStyle name="40% - Акцент4 10 11 5" xfId="43373"/>
    <cellStyle name="40% - Акцент4 10 11 6" xfId="44990"/>
    <cellStyle name="40% - Акцент4 10 11 7" xfId="49810"/>
    <cellStyle name="40% - Акцент4 10 12" xfId="3968"/>
    <cellStyle name="40% — акцент4 10 12" xfId="35380"/>
    <cellStyle name="40% - Акцент4 10 13" xfId="4224"/>
    <cellStyle name="40% — акцент4 10 13" xfId="40659"/>
    <cellStyle name="40% - Акцент4 10 14" xfId="4513"/>
    <cellStyle name="40% — акцент4 10 14" xfId="46839"/>
    <cellStyle name="40% - Акцент4 10 15" xfId="4433"/>
    <cellStyle name="40% — акцент4 10 15" xfId="45155"/>
    <cellStyle name="40% - Акцент4 10 16" xfId="4615"/>
    <cellStyle name="40% — акцент4 10 16" xfId="49811"/>
    <cellStyle name="40% - Акцент4 10 17" xfId="6968"/>
    <cellStyle name="40% - Акцент4 10 18" xfId="8458"/>
    <cellStyle name="40% - Акцент4 10 18 2" xfId="21155"/>
    <cellStyle name="40% - Акцент4 10 19" xfId="8385"/>
    <cellStyle name="40% - Акцент4 10 19 2" xfId="21082"/>
    <cellStyle name="40% - Акцент4 10 2" xfId="237"/>
    <cellStyle name="40% — акцент4 10 2" xfId="6969"/>
    <cellStyle name="40% - Акцент4 10 2 10" xfId="10407"/>
    <cellStyle name="40% - Акцент4 10 2 11" xfId="10725"/>
    <cellStyle name="40% - Акцент4 10 2 12" xfId="11043"/>
    <cellStyle name="40% - Акцент4 10 2 13" xfId="11361"/>
    <cellStyle name="40% - Акцент4 10 2 14" xfId="11679"/>
    <cellStyle name="40% - Акцент4 10 2 15" xfId="11997"/>
    <cellStyle name="40% - Акцент4 10 2 16" xfId="12314"/>
    <cellStyle name="40% - Акцент4 10 2 17" xfId="12633"/>
    <cellStyle name="40% - Акцент4 10 2 18" xfId="12950"/>
    <cellStyle name="40% - Акцент4 10 2 19" xfId="13268"/>
    <cellStyle name="40% - Акцент4 10 2 2" xfId="2460"/>
    <cellStyle name="40% - Акцент4 10 2 2 2" xfId="6972"/>
    <cellStyle name="40% - Акцент4 10 2 20" xfId="13591"/>
    <cellStyle name="40% - Акцент4 10 2 21" xfId="20879"/>
    <cellStyle name="40% - Акцент4 10 2 22" xfId="18630"/>
    <cellStyle name="40% - Акцент4 10 2 23" xfId="25390"/>
    <cellStyle name="40% - Акцент4 10 2 24" xfId="19419"/>
    <cellStyle name="40% - Акцент4 10 2 25" xfId="29237"/>
    <cellStyle name="40% - Акцент4 10 2 26" xfId="31642"/>
    <cellStyle name="40% - Акцент4 10 2 27" xfId="26869"/>
    <cellStyle name="40% - Акцент4 10 2 28" xfId="35485"/>
    <cellStyle name="40% - Акцент4 10 2 29" xfId="37122"/>
    <cellStyle name="40% - Акцент4 10 2 3" xfId="3969"/>
    <cellStyle name="40% - Акцент4 10 2 30" xfId="38610"/>
    <cellStyle name="40% - Акцент4 10 2 31" xfId="41791"/>
    <cellStyle name="40% - Акцент4 10 2 32" xfId="45852"/>
    <cellStyle name="40% - Акцент4 10 2 33" xfId="47914"/>
    <cellStyle name="40% - Акцент4 10 2 4" xfId="6971"/>
    <cellStyle name="40% - Акцент4 10 2 5" xfId="8816"/>
    <cellStyle name="40% - Акцент4 10 2 6" xfId="9135"/>
    <cellStyle name="40% - Акцент4 10 2 7" xfId="9453"/>
    <cellStyle name="40% - Акцент4 10 2 8" xfId="9771"/>
    <cellStyle name="40% - Акцент4 10 2 9" xfId="10089"/>
    <cellStyle name="40% - Акцент4 10 20" xfId="8815"/>
    <cellStyle name="40% - Акцент4 10 21" xfId="9134"/>
    <cellStyle name="40% - Акцент4 10 22" xfId="9452"/>
    <cellStyle name="40% - Акцент4 10 23" xfId="9770"/>
    <cellStyle name="40% - Акцент4 10 24" xfId="10088"/>
    <cellStyle name="40% - Акцент4 10 25" xfId="10406"/>
    <cellStyle name="40% - Акцент4 10 26" xfId="10724"/>
    <cellStyle name="40% - Акцент4 10 27" xfId="11042"/>
    <cellStyle name="40% - Акцент4 10 28" xfId="11360"/>
    <cellStyle name="40% - Акцент4 10 29" xfId="11678"/>
    <cellStyle name="40% - Акцент4 10 3" xfId="2461"/>
    <cellStyle name="40% — акцент4 10 3" xfId="15702"/>
    <cellStyle name="40% - Акцент4 10 3 10" xfId="35588"/>
    <cellStyle name="40% - Акцент4 10 3 11" xfId="36239"/>
    <cellStyle name="40% - Акцент4 10 3 12" xfId="40662"/>
    <cellStyle name="40% - Акцент4 10 3 13" xfId="46355"/>
    <cellStyle name="40% - Акцент4 10 3 14" xfId="44825"/>
    <cellStyle name="40% - Акцент4 10 3 15" xfId="49813"/>
    <cellStyle name="40% - Акцент4 10 3 2" xfId="6973"/>
    <cellStyle name="40% - Акцент4 10 3 3" xfId="20068"/>
    <cellStyle name="40% - Акцент4 10 3 4" xfId="19980"/>
    <cellStyle name="40% - Акцент4 10 3 5" xfId="22562"/>
    <cellStyle name="40% - Акцент4 10 3 6" xfId="28072"/>
    <cellStyle name="40% - Акцент4 10 3 7" xfId="30163"/>
    <cellStyle name="40% - Акцент4 10 3 8" xfId="24713"/>
    <cellStyle name="40% - Акцент4 10 3 9" xfId="24581"/>
    <cellStyle name="40% - Акцент4 10 30" xfId="11996"/>
    <cellStyle name="40% - Акцент4 10 31" xfId="12313"/>
    <cellStyle name="40% - Акцент4 10 32" xfId="12632"/>
    <cellStyle name="40% - Акцент4 10 33" xfId="12949"/>
    <cellStyle name="40% - Акцент4 10 34" xfId="13267"/>
    <cellStyle name="40% - Акцент4 10 35" xfId="13590"/>
    <cellStyle name="40% - Акцент4 10 36" xfId="25643"/>
    <cellStyle name="40% - Акцент4 10 37" xfId="24103"/>
    <cellStyle name="40% - Акцент4 10 38" xfId="18388"/>
    <cellStyle name="40% - Акцент4 10 39" xfId="24837"/>
    <cellStyle name="40% - Акцент4 10 4" xfId="2462"/>
    <cellStyle name="40% — акцент4 10 4" xfId="20071"/>
    <cellStyle name="40% - Акцент4 10 4 10" xfId="35964"/>
    <cellStyle name="40% - Акцент4 10 4 11" xfId="40663"/>
    <cellStyle name="40% - Акцент4 10 4 12" xfId="46200"/>
    <cellStyle name="40% - Акцент4 10 4 13" xfId="44991"/>
    <cellStyle name="40% - Акцент4 10 4 14" xfId="49814"/>
    <cellStyle name="40% - Акцент4 10 4 2" xfId="6974"/>
    <cellStyle name="40% - Акцент4 10 4 3" xfId="15507"/>
    <cellStyle name="40% - Акцент4 10 4 4" xfId="23468"/>
    <cellStyle name="40% - Акцент4 10 4 5" xfId="28354"/>
    <cellStyle name="40% - Акцент4 10 4 6" xfId="24302"/>
    <cellStyle name="40% - Акцент4 10 4 7" xfId="26872"/>
    <cellStyle name="40% - Акцент4 10 4 8" xfId="34417"/>
    <cellStyle name="40% - Акцент4 10 4 9" xfId="29725"/>
    <cellStyle name="40% - Акцент4 10 40" xfId="27784"/>
    <cellStyle name="40% - Акцент4 10 41" xfId="31394"/>
    <cellStyle name="40% - Акцент4 10 42" xfId="17495"/>
    <cellStyle name="40% - Акцент4 10 43" xfId="31528"/>
    <cellStyle name="40% - Акцент4 10 44" xfId="36969"/>
    <cellStyle name="40% - Акцент4 10 45" xfId="38609"/>
    <cellStyle name="40% - Акцент4 10 46" xfId="44240"/>
    <cellStyle name="40% - Акцент4 10 47" xfId="45695"/>
    <cellStyle name="40% - Акцент4 10 48" xfId="47913"/>
    <cellStyle name="40% - Акцент4 10 5" xfId="2463"/>
    <cellStyle name="40% — акцент4 10 5" xfId="24876"/>
    <cellStyle name="40% - Акцент4 10 5 10" xfId="40664"/>
    <cellStyle name="40% - Акцент4 10 5 11" xfId="43372"/>
    <cellStyle name="40% - Акцент4 10 5 12" xfId="45156"/>
    <cellStyle name="40% - Акцент4 10 5 13" xfId="49815"/>
    <cellStyle name="40% - Акцент4 10 5 2" xfId="6975"/>
    <cellStyle name="40% - Акцент4 10 5 3" xfId="25391"/>
    <cellStyle name="40% - Акцент4 10 5 4" xfId="28701"/>
    <cellStyle name="40% - Акцент4 10 5 5" xfId="30821"/>
    <cellStyle name="40% - Акцент4 10 5 6" xfId="31050"/>
    <cellStyle name="40% - Акцент4 10 5 7" xfId="32862"/>
    <cellStyle name="40% - Акцент4 10 5 8" xfId="23560"/>
    <cellStyle name="40% - Акцент4 10 5 9" xfId="35845"/>
    <cellStyle name="40% - Акцент4 10 6" xfId="2464"/>
    <cellStyle name="40% — акцент4 10 6" xfId="27068"/>
    <cellStyle name="40% - Акцент4 10 6 10" xfId="46048"/>
    <cellStyle name="40% - Акцент4 10 6 11" xfId="45317"/>
    <cellStyle name="40% - Акцент4 10 6 12" xfId="49816"/>
    <cellStyle name="40% - Акцент4 10 6 2" xfId="6976"/>
    <cellStyle name="40% - Акцент4 10 6 3" xfId="28930"/>
    <cellStyle name="40% - Акцент4 10 6 4" xfId="27211"/>
    <cellStyle name="40% - Акцент4 10 6 5" xfId="34710"/>
    <cellStyle name="40% - Акцент4 10 6 6" xfId="28968"/>
    <cellStyle name="40% - Акцент4 10 6 7" xfId="31874"/>
    <cellStyle name="40% - Акцент4 10 6 8" xfId="35570"/>
    <cellStyle name="40% - Акцент4 10 6 9" xfId="40665"/>
    <cellStyle name="40% - Акцент4 10 7" xfId="2465"/>
    <cellStyle name="40% — акцент4 10 7" xfId="22623"/>
    <cellStyle name="40% - Акцент4 10 7 10" xfId="45478"/>
    <cellStyle name="40% - Акцент4 10 7 11" xfId="49817"/>
    <cellStyle name="40% - Акцент4 10 7 2" xfId="6977"/>
    <cellStyle name="40% - Акцент4 10 7 3" xfId="29004"/>
    <cellStyle name="40% - Акцент4 10 7 4" xfId="34480"/>
    <cellStyle name="40% - Акцент4 10 7 5" xfId="28118"/>
    <cellStyle name="40% - Акцент4 10 7 6" xfId="33155"/>
    <cellStyle name="40% - Акцент4 10 7 7" xfId="27051"/>
    <cellStyle name="40% - Акцент4 10 7 8" xfId="40666"/>
    <cellStyle name="40% - Акцент4 10 7 9" xfId="45891"/>
    <cellStyle name="40% - Акцент4 10 8" xfId="2466"/>
    <cellStyle name="40% — акцент4 10 8" xfId="25890"/>
    <cellStyle name="40% - Акцент4 10 8 10" xfId="49818"/>
    <cellStyle name="40% - Акцент4 10 8 2" xfId="6978"/>
    <cellStyle name="40% - Акцент4 10 8 3" xfId="34251"/>
    <cellStyle name="40% - Акцент4 10 8 4" xfId="25463"/>
    <cellStyle name="40% - Акцент4 10 8 5" xfId="35829"/>
    <cellStyle name="40% - Акцент4 10 8 6" xfId="35186"/>
    <cellStyle name="40% - Акцент4 10 8 7" xfId="40667"/>
    <cellStyle name="40% - Акцент4 10 8 8" xfId="45734"/>
    <cellStyle name="40% - Акцент4 10 8 9" xfId="45639"/>
    <cellStyle name="40% - Акцент4 10 9" xfId="2467"/>
    <cellStyle name="40% — акцент4 10 9" xfId="28327"/>
    <cellStyle name="40% - Акцент4 10 9 2" xfId="6979"/>
    <cellStyle name="40% - Акцент4 10 9 3" xfId="31321"/>
    <cellStyle name="40% - Акцент4 10 9 4" xfId="35977"/>
    <cellStyle name="40% - Акцент4 10 9 5" xfId="34963"/>
    <cellStyle name="40% - Акцент4 10 9 6" xfId="40668"/>
    <cellStyle name="40% - Акцент4 10 9 7" xfId="45582"/>
    <cellStyle name="40% - Акцент4 10 9 8" xfId="42883"/>
    <cellStyle name="40% - Акцент4 10 9 9" xfId="49819"/>
    <cellStyle name="40% - Акцент4 11" xfId="238"/>
    <cellStyle name="40% — акцент4 11" xfId="2469"/>
    <cellStyle name="40% - Акцент4 11 10" xfId="2470"/>
    <cellStyle name="40% — акцент4 11 10" xfId="33081"/>
    <cellStyle name="40% - Акцент4 11 10 2" xfId="6982"/>
    <cellStyle name="40% - Акцент4 11 10 3" xfId="37468"/>
    <cellStyle name="40% - Акцент4 11 10 4" xfId="31517"/>
    <cellStyle name="40% - Акцент4 11 10 5" xfId="40671"/>
    <cellStyle name="40% - Акцент4 11 10 6" xfId="45096"/>
    <cellStyle name="40% - Акцент4 11 10 7" xfId="46256"/>
    <cellStyle name="40% - Акцент4 11 10 8" xfId="49822"/>
    <cellStyle name="40% - Акцент4 11 11" xfId="2468"/>
    <cellStyle name="40% — акцент4 11 11" xfId="37617"/>
    <cellStyle name="40% - Акцент4 11 11 2" xfId="15712"/>
    <cellStyle name="40% - Акцент4 11 11 3" xfId="35480"/>
    <cellStyle name="40% - Акцент4 11 11 4" xfId="40669"/>
    <cellStyle name="40% - Акцент4 11 11 5" xfId="45417"/>
    <cellStyle name="40% - Акцент4 11 11 6" xfId="44591"/>
    <cellStyle name="40% - Акцент4 11 11 7" xfId="49820"/>
    <cellStyle name="40% - Акцент4 11 12" xfId="3970"/>
    <cellStyle name="40% — акцент4 11 12" xfId="15869"/>
    <cellStyle name="40% - Акцент4 11 13" xfId="4225"/>
    <cellStyle name="40% — акцент4 11 13" xfId="40670"/>
    <cellStyle name="40% - Акцент4 11 14" xfId="4515"/>
    <cellStyle name="40% — акцент4 11 14" xfId="45259"/>
    <cellStyle name="40% - Акцент4 11 15" xfId="4429"/>
    <cellStyle name="40% — акцент4 11 15" xfId="46105"/>
    <cellStyle name="40% - Акцент4 11 16" xfId="4619"/>
    <cellStyle name="40% — акцент4 11 16" xfId="49821"/>
    <cellStyle name="40% - Акцент4 11 17" xfId="6980"/>
    <cellStyle name="40% - Акцент4 11 18" xfId="8459"/>
    <cellStyle name="40% - Акцент4 11 18 2" xfId="21156"/>
    <cellStyle name="40% - Акцент4 11 19" xfId="8383"/>
    <cellStyle name="40% - Акцент4 11 19 2" xfId="21080"/>
    <cellStyle name="40% - Акцент4 11 2" xfId="239"/>
    <cellStyle name="40% — акцент4 11 2" xfId="6981"/>
    <cellStyle name="40% - Акцент4 11 2 10" xfId="10409"/>
    <cellStyle name="40% - Акцент4 11 2 11" xfId="10727"/>
    <cellStyle name="40% - Акцент4 11 2 12" xfId="11045"/>
    <cellStyle name="40% - Акцент4 11 2 13" xfId="11363"/>
    <cellStyle name="40% - Акцент4 11 2 14" xfId="11681"/>
    <cellStyle name="40% - Акцент4 11 2 15" xfId="11999"/>
    <cellStyle name="40% - Акцент4 11 2 16" xfId="12316"/>
    <cellStyle name="40% - Акцент4 11 2 17" xfId="12635"/>
    <cellStyle name="40% - Акцент4 11 2 18" xfId="12952"/>
    <cellStyle name="40% - Акцент4 11 2 19" xfId="13270"/>
    <cellStyle name="40% - Акцент4 11 2 2" xfId="2471"/>
    <cellStyle name="40% - Акцент4 11 2 2 2" xfId="6984"/>
    <cellStyle name="40% - Акцент4 11 2 20" xfId="13593"/>
    <cellStyle name="40% - Акцент4 11 2 21" xfId="13769"/>
    <cellStyle name="40% - Акцент4 11 2 22" xfId="15683"/>
    <cellStyle name="40% - Акцент4 11 2 23" xfId="18511"/>
    <cellStyle name="40% - Акцент4 11 2 24" xfId="29242"/>
    <cellStyle name="40% - Акцент4 11 2 25" xfId="27347"/>
    <cellStyle name="40% - Акцент4 11 2 26" xfId="23049"/>
    <cellStyle name="40% - Акцент4 11 2 27" xfId="18970"/>
    <cellStyle name="40% - Акцент4 11 2 28" xfId="35878"/>
    <cellStyle name="40% - Акцент4 11 2 29" xfId="31265"/>
    <cellStyle name="40% - Акцент4 11 2 3" xfId="3971"/>
    <cellStyle name="40% - Акцент4 11 2 30" xfId="38612"/>
    <cellStyle name="40% - Акцент4 11 2 31" xfId="44237"/>
    <cellStyle name="40% - Акцент4 11 2 32" xfId="46132"/>
    <cellStyle name="40% - Акцент4 11 2 33" xfId="47916"/>
    <cellStyle name="40% - Акцент4 11 2 4" xfId="6983"/>
    <cellStyle name="40% - Акцент4 11 2 5" xfId="8818"/>
    <cellStyle name="40% - Акцент4 11 2 6" xfId="9137"/>
    <cellStyle name="40% - Акцент4 11 2 7" xfId="9455"/>
    <cellStyle name="40% - Акцент4 11 2 8" xfId="9773"/>
    <cellStyle name="40% - Акцент4 11 2 9" xfId="10091"/>
    <cellStyle name="40% - Акцент4 11 20" xfId="8817"/>
    <cellStyle name="40% - Акцент4 11 21" xfId="9136"/>
    <cellStyle name="40% - Акцент4 11 22" xfId="9454"/>
    <cellStyle name="40% - Акцент4 11 23" xfId="9772"/>
    <cellStyle name="40% - Акцент4 11 24" xfId="10090"/>
    <cellStyle name="40% - Акцент4 11 25" xfId="10408"/>
    <cellStyle name="40% - Акцент4 11 26" xfId="10726"/>
    <cellStyle name="40% - Акцент4 11 27" xfId="11044"/>
    <cellStyle name="40% - Акцент4 11 28" xfId="11362"/>
    <cellStyle name="40% - Акцент4 11 29" xfId="11680"/>
    <cellStyle name="40% - Акцент4 11 3" xfId="2472"/>
    <cellStyle name="40% — акцент4 11 3" xfId="15713"/>
    <cellStyle name="40% - Акцент4 11 3 10" xfId="37163"/>
    <cellStyle name="40% - Акцент4 11 3 11" xfId="30920"/>
    <cellStyle name="40% - Акцент4 11 3 12" xfId="40673"/>
    <cellStyle name="40% - Акцент4 11 3 13" xfId="44767"/>
    <cellStyle name="40% - Акцент4 11 3 14" xfId="46574"/>
    <cellStyle name="40% - Акцент4 11 3 15" xfId="49823"/>
    <cellStyle name="40% - Акцент4 11 3 2" xfId="6985"/>
    <cellStyle name="40% - Акцент4 11 3 3" xfId="20057"/>
    <cellStyle name="40% - Акцент4 11 3 4" xfId="27411"/>
    <cellStyle name="40% - Акцент4 11 3 5" xfId="26450"/>
    <cellStyle name="40% - Акцент4 11 3 6" xfId="19570"/>
    <cellStyle name="40% - Акцент4 11 3 7" xfId="29638"/>
    <cellStyle name="40% - Акцент4 11 3 8" xfId="31598"/>
    <cellStyle name="40% - Акцент4 11 3 9" xfId="29588"/>
    <cellStyle name="40% - Акцент4 11 30" xfId="11998"/>
    <cellStyle name="40% - Акцент4 11 31" xfId="12315"/>
    <cellStyle name="40% - Акцент4 11 32" xfId="12634"/>
    <cellStyle name="40% - Акцент4 11 33" xfId="12951"/>
    <cellStyle name="40% - Акцент4 11 34" xfId="13269"/>
    <cellStyle name="40% - Акцент4 11 35" xfId="13592"/>
    <cellStyle name="40% - Акцент4 11 36" xfId="16787"/>
    <cellStyle name="40% - Акцент4 11 37" xfId="14560"/>
    <cellStyle name="40% - Акцент4 11 38" xfId="18260"/>
    <cellStyle name="40% - Акцент4 11 39" xfId="20686"/>
    <cellStyle name="40% - Акцент4 11 4" xfId="2473"/>
    <cellStyle name="40% — акцент4 11 4" xfId="20059"/>
    <cellStyle name="40% - Акцент4 11 4 10" xfId="23350"/>
    <cellStyle name="40% - Акцент4 11 4 11" xfId="40674"/>
    <cellStyle name="40% - Акцент4 11 4 12" xfId="44602"/>
    <cellStyle name="40% - Акцент4 11 4 13" xfId="46769"/>
    <cellStyle name="40% - Акцент4 11 4 14" xfId="49824"/>
    <cellStyle name="40% - Акцент4 11 4 2" xfId="6986"/>
    <cellStyle name="40% - Акцент4 11 4 3" xfId="27124"/>
    <cellStyle name="40% - Акцент4 11 4 4" xfId="26058"/>
    <cellStyle name="40% - Акцент4 11 4 5" xfId="26197"/>
    <cellStyle name="40% - Акцент4 11 4 6" xfId="19228"/>
    <cellStyle name="40% - Акцент4 11 4 7" xfId="30667"/>
    <cellStyle name="40% - Акцент4 11 4 8" xfId="29409"/>
    <cellStyle name="40% - Акцент4 11 4 9" xfId="37009"/>
    <cellStyle name="40% - Акцент4 11 40" xfId="23698"/>
    <cellStyle name="40% - Акцент4 11 41" xfId="24601"/>
    <cellStyle name="40% - Акцент4 11 42" xfId="32646"/>
    <cellStyle name="40% - Акцент4 11 43" xfId="35681"/>
    <cellStyle name="40% - Акцент4 11 44" xfId="13851"/>
    <cellStyle name="40% - Акцент4 11 45" xfId="38611"/>
    <cellStyle name="40% - Акцент4 11 46" xfId="41790"/>
    <cellStyle name="40% - Акцент4 11 47" xfId="46284"/>
    <cellStyle name="40% - Акцент4 11 48" xfId="47915"/>
    <cellStyle name="40% - Акцент4 11 5" xfId="2474"/>
    <cellStyle name="40% — акцент4 11 5" xfId="19981"/>
    <cellStyle name="40% - Акцент4 11 5 10" xfId="40675"/>
    <cellStyle name="40% - Акцент4 11 5 11" xfId="45260"/>
    <cellStyle name="40% - Акцент4 11 5 12" xfId="42884"/>
    <cellStyle name="40% - Акцент4 11 5 13" xfId="49825"/>
    <cellStyle name="40% - Акцент4 11 5 2" xfId="6987"/>
    <cellStyle name="40% - Акцент4 11 5 3" xfId="24344"/>
    <cellStyle name="40% - Акцент4 11 5 4" xfId="29072"/>
    <cellStyle name="40% - Акцент4 11 5 5" xfId="29897"/>
    <cellStyle name="40% - Акцент4 11 5 6" xfId="30519"/>
    <cellStyle name="40% - Акцент4 11 5 7" xfId="22540"/>
    <cellStyle name="40% - Акцент4 11 5 8" xfId="36862"/>
    <cellStyle name="40% - Акцент4 11 5 9" xfId="17846"/>
    <cellStyle name="40% - Акцент4 11 6" xfId="2475"/>
    <cellStyle name="40% — акцент4 11 6" xfId="28548"/>
    <cellStyle name="40% - Акцент4 11 6 10" xfId="45097"/>
    <cellStyle name="40% - Акцент4 11 6 11" xfId="42885"/>
    <cellStyle name="40% - Акцент4 11 6 12" xfId="49826"/>
    <cellStyle name="40% - Акцент4 11 6 2" xfId="6988"/>
    <cellStyle name="40% - Акцент4 11 6 3" xfId="27351"/>
    <cellStyle name="40% - Акцент4 11 6 4" xfId="30168"/>
    <cellStyle name="40% - Акцент4 11 6 5" xfId="31593"/>
    <cellStyle name="40% - Акцент4 11 6 6" xfId="32593"/>
    <cellStyle name="40% - Акцент4 11 6 7" xfId="36707"/>
    <cellStyle name="40% - Акцент4 11 6 8" xfId="34163"/>
    <cellStyle name="40% - Акцент4 11 6 9" xfId="40676"/>
    <cellStyle name="40% - Акцент4 11 7" xfId="2476"/>
    <cellStyle name="40% — акцент4 11 7" xfId="19104"/>
    <cellStyle name="40% - Акцент4 11 7 10" xfId="42886"/>
    <cellStyle name="40% - Акцент4 11 7 11" xfId="49827"/>
    <cellStyle name="40% - Акцент4 11 7 2" xfId="6989"/>
    <cellStyle name="40% - Акцент4 11 7 3" xfId="30487"/>
    <cellStyle name="40% - Акцент4 11 7 4" xfId="26199"/>
    <cellStyle name="40% - Акцент4 11 7 5" xfId="23111"/>
    <cellStyle name="40% - Акцент4 11 7 6" xfId="16133"/>
    <cellStyle name="40% - Акцент4 11 7 7" xfId="33485"/>
    <cellStyle name="40% - Акцент4 11 7 8" xfId="40677"/>
    <cellStyle name="40% - Акцент4 11 7 9" xfId="44932"/>
    <cellStyle name="40% - Акцент4 11 8" xfId="2477"/>
    <cellStyle name="40% — акцент4 11 8" xfId="19240"/>
    <cellStyle name="40% - Акцент4 11 8 10" xfId="49828"/>
    <cellStyle name="40% - Акцент4 11 8 2" xfId="6990"/>
    <cellStyle name="40% - Акцент4 11 8 3" xfId="27715"/>
    <cellStyle name="40% - Акцент4 11 8 4" xfId="19345"/>
    <cellStyle name="40% - Акцент4 11 8 5" xfId="34629"/>
    <cellStyle name="40% - Акцент4 11 8 6" xfId="35758"/>
    <cellStyle name="40% - Акцент4 11 8 7" xfId="40678"/>
    <cellStyle name="40% - Акцент4 11 8 8" xfId="44768"/>
    <cellStyle name="40% - Акцент4 11 8 9" xfId="44404"/>
    <cellStyle name="40% - Акцент4 11 9" xfId="2478"/>
    <cellStyle name="40% — акцент4 11 9" xfId="33552"/>
    <cellStyle name="40% - Акцент4 11 9 2" xfId="6991"/>
    <cellStyle name="40% - Акцент4 11 9 3" xfId="17451"/>
    <cellStyle name="40% - Акцент4 11 9 4" xfId="36559"/>
    <cellStyle name="40% - Акцент4 11 9 5" xfId="36457"/>
    <cellStyle name="40% - Акцент4 11 9 6" xfId="40679"/>
    <cellStyle name="40% - Акцент4 11 9 7" xfId="44603"/>
    <cellStyle name="40% - Акцент4 11 9 8" xfId="42983"/>
    <cellStyle name="40% - Акцент4 11 9 9" xfId="49829"/>
    <cellStyle name="40% - Акцент4 12" xfId="240"/>
    <cellStyle name="40% — акцент4 12" xfId="2480"/>
    <cellStyle name="40% - Акцент4 12 10" xfId="2481"/>
    <cellStyle name="40% — акцент4 12 10" xfId="26670"/>
    <cellStyle name="40% - Акцент4 12 10 2" xfId="6994"/>
    <cellStyle name="40% - Акцент4 12 10 3" xfId="25775"/>
    <cellStyle name="40% - Акцент4 12 10 4" xfId="36904"/>
    <cellStyle name="40% - Акцент4 12 10 5" xfId="40682"/>
    <cellStyle name="40% - Акцент4 12 10 6" xfId="43371"/>
    <cellStyle name="40% - Акцент4 12 10 7" xfId="42887"/>
    <cellStyle name="40% - Акцент4 12 10 8" xfId="49832"/>
    <cellStyle name="40% - Акцент4 12 11" xfId="2479"/>
    <cellStyle name="40% — акцент4 12 11" xfId="34411"/>
    <cellStyle name="40% - Акцент4 12 11 2" xfId="15723"/>
    <cellStyle name="40% - Акцент4 12 11 3" xfId="36603"/>
    <cellStyle name="40% - Акцент4 12 11 4" xfId="40680"/>
    <cellStyle name="40% - Акцент4 12 11 5" xfId="43370"/>
    <cellStyle name="40% - Акцент4 12 11 6" xfId="43010"/>
    <cellStyle name="40% - Акцент4 12 11 7" xfId="49830"/>
    <cellStyle name="40% - Акцент4 12 12" xfId="3972"/>
    <cellStyle name="40% — акцент4 12 12" xfId="36755"/>
    <cellStyle name="40% - Акцент4 12 13" xfId="4226"/>
    <cellStyle name="40% — акцент4 12 13" xfId="40681"/>
    <cellStyle name="40% - Акцент4 12 14" xfId="4517"/>
    <cellStyle name="40% — акцент4 12 14" xfId="41987"/>
    <cellStyle name="40% - Акцент4 12 15" xfId="4425"/>
    <cellStyle name="40% — акцент4 12 15" xfId="43027"/>
    <cellStyle name="40% - Акцент4 12 16" xfId="4623"/>
    <cellStyle name="40% — акцент4 12 16" xfId="49831"/>
    <cellStyle name="40% - Акцент4 12 17" xfId="6992"/>
    <cellStyle name="40% - Акцент4 12 18" xfId="8461"/>
    <cellStyle name="40% - Акцент4 12 18 2" xfId="21158"/>
    <cellStyle name="40% - Акцент4 12 19" xfId="8379"/>
    <cellStyle name="40% - Акцент4 12 19 2" xfId="21076"/>
    <cellStyle name="40% - Акцент4 12 2" xfId="241"/>
    <cellStyle name="40% — акцент4 12 2" xfId="6993"/>
    <cellStyle name="40% - Акцент4 12 2 10" xfId="10411"/>
    <cellStyle name="40% - Акцент4 12 2 11" xfId="10729"/>
    <cellStyle name="40% - Акцент4 12 2 12" xfId="11047"/>
    <cellStyle name="40% - Акцент4 12 2 13" xfId="11365"/>
    <cellStyle name="40% - Акцент4 12 2 14" xfId="11683"/>
    <cellStyle name="40% - Акцент4 12 2 15" xfId="12001"/>
    <cellStyle name="40% - Акцент4 12 2 16" xfId="12318"/>
    <cellStyle name="40% - Акцент4 12 2 17" xfId="12637"/>
    <cellStyle name="40% - Акцент4 12 2 18" xfId="12954"/>
    <cellStyle name="40% - Акцент4 12 2 19" xfId="13272"/>
    <cellStyle name="40% - Акцент4 12 2 2" xfId="2482"/>
    <cellStyle name="40% - Акцент4 12 2 2 2" xfId="6996"/>
    <cellStyle name="40% - Акцент4 12 2 20" xfId="13595"/>
    <cellStyle name="40% - Акцент4 12 2 21" xfId="20878"/>
    <cellStyle name="40% - Акцент4 12 2 22" xfId="24395"/>
    <cellStyle name="40% - Акцент4 12 2 23" xfId="17390"/>
    <cellStyle name="40% - Акцент4 12 2 24" xfId="24355"/>
    <cellStyle name="40% - Акцент4 12 2 25" xfId="15312"/>
    <cellStyle name="40% - Акцент4 12 2 26" xfId="31903"/>
    <cellStyle name="40% - Акцент4 12 2 27" xfId="27766"/>
    <cellStyle name="40% - Акцент4 12 2 28" xfId="32842"/>
    <cellStyle name="40% - Акцент4 12 2 29" xfId="37427"/>
    <cellStyle name="40% - Акцент4 12 2 3" xfId="3973"/>
    <cellStyle name="40% - Акцент4 12 2 30" xfId="38614"/>
    <cellStyle name="40% - Акцент4 12 2 31" xfId="41789"/>
    <cellStyle name="40% - Акцент4 12 2 32" xfId="46160"/>
    <cellStyle name="40% - Акцент4 12 2 33" xfId="47918"/>
    <cellStyle name="40% - Акцент4 12 2 4" xfId="6995"/>
    <cellStyle name="40% - Акцент4 12 2 5" xfId="8820"/>
    <cellStyle name="40% - Акцент4 12 2 6" xfId="9139"/>
    <cellStyle name="40% - Акцент4 12 2 7" xfId="9457"/>
    <cellStyle name="40% - Акцент4 12 2 8" xfId="9775"/>
    <cellStyle name="40% - Акцент4 12 2 9" xfId="10093"/>
    <cellStyle name="40% - Акцент4 12 20" xfId="8819"/>
    <cellStyle name="40% - Акцент4 12 21" xfId="9138"/>
    <cellStyle name="40% - Акцент4 12 22" xfId="9456"/>
    <cellStyle name="40% - Акцент4 12 23" xfId="9774"/>
    <cellStyle name="40% - Акцент4 12 24" xfId="10092"/>
    <cellStyle name="40% - Акцент4 12 25" xfId="10410"/>
    <cellStyle name="40% - Акцент4 12 26" xfId="10728"/>
    <cellStyle name="40% - Акцент4 12 27" xfId="11046"/>
    <cellStyle name="40% - Акцент4 12 28" xfId="11364"/>
    <cellStyle name="40% - Акцент4 12 29" xfId="11682"/>
    <cellStyle name="40% - Акцент4 12 3" xfId="2483"/>
    <cellStyle name="40% — акцент4 12 3" xfId="15724"/>
    <cellStyle name="40% - Акцент4 12 3 10" xfId="31371"/>
    <cellStyle name="40% - Акцент4 12 3 11" xfId="16142"/>
    <cellStyle name="40% - Акцент4 12 3 12" xfId="40684"/>
    <cellStyle name="40% - Акцент4 12 3 13" xfId="46840"/>
    <cellStyle name="40% - Акцент4 12 3 14" xfId="42888"/>
    <cellStyle name="40% - Акцент4 12 3 15" xfId="49833"/>
    <cellStyle name="40% - Акцент4 12 3 2" xfId="6997"/>
    <cellStyle name="40% - Акцент4 12 3 3" xfId="20050"/>
    <cellStyle name="40% - Акцент4 12 3 4" xfId="22002"/>
    <cellStyle name="40% - Акцент4 12 3 5" xfId="26344"/>
    <cellStyle name="40% - Акцент4 12 3 6" xfId="23037"/>
    <cellStyle name="40% - Акцент4 12 3 7" xfId="18803"/>
    <cellStyle name="40% - Акцент4 12 3 8" xfId="17258"/>
    <cellStyle name="40% - Акцент4 12 3 9" xfId="36312"/>
    <cellStyle name="40% - Акцент4 12 30" xfId="12000"/>
    <cellStyle name="40% - Акцент4 12 31" xfId="12317"/>
    <cellStyle name="40% - Акцент4 12 32" xfId="12636"/>
    <cellStyle name="40% - Акцент4 12 33" xfId="12953"/>
    <cellStyle name="40% - Акцент4 12 34" xfId="13271"/>
    <cellStyle name="40% - Акцент4 12 35" xfId="13594"/>
    <cellStyle name="40% - Акцент4 12 36" xfId="25642"/>
    <cellStyle name="40% - Акцент4 12 37" xfId="19753"/>
    <cellStyle name="40% - Акцент4 12 38" xfId="24921"/>
    <cellStyle name="40% - Акцент4 12 39" xfId="28955"/>
    <cellStyle name="40% - Акцент4 12 4" xfId="2484"/>
    <cellStyle name="40% — акцент4 12 4" xfId="17610"/>
    <cellStyle name="40% - Акцент4 12 4 10" xfId="30936"/>
    <cellStyle name="40% - Акцент4 12 4 11" xfId="40685"/>
    <cellStyle name="40% - Акцент4 12 4 12" xfId="46676"/>
    <cellStyle name="40% - Акцент4 12 4 13" xfId="47629"/>
    <cellStyle name="40% - Акцент4 12 4 14" xfId="49834"/>
    <cellStyle name="40% - Акцент4 12 4 2" xfId="6998"/>
    <cellStyle name="40% - Акцент4 12 4 3" xfId="23448"/>
    <cellStyle name="40% - Акцент4 12 4 4" xfId="16061"/>
    <cellStyle name="40% - Акцент4 12 4 5" xfId="26679"/>
    <cellStyle name="40% - Акцент4 12 4 6" xfId="32949"/>
    <cellStyle name="40% - Акцент4 12 4 7" xfId="29339"/>
    <cellStyle name="40% - Акцент4 12 4 8" xfId="36109"/>
    <cellStyle name="40% - Акцент4 12 4 9" xfId="35784"/>
    <cellStyle name="40% - Акцент4 12 40" xfId="26761"/>
    <cellStyle name="40% - Акцент4 12 41" xfId="27123"/>
    <cellStyle name="40% - Акцент4 12 42" xfId="31629"/>
    <cellStyle name="40% - Акцент4 12 43" xfId="17131"/>
    <cellStyle name="40% - Акцент4 12 44" xfId="37273"/>
    <cellStyle name="40% - Акцент4 12 45" xfId="38613"/>
    <cellStyle name="40% - Акцент4 12 46" xfId="44238"/>
    <cellStyle name="40% - Акцент4 12 47" xfId="46009"/>
    <cellStyle name="40% - Акцент4 12 48" xfId="47917"/>
    <cellStyle name="40% - Акцент4 12 5" xfId="2485"/>
    <cellStyle name="40% — акцент4 12 5" xfId="25675"/>
    <cellStyle name="40% - Акцент4 12 5 10" xfId="40686"/>
    <cellStyle name="40% - Акцент4 12 5 11" xfId="46516"/>
    <cellStyle name="40% - Акцент4 12 5 12" xfId="47550"/>
    <cellStyle name="40% - Акцент4 12 5 13" xfId="49835"/>
    <cellStyle name="40% - Акцент4 12 5 2" xfId="6999"/>
    <cellStyle name="40% - Акцент4 12 5 3" xfId="26633"/>
    <cellStyle name="40% - Акцент4 12 5 4" xfId="21642"/>
    <cellStyle name="40% - Акцент4 12 5 5" xfId="32696"/>
    <cellStyle name="40% - Акцент4 12 5 6" xfId="30133"/>
    <cellStyle name="40% - Акцент4 12 5 7" xfId="35917"/>
    <cellStyle name="40% - Акцент4 12 5 8" xfId="34828"/>
    <cellStyle name="40% - Акцент4 12 5 9" xfId="35192"/>
    <cellStyle name="40% - Акцент4 12 6" xfId="2486"/>
    <cellStyle name="40% — акцент4 12 6" xfId="22342"/>
    <cellStyle name="40% - Акцент4 12 6 10" xfId="46356"/>
    <cellStyle name="40% - Акцент4 12 6 11" xfId="47471"/>
    <cellStyle name="40% - Акцент4 12 6 12" xfId="49836"/>
    <cellStyle name="40% - Акцент4 12 6 2" xfId="7000"/>
    <cellStyle name="40% - Акцент4 12 6 3" xfId="14456"/>
    <cellStyle name="40% - Акцент4 12 6 4" xfId="32452"/>
    <cellStyle name="40% - Акцент4 12 6 5" xfId="29867"/>
    <cellStyle name="40% - Акцент4 12 6 6" xfId="35719"/>
    <cellStyle name="40% - Акцент4 12 6 7" xfId="18224"/>
    <cellStyle name="40% - Акцент4 12 6 8" xfId="36055"/>
    <cellStyle name="40% - Акцент4 12 6 9" xfId="40687"/>
    <cellStyle name="40% - Акцент4 12 7" xfId="2487"/>
    <cellStyle name="40% — акцент4 12 7" xfId="29386"/>
    <cellStyle name="40% - Акцент4 12 7 10" xfId="47392"/>
    <cellStyle name="40% - Акцент4 12 7 11" xfId="49837"/>
    <cellStyle name="40% - Акцент4 12 7 2" xfId="7001"/>
    <cellStyle name="40% - Акцент4 12 7 3" xfId="32197"/>
    <cellStyle name="40% - Акцент4 12 7 4" xfId="28471"/>
    <cellStyle name="40% - Акцент4 12 7 5" xfId="35524"/>
    <cellStyle name="40% - Акцент4 12 7 6" xfId="30938"/>
    <cellStyle name="40% - Акцент4 12 7 7" xfId="37254"/>
    <cellStyle name="40% - Акцент4 12 7 8" xfId="40688"/>
    <cellStyle name="40% - Акцент4 12 7 9" xfId="46201"/>
    <cellStyle name="40% - Акцент4 12 8" xfId="2488"/>
    <cellStyle name="40% — акцент4 12 8" xfId="19465"/>
    <cellStyle name="40% - Акцент4 12 8 10" xfId="49838"/>
    <cellStyle name="40% - Акцент4 12 8 2" xfId="7002"/>
    <cellStyle name="40% - Акцент4 12 8 3" xfId="16926"/>
    <cellStyle name="40% - Акцент4 12 8 4" xfId="35330"/>
    <cellStyle name="40% - Акцент4 12 8 5" xfId="27519"/>
    <cellStyle name="40% - Акцент4 12 8 6" xfId="37360"/>
    <cellStyle name="40% - Акцент4 12 8 7" xfId="40689"/>
    <cellStyle name="40% - Акцент4 12 8 8" xfId="46049"/>
    <cellStyle name="40% - Акцент4 12 8 9" xfId="47316"/>
    <cellStyle name="40% - Акцент4 12 9" xfId="2489"/>
    <cellStyle name="40% — акцент4 12 9" xfId="23723"/>
    <cellStyle name="40% - Акцент4 12 9 2" xfId="7003"/>
    <cellStyle name="40% - Акцент4 12 9 3" xfId="35135"/>
    <cellStyle name="40% - Акцент4 12 9 4" xfId="26101"/>
    <cellStyle name="40% - Акцент4 12 9 5" xfId="37561"/>
    <cellStyle name="40% - Акцент4 12 9 6" xfId="40690"/>
    <cellStyle name="40% - Акцент4 12 9 7" xfId="45892"/>
    <cellStyle name="40% - Акцент4 12 9 8" xfId="47239"/>
    <cellStyle name="40% - Акцент4 12 9 9" xfId="49839"/>
    <cellStyle name="40% - Акцент4 13" xfId="242"/>
    <cellStyle name="40% — акцент4 13" xfId="2491"/>
    <cellStyle name="40% - Акцент4 13 10" xfId="2492"/>
    <cellStyle name="40% — акцент4 13 10" xfId="32364"/>
    <cellStyle name="40% - Акцент4 13 10 2" xfId="7006"/>
    <cellStyle name="40% - Акцент4 13 10 3" xfId="21833"/>
    <cellStyle name="40% - Акцент4 13 10 4" xfId="38169"/>
    <cellStyle name="40% - Акцент4 13 10 5" xfId="40693"/>
    <cellStyle name="40% - Акцент4 13 10 6" xfId="45418"/>
    <cellStyle name="40% - Акцент4 13 10 7" xfId="41918"/>
    <cellStyle name="40% - Акцент4 13 10 8" xfId="49842"/>
    <cellStyle name="40% - Акцент4 13 11" xfId="2490"/>
    <cellStyle name="40% — акцент4 13 11" xfId="35397"/>
    <cellStyle name="40% - Акцент4 13 11 2" xfId="15734"/>
    <cellStyle name="40% - Акцент4 13 11 3" xfId="38326"/>
    <cellStyle name="40% - Акцент4 13 11 4" xfId="40691"/>
    <cellStyle name="40% - Акцент4 13 11 5" xfId="45735"/>
    <cellStyle name="40% - Акцент4 13 11 6" xfId="47158"/>
    <cellStyle name="40% - Акцент4 13 11 7" xfId="49840"/>
    <cellStyle name="40% - Акцент4 13 12" xfId="3974"/>
    <cellStyle name="40% — акцент4 13 12" xfId="38245"/>
    <cellStyle name="40% - Акцент4 13 13" xfId="4227"/>
    <cellStyle name="40% — акцент4 13 13" xfId="40692"/>
    <cellStyle name="40% - Акцент4 13 14" xfId="4519"/>
    <cellStyle name="40% — акцент4 13 14" xfId="45583"/>
    <cellStyle name="40% - Акцент4 13 15" xfId="4416"/>
    <cellStyle name="40% — акцент4 13 15" xfId="42890"/>
    <cellStyle name="40% - Акцент4 13 16" xfId="4632"/>
    <cellStyle name="40% — акцент4 13 16" xfId="49841"/>
    <cellStyle name="40% - Акцент4 13 17" xfId="7004"/>
    <cellStyle name="40% - Акцент4 13 18" xfId="8463"/>
    <cellStyle name="40% - Акцент4 13 18 2" xfId="21160"/>
    <cellStyle name="40% - Акцент4 13 19" xfId="8377"/>
    <cellStyle name="40% - Акцент4 13 19 2" xfId="21074"/>
    <cellStyle name="40% - Акцент4 13 2" xfId="243"/>
    <cellStyle name="40% — акцент4 13 2" xfId="7005"/>
    <cellStyle name="40% - Акцент4 13 2 10" xfId="10413"/>
    <cellStyle name="40% - Акцент4 13 2 11" xfId="10731"/>
    <cellStyle name="40% - Акцент4 13 2 12" xfId="11049"/>
    <cellStyle name="40% - Акцент4 13 2 13" xfId="11367"/>
    <cellStyle name="40% - Акцент4 13 2 14" xfId="11685"/>
    <cellStyle name="40% - Акцент4 13 2 15" xfId="12003"/>
    <cellStyle name="40% - Акцент4 13 2 16" xfId="12320"/>
    <cellStyle name="40% - Акцент4 13 2 17" xfId="12639"/>
    <cellStyle name="40% - Акцент4 13 2 18" xfId="12956"/>
    <cellStyle name="40% - Акцент4 13 2 19" xfId="13274"/>
    <cellStyle name="40% - Акцент4 13 2 2" xfId="2493"/>
    <cellStyle name="40% - Акцент4 13 2 2 2" xfId="7008"/>
    <cellStyle name="40% - Акцент4 13 2 20" xfId="13597"/>
    <cellStyle name="40% - Акцент4 13 2 21" xfId="20876"/>
    <cellStyle name="40% - Акцент4 13 2 22" xfId="14561"/>
    <cellStyle name="40% - Акцент4 13 2 23" xfId="13922"/>
    <cellStyle name="40% - Акцент4 13 2 24" xfId="27952"/>
    <cellStyle name="40% - Акцент4 13 2 25" xfId="29177"/>
    <cellStyle name="40% - Акцент4 13 2 26" xfId="22755"/>
    <cellStyle name="40% - Акцент4 13 2 27" xfId="24071"/>
    <cellStyle name="40% - Акцент4 13 2 28" xfId="36273"/>
    <cellStyle name="40% - Акцент4 13 2 29" xfId="36486"/>
    <cellStyle name="40% - Акцент4 13 2 3" xfId="3975"/>
    <cellStyle name="40% - Акцент4 13 2 30" xfId="38616"/>
    <cellStyle name="40% - Акцент4 13 2 31" xfId="44235"/>
    <cellStyle name="40% - Акцент4 13 2 32" xfId="46601"/>
    <cellStyle name="40% - Акцент4 13 2 33" xfId="47920"/>
    <cellStyle name="40% - Акцент4 13 2 4" xfId="7007"/>
    <cellStyle name="40% - Акцент4 13 2 5" xfId="8822"/>
    <cellStyle name="40% - Акцент4 13 2 6" xfId="9141"/>
    <cellStyle name="40% - Акцент4 13 2 7" xfId="9459"/>
    <cellStyle name="40% - Акцент4 13 2 8" xfId="9777"/>
    <cellStyle name="40% - Акцент4 13 2 9" xfId="10095"/>
    <cellStyle name="40% - Акцент4 13 20" xfId="8821"/>
    <cellStyle name="40% - Акцент4 13 21" xfId="9140"/>
    <cellStyle name="40% - Акцент4 13 22" xfId="9458"/>
    <cellStyle name="40% - Акцент4 13 23" xfId="9776"/>
    <cellStyle name="40% - Акцент4 13 24" xfId="10094"/>
    <cellStyle name="40% - Акцент4 13 25" xfId="10412"/>
    <cellStyle name="40% - Акцент4 13 26" xfId="10730"/>
    <cellStyle name="40% - Акцент4 13 27" xfId="11048"/>
    <cellStyle name="40% - Акцент4 13 28" xfId="11366"/>
    <cellStyle name="40% - Акцент4 13 29" xfId="11684"/>
    <cellStyle name="40% - Акцент4 13 3" xfId="2494"/>
    <cellStyle name="40% — акцент4 13 3" xfId="15735"/>
    <cellStyle name="40% - Акцент4 13 3 10" xfId="32090"/>
    <cellStyle name="40% - Акцент4 13 3 11" xfId="38012"/>
    <cellStyle name="40% - Акцент4 13 3 12" xfId="40695"/>
    <cellStyle name="40% - Акцент4 13 3 13" xfId="44375"/>
    <cellStyle name="40% - Акцент4 13 3 14" xfId="47001"/>
    <cellStyle name="40% - Акцент4 13 3 15" xfId="49843"/>
    <cellStyle name="40% - Акцент4 13 3 2" xfId="7009"/>
    <cellStyle name="40% - Акцент4 13 3 3" xfId="24139"/>
    <cellStyle name="40% - Акцент4 13 3 4" xfId="18866"/>
    <cellStyle name="40% - Акцент4 13 3 5" xfId="25044"/>
    <cellStyle name="40% - Акцент4 13 3 6" xfId="30873"/>
    <cellStyle name="40% - Акцент4 13 3 7" xfId="14478"/>
    <cellStyle name="40% - Акцент4 13 3 8" xfId="29602"/>
    <cellStyle name="40% - Акцент4 13 3 9" xfId="26461"/>
    <cellStyle name="40% - Акцент4 13 30" xfId="12002"/>
    <cellStyle name="40% - Акцент4 13 31" xfId="12319"/>
    <cellStyle name="40% - Акцент4 13 32" xfId="12638"/>
    <cellStyle name="40% - Акцент4 13 33" xfId="12955"/>
    <cellStyle name="40% - Акцент4 13 34" xfId="13273"/>
    <cellStyle name="40% - Акцент4 13 35" xfId="13596"/>
    <cellStyle name="40% - Акцент4 13 36" xfId="13768"/>
    <cellStyle name="40% - Акцент4 13 37" xfId="18631"/>
    <cellStyle name="40% - Акцент4 13 38" xfId="14024"/>
    <cellStyle name="40% - Акцент4 13 39" xfId="26738"/>
    <cellStyle name="40% - Акцент4 13 4" xfId="2495"/>
    <cellStyle name="40% — акцент4 13 4" xfId="25017"/>
    <cellStyle name="40% - Акцент4 13 4 10" xfId="37930"/>
    <cellStyle name="40% - Акцент4 13 4 11" xfId="40696"/>
    <cellStyle name="40% - Акцент4 13 4 12" xfId="44432"/>
    <cellStyle name="40% - Акцент4 13 4 13" xfId="46920"/>
    <cellStyle name="40% - Акцент4 13 4 14" xfId="49844"/>
    <cellStyle name="40% - Акцент4 13 4 2" xfId="7010"/>
    <cellStyle name="40% - Акцент4 13 4 3" xfId="18859"/>
    <cellStyle name="40% - Акцент4 13 4 4" xfId="23482"/>
    <cellStyle name="40% - Акцент4 13 4 5" xfId="30611"/>
    <cellStyle name="40% - Акцент4 13 4 6" xfId="17679"/>
    <cellStyle name="40% - Акцент4 13 4 7" xfId="24911"/>
    <cellStyle name="40% - Акцент4 13 4 8" xfId="30149"/>
    <cellStyle name="40% - Акцент4 13 4 9" xfId="29906"/>
    <cellStyle name="40% - Акцент4 13 40" xfId="26473"/>
    <cellStyle name="40% - Акцент4 13 41" xfId="32160"/>
    <cellStyle name="40% - Акцент4 13 42" xfId="30507"/>
    <cellStyle name="40% - Акцент4 13 43" xfId="36070"/>
    <cellStyle name="40% - Акцент4 13 44" xfId="37576"/>
    <cellStyle name="40% - Акцент4 13 45" xfId="38615"/>
    <cellStyle name="40% - Акцент4 13 46" xfId="41788"/>
    <cellStyle name="40% - Акцент4 13 47" xfId="46315"/>
    <cellStyle name="40% - Акцент4 13 48" xfId="47919"/>
    <cellStyle name="40% - Акцент4 13 5" xfId="2496"/>
    <cellStyle name="40% — акцент4 13 5" xfId="19983"/>
    <cellStyle name="40% - Акцент4 13 5 10" xfId="40697"/>
    <cellStyle name="40% - Акцент4 13 5 11" xfId="43367"/>
    <cellStyle name="40% - Акцент4 13 5 12" xfId="45038"/>
    <cellStyle name="40% - Акцент4 13 5 13" xfId="49845"/>
    <cellStyle name="40% - Акцент4 13 5 2" xfId="7011"/>
    <cellStyle name="40% - Акцент4 13 5 3" xfId="24749"/>
    <cellStyle name="40% - Акцент4 13 5 4" xfId="30350"/>
    <cellStyle name="40% - Акцент4 13 5 5" xfId="30418"/>
    <cellStyle name="40% - Акцент4 13 5 6" xfId="28173"/>
    <cellStyle name="40% - Акцент4 13 5 7" xfId="30571"/>
    <cellStyle name="40% - Акцент4 13 5 8" xfId="27578"/>
    <cellStyle name="40% - Акцент4 13 5 9" xfId="37847"/>
    <cellStyle name="40% - Акцент4 13 6" xfId="2497"/>
    <cellStyle name="40% — акцент4 13 6" xfId="24054"/>
    <cellStyle name="40% - Акцент4 13 6 10" xfId="42360"/>
    <cellStyle name="40% - Акцент4 13 6 11" xfId="42057"/>
    <cellStyle name="40% - Акцент4 13 6 12" xfId="49846"/>
    <cellStyle name="40% - Акцент4 13 6 2" xfId="7012"/>
    <cellStyle name="40% - Акцент4 13 6 3" xfId="30075"/>
    <cellStyle name="40% - Акцент4 13 6 4" xfId="23069"/>
    <cellStyle name="40% - Акцент4 13 6 5" xfId="23742"/>
    <cellStyle name="40% - Акцент4 13 6 6" xfId="33002"/>
    <cellStyle name="40% - Акцент4 13 6 7" xfId="31586"/>
    <cellStyle name="40% - Акцент4 13 6 8" xfId="33406"/>
    <cellStyle name="40% - Акцент4 13 6 9" xfId="40698"/>
    <cellStyle name="40% - Акцент4 13 7" xfId="2498"/>
    <cellStyle name="40% — акцент4 13 7" xfId="25260"/>
    <cellStyle name="40% - Акцент4 13 7 10" xfId="42423"/>
    <cellStyle name="40% - Акцент4 13 7 11" xfId="49847"/>
    <cellStyle name="40% - Акцент4 13 7 2" xfId="7013"/>
    <cellStyle name="40% - Акцент4 13 7 3" xfId="17227"/>
    <cellStyle name="40% - Акцент4 13 7 4" xfId="21942"/>
    <cellStyle name="40% - Акцент4 13 7 5" xfId="32264"/>
    <cellStyle name="40% - Акцент4 13 7 6" xfId="18289"/>
    <cellStyle name="40% - Акцент4 13 7 7" xfId="34775"/>
    <cellStyle name="40% - Акцент4 13 7 8" xfId="40699"/>
    <cellStyle name="40% - Акцент4 13 7 9" xfId="42189"/>
    <cellStyle name="40% - Акцент4 13 8" xfId="2499"/>
    <cellStyle name="40% — акцент4 13 8" xfId="23139"/>
    <cellStyle name="40% - Акцент4 13 8 10" xfId="49848"/>
    <cellStyle name="40% - Акцент4 13 8 2" xfId="7014"/>
    <cellStyle name="40% - Акцент4 13 8 3" xfId="29421"/>
    <cellStyle name="40% - Акцент4 13 8 4" xfId="27767"/>
    <cellStyle name="40% - Акцент4 13 8 5" xfId="32587"/>
    <cellStyle name="40% - Акцент4 13 8 6" xfId="37768"/>
    <cellStyle name="40% - Акцент4 13 8 7" xfId="40700"/>
    <cellStyle name="40% - Акцент4 13 8 8" xfId="42281"/>
    <cellStyle name="40% - Акцент4 13 8 9" xfId="46292"/>
    <cellStyle name="40% - Акцент4 13 9" xfId="2500"/>
    <cellStyle name="40% — акцент4 13 9" xfId="21282"/>
    <cellStyle name="40% - Акцент4 13 9 2" xfId="7015"/>
    <cellStyle name="40% - Акцент4 13 9 3" xfId="31994"/>
    <cellStyle name="40% - Акцент4 13 9 4" xfId="16902"/>
    <cellStyle name="40% - Акцент4 13 9 5" xfId="37691"/>
    <cellStyle name="40% - Акцент4 13 9 6" xfId="40701"/>
    <cellStyle name="40% - Акцент4 13 9 7" xfId="42124"/>
    <cellStyle name="40% - Акцент4 13 9 8" xfId="42587"/>
    <cellStyle name="40% - Акцент4 13 9 9" xfId="49849"/>
    <cellStyle name="40% - Акцент4 14" xfId="244"/>
    <cellStyle name="40% — акцент4 14" xfId="2501"/>
    <cellStyle name="40% - Акцент4 14 10" xfId="4636"/>
    <cellStyle name="40% — акцент4 14 10" xfId="29080"/>
    <cellStyle name="40% - Акцент4 14 11" xfId="7016"/>
    <cellStyle name="40% — акцент4 14 11" xfId="17293"/>
    <cellStyle name="40% - Акцент4 14 12" xfId="8823"/>
    <cellStyle name="40% — акцент4 14 12" xfId="37411"/>
    <cellStyle name="40% - Акцент4 14 13" xfId="9142"/>
    <cellStyle name="40% — акцент4 14 13" xfId="40702"/>
    <cellStyle name="40% - Акцент4 14 14" xfId="9460"/>
    <cellStyle name="40% — акцент4 14 14" xfId="41986"/>
    <cellStyle name="40% - Акцент4 14 15" xfId="9778"/>
    <cellStyle name="40% — акцент4 14 15" xfId="42085"/>
    <cellStyle name="40% - Акцент4 14 16" xfId="10096"/>
    <cellStyle name="40% — акцент4 14 16" xfId="49850"/>
    <cellStyle name="40% - Акцент4 14 17" xfId="10414"/>
    <cellStyle name="40% - Акцент4 14 18" xfId="10732"/>
    <cellStyle name="40% - Акцент4 14 19" xfId="11050"/>
    <cellStyle name="40% - Акцент4 14 2" xfId="2502"/>
    <cellStyle name="40% — акцент4 14 2" xfId="7017"/>
    <cellStyle name="40% - Акцент4 14 2 10" xfId="33164"/>
    <cellStyle name="40% - Акцент4 14 2 11" xfId="34791"/>
    <cellStyle name="40% - Акцент4 14 2 12" xfId="37515"/>
    <cellStyle name="40% - Акцент4 14 2 13" xfId="40703"/>
    <cellStyle name="40% - Акцент4 14 2 14" xfId="43369"/>
    <cellStyle name="40% - Акцент4 14 2 15" xfId="42957"/>
    <cellStyle name="40% - Акцент4 14 2 16" xfId="49851"/>
    <cellStyle name="40% - Акцент4 14 2 2" xfId="7018"/>
    <cellStyle name="40% - Акцент4 14 2 3" xfId="15746"/>
    <cellStyle name="40% - Акцент4 14 2 4" xfId="22415"/>
    <cellStyle name="40% - Акцент4 14 2 5" xfId="18863"/>
    <cellStyle name="40% - Акцент4 14 2 6" xfId="23300"/>
    <cellStyle name="40% - Акцент4 14 2 7" xfId="21710"/>
    <cellStyle name="40% - Акцент4 14 2 8" xfId="19037"/>
    <cellStyle name="40% - Акцент4 14 2 9" xfId="21460"/>
    <cellStyle name="40% - Акцент4 14 20" xfId="11368"/>
    <cellStyle name="40% - Акцент4 14 21" xfId="11686"/>
    <cellStyle name="40% - Акцент4 14 22" xfId="12004"/>
    <cellStyle name="40% - Акцент4 14 23" xfId="12321"/>
    <cellStyle name="40% - Акцент4 14 24" xfId="12640"/>
    <cellStyle name="40% - Акцент4 14 25" xfId="12957"/>
    <cellStyle name="40% - Акцент4 14 26" xfId="13275"/>
    <cellStyle name="40% - Акцент4 14 27" xfId="13598"/>
    <cellStyle name="40% - Акцент4 14 28" xfId="20877"/>
    <cellStyle name="40% - Акцент4 14 29" xfId="24683"/>
    <cellStyle name="40% - Акцент4 14 3" xfId="2503"/>
    <cellStyle name="40% — акцент4 14 3" xfId="15745"/>
    <cellStyle name="40% - Акцент4 14 3 10" xfId="35000"/>
    <cellStyle name="40% - Акцент4 14 3 11" xfId="37204"/>
    <cellStyle name="40% - Акцент4 14 3 12" xfId="40704"/>
    <cellStyle name="40% - Акцент4 14 3 13" xfId="43366"/>
    <cellStyle name="40% - Акцент4 14 3 14" xfId="42211"/>
    <cellStyle name="40% - Акцент4 14 3 15" xfId="49852"/>
    <cellStyle name="40% - Акцент4 14 3 2" xfId="7019"/>
    <cellStyle name="40% - Акцент4 14 3 3" xfId="22114"/>
    <cellStyle name="40% - Акцент4 14 3 4" xfId="16968"/>
    <cellStyle name="40% - Акцент4 14 3 5" xfId="25487"/>
    <cellStyle name="40% - Акцент4 14 3 6" xfId="28073"/>
    <cellStyle name="40% - Акцент4 14 3 7" xfId="30165"/>
    <cellStyle name="40% - Акцент4 14 3 8" xfId="24607"/>
    <cellStyle name="40% - Акцент4 14 3 9" xfId="33394"/>
    <cellStyle name="40% - Акцент4 14 30" xfId="22854"/>
    <cellStyle name="40% - Акцент4 14 31" xfId="27443"/>
    <cellStyle name="40% - Акцент4 14 32" xfId="19541"/>
    <cellStyle name="40% - Акцент4 14 33" xfId="26945"/>
    <cellStyle name="40% - Акцент4 14 34" xfId="24453"/>
    <cellStyle name="40% - Акцент4 14 35" xfId="23733"/>
    <cellStyle name="40% - Акцент4 14 36" xfId="33483"/>
    <cellStyle name="40% - Акцент4 14 37" xfId="38617"/>
    <cellStyle name="40% - Акцент4 14 38" xfId="44236"/>
    <cellStyle name="40% - Акцент4 14 39" xfId="46419"/>
    <cellStyle name="40% - Акцент4 14 4" xfId="2504"/>
    <cellStyle name="40% — акцент4 14 4" xfId="22701"/>
    <cellStyle name="40% - Акцент4 14 4 10" xfId="36499"/>
    <cellStyle name="40% - Акцент4 14 4 11" xfId="40705"/>
    <cellStyle name="40% - Акцент4 14 4 12" xfId="43365"/>
    <cellStyle name="40% - Акцент4 14 4 13" xfId="42340"/>
    <cellStyle name="40% - Акцент4 14 4 14" xfId="49853"/>
    <cellStyle name="40% - Акцент4 14 4 2" xfId="7020"/>
    <cellStyle name="40% - Акцент4 14 4 3" xfId="17238"/>
    <cellStyle name="40% - Акцент4 14 4 4" xfId="18392"/>
    <cellStyle name="40% - Акцент4 14 4 5" xfId="25900"/>
    <cellStyle name="40% - Акцент4 14 4 6" xfId="29403"/>
    <cellStyle name="40% - Акцент4 14 4 7" xfId="25352"/>
    <cellStyle name="40% - Акцент4 14 4 8" xfId="33634"/>
    <cellStyle name="40% - Акцент4 14 4 9" xfId="35204"/>
    <cellStyle name="40% - Акцент4 14 40" xfId="47921"/>
    <cellStyle name="40% - Акцент4 14 5" xfId="2505"/>
    <cellStyle name="40% — акцент4 14 5" xfId="14785"/>
    <cellStyle name="40% - Акцент4 14 5 10" xfId="40706"/>
    <cellStyle name="40% - Акцент4 14 5 11" xfId="43364"/>
    <cellStyle name="40% - Акцент4 14 5 12" xfId="42435"/>
    <cellStyle name="40% - Акцент4 14 5 13" xfId="49854"/>
    <cellStyle name="40% - Акцент4 14 5 2" xfId="7021"/>
    <cellStyle name="40% - Акцент4 14 5 3" xfId="21278"/>
    <cellStyle name="40% - Акцент4 14 5 4" xfId="23351"/>
    <cellStyle name="40% - Акцент4 14 5 5" xfId="23409"/>
    <cellStyle name="40% - Акцент4 14 5 6" xfId="24653"/>
    <cellStyle name="40% - Акцент4 14 5 7" xfId="32480"/>
    <cellStyle name="40% - Акцент4 14 5 8" xfId="34310"/>
    <cellStyle name="40% - Акцент4 14 5 9" xfId="35794"/>
    <cellStyle name="40% - Акцент4 14 6" xfId="3976"/>
    <cellStyle name="40% — акцент4 14 6" xfId="22616"/>
    <cellStyle name="40% - Акцент4 14 7" xfId="4228"/>
    <cellStyle name="40% — акцент4 14 7" xfId="22919"/>
    <cellStyle name="40% - Акцент4 14 8" xfId="4521"/>
    <cellStyle name="40% — акцент4 14 8" xfId="30732"/>
    <cellStyle name="40% - Акцент4 14 9" xfId="4412"/>
    <cellStyle name="40% — акцент4 14 9" xfId="32902"/>
    <cellStyle name="40% - Акцент4 15" xfId="2506"/>
    <cellStyle name="40% — акцент4 15" xfId="2507"/>
    <cellStyle name="40% - Акцент4 15 10" xfId="33866"/>
    <cellStyle name="40% — акцент4 15 10" xfId="34143"/>
    <cellStyle name="40% - Акцент4 15 11" xfId="35828"/>
    <cellStyle name="40% — акцент4 15 11" xfId="35710"/>
    <cellStyle name="40% - Акцент4 15 12" xfId="35381"/>
    <cellStyle name="40% — акцент4 15 12" xfId="18159"/>
    <cellStyle name="40% - Акцент4 15 13" xfId="40707"/>
    <cellStyle name="40% — акцент4 15 13" xfId="40708"/>
    <cellStyle name="40% - Акцент4 15 14" xfId="43363"/>
    <cellStyle name="40% — акцент4 15 14" xfId="43362"/>
    <cellStyle name="40% - Акцент4 15 15" xfId="42889"/>
    <cellStyle name="40% — акцент4 15 15" xfId="44360"/>
    <cellStyle name="40% - Акцент4 15 16" xfId="49855"/>
    <cellStyle name="40% — акцент4 15 16" xfId="49856"/>
    <cellStyle name="40% - Акцент4 15 2" xfId="7022"/>
    <cellStyle name="40% — акцент4 15 2" xfId="7023"/>
    <cellStyle name="40% - Акцент4 15 3" xfId="15750"/>
    <cellStyle name="40% — акцент4 15 3" xfId="15751"/>
    <cellStyle name="40% - Акцент4 15 4" xfId="20045"/>
    <cellStyle name="40% — акцент4 15 4" xfId="17753"/>
    <cellStyle name="40% - Акцент4 15 5" xfId="17720"/>
    <cellStyle name="40% — акцент4 15 5" xfId="17904"/>
    <cellStyle name="40% - Акцент4 15 6" xfId="14911"/>
    <cellStyle name="40% — акцент4 15 6" xfId="17666"/>
    <cellStyle name="40% - Акцент4 15 7" xfId="18514"/>
    <cellStyle name="40% — акцент4 15 7" xfId="21668"/>
    <cellStyle name="40% - Акцент4 15 8" xfId="22825"/>
    <cellStyle name="40% — акцент4 15 8" xfId="26755"/>
    <cellStyle name="40% - Акцент4 15 9" xfId="34711"/>
    <cellStyle name="40% — акцент4 15 9" xfId="34481"/>
    <cellStyle name="40% - Акцент4 16" xfId="2508"/>
    <cellStyle name="40% — акцент4 16" xfId="2509"/>
    <cellStyle name="40% - Акцент4 16 10" xfId="34330"/>
    <cellStyle name="40% — акцент4 16 10" xfId="34609"/>
    <cellStyle name="40% - Акцент4 16 11" xfId="35978"/>
    <cellStyle name="40% — акцент4 16 11" xfId="36223"/>
    <cellStyle name="40% - Акцент4 16 12" xfId="34279"/>
    <cellStyle name="40% — акцент4 16 12" xfId="34983"/>
    <cellStyle name="40% - Акцент4 16 13" xfId="40709"/>
    <cellStyle name="40% — акцент4 16 13" xfId="40710"/>
    <cellStyle name="40% - Акцент4 16 14" xfId="43361"/>
    <cellStyle name="40% — акцент4 16 14" xfId="46837"/>
    <cellStyle name="40% - Акцент4 16 15" xfId="44452"/>
    <cellStyle name="40% — акцент4 16 15" xfId="47627"/>
    <cellStyle name="40% - Акцент4 16 16" xfId="49857"/>
    <cellStyle name="40% — акцент4 16 16" xfId="49858"/>
    <cellStyle name="40% - Акцент4 16 2" xfId="7024"/>
    <cellStyle name="40% — акцент4 16 2" xfId="7025"/>
    <cellStyle name="40% - Акцент4 16 3" xfId="15752"/>
    <cellStyle name="40% — акцент4 16 3" xfId="15753"/>
    <cellStyle name="40% - Акцент4 16 4" xfId="20044"/>
    <cellStyle name="40% — акцент4 16 4" xfId="15954"/>
    <cellStyle name="40% - Акцент4 16 5" xfId="18762"/>
    <cellStyle name="40% — акцент4 16 5" xfId="23079"/>
    <cellStyle name="40% - Акцент4 16 6" xfId="26207"/>
    <cellStyle name="40% — акцент4 16 6" xfId="26823"/>
    <cellStyle name="40% - Акцент4 16 7" xfId="27344"/>
    <cellStyle name="40% — акцент4 16 7" xfId="18436"/>
    <cellStyle name="40% - Акцент4 16 8" xfId="29489"/>
    <cellStyle name="40% — акцент4 16 8" xfId="14047"/>
    <cellStyle name="40% - Акцент4 16 9" xfId="34252"/>
    <cellStyle name="40% — акцент4 16 9" xfId="34017"/>
    <cellStyle name="40% - Акцент4 17" xfId="2510"/>
    <cellStyle name="40% — акцент4 17" xfId="2511"/>
    <cellStyle name="40% - Акцент4 17 10" xfId="31732"/>
    <cellStyle name="40% — акцент4 17 10" xfId="31484"/>
    <cellStyle name="40% - Акцент4 17 11" xfId="34168"/>
    <cellStyle name="40% — акцент4 17 11" xfId="33847"/>
    <cellStyle name="40% - Акцент4 17 12" xfId="18279"/>
    <cellStyle name="40% — акцент4 17 12" xfId="35630"/>
    <cellStyle name="40% - Акцент4 17 13" xfId="40711"/>
    <cellStyle name="40% — акцент4 17 13" xfId="40712"/>
    <cellStyle name="40% - Акцент4 17 14" xfId="46673"/>
    <cellStyle name="40% — акцент4 17 14" xfId="46513"/>
    <cellStyle name="40% - Акцент4 17 15" xfId="47548"/>
    <cellStyle name="40% — акцент4 17 15" xfId="47469"/>
    <cellStyle name="40% - Акцент4 17 16" xfId="49859"/>
    <cellStyle name="40% — акцент4 17 16" xfId="49860"/>
    <cellStyle name="40% - Акцент4 17 2" xfId="7026"/>
    <cellStyle name="40% — акцент4 17 2" xfId="7027"/>
    <cellStyle name="40% - Акцент4 17 3" xfId="15754"/>
    <cellStyle name="40% — акцент4 17 3" xfId="15755"/>
    <cellStyle name="40% - Акцент4 17 4" xfId="20043"/>
    <cellStyle name="40% — акцент4 17 4" xfId="15953"/>
    <cellStyle name="40% - Акцент4 17 5" xfId="15446"/>
    <cellStyle name="40% — акцент4 17 5" xfId="23792"/>
    <cellStyle name="40% - Акцент4 17 6" xfId="15648"/>
    <cellStyle name="40% — акцент4 17 6" xfId="25299"/>
    <cellStyle name="40% - Акцент4 17 7" xfId="26300"/>
    <cellStyle name="40% — акцент4 17 7" xfId="28388"/>
    <cellStyle name="40% - Акцент4 17 8" xfId="26403"/>
    <cellStyle name="40% — акцент4 17 8" xfId="26889"/>
    <cellStyle name="40% - Акцент4 17 9" xfId="33792"/>
    <cellStyle name="40% — акцент4 17 9" xfId="33553"/>
    <cellStyle name="40% - Акцент4 18" xfId="2512"/>
    <cellStyle name="40% — акцент4 18" xfId="2513"/>
    <cellStyle name="40% - Акцент4 18 10" xfId="31251"/>
    <cellStyle name="40% — акцент4 18 10" xfId="23029"/>
    <cellStyle name="40% - Акцент4 18 11" xfId="33610"/>
    <cellStyle name="40% — акцент4 18 11" xfId="19447"/>
    <cellStyle name="40% - Акцент4 18 12" xfId="35248"/>
    <cellStyle name="40% — акцент4 18 12" xfId="33481"/>
    <cellStyle name="40% - Акцент4 18 13" xfId="40713"/>
    <cellStyle name="40% — акцент4 18 13" xfId="40714"/>
    <cellStyle name="40% - Акцент4 18 14" xfId="46353"/>
    <cellStyle name="40% — акцент4 18 14" xfId="46198"/>
    <cellStyle name="40% - Акцент4 18 15" xfId="47390"/>
    <cellStyle name="40% — акцент4 18 15" xfId="47314"/>
    <cellStyle name="40% - Акцент4 18 16" xfId="49861"/>
    <cellStyle name="40% — акцент4 18 16" xfId="49862"/>
    <cellStyle name="40% - Акцент4 18 2" xfId="7028"/>
    <cellStyle name="40% — акцент4 18 2" xfId="7029"/>
    <cellStyle name="40% - Акцент4 18 3" xfId="15756"/>
    <cellStyle name="40% — акцент4 18 3" xfId="15757"/>
    <cellStyle name="40% - Акцент4 18 4" xfId="20042"/>
    <cellStyle name="40% — акцент4 18 4" xfId="15952"/>
    <cellStyle name="40% - Акцент4 18 5" xfId="24954"/>
    <cellStyle name="40% — акцент4 18 5" xfId="22061"/>
    <cellStyle name="40% - Акцент4 18 6" xfId="19612"/>
    <cellStyle name="40% — акцент4 18 6" xfId="18901"/>
    <cellStyle name="40% - Акцент4 18 7" xfId="27795"/>
    <cellStyle name="40% — акцент4 18 7" xfId="24181"/>
    <cellStyle name="40% - Акцент4 18 8" xfId="24503"/>
    <cellStyle name="40% — акцент4 18 8" xfId="15474"/>
    <cellStyle name="40% - Акцент4 18 9" xfId="33313"/>
    <cellStyle name="40% — акцент4 18 9" xfId="24546"/>
    <cellStyle name="40% — акцент4 19" xfId="2514"/>
    <cellStyle name="40% — акцент4 19 2" xfId="7030"/>
    <cellStyle name="40% - Акцент4 2" xfId="245"/>
    <cellStyle name="40% — акцент4 2" xfId="2516"/>
    <cellStyle name="40% - Акцент4 2 10" xfId="2517"/>
    <cellStyle name="40% — акцент4 2 10" xfId="2518"/>
    <cellStyle name="40% - Акцент4 2 10 10" xfId="14890"/>
    <cellStyle name="40% — акцент4 2 10 10" xfId="29187"/>
    <cellStyle name="40% - Акцент4 2 10 11" xfId="33968"/>
    <cellStyle name="40% — акцент4 2 10 11" xfId="33943"/>
    <cellStyle name="40% - Акцент4 2 10 12" xfId="38167"/>
    <cellStyle name="40% — акцент4 2 10 12" xfId="38089"/>
    <cellStyle name="40% - Акцент4 2 10 13" xfId="40718"/>
    <cellStyle name="40% — акцент4 2 10 13" xfId="40719"/>
    <cellStyle name="40% - Акцент4 2 10 14" xfId="45732"/>
    <cellStyle name="40% — акцент4 2 10 14" xfId="45580"/>
    <cellStyle name="40% - Акцент4 2 10 15" xfId="47077"/>
    <cellStyle name="40% — акцент4 2 10 15" xfId="46999"/>
    <cellStyle name="40% - Акцент4 2 10 16" xfId="49865"/>
    <cellStyle name="40% — акцент4 2 10 16" xfId="49866"/>
    <cellStyle name="40% - Акцент4 2 10 2" xfId="7033"/>
    <cellStyle name="40% — акцент4 2 10 2" xfId="7034"/>
    <cellStyle name="40% - Акцент4 2 10 3" xfId="15761"/>
    <cellStyle name="40% — акцент4 2 10 3" xfId="15762"/>
    <cellStyle name="40% - Акцент4 2 10 4" xfId="15950"/>
    <cellStyle name="40% — акцент4 2 10 4" xfId="20039"/>
    <cellStyle name="40% - Акцент4 2 10 5" xfId="25586"/>
    <cellStyle name="40% — акцент4 2 10 5" xfId="18869"/>
    <cellStyle name="40% - Акцент4 2 10 6" xfId="19458"/>
    <cellStyle name="40% — акцент4 2 10 6" xfId="19164"/>
    <cellStyle name="40% - Акцент4 2 10 7" xfId="15069"/>
    <cellStyle name="40% — акцент4 2 10 7" xfId="25745"/>
    <cellStyle name="40% - Акцент4 2 10 8" xfId="24217"/>
    <cellStyle name="40% — акцент4 2 10 8" xfId="26787"/>
    <cellStyle name="40% - Акцент4 2 10 9" xfId="31351"/>
    <cellStyle name="40% — акцент4 2 10 9" xfId="26736"/>
    <cellStyle name="40% - Акцент4 2 11" xfId="2519"/>
    <cellStyle name="40% — акцент4 2 11" xfId="2520"/>
    <cellStyle name="40% - Акцент4 2 11 10" xfId="19039"/>
    <cellStyle name="40% — акцент4 2 11 10" xfId="32227"/>
    <cellStyle name="40% - Акцент4 2 11 11" xfId="32747"/>
    <cellStyle name="40% — акцент4 2 11 11" xfId="33142"/>
    <cellStyle name="40% - Акцент4 2 11 12" xfId="38010"/>
    <cellStyle name="40% — акцент4 2 11 12" xfId="30272"/>
    <cellStyle name="40% - Акцент4 2 11 13" xfId="40720"/>
    <cellStyle name="40% — акцент4 2 11 13" xfId="40721"/>
    <cellStyle name="40% - Акцент4 2 11 14" xfId="45415"/>
    <cellStyle name="40% — акцент4 2 11 14" xfId="45257"/>
    <cellStyle name="40% - Акцент4 2 11 15" xfId="46918"/>
    <cellStyle name="40% — акцент4 2 11 15" xfId="44484"/>
    <cellStyle name="40% - Акцент4 2 11 16" xfId="49867"/>
    <cellStyle name="40% — акцент4 2 11 16" xfId="49868"/>
    <cellStyle name="40% - Акцент4 2 11 2" xfId="7035"/>
    <cellStyle name="40% — акцент4 2 11 2" xfId="7036"/>
    <cellStyle name="40% - Акцент4 2 11 3" xfId="15763"/>
    <cellStyle name="40% — акцент4 2 11 3" xfId="15764"/>
    <cellStyle name="40% - Акцент4 2 11 4" xfId="15949"/>
    <cellStyle name="40% — акцент4 2 11 4" xfId="25594"/>
    <cellStyle name="40% - Акцент4 2 11 5" xfId="15903"/>
    <cellStyle name="40% — акцент4 2 11 5" xfId="18870"/>
    <cellStyle name="40% - Акцент4 2 11 6" xfId="14509"/>
    <cellStyle name="40% — акцент4 2 11 6" xfId="18547"/>
    <cellStyle name="40% - Акцент4 2 11 7" xfId="28776"/>
    <cellStyle name="40% — акцент4 2 11 7" xfId="15244"/>
    <cellStyle name="40% - Акцент4 2 11 8" xfId="28133"/>
    <cellStyle name="40% — акцент4 2 11 8" xfId="31098"/>
    <cellStyle name="40% - Акцент4 2 11 9" xfId="19397"/>
    <cellStyle name="40% — акцент4 2 11 9" xfId="27998"/>
    <cellStyle name="40% - Акцент4 2 12" xfId="2521"/>
    <cellStyle name="40% — акцент4 2 12" xfId="2522"/>
    <cellStyle name="40% - Акцент4 2 12 10" xfId="33306"/>
    <cellStyle name="40% — акцент4 2 12 10" xfId="30455"/>
    <cellStyle name="40% - Акцент4 2 12 11" xfId="25187"/>
    <cellStyle name="40% — акцент4 2 12 11" xfId="29351"/>
    <cellStyle name="40% - Акцент4 2 12 12" xfId="37928"/>
    <cellStyle name="40% — акцент4 2 12 12" xfId="37845"/>
    <cellStyle name="40% - Акцент4 2 12 13" xfId="40722"/>
    <cellStyle name="40% — акцент4 2 12 13" xfId="40723"/>
    <cellStyle name="40% - Акцент4 2 12 14" xfId="45094"/>
    <cellStyle name="40% — акцент4 2 12 14" xfId="44929"/>
    <cellStyle name="40% - Акцент4 2 12 15" xfId="42388"/>
    <cellStyle name="40% — акцент4 2 12 15" xfId="44656"/>
    <cellStyle name="40% - Акцент4 2 12 16" xfId="49869"/>
    <cellStyle name="40% — акцент4 2 12 16" xfId="49870"/>
    <cellStyle name="40% - Акцент4 2 12 2" xfId="7037"/>
    <cellStyle name="40% — акцент4 2 12 2" xfId="7038"/>
    <cellStyle name="40% - Акцент4 2 12 3" xfId="15765"/>
    <cellStyle name="40% — акцент4 2 12 3" xfId="15766"/>
    <cellStyle name="40% - Акцент4 2 12 4" xfId="25305"/>
    <cellStyle name="40% — акцент4 2 12 4" xfId="25015"/>
    <cellStyle name="40% - Акцент4 2 12 5" xfId="19988"/>
    <cellStyle name="40% — акцент4 2 12 5" xfId="18871"/>
    <cellStyle name="40% - Акцент4 2 12 6" xfId="19163"/>
    <cellStyle name="40% — акцент4 2 12 6" xfId="14057"/>
    <cellStyle name="40% - Акцент4 2 12 7" xfId="28931"/>
    <cellStyle name="40% — акцент4 2 12 7" xfId="17955"/>
    <cellStyle name="40% - Акцент4 2 12 8" xfId="22123"/>
    <cellStyle name="40% — акцент4 2 12 8" xfId="23294"/>
    <cellStyle name="40% - Акцент4 2 12 9" xfId="32582"/>
    <cellStyle name="40% — акцент4 2 12 9" xfId="23844"/>
    <cellStyle name="40% - Акцент4 2 13" xfId="2523"/>
    <cellStyle name="40% — акцент4 2 13" xfId="2524"/>
    <cellStyle name="40% - Акцент4 2 13 10" xfId="32978"/>
    <cellStyle name="40% — акцент4 2 13 10" xfId="29755"/>
    <cellStyle name="40% - Акцент4 2 13 11" xfId="37615"/>
    <cellStyle name="40% — акцент4 2 13 11" xfId="37466"/>
    <cellStyle name="40% - Акцент4 2 13 12" xfId="37766"/>
    <cellStyle name="40% — акцент4 2 13 12" xfId="37689"/>
    <cellStyle name="40% - Акцент4 2 13 13" xfId="40724"/>
    <cellStyle name="40% — акцент4 2 13 13" xfId="40725"/>
    <cellStyle name="40% - Акцент4 2 13 14" xfId="44765"/>
    <cellStyle name="40% — акцент4 2 13 14" xfId="44600"/>
    <cellStyle name="40% - Акцент4 2 13 15" xfId="46609"/>
    <cellStyle name="40% — акцент4 2 13 15" xfId="42589"/>
    <cellStyle name="40% - Акцент4 2 13 16" xfId="49871"/>
    <cellStyle name="40% — акцент4 2 13 16" xfId="49872"/>
    <cellStyle name="40% - Акцент4 2 13 2" xfId="7039"/>
    <cellStyle name="40% — акцент4 2 13 2" xfId="7040"/>
    <cellStyle name="40% - Акцент4 2 13 3" xfId="15767"/>
    <cellStyle name="40% — акцент4 2 13 3" xfId="15768"/>
    <cellStyle name="40% - Акцент4 2 13 4" xfId="24720"/>
    <cellStyle name="40% — акцент4 2 13 4" xfId="24429"/>
    <cellStyle name="40% - Акцент4 2 13 5" xfId="18872"/>
    <cellStyle name="40% — акцент4 2 13 5" xfId="18873"/>
    <cellStyle name="40% - Акцент4 2 13 6" xfId="23747"/>
    <cellStyle name="40% — акцент4 2 13 6" xfId="21283"/>
    <cellStyle name="40% - Акцент4 2 13 7" xfId="29263"/>
    <cellStyle name="40% — акцент4 2 13 7" xfId="26769"/>
    <cellStyle name="40% - Акцент4 2 13 8" xfId="20152"/>
    <cellStyle name="40% — акцент4 2 13 8" xfId="16095"/>
    <cellStyle name="40% - Акцент4 2 13 9" xfId="23647"/>
    <cellStyle name="40% — акцент4 2 13 9" xfId="28910"/>
    <cellStyle name="40% - Акцент4 2 14" xfId="2525"/>
    <cellStyle name="40% — акцент4 2 14" xfId="2526"/>
    <cellStyle name="40% - Акцент4 2 14 10" xfId="26652"/>
    <cellStyle name="40% — акцент4 2 14 10" xfId="32141"/>
    <cellStyle name="40% - Акцент4 2 14 11" xfId="37312"/>
    <cellStyle name="40% — акцент4 2 14 11" xfId="37161"/>
    <cellStyle name="40% - Акцент4 2 14 12" xfId="33518"/>
    <cellStyle name="40% — акцент4 2 14 12" xfId="27769"/>
    <cellStyle name="40% - Акцент4 2 14 13" xfId="40726"/>
    <cellStyle name="40% — акцент4 2 14 13" xfId="40727"/>
    <cellStyle name="40% - Акцент4 2 14 14" xfId="45258"/>
    <cellStyle name="40% — акцент4 2 14 14" xfId="45095"/>
    <cellStyle name="40% - Акцент4 2 14 15" xfId="45201"/>
    <cellStyle name="40% — акцент4 2 14 15" xfId="42163"/>
    <cellStyle name="40% - Акцент4 2 14 16" xfId="49873"/>
    <cellStyle name="40% — акцент4 2 14 16" xfId="49874"/>
    <cellStyle name="40% - Акцент4 2 14 2" xfId="7041"/>
    <cellStyle name="40% — акцент4 2 14 2" xfId="7042"/>
    <cellStyle name="40% - Акцент4 2 14 3" xfId="15769"/>
    <cellStyle name="40% — акцент4 2 14 3" xfId="15770"/>
    <cellStyle name="40% - Акцент4 2 14 4" xfId="20038"/>
    <cellStyle name="40% — акцент4 2 14 4" xfId="15948"/>
    <cellStyle name="40% - Акцент4 2 14 5" xfId="18874"/>
    <cellStyle name="40% — акцент4 2 14 5" xfId="18875"/>
    <cellStyle name="40% - Акцент4 2 14 6" xfId="25761"/>
    <cellStyle name="40% — акцент4 2 14 6" xfId="29393"/>
    <cellStyle name="40% - Акцент4 2 14 7" xfId="21895"/>
    <cellStyle name="40% — акцент4 2 14 7" xfId="23642"/>
    <cellStyle name="40% - Акцент4 2 14 8" xfId="15460"/>
    <cellStyle name="40% — акцент4 2 14 8" xfId="25064"/>
    <cellStyle name="40% - Акцент4 2 14 9" xfId="16295"/>
    <cellStyle name="40% — акцент4 2 14 9" xfId="15491"/>
    <cellStyle name="40% - Акцент4 2 15" xfId="2527"/>
    <cellStyle name="40% — акцент4 2 15" xfId="2528"/>
    <cellStyle name="40% - Акцент4 2 15 10" xfId="26708"/>
    <cellStyle name="40% — акцент4 2 15 10" xfId="26484"/>
    <cellStyle name="40% - Акцент4 2 15 11" xfId="37007"/>
    <cellStyle name="40% — акцент4 2 15 11" xfId="36861"/>
    <cellStyle name="40% - Акцент4 2 15 12" xfId="37516"/>
    <cellStyle name="40% — акцент4 2 15 12" xfId="36797"/>
    <cellStyle name="40% - Акцент4 2 15 13" xfId="40728"/>
    <cellStyle name="40% — акцент4 2 15 13" xfId="40729"/>
    <cellStyle name="40% - Акцент4 2 15 14" xfId="44930"/>
    <cellStyle name="40% — акцент4 2 15 14" xfId="44766"/>
    <cellStyle name="40% - Акцент4 2 15 15" xfId="44489"/>
    <cellStyle name="40% — акцент4 2 15 15" xfId="46411"/>
    <cellStyle name="40% - Акцент4 2 15 16" xfId="49875"/>
    <cellStyle name="40% — акцент4 2 15 16" xfId="49876"/>
    <cellStyle name="40% - Акцент4 2 15 2" xfId="7043"/>
    <cellStyle name="40% — акцент4 2 15 2" xfId="7044"/>
    <cellStyle name="40% - Акцент4 2 15 3" xfId="15771"/>
    <cellStyle name="40% — акцент4 2 15 3" xfId="15772"/>
    <cellStyle name="40% - Акцент4 2 15 4" xfId="24137"/>
    <cellStyle name="40% — акцент4 2 15 4" xfId="23847"/>
    <cellStyle name="40% - Акцент4 2 15 5" xfId="18876"/>
    <cellStyle name="40% — акцент4 2 15 5" xfId="18877"/>
    <cellStyle name="40% - Акцент4 2 15 6" xfId="29121"/>
    <cellStyle name="40% — акцент4 2 15 6" xfId="28834"/>
    <cellStyle name="40% - Акцент4 2 15 7" xfId="17556"/>
    <cellStyle name="40% — акцент4 2 15 7" xfId="21701"/>
    <cellStyle name="40% - Акцент4 2 15 8" xfId="32950"/>
    <cellStyle name="40% — акцент4 2 15 8" xfId="32697"/>
    <cellStyle name="40% - Акцент4 2 15 9" xfId="20554"/>
    <cellStyle name="40% — акцент4 2 15 9" xfId="20547"/>
    <cellStyle name="40% - Акцент4 2 16" xfId="2529"/>
    <cellStyle name="40% — акцент4 2 16" xfId="2530"/>
    <cellStyle name="40% - Акцент4 2 16 10" xfId="22745"/>
    <cellStyle name="40% — акцент4 2 16 10" xfId="33259"/>
    <cellStyle name="40% - Акцент4 2 16 11" xfId="36705"/>
    <cellStyle name="40% — акцент4 2 16 11" xfId="30477"/>
    <cellStyle name="40% - Акцент4 2 16 12" xfId="28087"/>
    <cellStyle name="40% — акцент4 2 16 12" xfId="35757"/>
    <cellStyle name="40% - Акцент4 2 16 13" xfId="40730"/>
    <cellStyle name="40% — акцент4 2 16 13" xfId="40731"/>
    <cellStyle name="40% - Акцент4 2 16 14" xfId="44601"/>
    <cellStyle name="40% — акцент4 2 16 14" xfId="43359"/>
    <cellStyle name="40% - Акцент4 2 16 15" xfId="42588"/>
    <cellStyle name="40% — акцент4 2 16 15" xfId="45475"/>
    <cellStyle name="40% - Акцент4 2 16 16" xfId="49877"/>
    <cellStyle name="40% — акцент4 2 16 16" xfId="49878"/>
    <cellStyle name="40% - Акцент4 2 16 2" xfId="7045"/>
    <cellStyle name="40% — акцент4 2 16 2" xfId="7046"/>
    <cellStyle name="40% - Акцент4 2 16 3" xfId="15773"/>
    <cellStyle name="40% — акцент4 2 16 3" xfId="15774"/>
    <cellStyle name="40% - Акцент4 2 16 4" xfId="23563"/>
    <cellStyle name="40% — акцент4 2 16 4" xfId="23271"/>
    <cellStyle name="40% - Акцент4 2 16 5" xfId="18878"/>
    <cellStyle name="40% — акцент4 2 16 5" xfId="18879"/>
    <cellStyle name="40% - Акцент4 2 16 6" xfId="28545"/>
    <cellStyle name="40% — акцент4 2 16 6" xfId="28265"/>
    <cellStyle name="40% - Акцент4 2 16 7" xfId="22188"/>
    <cellStyle name="40% — акцент4 2 16 7" xfId="24571"/>
    <cellStyle name="40% - Акцент4 2 16 8" xfId="32453"/>
    <cellStyle name="40% — акцент4 2 16 8" xfId="32198"/>
    <cellStyle name="40% - Акцент4 2 16 9" xfId="29955"/>
    <cellStyle name="40% — акцент4 2 16 9" xfId="21632"/>
    <cellStyle name="40% - Акцент4 2 17" xfId="2531"/>
    <cellStyle name="40% — акцент4 2 17" xfId="7032"/>
    <cellStyle name="40% - Акцент4 2 17 10" xfId="19720"/>
    <cellStyle name="40% - Акцент4 2 17 11" xfId="24201"/>
    <cellStyle name="40% - Акцент4 2 17 12" xfId="28766"/>
    <cellStyle name="40% - Акцент4 2 17 13" xfId="40732"/>
    <cellStyle name="40% - Акцент4 2 17 14" xfId="41985"/>
    <cellStyle name="40% - Акцент4 2 17 15" xfId="43028"/>
    <cellStyle name="40% - Акцент4 2 17 16" xfId="49879"/>
    <cellStyle name="40% - Акцент4 2 17 2" xfId="7047"/>
    <cellStyle name="40% - Акцент4 2 17 3" xfId="15775"/>
    <cellStyle name="40% - Акцент4 2 17 4" xfId="22988"/>
    <cellStyle name="40% - Акцент4 2 17 5" xfId="18865"/>
    <cellStyle name="40% - Акцент4 2 17 6" xfId="27983"/>
    <cellStyle name="40% - Акцент4 2 17 7" xfId="25975"/>
    <cellStyle name="40% - Акцент4 2 17 8" xfId="31942"/>
    <cellStyle name="40% - Акцент4 2 17 9" xfId="26460"/>
    <cellStyle name="40% - Акцент4 2 18" xfId="2532"/>
    <cellStyle name="40% — акцент4 2 18" xfId="15760"/>
    <cellStyle name="40% - Акцент4 2 18 10" xfId="36557"/>
    <cellStyle name="40% - Акцент4 2 18 11" xfId="37409"/>
    <cellStyle name="40% - Акцент4 2 18 12" xfId="40733"/>
    <cellStyle name="40% - Акцент4 2 18 13" xfId="43360"/>
    <cellStyle name="40% - Акцент4 2 18 14" xfId="45314"/>
    <cellStyle name="40% - Акцент4 2 18 15" xfId="49880"/>
    <cellStyle name="40% - Акцент4 2 18 2" xfId="7048"/>
    <cellStyle name="40% - Акцент4 2 18 3" xfId="22699"/>
    <cellStyle name="40% - Акцент4 2 18 4" xfId="27706"/>
    <cellStyle name="40% - Акцент4 2 18 5" xfId="27321"/>
    <cellStyle name="40% - Акцент4 2 18 6" xfId="26041"/>
    <cellStyle name="40% - Акцент4 2 18 7" xfId="31681"/>
    <cellStyle name="40% - Акцент4 2 18 8" xfId="25689"/>
    <cellStyle name="40% - Акцент4 2 18 9" xfId="27997"/>
    <cellStyle name="40% - Акцент4 2 19" xfId="2533"/>
    <cellStyle name="40% — акцент4 2 19" xfId="20040"/>
    <cellStyle name="40% - Акцент4 2 19 10" xfId="36645"/>
    <cellStyle name="40% - Акцент4 2 19 11" xfId="40734"/>
    <cellStyle name="40% - Акцент4 2 19 12" xfId="40897"/>
    <cellStyle name="40% - Акцент4 2 19 13" xfId="43318"/>
    <cellStyle name="40% - Акцент4 2 19 14" xfId="49881"/>
    <cellStyle name="40% - Акцент4 2 19 2" xfId="7049"/>
    <cellStyle name="40% - Акцент4 2 19 3" xfId="27409"/>
    <cellStyle name="40% - Акцент4 2 19 4" xfId="24942"/>
    <cellStyle name="40% - Акцент4 2 19 5" xfId="28488"/>
    <cellStyle name="40% - Акцент4 2 19 6" xfId="31429"/>
    <cellStyle name="40% - Акцент4 2 19 7" xfId="29986"/>
    <cellStyle name="40% - Акцент4 2 19 8" xfId="28761"/>
    <cellStyle name="40% - Акцент4 2 19 9" xfId="36408"/>
    <cellStyle name="40% - Акцент4 2 2" xfId="246"/>
    <cellStyle name="40% — акцент4 2 2" xfId="2534"/>
    <cellStyle name="40% - Акцент4 2 2 10" xfId="4641"/>
    <cellStyle name="40% — акцент4 2 2 10" xfId="30293"/>
    <cellStyle name="40% - Акцент4 2 2 11" xfId="7050"/>
    <cellStyle name="40% — акцент4 2 2 11" xfId="31262"/>
    <cellStyle name="40% - Акцент4 2 2 12" xfId="8825"/>
    <cellStyle name="40% — акцент4 2 2 12" xfId="34765"/>
    <cellStyle name="40% - Акцент4 2 2 13" xfId="9144"/>
    <cellStyle name="40% — акцент4 2 2 13" xfId="40735"/>
    <cellStyle name="40% - Акцент4 2 2 14" xfId="9462"/>
    <cellStyle name="40% — акцент4 2 2 14" xfId="46838"/>
    <cellStyle name="40% - Акцент4 2 2 15" xfId="9780"/>
    <cellStyle name="40% — акцент4 2 2 15" xfId="47628"/>
    <cellStyle name="40% - Акцент4 2 2 16" xfId="10098"/>
    <cellStyle name="40% — акцент4 2 2 16" xfId="49882"/>
    <cellStyle name="40% - Акцент4 2 2 17" xfId="10416"/>
    <cellStyle name="40% - Акцент4 2 2 18" xfId="10734"/>
    <cellStyle name="40% - Акцент4 2 2 19" xfId="11052"/>
    <cellStyle name="40% - Акцент4 2 2 2" xfId="2535"/>
    <cellStyle name="40% — акцент4 2 2 2" xfId="7051"/>
    <cellStyle name="40% - Акцент4 2 2 2 10" xfId="31252"/>
    <cellStyle name="40% - Акцент4 2 2 2 11" xfId="30672"/>
    <cellStyle name="40% - Акцент4 2 2 2 12" xfId="28164"/>
    <cellStyle name="40% - Акцент4 2 2 2 13" xfId="40736"/>
    <cellStyle name="40% - Акцент4 2 2 2 14" xfId="46674"/>
    <cellStyle name="40% - Акцент4 2 2 2 15" xfId="47549"/>
    <cellStyle name="40% - Акцент4 2 2 2 16" xfId="49883"/>
    <cellStyle name="40% - Акцент4 2 2 2 2" xfId="7052"/>
    <cellStyle name="40% - Акцент4 2 2 2 3" xfId="15779"/>
    <cellStyle name="40% - Акцент4 2 2 2 4" xfId="21822"/>
    <cellStyle name="40% - Акцент4 2 2 2 5" xfId="26826"/>
    <cellStyle name="40% - Акцент4 2 2 2 6" xfId="26055"/>
    <cellStyle name="40% - Акцент4 2 2 2 7" xfId="22483"/>
    <cellStyle name="40% - Акцент4 2 2 2 8" xfId="27083"/>
    <cellStyle name="40% - Акцент4 2 2 2 9" xfId="25879"/>
    <cellStyle name="40% - Акцент4 2 2 20" xfId="11370"/>
    <cellStyle name="40% - Акцент4 2 2 21" xfId="11688"/>
    <cellStyle name="40% - Акцент4 2 2 22" xfId="12006"/>
    <cellStyle name="40% - Акцент4 2 2 23" xfId="12323"/>
    <cellStyle name="40% - Акцент4 2 2 24" xfId="12642"/>
    <cellStyle name="40% - Акцент4 2 2 25" xfId="12959"/>
    <cellStyle name="40% - Акцент4 2 2 26" xfId="13277"/>
    <cellStyle name="40% - Акцент4 2 2 27" xfId="13600"/>
    <cellStyle name="40% - Акцент4 2 2 28" xfId="16784"/>
    <cellStyle name="40% - Акцент4 2 2 29" xfId="25269"/>
    <cellStyle name="40% - Акцент4 2 2 3" xfId="2536"/>
    <cellStyle name="40% — акцент4 2 2 3" xfId="15778"/>
    <cellStyle name="40% - Акцент4 2 2 3 10" xfId="31558"/>
    <cellStyle name="40% - Акцент4 2 2 3 11" xfId="35046"/>
    <cellStyle name="40% - Акцент4 2 2 3 12" xfId="40737"/>
    <cellStyle name="40% - Акцент4 2 2 3 13" xfId="46514"/>
    <cellStyle name="40% - Акцент4 2 2 3 14" xfId="47470"/>
    <cellStyle name="40% - Акцент4 2 2 3 15" xfId="49884"/>
    <cellStyle name="40% - Акцент4 2 2 3 2" xfId="7053"/>
    <cellStyle name="40% - Акцент4 2 2 3 3" xfId="21526"/>
    <cellStyle name="40% - Акцент4 2 2 3 4" xfId="26539"/>
    <cellStyle name="40% - Акцент4 2 2 3 5" xfId="26341"/>
    <cellStyle name="40% - Акцент4 2 2 3 6" xfId="19933"/>
    <cellStyle name="40% - Акцент4 2 2 3 7" xfId="31196"/>
    <cellStyle name="40% - Акцент4 2 2 3 8" xfId="31282"/>
    <cellStyle name="40% - Акцент4 2 2 3 9" xfId="18267"/>
    <cellStyle name="40% - Акцент4 2 2 30" xfId="17999"/>
    <cellStyle name="40% - Акцент4 2 2 31" xfId="28235"/>
    <cellStyle name="40% - Акцент4 2 2 32" xfId="19018"/>
    <cellStyle name="40% - Акцент4 2 2 33" xfId="32659"/>
    <cellStyle name="40% - Акцент4 2 2 34" xfId="21972"/>
    <cellStyle name="40% - Акцент4 2 2 35" xfId="29011"/>
    <cellStyle name="40% - Акцент4 2 2 36" xfId="31613"/>
    <cellStyle name="40% - Акцент4 2 2 37" xfId="38619"/>
    <cellStyle name="40% - Акцент4 2 2 38" xfId="41786"/>
    <cellStyle name="40% - Акцент4 2 2 39" xfId="46635"/>
    <cellStyle name="40% - Акцент4 2 2 4" xfId="2537"/>
    <cellStyle name="40% — акцент4 2 2 4" xfId="22112"/>
    <cellStyle name="40% - Акцент4 2 2 4 10" xfId="34780"/>
    <cellStyle name="40% - Акцент4 2 2 4 11" xfId="40738"/>
    <cellStyle name="40% - Акцент4 2 2 4 12" xfId="46354"/>
    <cellStyle name="40% - Акцент4 2 2 4 13" xfId="47391"/>
    <cellStyle name="40% - Акцент4 2 2 4 14" xfId="49885"/>
    <cellStyle name="40% - Акцент4 2 2 4 2" xfId="7054"/>
    <cellStyle name="40% - Акцент4 2 2 4 3" xfId="26251"/>
    <cellStyle name="40% - Акцент4 2 2 4 4" xfId="20654"/>
    <cellStyle name="40% - Акцент4 2 2 4 5" xfId="31151"/>
    <cellStyle name="40% - Акцент4 2 2 4 6" xfId="15139"/>
    <cellStyle name="40% - Акцент4 2 2 4 7" xfId="31515"/>
    <cellStyle name="40% - Акцент4 2 2 4 8" xfId="36310"/>
    <cellStyle name="40% - Акцент4 2 2 4 9" xfId="35049"/>
    <cellStyle name="40% - Акцент4 2 2 40" xfId="47923"/>
    <cellStyle name="40% - Акцент4 2 2 5" xfId="2538"/>
    <cellStyle name="40% — акцент4 2 2 5" xfId="27121"/>
    <cellStyle name="40% - Акцент4 2 2 5 10" xfId="40739"/>
    <cellStyle name="40% - Акцент4 2 2 5 11" xfId="46199"/>
    <cellStyle name="40% - Акцент4 2 2 5 12" xfId="47315"/>
    <cellStyle name="40% - Акцент4 2 2 5 13" xfId="49886"/>
    <cellStyle name="40% - Акцент4 2 2 5 2" xfId="7055"/>
    <cellStyle name="40% - Акцент4 2 2 5 3" xfId="20578"/>
    <cellStyle name="40% - Акцент4 2 2 5 4" xfId="30874"/>
    <cellStyle name="40% - Акцент4 2 2 5 5" xfId="28496"/>
    <cellStyle name="40% - Акцент4 2 2 5 6" xfId="31765"/>
    <cellStyle name="40% - Акцент4 2 2 5 7" xfId="36107"/>
    <cellStyle name="40% - Акцент4 2 2 5 8" xfId="36179"/>
    <cellStyle name="40% - Акцент4 2 2 5 9" xfId="35787"/>
    <cellStyle name="40% - Акцент4 2 2 6" xfId="3978"/>
    <cellStyle name="40% — акцент4 2 2 6" xfId="26437"/>
    <cellStyle name="40% - Акцент4 2 2 7" xfId="4230"/>
    <cellStyle name="40% — акцент4 2 2 7" xfId="25546"/>
    <cellStyle name="40% - Акцент4 2 2 8" xfId="4523"/>
    <cellStyle name="40% — акцент4 2 2 8" xfId="28152"/>
    <cellStyle name="40% - Акцент4 2 2 9" xfId="4407"/>
    <cellStyle name="40% — акцент4 2 2 9" xfId="22116"/>
    <cellStyle name="40% - Акцент4 2 20" xfId="2539"/>
    <cellStyle name="40% — акцент4 2 20" xfId="18868"/>
    <cellStyle name="40% - Акцент4 2 20 10" xfId="40740"/>
    <cellStyle name="40% - Акцент4 2 20 11" xfId="46047"/>
    <cellStyle name="40% - Акцент4 2 20 12" xfId="47238"/>
    <cellStyle name="40% - Акцент4 2 20 13" xfId="49887"/>
    <cellStyle name="40% - Акцент4 2 20 2" xfId="7056"/>
    <cellStyle name="40% - Акцент4 2 20 3" xfId="27497"/>
    <cellStyle name="40% - Акцент4 2 20 4" xfId="30612"/>
    <cellStyle name="40% - Акцент4 2 20 5" xfId="30244"/>
    <cellStyle name="40% - Акцент4 2 20 6" xfId="32025"/>
    <cellStyle name="40% - Акцент4 2 20 7" xfId="35915"/>
    <cellStyle name="40% - Акцент4 2 20 8" xfId="35240"/>
    <cellStyle name="40% - Акцент4 2 20 9" xfId="37607"/>
    <cellStyle name="40% - Акцент4 2 21" xfId="2540"/>
    <cellStyle name="40% — акцент4 2 21" xfId="19521"/>
    <cellStyle name="40% - Акцент4 2 21 10" xfId="45890"/>
    <cellStyle name="40% - Акцент4 2 21 11" xfId="47157"/>
    <cellStyle name="40% - Акцент4 2 21 12" xfId="49888"/>
    <cellStyle name="40% - Акцент4 2 21 2" xfId="7057"/>
    <cellStyle name="40% - Акцент4 2 21 3" xfId="30351"/>
    <cellStyle name="40% - Акцент4 2 21 4" xfId="15443"/>
    <cellStyle name="40% - Акцент4 2 21 5" xfId="32331"/>
    <cellStyle name="40% - Акцент4 2 21 6" xfId="35718"/>
    <cellStyle name="40% - Акцент4 2 21 7" xfId="23525"/>
    <cellStyle name="40% - Акцент4 2 21 8" xfId="38325"/>
    <cellStyle name="40% - Акцент4 2 21 9" xfId="40741"/>
    <cellStyle name="40% - Акцент4 2 22" xfId="2541"/>
    <cellStyle name="40% — акцент4 2 22" xfId="14878"/>
    <cellStyle name="40% - Акцент4 2 22 10" xfId="47078"/>
    <cellStyle name="40% - Акцент4 2 22 11" xfId="49889"/>
    <cellStyle name="40% - Акцент4 2 22 2" xfId="7058"/>
    <cellStyle name="40% - Акцент4 2 22 3" xfId="19401"/>
    <cellStyle name="40% - Акцент4 2 22 4" xfId="32536"/>
    <cellStyle name="40% - Акцент4 2 22 5" xfId="35522"/>
    <cellStyle name="40% - Акцент4 2 22 6" xfId="25467"/>
    <cellStyle name="40% - Акцент4 2 22 7" xfId="38244"/>
    <cellStyle name="40% - Акцент4 2 22 8" xfId="40742"/>
    <cellStyle name="40% - Акцент4 2 22 9" xfId="45733"/>
    <cellStyle name="40% - Акцент4 2 23" xfId="2542"/>
    <cellStyle name="40% — акцент4 2 23" xfId="24940"/>
    <cellStyle name="40% - Акцент4 2 23 10" xfId="49890"/>
    <cellStyle name="40% - Акцент4 2 23 2" xfId="7059"/>
    <cellStyle name="40% - Акцент4 2 23 3" xfId="32830"/>
    <cellStyle name="40% - Акцент4 2 23 4" xfId="35329"/>
    <cellStyle name="40% - Акцент4 2 23 5" xfId="30258"/>
    <cellStyle name="40% - Акцент4 2 23 6" xfId="38168"/>
    <cellStyle name="40% - Акцент4 2 23 7" xfId="40743"/>
    <cellStyle name="40% - Акцент4 2 23 8" xfId="45581"/>
    <cellStyle name="40% - Акцент4 2 23 9" xfId="47000"/>
    <cellStyle name="40% - Акцент4 2 24" xfId="2543"/>
    <cellStyle name="40% — акцент4 2 24" xfId="31356"/>
    <cellStyle name="40% - Акцент4 2 24 2" xfId="7060"/>
    <cellStyle name="40% - Акцент4 2 24 3" xfId="35133"/>
    <cellStyle name="40% - Акцент4 2 24 4" xfId="24374"/>
    <cellStyle name="40% - Акцент4 2 24 5" xfId="38090"/>
    <cellStyle name="40% - Акцент4 2 24 6" xfId="40744"/>
    <cellStyle name="40% - Акцент4 2 24 7" xfId="45416"/>
    <cellStyle name="40% - Акцент4 2 24 8" xfId="46919"/>
    <cellStyle name="40% - Акцент4 2 24 9" xfId="49891"/>
    <cellStyle name="40% - Акцент4 2 25" xfId="2515"/>
    <cellStyle name="40% — акцент4 2 25" xfId="24872"/>
    <cellStyle name="40% - Акцент4 2 25 2" xfId="15759"/>
    <cellStyle name="40% - Акцент4 2 25 3" xfId="17504"/>
    <cellStyle name="40% - Акцент4 2 25 4" xfId="38324"/>
    <cellStyle name="40% - Акцент4 2 25 5" xfId="40716"/>
    <cellStyle name="40% - Акцент4 2 25 6" xfId="46046"/>
    <cellStyle name="40% - Акцент4 2 25 7" xfId="47237"/>
    <cellStyle name="40% - Акцент4 2 25 8" xfId="49863"/>
    <cellStyle name="40% - Акцент4 2 26" xfId="3977"/>
    <cellStyle name="40% — акцент4 2 26" xfId="35473"/>
    <cellStyle name="40% - Акцент4 2 27" xfId="4229"/>
    <cellStyle name="40% — акцент4 2 27" xfId="38243"/>
    <cellStyle name="40% - Акцент4 2 28" xfId="4522"/>
    <cellStyle name="40% — акцент4 2 28" xfId="40717"/>
    <cellStyle name="40% - Акцент4 2 29" xfId="4410"/>
    <cellStyle name="40% — акцент4 2 29" xfId="45889"/>
    <cellStyle name="40% - Акцент4 2 3" xfId="2544"/>
    <cellStyle name="40% — акцент4 2 3" xfId="2545"/>
    <cellStyle name="40% - Акцент4 2 3 10" xfId="19961"/>
    <cellStyle name="40% — акцент4 2 3 10" xfId="24321"/>
    <cellStyle name="40% - Акцент4 2 3 11" xfId="33230"/>
    <cellStyle name="40% — акцент4 2 3 11" xfId="29219"/>
    <cellStyle name="40% - Акцент4 2 3 12" xfId="38011"/>
    <cellStyle name="40% — акцент4 2 3 12" xfId="37929"/>
    <cellStyle name="40% - Акцент4 2 3 13" xfId="40745"/>
    <cellStyle name="40% — акцент4 2 3 13" xfId="40746"/>
    <cellStyle name="40% - Акцент4 2 3 14" xfId="43357"/>
    <cellStyle name="40% — акцент4 2 3 14" xfId="44376"/>
    <cellStyle name="40% - Акцент4 2 3 15" xfId="45789"/>
    <cellStyle name="40% — акцент4 2 3 15" xfId="41883"/>
    <cellStyle name="40% - Акцент4 2 3 16" xfId="49892"/>
    <cellStyle name="40% — акцент4 2 3 16" xfId="49893"/>
    <cellStyle name="40% - Акцент4 2 3 2" xfId="7061"/>
    <cellStyle name="40% — акцент4 2 3 2" xfId="7062"/>
    <cellStyle name="40% - Акцент4 2 3 3" xfId="15788"/>
    <cellStyle name="40% — акцент4 2 3 3" xfId="15789"/>
    <cellStyle name="40% - Акцент4 2 3 4" xfId="20037"/>
    <cellStyle name="40% — акцент4 2 3 4" xfId="15947"/>
    <cellStyle name="40% - Акцент4 2 3 5" xfId="21301"/>
    <cellStyle name="40% — акцент4 2 3 5" xfId="24308"/>
    <cellStyle name="40% - Акцент4 2 3 6" xfId="19514"/>
    <cellStyle name="40% — акцент4 2 3 6" xfId="22727"/>
    <cellStyle name="40% - Акцент4 2 3 7" xfId="21409"/>
    <cellStyle name="40% — акцент4 2 3 7" xfId="25445"/>
    <cellStyle name="40% - Акцент4 2 3 8" xfId="19010"/>
    <cellStyle name="40% — акцент4 2 3 8" xfId="23219"/>
    <cellStyle name="40% - Акцент4 2 3 9" xfId="31421"/>
    <cellStyle name="40% — акцент4 2 3 9" xfId="27849"/>
    <cellStyle name="40% - Акцент4 2 30" xfId="4638"/>
    <cellStyle name="40% — акцент4 2 30" xfId="47156"/>
    <cellStyle name="40% - Акцент4 2 31" xfId="7031"/>
    <cellStyle name="40% — акцент4 2 31" xfId="49864"/>
    <cellStyle name="40% - Акцент4 2 32" xfId="8467"/>
    <cellStyle name="40% - Акцент4 2 32 2" xfId="21164"/>
    <cellStyle name="40% - Акцент4 2 33" xfId="8374"/>
    <cellStyle name="40% - Акцент4 2 33 2" xfId="21071"/>
    <cellStyle name="40% - Акцент4 2 34" xfId="8824"/>
    <cellStyle name="40% - Акцент4 2 35" xfId="9143"/>
    <cellStyle name="40% - Акцент4 2 36" xfId="9461"/>
    <cellStyle name="40% - Акцент4 2 37" xfId="9779"/>
    <cellStyle name="40% - Акцент4 2 38" xfId="10097"/>
    <cellStyle name="40% - Акцент4 2 39" xfId="10415"/>
    <cellStyle name="40% - Акцент4 2 4" xfId="2546"/>
    <cellStyle name="40% — акцент4 2 4" xfId="2547"/>
    <cellStyle name="40% - Акцент4 2 4 10" xfId="34930"/>
    <cellStyle name="40% — акцент4 2 4 10" xfId="33476"/>
    <cellStyle name="40% - Акцент4 2 4 11" xfId="34789"/>
    <cellStyle name="40% — акцент4 2 4 11" xfId="29973"/>
    <cellStyle name="40% - Акцент4 2 4 12" xfId="37846"/>
    <cellStyle name="40% — акцент4 2 4 12" xfId="37767"/>
    <cellStyle name="40% - Акцент4 2 4 13" xfId="40747"/>
    <cellStyle name="40% — акцент4 2 4 13" xfId="40748"/>
    <cellStyle name="40% - Акцент4 2 4 14" xfId="44431"/>
    <cellStyle name="40% — акцент4 2 4 14" xfId="43356"/>
    <cellStyle name="40% - Акцент4 2 4 15" xfId="42603"/>
    <cellStyle name="40% — акцент4 2 4 15" xfId="45947"/>
    <cellStyle name="40% - Акцент4 2 4 16" xfId="49894"/>
    <cellStyle name="40% — акцент4 2 4 16" xfId="49895"/>
    <cellStyle name="40% - Акцент4 2 4 2" xfId="7063"/>
    <cellStyle name="40% — акцент4 2 4 2" xfId="7064"/>
    <cellStyle name="40% - Акцент4 2 4 3" xfId="15790"/>
    <cellStyle name="40% — акцент4 2 4 3" xfId="15791"/>
    <cellStyle name="40% - Акцент4 2 4 4" xfId="25595"/>
    <cellStyle name="40% — акцент4 2 4 4" xfId="25306"/>
    <cellStyle name="40% - Акцент4 2 4 5" xfId="23439"/>
    <cellStyle name="40% — акцент4 2 4 5" xfId="25400"/>
    <cellStyle name="40% - Акцент4 2 4 6" xfId="21401"/>
    <cellStyle name="40% — акцент4 2 4 6" xfId="26631"/>
    <cellStyle name="40% - Акцент4 2 4 7" xfId="29029"/>
    <cellStyle name="40% — акцент4 2 4 7" xfId="25062"/>
    <cellStyle name="40% - Акцент4 2 4 8" xfId="17827"/>
    <cellStyle name="40% — акцент4 2 4 8" xfId="29299"/>
    <cellStyle name="40% - Акцент4 2 4 9" xfId="24008"/>
    <cellStyle name="40% — акцент4 2 4 9" xfId="31096"/>
    <cellStyle name="40% - Акцент4 2 40" xfId="10733"/>
    <cellStyle name="40% - Акцент4 2 41" xfId="11051"/>
    <cellStyle name="40% - Акцент4 2 42" xfId="11369"/>
    <cellStyle name="40% - Акцент4 2 43" xfId="11687"/>
    <cellStyle name="40% - Акцент4 2 44" xfId="12005"/>
    <cellStyle name="40% - Акцент4 2 45" xfId="12322"/>
    <cellStyle name="40% - Акцент4 2 46" xfId="12641"/>
    <cellStyle name="40% - Акцент4 2 47" xfId="12958"/>
    <cellStyle name="40% - Акцент4 2 48" xfId="13276"/>
    <cellStyle name="40% - Акцент4 2 49" xfId="13599"/>
    <cellStyle name="40% - Акцент4 2 5" xfId="2548"/>
    <cellStyle name="40% — акцент4 2 5" xfId="2549"/>
    <cellStyle name="40% - Акцент4 2 5 10" xfId="27522"/>
    <cellStyle name="40% — акцент4 2 5 10" xfId="34522"/>
    <cellStyle name="40% - Акцент4 2 5 11" xfId="37613"/>
    <cellStyle name="40% — акцент4 2 5 11" xfId="37464"/>
    <cellStyle name="40% - Акцент4 2 5 12" xfId="37690"/>
    <cellStyle name="40% — акцент4 2 5 12" xfId="37514"/>
    <cellStyle name="40% - Акцент4 2 5 13" xfId="40749"/>
    <cellStyle name="40% — акцент4 2 5 13" xfId="40750"/>
    <cellStyle name="40% - Акцент4 2 5 14" xfId="42357"/>
    <cellStyle name="40% — акцент4 2 5 14" xfId="42192"/>
    <cellStyle name="40% - Акцент4 2 5 15" xfId="42958"/>
    <cellStyle name="40% — акцент4 2 5 15" xfId="42270"/>
    <cellStyle name="40% - Акцент4 2 5 16" xfId="49896"/>
    <cellStyle name="40% — акцент4 2 5 16" xfId="49897"/>
    <cellStyle name="40% - Акцент4 2 5 2" xfId="7065"/>
    <cellStyle name="40% — акцент4 2 5 2" xfId="7066"/>
    <cellStyle name="40% - Акцент4 2 5 3" xfId="15792"/>
    <cellStyle name="40% — акцент4 2 5 3" xfId="15793"/>
    <cellStyle name="40% - Акцент4 2 5 4" xfId="25016"/>
    <cellStyle name="40% — акцент4 2 5 4" xfId="24721"/>
    <cellStyle name="40% - Акцент4 2 5 5" xfId="16933"/>
    <cellStyle name="40% — акцент4 2 5 5" xfId="24847"/>
    <cellStyle name="40% - Акцент4 2 5 6" xfId="26985"/>
    <cellStyle name="40% — акцент4 2 5 6" xfId="22581"/>
    <cellStyle name="40% - Акцент4 2 5 7" xfId="19002"/>
    <cellStyle name="40% — акцент4 2 5 7" xfId="29194"/>
    <cellStyle name="40% - Акцент4 2 5 8" xfId="21873"/>
    <cellStyle name="40% — акцент4 2 5 8" xfId="29894"/>
    <cellStyle name="40% - Акцент4 2 5 9" xfId="17051"/>
    <cellStyle name="40% — акцент4 2 5 9" xfId="22228"/>
    <cellStyle name="40% - Акцент4 2 50" xfId="16785"/>
    <cellStyle name="40% - Акцент4 2 51" xfId="24979"/>
    <cellStyle name="40% - Акцент4 2 52" xfId="18429"/>
    <cellStyle name="40% - Акцент4 2 53" xfId="24814"/>
    <cellStyle name="40% - Акцент4 2 54" xfId="27355"/>
    <cellStyle name="40% - Акцент4 2 55" xfId="32415"/>
    <cellStyle name="40% - Акцент4 2 56" xfId="16732"/>
    <cellStyle name="40% - Акцент4 2 57" xfId="33489"/>
    <cellStyle name="40% - Акцент4 2 58" xfId="34782"/>
    <cellStyle name="40% - Акцент4 2 59" xfId="38618"/>
    <cellStyle name="40% - Акцент4 2 6" xfId="2550"/>
    <cellStyle name="40% — акцент4 2 6" xfId="2551"/>
    <cellStyle name="40% - Акцент4 2 6 10" xfId="23666"/>
    <cellStyle name="40% — акцент4 2 6 10" xfId="32625"/>
    <cellStyle name="40% - Акцент4 2 6 11" xfId="37310"/>
    <cellStyle name="40% — акцент4 2 6 11" xfId="37159"/>
    <cellStyle name="40% - Акцент4 2 6 12" xfId="31812"/>
    <cellStyle name="40% — акцент4 2 6 12" xfId="28601"/>
    <cellStyle name="40% - Акцент4 2 6 13" xfId="40751"/>
    <cellStyle name="40% — акцент4 2 6 13" xfId="40752"/>
    <cellStyle name="40% - Акцент4 2 6 14" xfId="42280"/>
    <cellStyle name="40% — акцент4 2 6 14" xfId="42123"/>
    <cellStyle name="40% - Акцент4 2 6 15" xfId="42984"/>
    <cellStyle name="40% — акцент4 2 6 15" xfId="45370"/>
    <cellStyle name="40% - Акцент4 2 6 16" xfId="49898"/>
    <cellStyle name="40% — акцент4 2 6 16" xfId="49899"/>
    <cellStyle name="40% - Акцент4 2 6 2" xfId="7067"/>
    <cellStyle name="40% — акцент4 2 6 2" xfId="7068"/>
    <cellStyle name="40% - Акцент4 2 6 3" xfId="15794"/>
    <cellStyle name="40% — акцент4 2 6 3" xfId="15795"/>
    <cellStyle name="40% - Акцент4 2 6 4" xfId="24430"/>
    <cellStyle name="40% — акцент4 2 6 4" xfId="24138"/>
    <cellStyle name="40% - Акцент4 2 6 5" xfId="23689"/>
    <cellStyle name="40% — акцент4 2 6 5" xfId="17708"/>
    <cellStyle name="40% - Акцент4 2 6 6" xfId="23180"/>
    <cellStyle name="40% — акцент4 2 6 6" xfId="14499"/>
    <cellStyle name="40% - Акцент4 2 6 7" xfId="14973"/>
    <cellStyle name="40% — акцент4 2 6 7" xfId="27623"/>
    <cellStyle name="40% - Акцент4 2 6 8" xfId="23609"/>
    <cellStyle name="40% — акцент4 2 6 8" xfId="24075"/>
    <cellStyle name="40% - Акцент4 2 6 9" xfId="27666"/>
    <cellStyle name="40% — акцент4 2 6 9" xfId="18570"/>
    <cellStyle name="40% - Акцент4 2 60" xfId="41787"/>
    <cellStyle name="40% - Акцент4 2 61" xfId="46475"/>
    <cellStyle name="40% - Акцент4 2 62" xfId="47922"/>
    <cellStyle name="40% - Акцент4 2 7" xfId="2552"/>
    <cellStyle name="40% — акцент4 2 7" xfId="2553"/>
    <cellStyle name="40% - Акцент4 2 7 10" xfId="19015"/>
    <cellStyle name="40% — акцент4 2 7 10" xfId="28990"/>
    <cellStyle name="40% - Акцент4 2 7 11" xfId="37005"/>
    <cellStyle name="40% — акцент4 2 7 11" xfId="27605"/>
    <cellStyle name="40% - Акцент4 2 7 12" xfId="30734"/>
    <cellStyle name="40% — акцент4 2 7 12" xfId="33246"/>
    <cellStyle name="40% - Акцент4 2 7 13" xfId="40753"/>
    <cellStyle name="40% — акцент4 2 7 13" xfId="40754"/>
    <cellStyle name="40% - Акцент4 2 7 14" xfId="41984"/>
    <cellStyle name="40% — акцент4 2 7 14" xfId="43358"/>
    <cellStyle name="40% - Акцент4 2 7 15" xfId="43029"/>
    <cellStyle name="40% — акцент4 2 7 15" xfId="45636"/>
    <cellStyle name="40% - Акцент4 2 7 16" xfId="49900"/>
    <cellStyle name="40% — акцент4 2 7 16" xfId="49901"/>
    <cellStyle name="40% - Акцент4 2 7 2" xfId="7069"/>
    <cellStyle name="40% — акцент4 2 7 2" xfId="7070"/>
    <cellStyle name="40% - Акцент4 2 7 3" xfId="15796"/>
    <cellStyle name="40% — акцент4 2 7 3" xfId="15797"/>
    <cellStyle name="40% - Акцент4 2 7 4" xfId="23848"/>
    <cellStyle name="40% — акцент4 2 7 4" xfId="23564"/>
    <cellStyle name="40% - Акцент4 2 7 5" xfId="21752"/>
    <cellStyle name="40% — акцент4 2 7 5" xfId="18881"/>
    <cellStyle name="40% - Акцент4 2 7 6" xfId="24800"/>
    <cellStyle name="40% — акцент4 2 7 6" xfId="26821"/>
    <cellStyle name="40% - Акцент4 2 7 7" xfId="22993"/>
    <cellStyle name="40% — акцент4 2 7 7" xfId="15216"/>
    <cellStyle name="40% - Акцент4 2 7 8" xfId="24589"/>
    <cellStyle name="40% — акцент4 2 7 8" xfId="24781"/>
    <cellStyle name="40% - Акцент4 2 7 9" xfId="27015"/>
    <cellStyle name="40% — акцент4 2 7 9" xfId="22369"/>
    <cellStyle name="40% - Акцент4 2 8" xfId="2554"/>
    <cellStyle name="40% — акцент4 2 8" xfId="2555"/>
    <cellStyle name="40% - Акцент4 2 8 10" xfId="24059"/>
    <cellStyle name="40% — акцент4 2 8 10" xfId="29758"/>
    <cellStyle name="40% - Акцент4 2 8 11" xfId="36859"/>
    <cellStyle name="40% — акцент4 2 8 11" xfId="36703"/>
    <cellStyle name="40% - Акцент4 2 8 12" xfId="35279"/>
    <cellStyle name="40% — акцент4 2 8 12" xfId="19445"/>
    <cellStyle name="40% - Акцент4 2 8 13" xfId="40755"/>
    <cellStyle name="40% — акцент4 2 8 13" xfId="40756"/>
    <cellStyle name="40% - Акцент4 2 8 14" xfId="43355"/>
    <cellStyle name="40% — акцент4 2 8 14" xfId="43354"/>
    <cellStyle name="40% - Акцент4 2 8 15" xfId="46102"/>
    <cellStyle name="40% — акцент4 2 8 15" xfId="46253"/>
    <cellStyle name="40% - Акцент4 2 8 16" xfId="49902"/>
    <cellStyle name="40% — акцент4 2 8 16" xfId="49903"/>
    <cellStyle name="40% - Акцент4 2 8 2" xfId="7071"/>
    <cellStyle name="40% — акцент4 2 8 2" xfId="7072"/>
    <cellStyle name="40% - Акцент4 2 8 3" xfId="15798"/>
    <cellStyle name="40% — акцент4 2 8 3" xfId="15799"/>
    <cellStyle name="40% - Акцент4 2 8 4" xfId="23272"/>
    <cellStyle name="40% — акцент4 2 8 4" xfId="22989"/>
    <cellStyle name="40% - Акцент4 2 8 5" xfId="14804"/>
    <cellStyle name="40% — акцент4 2 8 5" xfId="15504"/>
    <cellStyle name="40% - Акцент4 2 8 6" xfId="27207"/>
    <cellStyle name="40% — акцент4 2 8 6" xfId="25963"/>
    <cellStyle name="40% - Акцент4 2 8 7" xfId="22189"/>
    <cellStyle name="40% — акцент4 2 8 7" xfId="27354"/>
    <cellStyle name="40% - Акцент4 2 8 8" xfId="28197"/>
    <cellStyle name="40% — акцент4 2 8 8" xfId="14724"/>
    <cellStyle name="40% - Акцент4 2 8 9" xfId="29262"/>
    <cellStyle name="40% — акцент4 2 8 9" xfId="18446"/>
    <cellStyle name="40% - Акцент4 2 9" xfId="2556"/>
    <cellStyle name="40% — акцент4 2 9" xfId="2557"/>
    <cellStyle name="40% - Акцент4 2 9 10" xfId="23081"/>
    <cellStyle name="40% — акцент4 2 9 10" xfId="18798"/>
    <cellStyle name="40% - Акцент4 2 9 11" xfId="36555"/>
    <cellStyle name="40% — акцент4 2 9 11" xfId="36406"/>
    <cellStyle name="40% - Акцент4 2 9 12" xfId="36361"/>
    <cellStyle name="40% — акцент4 2 9 12" xfId="34988"/>
    <cellStyle name="40% - Акцент4 2 9 13" xfId="40757"/>
    <cellStyle name="40% — акцент4 2 9 13" xfId="40758"/>
    <cellStyle name="40% - Акцент4 2 9 14" xfId="43353"/>
    <cellStyle name="40% — акцент4 2 9 14" xfId="43352"/>
    <cellStyle name="40% - Акцент4 2 9 15" xfId="46449"/>
    <cellStyle name="40% — акцент4 2 9 15" xfId="46571"/>
    <cellStyle name="40% - Акцент4 2 9 16" xfId="49904"/>
    <cellStyle name="40% — акцент4 2 9 16" xfId="49905"/>
    <cellStyle name="40% - Акцент4 2 9 2" xfId="7073"/>
    <cellStyle name="40% — акцент4 2 9 2" xfId="7074"/>
    <cellStyle name="40% - Акцент4 2 9 3" xfId="15800"/>
    <cellStyle name="40% — акцент4 2 9 3" xfId="15801"/>
    <cellStyle name="40% - Акцент4 2 9 4" xfId="20034"/>
    <cellStyle name="40% — акцент4 2 9 4" xfId="20033"/>
    <cellStyle name="40% - Акцент4 2 9 5" xfId="17500"/>
    <cellStyle name="40% — акцент4 2 9 5" xfId="21770"/>
    <cellStyle name="40% - Акцент4 2 9 6" xfId="27569"/>
    <cellStyle name="40% — акцент4 2 9 6" xfId="26247"/>
    <cellStyle name="40% - Акцент4 2 9 7" xfId="19932"/>
    <cellStyle name="40% — акцент4 2 9 7" xfId="20218"/>
    <cellStyle name="40% - Акцент4 2 9 8" xfId="25709"/>
    <cellStyle name="40% — акцент4 2 9 8" xfId="15268"/>
    <cellStyle name="40% - Акцент4 2 9 9" xfId="30154"/>
    <cellStyle name="40% — акцент4 2 9 9" xfId="26747"/>
    <cellStyle name="40% — акцент4 20" xfId="2558"/>
    <cellStyle name="40% — акцент4 20 2" xfId="7075"/>
    <cellStyle name="40% — акцент4 21" xfId="2559"/>
    <cellStyle name="40% — акцент4 21 2" xfId="7076"/>
    <cellStyle name="40% — акцент4 22" xfId="2560"/>
    <cellStyle name="40% — акцент4 22 2" xfId="7077"/>
    <cellStyle name="40% — акцент4 23" xfId="2456"/>
    <cellStyle name="40% — акцент4 23 2" xfId="15700"/>
    <cellStyle name="40% — акцент4 24" xfId="3967"/>
    <cellStyle name="40% — акцент4 25" xfId="4223"/>
    <cellStyle name="40% — акцент4 26" xfId="4512"/>
    <cellStyle name="40% — акцент4 27" xfId="4436"/>
    <cellStyle name="40% — акцент4 28" xfId="4612"/>
    <cellStyle name="40% — акцент4 29" xfId="6967"/>
    <cellStyle name="40% - Акцент4 3" xfId="247"/>
    <cellStyle name="40% — акцент4 3" xfId="2562"/>
    <cellStyle name="40% - Акцент4 3 10" xfId="2563"/>
    <cellStyle name="40% — акцент4 3 10" xfId="2564"/>
    <cellStyle name="40% - Акцент4 3 10 10" xfId="36308"/>
    <cellStyle name="40% — акцент4 3 10 10" xfId="36105"/>
    <cellStyle name="40% - Акцент4 3 10 11" xfId="35626"/>
    <cellStyle name="40% — акцент4 3 10 11" xfId="32464"/>
    <cellStyle name="40% - Акцент4 3 10 12" xfId="36604"/>
    <cellStyle name="40% — акцент4 3 10 12" xfId="36756"/>
    <cellStyle name="40% - Акцент4 3 10 13" xfId="40764"/>
    <cellStyle name="40% — акцент4 3 10 13" xfId="40765"/>
    <cellStyle name="40% - Акцент4 3 10 14" xfId="46351"/>
    <cellStyle name="40% — акцент4 3 10 14" xfId="46196"/>
    <cellStyle name="40% - Акцент4 3 10 15" xfId="47388"/>
    <cellStyle name="40% — акцент4 3 10 15" xfId="47312"/>
    <cellStyle name="40% - Акцент4 3 10 16" xfId="49908"/>
    <cellStyle name="40% — акцент4 3 10 16" xfId="49909"/>
    <cellStyle name="40% - Акцент4 3 10 2" xfId="7080"/>
    <cellStyle name="40% — акцент4 3 10 2" xfId="7081"/>
    <cellStyle name="40% - Акцент4 3 10 3" xfId="15807"/>
    <cellStyle name="40% — акцент4 3 10 3" xfId="15808"/>
    <cellStyle name="40% - Акцент4 3 10 4" xfId="20035"/>
    <cellStyle name="40% — акцент4 3 10 4" xfId="15946"/>
    <cellStyle name="40% - Акцент4 3 10 5" xfId="23838"/>
    <cellStyle name="40% — акцент4 3 10 5" xfId="18883"/>
    <cellStyle name="40% - Акцент4 3 10 6" xfId="27117"/>
    <cellStyle name="40% — акцент4 3 10 6" xfId="25917"/>
    <cellStyle name="40% - Акцент4 3 10 7" xfId="16011"/>
    <cellStyle name="40% — акцент4 3 10 7" xfId="18558"/>
    <cellStyle name="40% - Акцент4 3 10 8" xfId="29635"/>
    <cellStyle name="40% — акцент4 3 10 8" xfId="30490"/>
    <cellStyle name="40% - Акцент4 3 10 9" xfId="34015"/>
    <cellStyle name="40% — акцент4 3 10 9" xfId="33790"/>
    <cellStyle name="40% - Акцент4 3 11" xfId="2565"/>
    <cellStyle name="40% — акцент4 3 11" xfId="2566"/>
    <cellStyle name="40% - Акцент4 3 11 10" xfId="35913"/>
    <cellStyle name="40% — акцент4 3 11 10" xfId="35716"/>
    <cellStyle name="40% - Акцент4 3 11 11" xfId="30971"/>
    <cellStyle name="40% — акцент4 3 11 11" xfId="35250"/>
    <cellStyle name="40% - Акцент4 3 11 12" xfId="34529"/>
    <cellStyle name="40% — акцент4 3 11 12" xfId="36905"/>
    <cellStyle name="40% - Акцент4 3 11 13" xfId="40766"/>
    <cellStyle name="40% — акцент4 3 11 13" xfId="40767"/>
    <cellStyle name="40% - Акцент4 3 11 14" xfId="43349"/>
    <cellStyle name="40% — акцент4 3 11 14" xfId="46044"/>
    <cellStyle name="40% - Акцент4 3 11 15" xfId="42892"/>
    <cellStyle name="40% — акцент4 3 11 15" xfId="47235"/>
    <cellStyle name="40% - Акцент4 3 11 16" xfId="49910"/>
    <cellStyle name="40% — акцент4 3 11 16" xfId="49911"/>
    <cellStyle name="40% - Акцент4 3 11 2" xfId="7082"/>
    <cellStyle name="40% — акцент4 3 11 2" xfId="7083"/>
    <cellStyle name="40% - Акцент4 3 11 3" xfId="15809"/>
    <cellStyle name="40% — акцент4 3 11 3" xfId="15810"/>
    <cellStyle name="40% - Акцент4 3 11 4" xfId="20032"/>
    <cellStyle name="40% — акцент4 3 11 4" xfId="15943"/>
    <cellStyle name="40% - Акцент4 3 11 5" xfId="24128"/>
    <cellStyle name="40% — акцент4 3 11 5" xfId="21382"/>
    <cellStyle name="40% - Акцент4 3 11 6" xfId="18094"/>
    <cellStyle name="40% — акцент4 3 11 6" xfId="17439"/>
    <cellStyle name="40% - Акцент4 3 11 7" xfId="24512"/>
    <cellStyle name="40% — акцент4 3 11 7" xfId="18274"/>
    <cellStyle name="40% - Акцент4 3 11 8" xfId="18781"/>
    <cellStyle name="40% — акцент4 3 11 8" xfId="30700"/>
    <cellStyle name="40% - Акцент4 3 11 9" xfId="33551"/>
    <cellStyle name="40% — акцент4 3 11 9" xfId="33311"/>
    <cellStyle name="40% - Акцент4 3 12" xfId="2567"/>
    <cellStyle name="40% — акцент4 3 12" xfId="2568"/>
    <cellStyle name="40% - Акцент4 3 12 10" xfId="35520"/>
    <cellStyle name="40% — акцент4 3 12 10" xfId="17699"/>
    <cellStyle name="40% - Акцент4 3 12 11" xfId="24206"/>
    <cellStyle name="40% — акцент4 3 12 11" xfId="35434"/>
    <cellStyle name="40% - Акцент4 3 12 12" xfId="38322"/>
    <cellStyle name="40% — акцент4 3 12 12" xfId="38241"/>
    <cellStyle name="40% - Акцент4 3 12 13" xfId="40768"/>
    <cellStyle name="40% — акцент4 3 12 13" xfId="40769"/>
    <cellStyle name="40% - Акцент4 3 12 14" xfId="45887"/>
    <cellStyle name="40% — акцент4 3 12 14" xfId="45730"/>
    <cellStyle name="40% - Акцент4 3 12 15" xfId="47154"/>
    <cellStyle name="40% — акцент4 3 12 15" xfId="47075"/>
    <cellStyle name="40% - Акцент4 3 12 16" xfId="49912"/>
    <cellStyle name="40% — акцент4 3 12 16" xfId="49913"/>
    <cellStyle name="40% - Акцент4 3 12 2" xfId="7084"/>
    <cellStyle name="40% — акцент4 3 12 2" xfId="7085"/>
    <cellStyle name="40% - Акцент4 3 12 3" xfId="15811"/>
    <cellStyle name="40% — акцент4 3 12 3" xfId="15812"/>
    <cellStyle name="40% - Акцент4 3 12 4" xfId="20031"/>
    <cellStyle name="40% — акцент4 3 12 4" xfId="15942"/>
    <cellStyle name="40% - Акцент4 3 12 5" xfId="15904"/>
    <cellStyle name="40% — акцент4 3 12 5" xfId="21685"/>
    <cellStyle name="40% - Акцент4 3 12 6" xfId="14193"/>
    <cellStyle name="40% — акцент4 3 12 6" xfId="17673"/>
    <cellStyle name="40% - Акцент4 3 12 7" xfId="22484"/>
    <cellStyle name="40% — акцент4 3 12 7" xfId="21656"/>
    <cellStyle name="40% - Акцент4 3 12 8" xfId="31020"/>
    <cellStyle name="40% — акцент4 3 12 8" xfId="25832"/>
    <cellStyle name="40% - Акцент4 3 12 9" xfId="27242"/>
    <cellStyle name="40% — акцент4 3 12 9" xfId="30090"/>
    <cellStyle name="40% - Акцент4 3 13" xfId="2569"/>
    <cellStyle name="40% — акцент4 3 13" xfId="2570"/>
    <cellStyle name="40% - Акцент4 3 13 10" xfId="35327"/>
    <cellStyle name="40% — акцент4 3 13 10" xfId="35131"/>
    <cellStyle name="40% - Акцент4 3 13 11" xfId="35202"/>
    <cellStyle name="40% — акцент4 3 13 11" xfId="19062"/>
    <cellStyle name="40% - Акцент4 3 13 12" xfId="38165"/>
    <cellStyle name="40% — акцент4 3 13 12" xfId="38087"/>
    <cellStyle name="40% - Акцент4 3 13 13" xfId="40770"/>
    <cellStyle name="40% — акцент4 3 13 13" xfId="40771"/>
    <cellStyle name="40% - Акцент4 3 13 14" xfId="45578"/>
    <cellStyle name="40% — акцент4 3 13 14" xfId="45413"/>
    <cellStyle name="40% - Акцент4 3 13 15" xfId="46997"/>
    <cellStyle name="40% — акцент4 3 13 15" xfId="46916"/>
    <cellStyle name="40% - Акцент4 3 13 16" xfId="49914"/>
    <cellStyle name="40% — акцент4 3 13 16" xfId="49915"/>
    <cellStyle name="40% - Акцент4 3 13 2" xfId="7086"/>
    <cellStyle name="40% — акцент4 3 13 2" xfId="7087"/>
    <cellStyle name="40% - Акцент4 3 13 3" xfId="15813"/>
    <cellStyle name="40% — акцент4 3 13 3" xfId="15814"/>
    <cellStyle name="40% - Акцент4 3 13 4" xfId="20030"/>
    <cellStyle name="40% — акцент4 3 13 4" xfId="15941"/>
    <cellStyle name="40% - Акцент4 3 13 5" xfId="19989"/>
    <cellStyle name="40% — акцент4 3 13 5" xfId="15505"/>
    <cellStyle name="40% - Акцент4 3 13 6" xfId="27405"/>
    <cellStyle name="40% — акцент4 3 13 6" xfId="22256"/>
    <cellStyle name="40% - Акцент4 3 13 7" xfId="21430"/>
    <cellStyle name="40% — акцент4 3 13 7" xfId="22774"/>
    <cellStyle name="40% - Акцент4 3 13 8" xfId="28739"/>
    <cellStyle name="40% — акцент4 3 13 8" xfId="26119"/>
    <cellStyle name="40% - Акцент4 3 13 9" xfId="33086"/>
    <cellStyle name="40% — акцент4 3 13 9" xfId="31854"/>
    <cellStyle name="40% - Акцент4 3 14" xfId="2571"/>
    <cellStyle name="40% — акцент4 3 14" xfId="2572"/>
    <cellStyle name="40% - Акцент4 3 14 10" xfId="34928"/>
    <cellStyle name="40% — акцент4 3 14 10" xfId="33716"/>
    <cellStyle name="40% - Акцент4 3 14 11" xfId="34998"/>
    <cellStyle name="40% — акцент4 3 14 11" xfId="28792"/>
    <cellStyle name="40% - Акцент4 3 14 12" xfId="38008"/>
    <cellStyle name="40% — акцент4 3 14 12" xfId="37058"/>
    <cellStyle name="40% - Акцент4 3 14 13" xfId="40772"/>
    <cellStyle name="40% — акцент4 3 14 13" xfId="40773"/>
    <cellStyle name="40% - Акцент4 3 14 14" xfId="45255"/>
    <cellStyle name="40% — акцент4 3 14 14" xfId="45092"/>
    <cellStyle name="40% - Акцент4 3 14 15" xfId="44874"/>
    <cellStyle name="40% — акцент4 3 14 15" xfId="42496"/>
    <cellStyle name="40% - Акцент4 3 14 16" xfId="49916"/>
    <cellStyle name="40% — акцент4 3 14 16" xfId="49917"/>
    <cellStyle name="40% - Акцент4 3 14 2" xfId="7088"/>
    <cellStyle name="40% — акцент4 3 14 2" xfId="7089"/>
    <cellStyle name="40% - Акцент4 3 14 3" xfId="15815"/>
    <cellStyle name="40% — акцент4 3 14 3" xfId="15816"/>
    <cellStyle name="40% - Акцент4 3 14 4" xfId="20029"/>
    <cellStyle name="40% — акцент4 3 14 4" xfId="15940"/>
    <cellStyle name="40% - Акцент4 3 14 5" xfId="17581"/>
    <cellStyle name="40% — акцент4 3 14 5" xfId="21474"/>
    <cellStyle name="40% - Акцент4 3 14 6" xfId="24830"/>
    <cellStyle name="40% — акцент4 3 14 6" xfId="29394"/>
    <cellStyle name="40% - Акцент4 3 14 7" xfId="17820"/>
    <cellStyle name="40% — акцент4 3 14 7" xfId="22921"/>
    <cellStyle name="40% - Акцент4 3 14 8" xfId="28891"/>
    <cellStyle name="40% — акцент4 3 14 8" xfId="18193"/>
    <cellStyle name="40% - Акцент4 3 14 9" xfId="31848"/>
    <cellStyle name="40% — акцент4 3 14 9" xfId="17416"/>
    <cellStyle name="40% - Акцент4 3 15" xfId="2573"/>
    <cellStyle name="40% — акцент4 3 15" xfId="2574"/>
    <cellStyle name="40% - Акцент4 3 15 10" xfId="25529"/>
    <cellStyle name="40% — акцент4 3 15 10" xfId="32643"/>
    <cellStyle name="40% - Акцент4 3 15 11" xfId="37614"/>
    <cellStyle name="40% — акцент4 3 15 11" xfId="37465"/>
    <cellStyle name="40% - Акцент4 3 15 12" xfId="37926"/>
    <cellStyle name="40% — акцент4 3 15 12" xfId="37843"/>
    <cellStyle name="40% - Акцент4 3 15 13" xfId="40774"/>
    <cellStyle name="40% — акцент4 3 15 13" xfId="40775"/>
    <cellStyle name="40% - Акцент4 3 15 14" xfId="44927"/>
    <cellStyle name="40% — акцент4 3 15 14" xfId="44763"/>
    <cellStyle name="40% - Акцент4 3 15 15" xfId="45033"/>
    <cellStyle name="40% — акцент4 3 15 15" xfId="42553"/>
    <cellStyle name="40% - Акцент4 3 15 16" xfId="49918"/>
    <cellStyle name="40% — акцент4 3 15 16" xfId="49919"/>
    <cellStyle name="40% - Акцент4 3 15 2" xfId="7090"/>
    <cellStyle name="40% — акцент4 3 15 2" xfId="7091"/>
    <cellStyle name="40% - Акцент4 3 15 3" xfId="15817"/>
    <cellStyle name="40% — акцент4 3 15 3" xfId="15818"/>
    <cellStyle name="40% - Акцент4 3 15 4" xfId="20028"/>
    <cellStyle name="40% — акцент4 3 15 4" xfId="15939"/>
    <cellStyle name="40% - Акцент4 3 15 5" xfId="19678"/>
    <cellStyle name="40% — акцент4 3 15 5" xfId="21920"/>
    <cellStyle name="40% - Акцент4 3 15 6" xfId="29122"/>
    <cellStyle name="40% — акцент4 3 15 6" xfId="28835"/>
    <cellStyle name="40% - Акцент4 3 15 7" xfId="15664"/>
    <cellStyle name="40% — акцент4 3 15 7" xfId="28070"/>
    <cellStyle name="40% - Акцент4 3 15 8" xfId="28978"/>
    <cellStyle name="40% — акцент4 3 15 8" xfId="22246"/>
    <cellStyle name="40% - Акцент4 3 15 9" xfId="29071"/>
    <cellStyle name="40% — акцент4 3 15 9" xfId="25691"/>
    <cellStyle name="40% - Акцент4 3 16" xfId="2575"/>
    <cellStyle name="40% — акцент4 3 16" xfId="2576"/>
    <cellStyle name="40% - Акцент4 3 16 10" xfId="29855"/>
    <cellStyle name="40% — акцент4 3 16 10" xfId="30030"/>
    <cellStyle name="40% - Акцент4 3 16 11" xfId="37311"/>
    <cellStyle name="40% — акцент4 3 16 11" xfId="37160"/>
    <cellStyle name="40% - Акцент4 3 16 12" xfId="37764"/>
    <cellStyle name="40% — акцент4 3 16 12" xfId="37687"/>
    <cellStyle name="40% - Акцент4 3 16 13" xfId="40776"/>
    <cellStyle name="40% — акцент4 3 16 13" xfId="40777"/>
    <cellStyle name="40% - Акцент4 3 16 14" xfId="44598"/>
    <cellStyle name="40% — акцент4 3 16 14" xfId="45256"/>
    <cellStyle name="40% - Акцент4 3 16 15" xfId="42591"/>
    <cellStyle name="40% — акцент4 3 16 15" xfId="44650"/>
    <cellStyle name="40% - Акцент4 3 16 16" xfId="49920"/>
    <cellStyle name="40% — акцент4 3 16 16" xfId="49921"/>
    <cellStyle name="40% - Акцент4 3 16 2" xfId="7092"/>
    <cellStyle name="40% — акцент4 3 16 2" xfId="7093"/>
    <cellStyle name="40% - Акцент4 3 16 3" xfId="15819"/>
    <cellStyle name="40% — акцент4 3 16 3" xfId="15820"/>
    <cellStyle name="40% - Акцент4 3 16 4" xfId="20027"/>
    <cellStyle name="40% — акцент4 3 16 4" xfId="15938"/>
    <cellStyle name="40% - Акцент4 3 16 5" xfId="24420"/>
    <cellStyle name="40% — акцент4 3 16 5" xfId="22215"/>
    <cellStyle name="40% - Акцент4 3 16 6" xfId="28546"/>
    <cellStyle name="40% — акцент4 3 16 6" xfId="28266"/>
    <cellStyle name="40% - Акцент4 3 16 7" xfId="25820"/>
    <cellStyle name="40% — акцент4 3 16 7" xfId="28352"/>
    <cellStyle name="40% - Акцент4 3 16 8" xfId="29750"/>
    <cellStyle name="40% — акцент4 3 16 8" xfId="18789"/>
    <cellStyle name="40% - Акцент4 3 16 9" xfId="26088"/>
    <cellStyle name="40% — акцент4 3 16 9" xfId="24002"/>
    <cellStyle name="40% - Акцент4 3 17" xfId="2577"/>
    <cellStyle name="40% — акцент4 3 17" xfId="7079"/>
    <cellStyle name="40% - Акцент4 3 17 10" xfId="33213"/>
    <cellStyle name="40% - Акцент4 3 17 11" xfId="37006"/>
    <cellStyle name="40% - Акцент4 3 17 12" xfId="26999"/>
    <cellStyle name="40% - Акцент4 3 17 13" xfId="40778"/>
    <cellStyle name="40% - Акцент4 3 17 14" xfId="45093"/>
    <cellStyle name="40% - Акцент4 3 17 15" xfId="42497"/>
    <cellStyle name="40% - Акцент4 3 17 16" xfId="49922"/>
    <cellStyle name="40% - Акцент4 3 17 2" xfId="7094"/>
    <cellStyle name="40% - Акцент4 3 17 3" xfId="15821"/>
    <cellStyle name="40% - Акцент4 3 17 4" xfId="25592"/>
    <cellStyle name="40% - Акцент4 3 17 5" xfId="24711"/>
    <cellStyle name="40% - Акцент4 3 17 6" xfId="27984"/>
    <cellStyle name="40% - Акцент4 3 17 7" xfId="28703"/>
    <cellStyle name="40% - Акцент4 3 17 8" xfId="20390"/>
    <cellStyle name="40% - Акцент4 3 17 9" xfId="27291"/>
    <cellStyle name="40% - Акцент4 3 18" xfId="2578"/>
    <cellStyle name="40% — акцент4 3 18" xfId="15806"/>
    <cellStyle name="40% - Акцент4 3 18 10" xfId="36860"/>
    <cellStyle name="40% - Акцент4 3 18 11" xfId="30528"/>
    <cellStyle name="40% - Акцент4 3 18 12" xfId="40779"/>
    <cellStyle name="40% - Акцент4 3 18 13" xfId="44928"/>
    <cellStyle name="40% - Акцент4 3 18 14" xfId="44868"/>
    <cellStyle name="40% - Акцент4 3 18 15" xfId="49923"/>
    <cellStyle name="40% - Акцент4 3 18 2" xfId="7095"/>
    <cellStyle name="40% - Акцент4 3 18 3" xfId="25303"/>
    <cellStyle name="40% - Акцент4 3 18 4" xfId="22509"/>
    <cellStyle name="40% - Акцент4 3 18 5" xfId="26874"/>
    <cellStyle name="40% - Акцент4 3 18 6" xfId="28928"/>
    <cellStyle name="40% - Акцент4 3 18 7" xfId="17129"/>
    <cellStyle name="40% - Акцент4 3 18 8" xfId="20668"/>
    <cellStyle name="40% - Акцент4 3 18 9" xfId="25530"/>
    <cellStyle name="40% - Акцент4 3 19" xfId="2579"/>
    <cellStyle name="40% — акцент4 3 19" xfId="17115"/>
    <cellStyle name="40% - Акцент4 3 19 10" xfId="35271"/>
    <cellStyle name="40% - Акцент4 3 19 11" xfId="40780"/>
    <cellStyle name="40% - Акцент4 3 19 12" xfId="44764"/>
    <cellStyle name="40% - Акцент4 3 19 13" xfId="46732"/>
    <cellStyle name="40% - Акцент4 3 19 14" xfId="49924"/>
    <cellStyle name="40% - Акцент4 3 19 2" xfId="7096"/>
    <cellStyle name="40% - Акцент4 3 19 3" xfId="27707"/>
    <cellStyle name="40% - Акцент4 3 19 4" xfId="17413"/>
    <cellStyle name="40% - Акцент4 3 19 5" xfId="29265"/>
    <cellStyle name="40% - Акцент4 3 19 6" xfId="16276"/>
    <cellStyle name="40% - Акцент4 3 19 7" xfId="26694"/>
    <cellStyle name="40% - Акцент4 3 19 8" xfId="26616"/>
    <cellStyle name="40% - Акцент4 3 19 9" xfId="36704"/>
    <cellStyle name="40% - Акцент4 3 2" xfId="248"/>
    <cellStyle name="40% — акцент4 3 2" xfId="2580"/>
    <cellStyle name="40% - Акцент4 3 2 10" xfId="4645"/>
    <cellStyle name="40% — акцент4 3 2 10" xfId="18007"/>
    <cellStyle name="40% - Акцент4 3 2 11" xfId="7097"/>
    <cellStyle name="40% — акцент4 3 2 11" xfId="36556"/>
    <cellStyle name="40% - Акцент4 3 2 12" xfId="8827"/>
    <cellStyle name="40% — акцент4 3 2 12" xfId="36948"/>
    <cellStyle name="40% - Акцент4 3 2 13" xfId="9146"/>
    <cellStyle name="40% — акцент4 3 2 13" xfId="40781"/>
    <cellStyle name="40% - Акцент4 3 2 14" xfId="9464"/>
    <cellStyle name="40% — акцент4 3 2 14" xfId="44599"/>
    <cellStyle name="40% - Акцент4 3 2 15" xfId="9782"/>
    <cellStyle name="40% — акцент4 3 2 15" xfId="42590"/>
    <cellStyle name="40% - Акцент4 3 2 16" xfId="10100"/>
    <cellStyle name="40% — акцент4 3 2 16" xfId="49925"/>
    <cellStyle name="40% - Акцент4 3 2 17" xfId="10418"/>
    <cellStyle name="40% - Акцент4 3 2 18" xfId="10736"/>
    <cellStyle name="40% - Акцент4 3 2 19" xfId="11054"/>
    <cellStyle name="40% - Акцент4 3 2 2" xfId="2581"/>
    <cellStyle name="40% — акцент4 3 2 2" xfId="7098"/>
    <cellStyle name="40% - Акцент4 3 2 2 10" xfId="29914"/>
    <cellStyle name="40% - Акцент4 3 2 2 11" xfId="36407"/>
    <cellStyle name="40% - Акцент4 3 2 2 12" xfId="36494"/>
    <cellStyle name="40% - Акцент4 3 2 2 13" xfId="40782"/>
    <cellStyle name="40% - Акцент4 3 2 2 14" xfId="43347"/>
    <cellStyle name="40% - Акцент4 3 2 2 15" xfId="42891"/>
    <cellStyle name="40% - Акцент4 3 2 2 16" xfId="49926"/>
    <cellStyle name="40% - Акцент4 3 2 2 2" xfId="7099"/>
    <cellStyle name="40% - Акцент4 3 2 2 3" xfId="15825"/>
    <cellStyle name="40% - Акцент4 3 2 2 4" xfId="24427"/>
    <cellStyle name="40% - Акцент4 3 2 2 5" xfId="27122"/>
    <cellStyle name="40% - Акцент4 3 2 2 6" xfId="24647"/>
    <cellStyle name="40% - Акцент4 3 2 2 7" xfId="23636"/>
    <cellStyle name="40% - Акцент4 3 2 2 8" xfId="32948"/>
    <cellStyle name="40% - Акцент4 3 2 2 9" xfId="28842"/>
    <cellStyle name="40% - Акцент4 3 2 20" xfId="11372"/>
    <cellStyle name="40% - Акцент4 3 2 21" xfId="11690"/>
    <cellStyle name="40% - Акцент4 3 2 22" xfId="12008"/>
    <cellStyle name="40% - Акцент4 3 2 23" xfId="12325"/>
    <cellStyle name="40% - Акцент4 3 2 24" xfId="12644"/>
    <cellStyle name="40% - Акцент4 3 2 25" xfId="12961"/>
    <cellStyle name="40% - Акцент4 3 2 26" xfId="13279"/>
    <cellStyle name="40% - Акцент4 3 2 27" xfId="13602"/>
    <cellStyle name="40% - Акцент4 3 2 28" xfId="13766"/>
    <cellStyle name="40% - Акцент4 3 2 29" xfId="14562"/>
    <cellStyle name="40% - Акцент4 3 2 3" xfId="2582"/>
    <cellStyle name="40% — акцент4 3 2 3" xfId="15824"/>
    <cellStyle name="40% - Акцент4 3 2 3 10" xfId="28165"/>
    <cellStyle name="40% - Акцент4 3 2 3 11" xfId="36638"/>
    <cellStyle name="40% - Акцент4 3 2 3 12" xfId="40783"/>
    <cellStyle name="40% - Акцент4 3 2 3 13" xfId="41983"/>
    <cellStyle name="40% - Акцент4 3 2 3 14" xfId="43030"/>
    <cellStyle name="40% - Акцент4 3 2 3 15" xfId="49927"/>
    <cellStyle name="40% - Акцент4 3 2 3 2" xfId="7100"/>
    <cellStyle name="40% - Акцент4 3 2 3 3" xfId="20026"/>
    <cellStyle name="40% - Акцент4 3 2 3 4" xfId="26827"/>
    <cellStyle name="40% - Акцент4 3 2 3 5" xfId="26148"/>
    <cellStyle name="40% - Акцент4 3 2 3 6" xfId="23851"/>
    <cellStyle name="40% - Акцент4 3 2 3 7" xfId="32695"/>
    <cellStyle name="40% - Акцент4 3 2 3 8" xfId="23318"/>
    <cellStyle name="40% - Акцент4 3 2 3 9" xfId="14659"/>
    <cellStyle name="40% - Акцент4 3 2 30" xfId="26219"/>
    <cellStyle name="40% - Акцент4 3 2 31" xfId="28802"/>
    <cellStyle name="40% - Акцент4 3 2 32" xfId="29779"/>
    <cellStyle name="40% - Акцент4 3 2 33" xfId="18294"/>
    <cellStyle name="40% - Акцент4 3 2 34" xfId="32799"/>
    <cellStyle name="40% - Акцент4 3 2 35" xfId="24790"/>
    <cellStyle name="40% - Акцент4 3 2 36" xfId="36783"/>
    <cellStyle name="40% - Акцент4 3 2 37" xfId="38621"/>
    <cellStyle name="40% - Акцент4 3 2 38" xfId="38736"/>
    <cellStyle name="40% - Акцент4 3 2 39" xfId="39370"/>
    <cellStyle name="40% - Акцент4 3 2 4" xfId="2583"/>
    <cellStyle name="40% — акцент4 3 2 4" xfId="24718"/>
    <cellStyle name="40% - Акцент4 3 2 4 10" xfId="30543"/>
    <cellStyle name="40% - Акцент4 3 2 4 11" xfId="40784"/>
    <cellStyle name="40% - Акцент4 3 2 4 12" xfId="43348"/>
    <cellStyle name="40% - Акцент4 3 2 4 13" xfId="41919"/>
    <cellStyle name="40% - Акцент4 3 2 4 14" xfId="49928"/>
    <cellStyle name="40% - Акцент4 3 2 4 2" xfId="7101"/>
    <cellStyle name="40% - Акцент4 3 2 4 3" xfId="26540"/>
    <cellStyle name="40% - Акцент4 3 2 4 4" xfId="27481"/>
    <cellStyle name="40% - Акцент4 3 2 4 5" xfId="23348"/>
    <cellStyle name="40% - Акцент4 3 2 4 6" xfId="32451"/>
    <cellStyle name="40% - Акцент4 3 2 4 7" xfId="21579"/>
    <cellStyle name="40% - Акцент4 3 2 4 8" xfId="18954"/>
    <cellStyle name="40% - Акцент4 3 2 4 9" xfId="35587"/>
    <cellStyle name="40% - Акцент4 3 2 40" xfId="47925"/>
    <cellStyle name="40% - Акцент4 3 2 5" xfId="2584"/>
    <cellStyle name="40% — акцент4 3 2 5" xfId="27410"/>
    <cellStyle name="40% - Акцент4 3 2 5 10" xfId="40785"/>
    <cellStyle name="40% - Акцент4 3 2 5 11" xfId="40886"/>
    <cellStyle name="40% - Акцент4 3 2 5 12" xfId="45410"/>
    <cellStyle name="40% - Акцент4 3 2 5 13" xfId="49929"/>
    <cellStyle name="40% - Акцент4 3 2 5 2" xfId="7102"/>
    <cellStyle name="40% - Акцент4 3 2 5 3" xfId="24932"/>
    <cellStyle name="40% - Акцент4 3 2 5 4" xfId="18843"/>
    <cellStyle name="40% - Акцент4 3 2 5 5" xfId="32196"/>
    <cellStyle name="40% - Акцент4 3 2 5 6" xfId="17156"/>
    <cellStyle name="40% - Акцент4 3 2 5 7" xfId="33165"/>
    <cellStyle name="40% - Акцент4 3 2 5 8" xfId="32138"/>
    <cellStyle name="40% - Акцент4 3 2 5 9" xfId="36049"/>
    <cellStyle name="40% - Акцент4 3 2 6" xfId="3980"/>
    <cellStyle name="40% — акцент4 3 2 6" xfId="21315"/>
    <cellStyle name="40% - Акцент4 3 2 7" xfId="4232"/>
    <cellStyle name="40% — акцент4 3 2 7" xfId="23735"/>
    <cellStyle name="40% - Акцент4 3 2 8" xfId="4525"/>
    <cellStyle name="40% — акцент4 3 2 8" xfId="24326"/>
    <cellStyle name="40% - Акцент4 3 2 9" xfId="4403"/>
    <cellStyle name="40% — акцент4 3 2 9" xfId="29908"/>
    <cellStyle name="40% - Акцент4 3 20" xfId="2585"/>
    <cellStyle name="40% — акцент4 3 20" xfId="17892"/>
    <cellStyle name="40% - Акцент4 3 20 10" xfId="40786"/>
    <cellStyle name="40% - Акцент4 3 20 11" xfId="46836"/>
    <cellStyle name="40% - Акцент4 3 20 12" xfId="47626"/>
    <cellStyle name="40% - Акцент4 3 20 13" xfId="49930"/>
    <cellStyle name="40% - Акцент4 3 20 2" xfId="7103"/>
    <cellStyle name="40% - Акцент4 3 20 3" xfId="27279"/>
    <cellStyle name="40% - Акцент4 3 20 4" xfId="25680"/>
    <cellStyle name="40% - Акцент4 3 20 5" xfId="31940"/>
    <cellStyle name="40% - Акцент4 3 20 6" xfId="31051"/>
    <cellStyle name="40% - Акцент4 3 20 7" xfId="33044"/>
    <cellStyle name="40% - Акцент4 3 20 8" xfId="33676"/>
    <cellStyle name="40% - Акцент4 3 20 9" xfId="33912"/>
    <cellStyle name="40% - Акцент4 3 21" xfId="2586"/>
    <cellStyle name="40% — акцент4 3 21" xfId="19716"/>
    <cellStyle name="40% - Акцент4 3 21 10" xfId="46672"/>
    <cellStyle name="40% - Акцент4 3 21 11" xfId="47547"/>
    <cellStyle name="40% - Акцент4 3 21 12" xfId="49931"/>
    <cellStyle name="40% - Акцент4 3 21 2" xfId="7104"/>
    <cellStyle name="40% - Акцент4 3 21 3" xfId="18067"/>
    <cellStyle name="40% - Акцент4 3 21 4" xfId="31679"/>
    <cellStyle name="40% - Акцент4 3 21 5" xfId="17786"/>
    <cellStyle name="40% - Акцент4 3 21 6" xfId="32619"/>
    <cellStyle name="40% - Акцент4 3 21 7" xfId="35830"/>
    <cellStyle name="40% - Акцент4 3 21 8" xfId="30422"/>
    <cellStyle name="40% - Акцент4 3 21 9" xfId="40787"/>
    <cellStyle name="40% - Акцент4 3 22" xfId="2587"/>
    <cellStyle name="40% — акцент4 3 22" xfId="21693"/>
    <cellStyle name="40% - Акцент4 3 22 10" xfId="47468"/>
    <cellStyle name="40% - Акцент4 3 22 11" xfId="49932"/>
    <cellStyle name="40% - Акцент4 3 22 2" xfId="7105"/>
    <cellStyle name="40% - Акцент4 3 22 3" xfId="31427"/>
    <cellStyle name="40% - Акцент4 3 22 4" xfId="34707"/>
    <cellStyle name="40% - Акцент4 3 22 5" xfId="30009"/>
    <cellStyle name="40% - Акцент4 3 22 6" xfId="31706"/>
    <cellStyle name="40% - Акцент4 3 22 7" xfId="36491"/>
    <cellStyle name="40% - Акцент4 3 22 8" xfId="40788"/>
    <cellStyle name="40% - Акцент4 3 22 9" xfId="46512"/>
    <cellStyle name="40% - Акцент4 3 23" xfId="2588"/>
    <cellStyle name="40% — акцент4 3 23" xfId="18448"/>
    <cellStyle name="40% - Акцент4 3 23 10" xfId="49933"/>
    <cellStyle name="40% - Акцент4 3 23 2" xfId="7106"/>
    <cellStyle name="40% - Акцент4 3 23 3" xfId="34477"/>
    <cellStyle name="40% - Акцент4 3 23 4" xfId="36309"/>
    <cellStyle name="40% - Акцент4 3 23 5" xfId="34876"/>
    <cellStyle name="40% - Акцент4 3 23 6" xfId="37361"/>
    <cellStyle name="40% - Акцент4 3 23 7" xfId="40789"/>
    <cellStyle name="40% - Акцент4 3 23 8" xfId="46352"/>
    <cellStyle name="40% - Акцент4 3 23 9" xfId="47389"/>
    <cellStyle name="40% - Акцент4 3 24" xfId="2589"/>
    <cellStyle name="40% — акцент4 3 24" xfId="34250"/>
    <cellStyle name="40% - Акцент4 3 24 2" xfId="7107"/>
    <cellStyle name="40% - Акцент4 3 24 3" xfId="36106"/>
    <cellStyle name="40% - Акцент4 3 24 4" xfId="23171"/>
    <cellStyle name="40% - Акцент4 3 24 5" xfId="27913"/>
    <cellStyle name="40% - Акцент4 3 24 6" xfId="40790"/>
    <cellStyle name="40% - Акцент4 3 24 7" xfId="46197"/>
    <cellStyle name="40% - Акцент4 3 24 8" xfId="47313"/>
    <cellStyle name="40% - Акцент4 3 24 9" xfId="49934"/>
    <cellStyle name="40% - Акцент4 3 25" xfId="2561"/>
    <cellStyle name="40% — акцент4 3 25" xfId="25892"/>
    <cellStyle name="40% - Акцент4 3 25 2" xfId="15805"/>
    <cellStyle name="40% - Акцент4 3 25 3" xfId="35448"/>
    <cellStyle name="40% - Акцент4 3 25 4" xfId="35657"/>
    <cellStyle name="40% - Акцент4 3 25 5" xfId="40762"/>
    <cellStyle name="40% - Акцент4 3 25 6" xfId="46671"/>
    <cellStyle name="40% - Акцент4 3 25 7" xfId="47546"/>
    <cellStyle name="40% - Акцент4 3 25 8" xfId="49906"/>
    <cellStyle name="40% - Акцент4 3 26" xfId="3979"/>
    <cellStyle name="40% — акцент4 3 26" xfId="18233"/>
    <cellStyle name="40% - Акцент4 3 27" xfId="4231"/>
    <cellStyle name="40% — акцент4 3 27" xfId="36458"/>
    <cellStyle name="40% - Акцент4 3 28" xfId="4524"/>
    <cellStyle name="40% — акцент4 3 28" xfId="40763"/>
    <cellStyle name="40% - Акцент4 3 29" xfId="4405"/>
    <cellStyle name="40% — акцент4 3 29" xfId="46511"/>
    <cellStyle name="40% - Акцент4 3 3" xfId="2590"/>
    <cellStyle name="40% — акцент4 3 3" xfId="2591"/>
    <cellStyle name="40% - Акцент4 3 3 10" xfId="35914"/>
    <cellStyle name="40% — акцент4 3 3 10" xfId="35717"/>
    <cellStyle name="40% - Акцент4 3 3 11" xfId="34879"/>
    <cellStyle name="40% — акцент4 3 3 11" xfId="31073"/>
    <cellStyle name="40% - Акцент4 3 3 12" xfId="37253"/>
    <cellStyle name="40% — акцент4 3 3 12" xfId="35282"/>
    <cellStyle name="40% - Акцент4 3 3 13" xfId="40791"/>
    <cellStyle name="40% — акцент4 3 3 13" xfId="40792"/>
    <cellStyle name="40% - Акцент4 3 3 14" xfId="46045"/>
    <cellStyle name="40% — акцент4 3 3 14" xfId="45888"/>
    <cellStyle name="40% - Акцент4 3 3 15" xfId="47236"/>
    <cellStyle name="40% — акцент4 3 3 15" xfId="47155"/>
    <cellStyle name="40% - Акцент4 3 3 16" xfId="49935"/>
    <cellStyle name="40% — акцент4 3 3 16" xfId="49936"/>
    <cellStyle name="40% - Акцент4 3 3 2" xfId="7108"/>
    <cellStyle name="40% — акцент4 3 3 2" xfId="7109"/>
    <cellStyle name="40% - Акцент4 3 3 3" xfId="15834"/>
    <cellStyle name="40% — акцент4 3 3 3" xfId="15835"/>
    <cellStyle name="40% - Акцент4 3 3 4" xfId="22411"/>
    <cellStyle name="40% — акцент4 3 3 4" xfId="22110"/>
    <cellStyle name="40% - Акцент4 3 3 5" xfId="22888"/>
    <cellStyle name="40% — акцент4 3 3 5" xfId="22590"/>
    <cellStyle name="40% - Акцент4 3 3 6" xfId="25311"/>
    <cellStyle name="40% — акцент4 3 3 6" xfId="22550"/>
    <cellStyle name="40% - Акцент4 3 3 7" xfId="22580"/>
    <cellStyle name="40% — акцент4 3 3 7" xfId="31149"/>
    <cellStyle name="40% - Акцент4 3 3 8" xfId="18439"/>
    <cellStyle name="40% — акцент4 3 3 8" xfId="25399"/>
    <cellStyle name="40% - Акцент4 3 3 9" xfId="34013"/>
    <cellStyle name="40% — акцент4 3 3 9" xfId="33788"/>
    <cellStyle name="40% - Акцент4 3 30" xfId="4643"/>
    <cellStyle name="40% — акцент4 3 30" xfId="47467"/>
    <cellStyle name="40% - Акцент4 3 31" xfId="7078"/>
    <cellStyle name="40% — акцент4 3 31" xfId="49907"/>
    <cellStyle name="40% - Акцент4 3 32" xfId="8472"/>
    <cellStyle name="40% - Акцент4 3 32 2" xfId="21169"/>
    <cellStyle name="40% - Акцент4 3 33" xfId="8371"/>
    <cellStyle name="40% - Акцент4 3 33 2" xfId="21068"/>
    <cellStyle name="40% - Акцент4 3 34" xfId="8826"/>
    <cellStyle name="40% - Акцент4 3 35" xfId="9145"/>
    <cellStyle name="40% - Акцент4 3 36" xfId="9463"/>
    <cellStyle name="40% - Акцент4 3 37" xfId="9781"/>
    <cellStyle name="40% - Акцент4 3 38" xfId="10099"/>
    <cellStyle name="40% - Акцент4 3 39" xfId="10417"/>
    <cellStyle name="40% - Акцент4 3 4" xfId="2592"/>
    <cellStyle name="40% — акцент4 3 4" xfId="2593"/>
    <cellStyle name="40% - Акцент4 3 4 10" xfId="35521"/>
    <cellStyle name="40% — акцент4 3 4 10" xfId="35328"/>
    <cellStyle name="40% - Акцент4 3 4 11" xfId="34405"/>
    <cellStyle name="40% — акцент4 3 4 11" xfId="35395"/>
    <cellStyle name="40% - Акцент4 3 4 12" xfId="38323"/>
    <cellStyle name="40% — акцент4 3 4 12" xfId="38242"/>
    <cellStyle name="40% - Акцент4 3 4 13" xfId="40793"/>
    <cellStyle name="40% — акцент4 3 4 13" xfId="40794"/>
    <cellStyle name="40% - Акцент4 3 4 14" xfId="45731"/>
    <cellStyle name="40% — акцент4 3 4 14" xfId="45579"/>
    <cellStyle name="40% - Акцент4 3 4 15" xfId="47076"/>
    <cellStyle name="40% — акцент4 3 4 15" xfId="46998"/>
    <cellStyle name="40% - Акцент4 3 4 16" xfId="49937"/>
    <cellStyle name="40% — акцент4 3 4 16" xfId="49938"/>
    <cellStyle name="40% - Акцент4 3 4 2" xfId="7110"/>
    <cellStyle name="40% — акцент4 3 4 2" xfId="7111"/>
    <cellStyle name="40% - Акцент4 3 4 3" xfId="15836"/>
    <cellStyle name="40% — акцент4 3 4 3" xfId="15837"/>
    <cellStyle name="40% - Акцент4 3 4 4" xfId="21820"/>
    <cellStyle name="40% — акцент4 3 4 4" xfId="21524"/>
    <cellStyle name="40% - Акцент4 3 4 5" xfId="24021"/>
    <cellStyle name="40% — акцент4 3 4 5" xfId="23144"/>
    <cellStyle name="40% - Акцент4 3 4 6" xfId="25164"/>
    <cellStyle name="40% — акцент4 3 4 6" xfId="17210"/>
    <cellStyle name="40% - Акцент4 3 4 7" xfId="30872"/>
    <cellStyle name="40% — акцент4 3 4 7" xfId="30610"/>
    <cellStyle name="40% - Акцент4 3 4 8" xfId="17297"/>
    <cellStyle name="40% — акцент4 3 4 8" xfId="30771"/>
    <cellStyle name="40% - Акцент4 3 4 9" xfId="22026"/>
    <cellStyle name="40% — акцент4 3 4 9" xfId="33549"/>
    <cellStyle name="40% - Акцент4 3 40" xfId="10735"/>
    <cellStyle name="40% - Акцент4 3 41" xfId="11053"/>
    <cellStyle name="40% - Акцент4 3 42" xfId="11371"/>
    <cellStyle name="40% - Акцент4 3 43" xfId="11689"/>
    <cellStyle name="40% - Акцент4 3 44" xfId="12007"/>
    <cellStyle name="40% - Акцент4 3 45" xfId="12324"/>
    <cellStyle name="40% - Акцент4 3 46" xfId="12643"/>
    <cellStyle name="40% - Акцент4 3 47" xfId="12960"/>
    <cellStyle name="40% - Акцент4 3 48" xfId="13278"/>
    <cellStyle name="40% - Акцент4 3 49" xfId="13601"/>
    <cellStyle name="40% - Акцент4 3 5" xfId="2594"/>
    <cellStyle name="40% — акцент4 3 5" xfId="2595"/>
    <cellStyle name="40% - Акцент4 3 5 10" xfId="35132"/>
    <cellStyle name="40% — акцент4 3 5 10" xfId="34929"/>
    <cellStyle name="40% - Акцент4 3 5 11" xfId="26900"/>
    <cellStyle name="40% — акцент4 3 5 11" xfId="35976"/>
    <cellStyle name="40% - Акцент4 3 5 12" xfId="38166"/>
    <cellStyle name="40% — акцент4 3 5 12" xfId="38088"/>
    <cellStyle name="40% - Акцент4 3 5 13" xfId="40795"/>
    <cellStyle name="40% — акцент4 3 5 13" xfId="40796"/>
    <cellStyle name="40% - Акцент4 3 5 14" xfId="45414"/>
    <cellStyle name="40% — акцент4 3 5 14" xfId="43345"/>
    <cellStyle name="40% - Акцент4 3 5 15" xfId="46917"/>
    <cellStyle name="40% — акцент4 3 5 15" xfId="44700"/>
    <cellStyle name="40% - Акцент4 3 5 16" xfId="49939"/>
    <cellStyle name="40% — акцент4 3 5 16" xfId="49940"/>
    <cellStyle name="40% - Акцент4 3 5 2" xfId="7112"/>
    <cellStyle name="40% — акцент4 3 5 2" xfId="7113"/>
    <cellStyle name="40% - Акцент4 3 5 3" xfId="15838"/>
    <cellStyle name="40% — акцент4 3 5 3" xfId="15839"/>
    <cellStyle name="40% - Акцент4 3 5 4" xfId="22698"/>
    <cellStyle name="40% — акцент4 3 5 4" xfId="22412"/>
    <cellStyle name="40% - Акцент4 3 5 5" xfId="25170"/>
    <cellStyle name="40% — акцент4 3 5 5" xfId="18484"/>
    <cellStyle name="40% - Акцент4 3 5 6" xfId="17020"/>
    <cellStyle name="40% — акцент4 3 5 6" xfId="22577"/>
    <cellStyle name="40% - Акцент4 3 5 7" xfId="30349"/>
    <cellStyle name="40% — акцент4 3 5 7" xfId="30074"/>
    <cellStyle name="40% - Акцент4 3 5 8" xfId="13940"/>
    <cellStyle name="40% — акцент4 3 5 8" xfId="18490"/>
    <cellStyle name="40% - Акцент4 3 5 9" xfId="33309"/>
    <cellStyle name="40% — акцент4 3 5 9" xfId="33084"/>
    <cellStyle name="40% - Акцент4 3 50" xfId="13767"/>
    <cellStyle name="40% - Акцент4 3 51" xfId="18632"/>
    <cellStyle name="40% - Акцент4 3 52" xfId="25936"/>
    <cellStyle name="40% - Акцент4 3 53" xfId="28514"/>
    <cellStyle name="40% - Акцент4 3 54" xfId="29514"/>
    <cellStyle name="40% - Акцент4 3 55" xfId="32913"/>
    <cellStyle name="40% - Акцент4 3 56" xfId="21830"/>
    <cellStyle name="40% - Акцент4 3 57" xfId="24501"/>
    <cellStyle name="40% - Акцент4 3 58" xfId="32636"/>
    <cellStyle name="40% - Акцент4 3 59" xfId="38620"/>
    <cellStyle name="40% - Акцент4 3 6" xfId="2596"/>
    <cellStyle name="40% — акцент4 3 6" xfId="2597"/>
    <cellStyle name="40% - Акцент4 3 6 10" xfId="29027"/>
    <cellStyle name="40% — акцент4 3 6 10" xfId="29659"/>
    <cellStyle name="40% - Акцент4 3 6 11" xfId="36224"/>
    <cellStyle name="40% — акцент4 3 6 11" xfId="31582"/>
    <cellStyle name="40% - Акцент4 3 6 12" xfId="38009"/>
    <cellStyle name="40% — акцент4 3 6 12" xfId="37927"/>
    <cellStyle name="40% - Акцент4 3 6 13" xfId="40797"/>
    <cellStyle name="40% — акцент4 3 6 13" xfId="40798"/>
    <cellStyle name="40% - Акцент4 3 6 14" xfId="44377"/>
    <cellStyle name="40% — акцент4 3 6 14" xfId="44430"/>
    <cellStyle name="40% - Акцент4 3 6 15" xfId="42614"/>
    <cellStyle name="40% — акцент4 3 6 15" xfId="42605"/>
    <cellStyle name="40% - Акцент4 3 6 16" xfId="49941"/>
    <cellStyle name="40% — акцент4 3 6 16" xfId="49942"/>
    <cellStyle name="40% - Акцент4 3 6 2" xfId="7114"/>
    <cellStyle name="40% — акцент4 3 6 2" xfId="7115"/>
    <cellStyle name="40% - Акцент4 3 6 3" xfId="15840"/>
    <cellStyle name="40% — акцент4 3 6 3" xfId="15841"/>
    <cellStyle name="40% - Акцент4 3 6 4" xfId="22111"/>
    <cellStyle name="40% — акцент4 3 6 4" xfId="21821"/>
    <cellStyle name="40% - Акцент4 3 6 5" xfId="23374"/>
    <cellStyle name="40% — акцент4 3 6 5" xfId="19509"/>
    <cellStyle name="40% - Акцент4 3 6 6" xfId="18201"/>
    <cellStyle name="40% — акцент4 3 6 6" xfId="25371"/>
    <cellStyle name="40% - Акцент4 3 6 7" xfId="29811"/>
    <cellStyle name="40% — акцент4 3 6 7" xfId="29547"/>
    <cellStyle name="40% - Акцент4 3 6 8" xfId="29944"/>
    <cellStyle name="40% — акцент4 3 6 8" xfId="30962"/>
    <cellStyle name="40% - Акцент4 3 6 9" xfId="32246"/>
    <cellStyle name="40% — акцент4 3 6 9" xfId="32251"/>
    <cellStyle name="40% - Акцент4 3 60" xfId="38737"/>
    <cellStyle name="40% - Акцент4 3 61" xfId="46799"/>
    <cellStyle name="40% - Акцент4 3 62" xfId="47924"/>
    <cellStyle name="40% - Акцент4 3 7" xfId="2598"/>
    <cellStyle name="40% — акцент4 3 7" xfId="2599"/>
    <cellStyle name="40% - Акцент4 3 7 10" xfId="33635"/>
    <cellStyle name="40% — акцент4 3 7 10" xfId="28716"/>
    <cellStyle name="40% - Акцент4 3 7 11" xfId="14492"/>
    <cellStyle name="40% — акцент4 3 7 11" xfId="25475"/>
    <cellStyle name="40% - Акцент4 3 7 12" xfId="37844"/>
    <cellStyle name="40% — акцент4 3 7 12" xfId="37765"/>
    <cellStyle name="40% - Акцент4 3 7 13" xfId="40799"/>
    <cellStyle name="40% — акцент4 3 7 13" xfId="40800"/>
    <cellStyle name="40% - Акцент4 3 7 14" xfId="43344"/>
    <cellStyle name="40% — акцент4 3 7 14" xfId="42354"/>
    <cellStyle name="40% - Акцент4 3 7 15" xfId="44823"/>
    <cellStyle name="40% — акцент4 3 7 15" xfId="44547"/>
    <cellStyle name="40% - Акцент4 3 7 16" xfId="49943"/>
    <cellStyle name="40% — акцент4 3 7 16" xfId="49944"/>
    <cellStyle name="40% - Акцент4 3 7 2" xfId="7116"/>
    <cellStyle name="40% — акцент4 3 7 2" xfId="7117"/>
    <cellStyle name="40% - Акцент4 3 7 3" xfId="15842"/>
    <cellStyle name="40% — акцент4 3 7 3" xfId="15843"/>
    <cellStyle name="40% - Акцент4 3 7 4" xfId="21525"/>
    <cellStyle name="40% — акцент4 3 7 4" xfId="20024"/>
    <cellStyle name="40% - Акцент4 3 7 5" xfId="18884"/>
    <cellStyle name="40% — акцент4 3 7 5" xfId="15905"/>
    <cellStyle name="40% - Акцент4 3 7 6" xfId="18029"/>
    <cellStyle name="40% — акцент4 3 7 6" xfId="18146"/>
    <cellStyle name="40% - Акцент4 3 7 7" xfId="21314"/>
    <cellStyle name="40% — акцент4 3 7 7" xfId="17456"/>
    <cellStyle name="40% - Акцент4 3 7 8" xfId="24213"/>
    <cellStyle name="40% — акцент4 3 7 8" xfId="28556"/>
    <cellStyle name="40% - Акцент4 3 7 9" xfId="22807"/>
    <cellStyle name="40% — акцент4 3 7 9" xfId="24773"/>
    <cellStyle name="40% - Акцент4 3 8" xfId="2600"/>
    <cellStyle name="40% — акцент4 3 8" xfId="2601"/>
    <cellStyle name="40% - Акцент4 3 8 10" xfId="29470"/>
    <cellStyle name="40% — акцент4 3 8 10" xfId="33867"/>
    <cellStyle name="40% - Акцент4 3 8 11" xfId="34668"/>
    <cellStyle name="40% — акцент4 3 8 11" xfId="37611"/>
    <cellStyle name="40% - Акцент4 3 8 12" xfId="37688"/>
    <cellStyle name="40% — акцент4 3 8 12" xfId="27971"/>
    <cellStyle name="40% - Акцент4 3 8 13" xfId="40801"/>
    <cellStyle name="40% — акцент4 3 8 13" xfId="40802"/>
    <cellStyle name="40% - Акцент4 3 8 14" xfId="42197"/>
    <cellStyle name="40% — акцент4 3 8 14" xfId="42279"/>
    <cellStyle name="40% - Акцент4 3 8 15" xfId="42997"/>
    <cellStyle name="40% — акцент4 3 8 15" xfId="42985"/>
    <cellStyle name="40% - Акцент4 3 8 16" xfId="49945"/>
    <cellStyle name="40% — акцент4 3 8 16" xfId="49946"/>
    <cellStyle name="40% - Акцент4 3 8 2" xfId="7118"/>
    <cellStyle name="40% — акцент4 3 8 2" xfId="7119"/>
    <cellStyle name="40% - Акцент4 3 8 3" xfId="15844"/>
    <cellStyle name="40% — акцент4 3 8 3" xfId="15845"/>
    <cellStyle name="40% - Акцент4 3 8 4" xfId="17114"/>
    <cellStyle name="40% — акцент4 3 8 4" xfId="20025"/>
    <cellStyle name="40% - Акцент4 3 8 5" xfId="18885"/>
    <cellStyle name="40% — акцент4 3 8 5" xfId="23656"/>
    <cellStyle name="40% - Акцент4 3 8 6" xfId="25762"/>
    <cellStyle name="40% — акцент4 3 8 6" xfId="26056"/>
    <cellStyle name="40% - Акцент4 3 8 7" xfId="22531"/>
    <cellStyle name="40% — акцент4 3 8 7" xfId="20162"/>
    <cellStyle name="40% - Акцент4 3 8 8" xfId="23977"/>
    <cellStyle name="40% — акцент4 3 8 8" xfId="14688"/>
    <cellStyle name="40% - Акцент4 3 8 9" xfId="29999"/>
    <cellStyle name="40% — акцент4 3 8 9" xfId="28487"/>
    <cellStyle name="40% - Акцент4 3 9" xfId="2602"/>
    <cellStyle name="40% — акцент4 3 9" xfId="2603"/>
    <cellStyle name="40% - Акцент4 3 9 10" xfId="25444"/>
    <cellStyle name="40% — акцент4 3 9 10" xfId="31344"/>
    <cellStyle name="40% - Акцент4 3 9 11" xfId="37462"/>
    <cellStyle name="40% — акцент4 3 9 11" xfId="37308"/>
    <cellStyle name="40% - Акцент4 3 9 12" xfId="33477"/>
    <cellStyle name="40% — акцент4 3 9 12" xfId="36065"/>
    <cellStyle name="40% - Акцент4 3 9 13" xfId="40803"/>
    <cellStyle name="40% — акцент4 3 9 13" xfId="40804"/>
    <cellStyle name="40% - Акцент4 3 9 14" xfId="42122"/>
    <cellStyle name="40% — акцент4 3 9 14" xfId="41982"/>
    <cellStyle name="40% - Акцент4 3 9 15" xfId="45535"/>
    <cellStyle name="40% — акцент4 3 9 15" xfId="43033"/>
    <cellStyle name="40% - Акцент4 3 9 16" xfId="49947"/>
    <cellStyle name="40% — акцент4 3 9 16" xfId="49948"/>
    <cellStyle name="40% - Акцент4 3 9 2" xfId="7120"/>
    <cellStyle name="40% — акцент4 3 9 2" xfId="7121"/>
    <cellStyle name="40% - Акцент4 3 9 3" xfId="15846"/>
    <cellStyle name="40% — акцент4 3 9 3" xfId="15847"/>
    <cellStyle name="40% - Акцент4 3 9 4" xfId="15936"/>
    <cellStyle name="40% — акцент4 3 9 4" xfId="25593"/>
    <cellStyle name="40% - Акцент4 3 9 5" xfId="17473"/>
    <cellStyle name="40% — акцент4 3 9 5" xfId="23944"/>
    <cellStyle name="40% - Акцент4 3 9 6" xfId="17269"/>
    <cellStyle name="40% — акцент4 3 9 6" xfId="26342"/>
    <cellStyle name="40% - Акцент4 3 9 7" xfId="14627"/>
    <cellStyle name="40% — акцент4 3 9 7" xfId="23861"/>
    <cellStyle name="40% - Акцент4 3 9 8" xfId="13941"/>
    <cellStyle name="40% — акцент4 3 9 8" xfId="16102"/>
    <cellStyle name="40% - Акцент4 3 9 9" xfId="28040"/>
    <cellStyle name="40% — акцент4 3 9 9" xfId="29326"/>
    <cellStyle name="40% — акцент4 30" xfId="8457"/>
    <cellStyle name="40% — акцент4 30 2" xfId="21154"/>
    <cellStyle name="40% — акцент4 31" xfId="8386"/>
    <cellStyle name="40% — акцент4 31 2" xfId="21083"/>
    <cellStyle name="40% — акцент4 32" xfId="8814"/>
    <cellStyle name="40% — акцент4 33" xfId="9133"/>
    <cellStyle name="40% — акцент4 34" xfId="9451"/>
    <cellStyle name="40% — акцент4 35" xfId="9769"/>
    <cellStyle name="40% — акцент4 36" xfId="10087"/>
    <cellStyle name="40% — акцент4 37" xfId="10405"/>
    <cellStyle name="40% — акцент4 38" xfId="10723"/>
    <cellStyle name="40% — акцент4 39" xfId="11041"/>
    <cellStyle name="40% - Акцент4 4" xfId="249"/>
    <cellStyle name="40% — акцент4 4" xfId="2605"/>
    <cellStyle name="40% - Акцент4 4 10" xfId="2606"/>
    <cellStyle name="40% — акцент4 4 10" xfId="22831"/>
    <cellStyle name="40% - Акцент4 4 10 2" xfId="7124"/>
    <cellStyle name="40% - Акцент4 4 10 3" xfId="34663"/>
    <cellStyle name="40% - Акцент4 4 10 4" xfId="32642"/>
    <cellStyle name="40% - Акцент4 4 10 5" xfId="40807"/>
    <cellStyle name="40% - Акцент4 4 10 6" xfId="43342"/>
    <cellStyle name="40% - Акцент4 4 10 7" xfId="45153"/>
    <cellStyle name="40% - Акцент4 4 10 8" xfId="49951"/>
    <cellStyle name="40% - Акцент4 4 11" xfId="2604"/>
    <cellStyle name="40% — акцент4 4 11" xfId="37003"/>
    <cellStyle name="40% - Акцент4 4 11 2" xfId="15848"/>
    <cellStyle name="40% - Акцент4 4 11 3" xfId="19560"/>
    <cellStyle name="40% - Акцент4 4 11 4" xfId="40805"/>
    <cellStyle name="40% - Акцент4 4 11 5" xfId="43346"/>
    <cellStyle name="40% - Акцент4 4 11 6" xfId="44536"/>
    <cellStyle name="40% - Акцент4 4 11 7" xfId="49949"/>
    <cellStyle name="40% - Акцент4 4 12" xfId="3981"/>
    <cellStyle name="40% — акцент4 4 12" xfId="34081"/>
    <cellStyle name="40% - Акцент4 4 13" xfId="4233"/>
    <cellStyle name="40% — акцент4 4 13" xfId="40806"/>
    <cellStyle name="40% - Акцент4 4 14" xfId="4526"/>
    <cellStyle name="40% — акцент4 4 14" xfId="43343"/>
    <cellStyle name="40% - Акцент4 4 15" xfId="4401"/>
    <cellStyle name="40% — акцент4 4 15" xfId="44988"/>
    <cellStyle name="40% - Акцент4 4 16" xfId="4647"/>
    <cellStyle name="40% — акцент4 4 16" xfId="49950"/>
    <cellStyle name="40% - Акцент4 4 17" xfId="7122"/>
    <cellStyle name="40% - Акцент4 4 18" xfId="8475"/>
    <cellStyle name="40% - Акцент4 4 18 2" xfId="21172"/>
    <cellStyle name="40% - Акцент4 4 19" xfId="8369"/>
    <cellStyle name="40% - Акцент4 4 19 2" xfId="21066"/>
    <cellStyle name="40% - Акцент4 4 2" xfId="250"/>
    <cellStyle name="40% — акцент4 4 2" xfId="7123"/>
    <cellStyle name="40% - Акцент4 4 2 10" xfId="10420"/>
    <cellStyle name="40% - Акцент4 4 2 11" xfId="10738"/>
    <cellStyle name="40% - Акцент4 4 2 12" xfId="11056"/>
    <cellStyle name="40% - Акцент4 4 2 13" xfId="11374"/>
    <cellStyle name="40% - Акцент4 4 2 14" xfId="11692"/>
    <cellStyle name="40% - Акцент4 4 2 15" xfId="12010"/>
    <cellStyle name="40% - Акцент4 4 2 16" xfId="12327"/>
    <cellStyle name="40% - Акцент4 4 2 17" xfId="12646"/>
    <cellStyle name="40% - Акцент4 4 2 18" xfId="12963"/>
    <cellStyle name="40% - Акцент4 4 2 19" xfId="13281"/>
    <cellStyle name="40% - Акцент4 4 2 2" xfId="2607"/>
    <cellStyle name="40% - Акцент4 4 2 2 2" xfId="7126"/>
    <cellStyle name="40% - Акцент4 4 2 20" xfId="13604"/>
    <cellStyle name="40% - Акцент4 4 2 21" xfId="13764"/>
    <cellStyle name="40% - Акцент4 4 2 22" xfId="15684"/>
    <cellStyle name="40% - Акцент4 4 2 23" xfId="14229"/>
    <cellStyle name="40% - Акцент4 4 2 24" xfId="14296"/>
    <cellStyle name="40% - Акцент4 4 2 25" xfId="17983"/>
    <cellStyle name="40% - Акцент4 4 2 26" xfId="28037"/>
    <cellStyle name="40% - Акцент4 4 2 27" xfId="31310"/>
    <cellStyle name="40% - Акцент4 4 2 28" xfId="34363"/>
    <cellStyle name="40% - Акцент4 4 2 29" xfId="32262"/>
    <cellStyle name="40% - Акцент4 4 2 3" xfId="3982"/>
    <cellStyle name="40% - Акцент4 4 2 30" xfId="38623"/>
    <cellStyle name="40% - Акцент4 4 2 31" xfId="38734"/>
    <cellStyle name="40% - Акцент4 4 2 32" xfId="40606"/>
    <cellStyle name="40% - Акцент4 4 2 33" xfId="47927"/>
    <cellStyle name="40% - Акцент4 4 2 4" xfId="7125"/>
    <cellStyle name="40% - Акцент4 4 2 5" xfId="8829"/>
    <cellStyle name="40% - Акцент4 4 2 6" xfId="9148"/>
    <cellStyle name="40% - Акцент4 4 2 7" xfId="9466"/>
    <cellStyle name="40% - Акцент4 4 2 8" xfId="9784"/>
    <cellStyle name="40% - Акцент4 4 2 9" xfId="10102"/>
    <cellStyle name="40% - Акцент4 4 20" xfId="8828"/>
    <cellStyle name="40% - Акцент4 4 21" xfId="9147"/>
    <cellStyle name="40% - Акцент4 4 22" xfId="9465"/>
    <cellStyle name="40% - Акцент4 4 23" xfId="9783"/>
    <cellStyle name="40% - Акцент4 4 24" xfId="10101"/>
    <cellStyle name="40% - Акцент4 4 25" xfId="10419"/>
    <cellStyle name="40% - Акцент4 4 26" xfId="10737"/>
    <cellStyle name="40% - Акцент4 4 27" xfId="11055"/>
    <cellStyle name="40% - Акцент4 4 28" xfId="11373"/>
    <cellStyle name="40% - Акцент4 4 29" xfId="11691"/>
    <cellStyle name="40% - Акцент4 4 3" xfId="2608"/>
    <cellStyle name="40% — акцент4 4 3" xfId="15849"/>
    <cellStyle name="40% - Акцент4 4 3 10" xfId="36701"/>
    <cellStyle name="40% - Акцент4 4 3 11" xfId="36657"/>
    <cellStyle name="40% - Акцент4 4 3 12" xfId="40809"/>
    <cellStyle name="40% - Акцент4 4 3 13" xfId="43340"/>
    <cellStyle name="40% - Акцент4 4 3 14" xfId="44699"/>
    <cellStyle name="40% - Акцент4 4 3 15" xfId="49952"/>
    <cellStyle name="40% - Акцент4 4 3 2" xfId="7127"/>
    <cellStyle name="40% - Акцент4 4 3 3" xfId="24136"/>
    <cellStyle name="40% - Акцент4 4 3 4" xfId="25455"/>
    <cellStyle name="40% - Акцент4 4 3 5" xfId="23012"/>
    <cellStyle name="40% - Акцент4 4 3 6" xfId="15442"/>
    <cellStyle name="40% - Акцент4 4 3 7" xfId="23612"/>
    <cellStyle name="40% - Акцент4 4 3 8" xfId="29306"/>
    <cellStyle name="40% - Акцент4 4 3 9" xfId="33395"/>
    <cellStyle name="40% - Акцент4 4 30" xfId="12009"/>
    <cellStyle name="40% - Акцент4 4 31" xfId="12326"/>
    <cellStyle name="40% - Акцент4 4 32" xfId="12645"/>
    <cellStyle name="40% - Акцент4 4 33" xfId="12962"/>
    <cellStyle name="40% - Акцент4 4 34" xfId="13280"/>
    <cellStyle name="40% - Акцент4 4 35" xfId="13603"/>
    <cellStyle name="40% - Акцент4 4 36" xfId="13765"/>
    <cellStyle name="40% - Акцент4 4 37" xfId="25557"/>
    <cellStyle name="40% - Акцент4 4 38" xfId="18195"/>
    <cellStyle name="40% - Акцент4 4 39" xfId="27150"/>
    <cellStyle name="40% - Акцент4 4 4" xfId="2609"/>
    <cellStyle name="40% — акцент4 4 4" xfId="25014"/>
    <cellStyle name="40% - Акцент4 4 4 10" xfId="34779"/>
    <cellStyle name="40% - Акцент4 4 4 11" xfId="40810"/>
    <cellStyle name="40% - Акцент4 4 4 12" xfId="43339"/>
    <cellStyle name="40% - Акцент4 4 4 13" xfId="44824"/>
    <cellStyle name="40% - Акцент4 4 4 14" xfId="49953"/>
    <cellStyle name="40% - Акцент4 4 4 2" xfId="7128"/>
    <cellStyle name="40% - Акцент4 4 4 3" xfId="14807"/>
    <cellStyle name="40% - Акцент4 4 4 4" xfId="19165"/>
    <cellStyle name="40% - Акцент4 4 4 5" xfId="27922"/>
    <cellStyle name="40% - Акцент4 4 4 6" xfId="32946"/>
    <cellStyle name="40% - Акцент4 4 4 7" xfId="14891"/>
    <cellStyle name="40% - Акцент4 4 4 8" xfId="29737"/>
    <cellStyle name="40% - Акцент4 4 4 9" xfId="36553"/>
    <cellStyle name="40% - Акцент4 4 40" xfId="27726"/>
    <cellStyle name="40% - Акцент4 4 41" xfId="20412"/>
    <cellStyle name="40% - Акцент4 4 42" xfId="18666"/>
    <cellStyle name="40% - Акцент4 4 43" xfId="33627"/>
    <cellStyle name="40% - Акцент4 4 44" xfId="36631"/>
    <cellStyle name="40% - Акцент4 4 45" xfId="38622"/>
    <cellStyle name="40% - Акцент4 4 46" xfId="38735"/>
    <cellStyle name="40% - Акцент4 4 47" xfId="46741"/>
    <cellStyle name="40% - Акцент4 4 48" xfId="47926"/>
    <cellStyle name="40% - Акцент4 4 5" xfId="2610"/>
    <cellStyle name="40% — акцент4 4 5" xfId="24529"/>
    <cellStyle name="40% - Акцент4 4 5 10" xfId="40811"/>
    <cellStyle name="40% - Акцент4 4 5 11" xfId="43338"/>
    <cellStyle name="40% - Акцент4 4 5 12" xfId="44989"/>
    <cellStyle name="40% - Акцент4 4 5 13" xfId="49954"/>
    <cellStyle name="40% - Акцент4 4 5 2" xfId="7129"/>
    <cellStyle name="40% - Акцент4 4 5 3" xfId="27116"/>
    <cellStyle name="40% - Акцент4 4 5 4" xfId="21886"/>
    <cellStyle name="40% - Акцент4 4 5 5" xfId="32693"/>
    <cellStyle name="40% - Акцент4 4 5 6" xfId="28309"/>
    <cellStyle name="40% - Акцент4 4 5 7" xfId="34142"/>
    <cellStyle name="40% - Акцент4 4 5 8" xfId="36404"/>
    <cellStyle name="40% - Акцент4 4 5 9" xfId="30818"/>
    <cellStyle name="40% - Акцент4 4 6" xfId="2611"/>
    <cellStyle name="40% — акцент4 4 6" xfId="26984"/>
    <cellStyle name="40% - Акцент4 4 6 10" xfId="46833"/>
    <cellStyle name="40% - Акцент4 4 6 11" xfId="47624"/>
    <cellStyle name="40% - Акцент4 4 6 12" xfId="49955"/>
    <cellStyle name="40% - Акцент4 4 6 2" xfId="7130"/>
    <cellStyle name="40% - Акцент4 4 6 3" xfId="15094"/>
    <cellStyle name="40% - Акцент4 4 6 4" xfId="32449"/>
    <cellStyle name="40% - Акцент4 4 6 5" xfId="17553"/>
    <cellStyle name="40% - Акцент4 4 6 6" xfId="33545"/>
    <cellStyle name="40% - Акцент4 4 6 7" xfId="21768"/>
    <cellStyle name="40% - Акцент4 4 6 8" xfId="36050"/>
    <cellStyle name="40% - Акцент4 4 6 9" xfId="40812"/>
    <cellStyle name="40% - Акцент4 4 7" xfId="2612"/>
    <cellStyle name="40% — акцент4 4 7" xfId="27328"/>
    <cellStyle name="40% - Акцент4 4 7 10" xfId="47544"/>
    <cellStyle name="40% - Акцент4 4 7 11" xfId="49956"/>
    <cellStyle name="40% - Акцент4 4 7 2" xfId="7131"/>
    <cellStyle name="40% - Акцент4 4 7 3" xfId="32194"/>
    <cellStyle name="40% - Акцент4 4 7 4" xfId="34708"/>
    <cellStyle name="40% - Акцент4 4 7 5" xfId="34331"/>
    <cellStyle name="40% - Акцент4 4 7 6" xfId="21900"/>
    <cellStyle name="40% - Акцент4 4 7 7" xfId="37560"/>
    <cellStyle name="40% - Акцент4 4 7 8" xfId="40813"/>
    <cellStyle name="40% - Акцент4 4 7 9" xfId="46669"/>
    <cellStyle name="40% - Акцент4 4 8" xfId="2613"/>
    <cellStyle name="40% — акцент4 4 8" xfId="18543"/>
    <cellStyle name="40% - Акцент4 4 8 10" xfId="49957"/>
    <cellStyle name="40% - Акцент4 4 8 2" xfId="7132"/>
    <cellStyle name="40% - Акцент4 4 8 3" xfId="34478"/>
    <cellStyle name="40% - Акцент4 4 8 4" xfId="34608"/>
    <cellStyle name="40% - Акцент4 4 8 5" xfId="34361"/>
    <cellStyle name="40% - Акцент4 4 8 6" xfId="34087"/>
    <cellStyle name="40% - Акцент4 4 8 7" xfId="40814"/>
    <cellStyle name="40% - Акцент4 4 8 8" xfId="46509"/>
    <cellStyle name="40% - Акцент4 4 8 9" xfId="47465"/>
    <cellStyle name="40% - Акцент4 4 9" xfId="2614"/>
    <cellStyle name="40% — акцент4 4 9" xfId="27365"/>
    <cellStyle name="40% - Акцент4 4 9 2" xfId="7133"/>
    <cellStyle name="40% - Акцент4 4 9 3" xfId="22833"/>
    <cellStyle name="40% - Акцент4 4 9 4" xfId="35777"/>
    <cellStyle name="40% - Акцент4 4 9 5" xfId="23600"/>
    <cellStyle name="40% - Акцент4 4 9 6" xfId="40815"/>
    <cellStyle name="40% - Акцент4 4 9 7" xfId="46349"/>
    <cellStyle name="40% - Акцент4 4 9 8" xfId="47386"/>
    <cellStyle name="40% - Акцент4 4 9 9" xfId="49958"/>
    <cellStyle name="40% — акцент4 40" xfId="11359"/>
    <cellStyle name="40% — акцент4 41" xfId="11677"/>
    <cellStyle name="40% — акцент4 42" xfId="11995"/>
    <cellStyle name="40% — акцент4 43" xfId="12312"/>
    <cellStyle name="40% — акцент4 44" xfId="12631"/>
    <cellStyle name="40% — акцент4 45" xfId="12948"/>
    <cellStyle name="40% — акцент4 46" xfId="13266"/>
    <cellStyle name="40% — акцент4 47" xfId="13589"/>
    <cellStyle name="40% — акцент4 48" xfId="13770"/>
    <cellStyle name="40% — акцент4 49" xfId="23811"/>
    <cellStyle name="40% - Акцент4 5" xfId="251"/>
    <cellStyle name="40% — акцент4 5" xfId="2616"/>
    <cellStyle name="40% - Акцент4 5 10" xfId="2617"/>
    <cellStyle name="40% — акцент4 5 10" xfId="31105"/>
    <cellStyle name="40% - Акцент4 5 10 2" xfId="7136"/>
    <cellStyle name="40% - Акцент4 5 10 3" xfId="32987"/>
    <cellStyle name="40% - Акцент4 5 10 4" xfId="33174"/>
    <cellStyle name="40% - Акцент4 5 10 5" xfId="40818"/>
    <cellStyle name="40% - Акцент4 5 10 6" xfId="46042"/>
    <cellStyle name="40% - Акцент4 5 10 7" xfId="47233"/>
    <cellStyle name="40% - Акцент4 5 10 8" xfId="49961"/>
    <cellStyle name="40% - Акцент4 5 11" xfId="2615"/>
    <cellStyle name="40% — акцент4 5 11" xfId="36011"/>
    <cellStyle name="40% - Акцент4 5 11 2" xfId="15859"/>
    <cellStyle name="40% - Акцент4 5 11 3" xfId="33209"/>
    <cellStyle name="40% - Акцент4 5 11 4" xfId="40816"/>
    <cellStyle name="40% - Акцент4 5 11 5" xfId="46194"/>
    <cellStyle name="40% - Акцент4 5 11 6" xfId="47311"/>
    <cellStyle name="40% - Акцент4 5 11 7" xfId="49959"/>
    <cellStyle name="40% - Акцент4 5 12" xfId="3983"/>
    <cellStyle name="40% — акцент4 5 12" xfId="19243"/>
    <cellStyle name="40% - Акцент4 5 13" xfId="4234"/>
    <cellStyle name="40% — акцент4 5 13" xfId="40817"/>
    <cellStyle name="40% - Акцент4 5 14" xfId="4528"/>
    <cellStyle name="40% — акцент4 5 14" xfId="43337"/>
    <cellStyle name="40% - Акцент4 5 15" xfId="4397"/>
    <cellStyle name="40% — акцент4 5 15" xfId="45154"/>
    <cellStyle name="40% - Акцент4 5 16" xfId="4651"/>
    <cellStyle name="40% — акцент4 5 16" xfId="49960"/>
    <cellStyle name="40% - Акцент4 5 17" xfId="7134"/>
    <cellStyle name="40% - Акцент4 5 18" xfId="8476"/>
    <cellStyle name="40% - Акцент4 5 18 2" xfId="21173"/>
    <cellStyle name="40% - Акцент4 5 19" xfId="8368"/>
    <cellStyle name="40% - Акцент4 5 19 2" xfId="21065"/>
    <cellStyle name="40% - Акцент4 5 2" xfId="252"/>
    <cellStyle name="40% — акцент4 5 2" xfId="7135"/>
    <cellStyle name="40% - Акцент4 5 2 10" xfId="10422"/>
    <cellStyle name="40% - Акцент4 5 2 11" xfId="10740"/>
    <cellStyle name="40% - Акцент4 5 2 12" xfId="11058"/>
    <cellStyle name="40% - Акцент4 5 2 13" xfId="11376"/>
    <cellStyle name="40% - Акцент4 5 2 14" xfId="11694"/>
    <cellStyle name="40% - Акцент4 5 2 15" xfId="12012"/>
    <cellStyle name="40% - Акцент4 5 2 16" xfId="12329"/>
    <cellStyle name="40% - Акцент4 5 2 17" xfId="12648"/>
    <cellStyle name="40% - Акцент4 5 2 18" xfId="12965"/>
    <cellStyle name="40% - Акцент4 5 2 19" xfId="13283"/>
    <cellStyle name="40% - Акцент4 5 2 2" xfId="2618"/>
    <cellStyle name="40% - Акцент4 5 2 2 2" xfId="7138"/>
    <cellStyle name="40% - Акцент4 5 2 20" xfId="13606"/>
    <cellStyle name="40% - Акцент4 5 2 21" xfId="13762"/>
    <cellStyle name="40% - Акцент4 5 2 22" xfId="17229"/>
    <cellStyle name="40% - Акцент4 5 2 23" xfId="26506"/>
    <cellStyle name="40% - Акцент4 5 2 24" xfId="29361"/>
    <cellStyle name="40% - Акцент4 5 2 25" xfId="30318"/>
    <cellStyle name="40% - Акцент4 5 2 26" xfId="31029"/>
    <cellStyle name="40% - Акцент4 5 2 27" xfId="19113"/>
    <cellStyle name="40% - Акцент4 5 2 28" xfId="22632"/>
    <cellStyle name="40% - Акцент4 5 2 29" xfId="32500"/>
    <cellStyle name="40% - Акцент4 5 2 3" xfId="3984"/>
    <cellStyle name="40% - Акцент4 5 2 30" xfId="38625"/>
    <cellStyle name="40% - Акцент4 5 2 31" xfId="38732"/>
    <cellStyle name="40% - Акцент4 5 2 32" xfId="41945"/>
    <cellStyle name="40% - Акцент4 5 2 33" xfId="47929"/>
    <cellStyle name="40% - Акцент4 5 2 4" xfId="7137"/>
    <cellStyle name="40% - Акцент4 5 2 5" xfId="8831"/>
    <cellStyle name="40% - Акцент4 5 2 6" xfId="9150"/>
    <cellStyle name="40% - Акцент4 5 2 7" xfId="9468"/>
    <cellStyle name="40% - Акцент4 5 2 8" xfId="9786"/>
    <cellStyle name="40% - Акцент4 5 2 9" xfId="10104"/>
    <cellStyle name="40% - Акцент4 5 20" xfId="8830"/>
    <cellStyle name="40% - Акцент4 5 21" xfId="9149"/>
    <cellStyle name="40% - Акцент4 5 22" xfId="9467"/>
    <cellStyle name="40% - Акцент4 5 23" xfId="9785"/>
    <cellStyle name="40% - Акцент4 5 24" xfId="10103"/>
    <cellStyle name="40% - Акцент4 5 25" xfId="10421"/>
    <cellStyle name="40% - Акцент4 5 26" xfId="10739"/>
    <cellStyle name="40% - Акцент4 5 27" xfId="11057"/>
    <cellStyle name="40% - Акцент4 5 28" xfId="11375"/>
    <cellStyle name="40% - Акцент4 5 29" xfId="11693"/>
    <cellStyle name="40% - Акцент4 5 3" xfId="2619"/>
    <cellStyle name="40% — акцент4 5 3" xfId="15860"/>
    <cellStyle name="40% - Акцент4 5 3 10" xfId="35639"/>
    <cellStyle name="40% - Акцент4 5 3 11" xfId="38320"/>
    <cellStyle name="40% - Акцент4 5 3 12" xfId="40820"/>
    <cellStyle name="40% - Акцент4 5 3 13" xfId="45728"/>
    <cellStyle name="40% - Акцент4 5 3 14" xfId="47073"/>
    <cellStyle name="40% - Акцент4 5 3 15" xfId="49962"/>
    <cellStyle name="40% - Акцент4 5 3 2" xfId="7139"/>
    <cellStyle name="40% - Акцент4 5 3 3" xfId="17113"/>
    <cellStyle name="40% - Акцент4 5 3 4" xfId="18889"/>
    <cellStyle name="40% - Акцент4 5 3 5" xfId="24286"/>
    <cellStyle name="40% - Акцент4 5 3 6" xfId="26144"/>
    <cellStyle name="40% - Акцент4 5 3 7" xfId="23998"/>
    <cellStyle name="40% - Акцент4 5 3 8" xfId="33085"/>
    <cellStyle name="40% - Акцент4 5 3 9" xfId="35911"/>
    <cellStyle name="40% - Акцент4 5 30" xfId="12011"/>
    <cellStyle name="40% - Акцент4 5 31" xfId="12328"/>
    <cellStyle name="40% - Акцент4 5 32" xfId="12647"/>
    <cellStyle name="40% - Акцент4 5 33" xfId="12964"/>
    <cellStyle name="40% - Акцент4 5 34" xfId="13282"/>
    <cellStyle name="40% - Акцент4 5 35" xfId="13605"/>
    <cellStyle name="40% - Акцент4 5 36" xfId="13763"/>
    <cellStyle name="40% - Акцент4 5 37" xfId="19754"/>
    <cellStyle name="40% - Акцент4 5 38" xfId="24523"/>
    <cellStyle name="40% - Акцент4 5 39" xfId="29090"/>
    <cellStyle name="40% - Акцент4 5 4" xfId="2620"/>
    <cellStyle name="40% — акцент4 5 4" xfId="17435"/>
    <cellStyle name="40% - Акцент4 5 4 10" xfId="38239"/>
    <cellStyle name="40% - Акцент4 5 4 11" xfId="40821"/>
    <cellStyle name="40% - Акцент4 5 4 12" xfId="45576"/>
    <cellStyle name="40% - Акцент4 5 4 13" xfId="46995"/>
    <cellStyle name="40% - Акцент4 5 4 14" xfId="49963"/>
    <cellStyle name="40% - Акцент4 5 4 2" xfId="7140"/>
    <cellStyle name="40% - Акцент4 5 4 3" xfId="14811"/>
    <cellStyle name="40% - Акцент4 5 4 4" xfId="25910"/>
    <cellStyle name="40% - Акцент4 5 4 5" xfId="31147"/>
    <cellStyle name="40% - Акцент4 5 4 6" xfId="26134"/>
    <cellStyle name="40% - Акцент4 5 4 7" xfId="32112"/>
    <cellStyle name="40% - Акцент4 5 4 8" xfId="35714"/>
    <cellStyle name="40% - Акцент4 5 4 9" xfId="27243"/>
    <cellStyle name="40% - Акцент4 5 40" xfId="30042"/>
    <cellStyle name="40% - Акцент4 5 41" xfId="28007"/>
    <cellStyle name="40% - Акцент4 5 42" xfId="25826"/>
    <cellStyle name="40% - Акцент4 5 43" xfId="18097"/>
    <cellStyle name="40% - Акцент4 5 44" xfId="29042"/>
    <cellStyle name="40% - Акцент4 5 45" xfId="38624"/>
    <cellStyle name="40% - Акцент4 5 46" xfId="38733"/>
    <cellStyle name="40% - Акцент4 5 47" xfId="43058"/>
    <cellStyle name="40% - Акцент4 5 48" xfId="47928"/>
    <cellStyle name="40% - Акцент4 5 5" xfId="2621"/>
    <cellStyle name="40% — акцент4 5 5" xfId="17247"/>
    <cellStyle name="40% - Акцент4 5 5 10" xfId="40822"/>
    <cellStyle name="40% - Акцент4 5 5 11" xfId="45411"/>
    <cellStyle name="40% - Акцент4 5 5 12" xfId="46914"/>
    <cellStyle name="40% - Акцент4 5 5 13" xfId="49964"/>
    <cellStyle name="40% - Акцент4 5 5 2" xfId="7141"/>
    <cellStyle name="40% - Акцент4 5 5 3" xfId="18491"/>
    <cellStyle name="40% - Акцент4 5 5 4" xfId="30870"/>
    <cellStyle name="40% - Акцент4 5 5 5" xfId="24034"/>
    <cellStyle name="40% - Акцент4 5 5 6" xfId="32107"/>
    <cellStyle name="40% - Акцент4 5 5 7" xfId="35518"/>
    <cellStyle name="40% - Акцент4 5 5 8" xfId="35792"/>
    <cellStyle name="40% - Акцент4 5 5 9" xfId="38163"/>
    <cellStyle name="40% - Акцент4 5 6" xfId="2622"/>
    <cellStyle name="40% — акцент4 5 6" xfId="15097"/>
    <cellStyle name="40% - Акцент4 5 6 10" xfId="45253"/>
    <cellStyle name="40% - Акцент4 5 6 11" xfId="45202"/>
    <cellStyle name="40% - Акцент4 5 6 12" xfId="49965"/>
    <cellStyle name="40% - Акцент4 5 6 2" xfId="7142"/>
    <cellStyle name="40% - Акцент4 5 6 3" xfId="30608"/>
    <cellStyle name="40% - Акцент4 5 6 4" xfId="29314"/>
    <cellStyle name="40% - Акцент4 5 6 5" xfId="28478"/>
    <cellStyle name="40% - Акцент4 5 6 6" xfId="19556"/>
    <cellStyle name="40% - Акцент4 5 6 7" xfId="14450"/>
    <cellStyle name="40% - Акцент4 5 6 8" xfId="38085"/>
    <cellStyle name="40% - Акцент4 5 6 9" xfId="40823"/>
    <cellStyle name="40% - Акцент4 5 7" xfId="2623"/>
    <cellStyle name="40% — акцент4 5 7" xfId="17554"/>
    <cellStyle name="40% - Акцент4 5 7 10" xfId="42522"/>
    <cellStyle name="40% - Акцент4 5 7 11" xfId="49966"/>
    <cellStyle name="40% - Акцент4 5 7 2" xfId="7143"/>
    <cellStyle name="40% - Акцент4 5 7 3" xfId="30440"/>
    <cellStyle name="40% - Акцент4 5 7 4" xfId="25182"/>
    <cellStyle name="40% - Акцент4 5 7 5" xfId="35325"/>
    <cellStyle name="40% - Акцент4 5 7 6" xfId="23043"/>
    <cellStyle name="40% - Акцент4 5 7 7" xfId="38006"/>
    <cellStyle name="40% - Акцент4 5 7 8" xfId="40824"/>
    <cellStyle name="40% - Акцент4 5 7 9" xfId="45090"/>
    <cellStyle name="40% - Акцент4 5 8" xfId="2624"/>
    <cellStyle name="40% — акцент4 5 8" xfId="31425"/>
    <cellStyle name="40% - Акцент4 5 8 10" xfId="49967"/>
    <cellStyle name="40% - Акцент4 5 8 2" xfId="7144"/>
    <cellStyle name="40% - Акцент4 5 8 3" xfId="19078"/>
    <cellStyle name="40% - Акцент4 5 8 4" xfId="35129"/>
    <cellStyle name="40% - Акцент4 5 8 5" xfId="26476"/>
    <cellStyle name="40% - Акцент4 5 8 6" xfId="31200"/>
    <cellStyle name="40% - Акцент4 5 8 7" xfId="40825"/>
    <cellStyle name="40% - Акцент4 5 8 8" xfId="44925"/>
    <cellStyle name="40% - Акцент4 5 8 9" xfId="45358"/>
    <cellStyle name="40% - Акцент4 5 9" xfId="2625"/>
    <cellStyle name="40% — акцент4 5 9" xfId="33789"/>
    <cellStyle name="40% - Акцент4 5 9 2" xfId="7145"/>
    <cellStyle name="40% - Акцент4 5 9 3" xfId="34926"/>
    <cellStyle name="40% - Акцент4 5 9 4" xfId="36305"/>
    <cellStyle name="40% - Акцент4 5 9 5" xfId="37924"/>
    <cellStyle name="40% - Акцент4 5 9 6" xfId="40826"/>
    <cellStyle name="40% - Акцент4 5 9 7" xfId="44761"/>
    <cellStyle name="40% - Акцент4 5 9 8" xfId="42555"/>
    <cellStyle name="40% - Акцент4 5 9 9" xfId="49968"/>
    <cellStyle name="40% — акцент4 50" xfId="24488"/>
    <cellStyle name="40% — акцент4 51" xfId="28382"/>
    <cellStyle name="40% — акцент4 52" xfId="15445"/>
    <cellStyle name="40% — акцент4 53" xfId="17196"/>
    <cellStyle name="40% — акцент4 54" xfId="21623"/>
    <cellStyle name="40% — акцент4 55" xfId="21596"/>
    <cellStyle name="40% — акцент4 56" xfId="34991"/>
    <cellStyle name="40% — акцент4 57" xfId="38608"/>
    <cellStyle name="40% — акцент4 58" xfId="44239"/>
    <cellStyle name="40% — акцент4 59" xfId="45543"/>
    <cellStyle name="40% - Акцент4 6" xfId="253"/>
    <cellStyle name="40% — акцент4 6" xfId="2627"/>
    <cellStyle name="40% - Акцент4 6 10" xfId="2628"/>
    <cellStyle name="40% — акцент4 6 10" xfId="29668"/>
    <cellStyle name="40% - Акцент4 6 10 2" xfId="7148"/>
    <cellStyle name="40% - Акцент4 6 10 3" xfId="37309"/>
    <cellStyle name="40% - Акцент4 6 10 4" xfId="37685"/>
    <cellStyle name="40% - Акцент4 6 10 5" xfId="40829"/>
    <cellStyle name="40% - Акцент4 6 10 6" xfId="45091"/>
    <cellStyle name="40% - Акцент4 6 10 7" xfId="42462"/>
    <cellStyle name="40% - Акцент4 6 10 8" xfId="49971"/>
    <cellStyle name="40% - Акцент4 6 11" xfId="2626"/>
    <cellStyle name="40% — акцент4 6 11" xfId="37463"/>
    <cellStyle name="40% - Акцент4 6 11 2" xfId="15870"/>
    <cellStyle name="40% - Акцент4 6 11 3" xfId="37841"/>
    <cellStyle name="40% - Акцент4 6 11 4" xfId="40827"/>
    <cellStyle name="40% - Акцент4 6 11 5" xfId="44596"/>
    <cellStyle name="40% - Акцент4 6 11 6" xfId="42595"/>
    <cellStyle name="40% - Акцент4 6 11 7" xfId="49969"/>
    <cellStyle name="40% - Акцент4 6 12" xfId="3985"/>
    <cellStyle name="40% — акцент4 6 12" xfId="37763"/>
    <cellStyle name="40% - Акцент4 6 13" xfId="4235"/>
    <cellStyle name="40% — акцент4 6 13" xfId="40828"/>
    <cellStyle name="40% - Акцент4 6 14" xfId="4530"/>
    <cellStyle name="40% — акцент4 6 14" xfId="45254"/>
    <cellStyle name="40% - Акцент4 6 15" xfId="4388"/>
    <cellStyle name="40% — акцент4 6 15" xfId="45039"/>
    <cellStyle name="40% - Акцент4 6 16" xfId="4660"/>
    <cellStyle name="40% — акцент4 6 16" xfId="49970"/>
    <cellStyle name="40% - Акцент4 6 17" xfId="7146"/>
    <cellStyle name="40% - Акцент4 6 18" xfId="8478"/>
    <cellStyle name="40% - Акцент4 6 18 2" xfId="21175"/>
    <cellStyle name="40% - Акцент4 6 19" xfId="8366"/>
    <cellStyle name="40% - Акцент4 6 19 2" xfId="21063"/>
    <cellStyle name="40% - Акцент4 6 2" xfId="254"/>
    <cellStyle name="40% — акцент4 6 2" xfId="7147"/>
    <cellStyle name="40% - Акцент4 6 2 10" xfId="10424"/>
    <cellStyle name="40% - Акцент4 6 2 11" xfId="10742"/>
    <cellStyle name="40% - Акцент4 6 2 12" xfId="11060"/>
    <cellStyle name="40% - Акцент4 6 2 13" xfId="11378"/>
    <cellStyle name="40% - Акцент4 6 2 14" xfId="11696"/>
    <cellStyle name="40% - Акцент4 6 2 15" xfId="12014"/>
    <cellStyle name="40% - Акцент4 6 2 16" xfId="12331"/>
    <cellStyle name="40% - Акцент4 6 2 17" xfId="12650"/>
    <cellStyle name="40% - Акцент4 6 2 18" xfId="12967"/>
    <cellStyle name="40% - Акцент4 6 2 19" xfId="13285"/>
    <cellStyle name="40% - Акцент4 6 2 2" xfId="2629"/>
    <cellStyle name="40% - Акцент4 6 2 2 2" xfId="7150"/>
    <cellStyle name="40% - Акцент4 6 2 20" xfId="13608"/>
    <cellStyle name="40% - Акцент4 6 2 21" xfId="13760"/>
    <cellStyle name="40% - Акцент4 6 2 22" xfId="15685"/>
    <cellStyle name="40% - Акцент4 6 2 23" xfId="17942"/>
    <cellStyle name="40% - Акцент4 6 2 24" xfId="26860"/>
    <cellStyle name="40% - Акцент4 6 2 25" xfId="27141"/>
    <cellStyle name="40% - Акцент4 6 2 26" xfId="14357"/>
    <cellStyle name="40% - Акцент4 6 2 27" xfId="33052"/>
    <cellStyle name="40% - Акцент4 6 2 28" xfId="33218"/>
    <cellStyle name="40% - Акцент4 6 2 29" xfId="36931"/>
    <cellStyle name="40% - Акцент4 6 2 3" xfId="3986"/>
    <cellStyle name="40% - Акцент4 6 2 30" xfId="38627"/>
    <cellStyle name="40% - Акцент4 6 2 31" xfId="44234"/>
    <cellStyle name="40% - Акцент4 6 2 32" xfId="42647"/>
    <cellStyle name="40% - Акцент4 6 2 33" xfId="47931"/>
    <cellStyle name="40% - Акцент4 6 2 4" xfId="7149"/>
    <cellStyle name="40% - Акцент4 6 2 5" xfId="8833"/>
    <cellStyle name="40% - Акцент4 6 2 6" xfId="9152"/>
    <cellStyle name="40% - Акцент4 6 2 7" xfId="9470"/>
    <cellStyle name="40% - Акцент4 6 2 8" xfId="9788"/>
    <cellStyle name="40% - Акцент4 6 2 9" xfId="10106"/>
    <cellStyle name="40% - Акцент4 6 20" xfId="8832"/>
    <cellStyle name="40% - Акцент4 6 21" xfId="9151"/>
    <cellStyle name="40% - Акцент4 6 22" xfId="9469"/>
    <cellStyle name="40% - Акцент4 6 23" xfId="9787"/>
    <cellStyle name="40% - Акцент4 6 24" xfId="10105"/>
    <cellStyle name="40% - Акцент4 6 25" xfId="10423"/>
    <cellStyle name="40% - Акцент4 6 26" xfId="10741"/>
    <cellStyle name="40% - Акцент4 6 27" xfId="11059"/>
    <cellStyle name="40% - Акцент4 6 28" xfId="11377"/>
    <cellStyle name="40% - Акцент4 6 29" xfId="11695"/>
    <cellStyle name="40% - Акцент4 6 3" xfId="2630"/>
    <cellStyle name="40% — акцент4 6 3" xfId="15871"/>
    <cellStyle name="40% - Акцент4 6 3 10" xfId="37004"/>
    <cellStyle name="40% - Акцент4 6 3 11" xfId="35867"/>
    <cellStyle name="40% - Акцент4 6 3 12" xfId="40831"/>
    <cellStyle name="40% - Акцент4 6 3 13" xfId="44762"/>
    <cellStyle name="40% - Акцент4 6 3 14" xfId="42554"/>
    <cellStyle name="40% - Акцент4 6 3 15" xfId="49972"/>
    <cellStyle name="40% - Акцент4 6 3 2" xfId="7151"/>
    <cellStyle name="40% - Акцент4 6 3 3" xfId="20016"/>
    <cellStyle name="40% - Акцент4 6 3 4" xfId="19680"/>
    <cellStyle name="40% - Акцент4 6 3 5" xfId="28544"/>
    <cellStyle name="40% - Акцент4 6 3 6" xfId="27749"/>
    <cellStyle name="40% - Акцент4 6 3 7" xfId="29895"/>
    <cellStyle name="40% - Акцент4 6 3 8" xfId="15260"/>
    <cellStyle name="40% - Акцент4 6 3 9" xfId="29490"/>
    <cellStyle name="40% - Акцент4 6 30" xfId="12013"/>
    <cellStyle name="40% - Акцент4 6 31" xfId="12330"/>
    <cellStyle name="40% - Акцент4 6 32" xfId="12649"/>
    <cellStyle name="40% - Акцент4 6 33" xfId="12966"/>
    <cellStyle name="40% - Акцент4 6 34" xfId="13284"/>
    <cellStyle name="40% - Акцент4 6 35" xfId="13607"/>
    <cellStyle name="40% - Акцент4 6 36" xfId="13761"/>
    <cellStyle name="40% - Акцент4 6 37" xfId="16953"/>
    <cellStyle name="40% - Акцент4 6 38" xfId="26793"/>
    <cellStyle name="40% - Акцент4 6 39" xfId="27709"/>
    <cellStyle name="40% - Акцент4 6 4" xfId="2631"/>
    <cellStyle name="40% — акцент4 6 4" xfId="15930"/>
    <cellStyle name="40% - Акцент4 6 4 10" xfId="26924"/>
    <cellStyle name="40% - Акцент4 6 4 11" xfId="40832"/>
    <cellStyle name="40% - Акцент4 6 4 12" xfId="44597"/>
    <cellStyle name="40% - Акцент4 6 4 13" xfId="42592"/>
    <cellStyle name="40% - Акцент4 6 4 14" xfId="49973"/>
    <cellStyle name="40% - Акцент4 6 4 2" xfId="7152"/>
    <cellStyle name="40% - Акцент4 6 4 3" xfId="18893"/>
    <cellStyle name="40% - Акцент4 6 4 4" xfId="28264"/>
    <cellStyle name="40% - Акцент4 6 4 5" xfId="19040"/>
    <cellStyle name="40% - Акцент4 6 4 6" xfId="29077"/>
    <cellStyle name="40% - Акцент4 6 4 7" xfId="28911"/>
    <cellStyle name="40% - Акцент4 6 4 8" xfId="19478"/>
    <cellStyle name="40% - Акцент4 6 4 9" xfId="36858"/>
    <cellStyle name="40% - Акцент4 6 40" xfId="30578"/>
    <cellStyle name="40% - Акцент4 6 41" xfId="30952"/>
    <cellStyle name="40% - Акцент4 6 42" xfId="31075"/>
    <cellStyle name="40% - Акцент4 6 43" xfId="34376"/>
    <cellStyle name="40% - Акцент4 6 44" xfId="37086"/>
    <cellStyle name="40% - Акцент4 6 45" xfId="38626"/>
    <cellStyle name="40% - Акцент4 6 46" xfId="38731"/>
    <cellStyle name="40% - Акцент4 6 47" xfId="41888"/>
    <cellStyle name="40% - Акцент4 6 48" xfId="47930"/>
    <cellStyle name="40% - Акцент4 6 5" xfId="2632"/>
    <cellStyle name="40% — акцент4 6 5" xfId="23791"/>
    <cellStyle name="40% - Акцент4 6 5 10" xfId="40833"/>
    <cellStyle name="40% - Акцент4 6 5 11" xfId="43335"/>
    <cellStyle name="40% - Акцент4 6 5 12" xfId="45476"/>
    <cellStyle name="40% - Акцент4 6 5 13" xfId="49974"/>
    <cellStyle name="40% - Акцент4 6 5 2" xfId="7153"/>
    <cellStyle name="40% - Акцент4 6 5 3" xfId="27982"/>
    <cellStyle name="40% - Акцент4 6 5 4" xfId="19330"/>
    <cellStyle name="40% - Акцент4 6 5 5" xfId="28318"/>
    <cellStyle name="40% - Акцент4 6 5 6" xfId="23639"/>
    <cellStyle name="40% - Акцент4 6 5 7" xfId="19698"/>
    <cellStyle name="40% - Акцент4 6 5 8" xfId="36702"/>
    <cellStyle name="40% - Акцент4 6 5 9" xfId="37209"/>
    <cellStyle name="40% - Акцент4 6 6" xfId="2633"/>
    <cellStyle name="40% — акцент4 6 6" xfId="29392"/>
    <cellStyle name="40% - Акцент4 6 6 10" xfId="41981"/>
    <cellStyle name="40% - Акцент4 6 6 11" xfId="41940"/>
    <cellStyle name="40% - Акцент4 6 6 12" xfId="49975"/>
    <cellStyle name="40% - Акцент4 6 6 2" xfId="7154"/>
    <cellStyle name="40% - Акцент4 6 6 3" xfId="27038"/>
    <cellStyle name="40% - Акцент4 6 6 4" xfId="29808"/>
    <cellStyle name="40% - Акцент4 6 6 5" xfId="30553"/>
    <cellStyle name="40% - Акцент4 6 6 6" xfId="19146"/>
    <cellStyle name="40% - Акцент4 6 6 7" xfId="36554"/>
    <cellStyle name="40% - Акцент4 6 6 8" xfId="36793"/>
    <cellStyle name="40% - Акцент4 6 6 9" xfId="40834"/>
    <cellStyle name="40% - Акцент4 6 7" xfId="2634"/>
    <cellStyle name="40% — акцент4 6 7" xfId="29545"/>
    <cellStyle name="40% - Акцент4 6 7 10" xfId="45315"/>
    <cellStyle name="40% - Акцент4 6 7 11" xfId="49976"/>
    <cellStyle name="40% - Акцент4 6 7 2" xfId="7155"/>
    <cellStyle name="40% - Акцент4 6 7 3" xfId="32947"/>
    <cellStyle name="40% - Акцент4 6 7 4" xfId="29694"/>
    <cellStyle name="40% - Акцент4 6 7 5" xfId="26778"/>
    <cellStyle name="40% - Акцент4 6 7 6" xfId="36405"/>
    <cellStyle name="40% - Акцент4 6 7 7" xfId="36939"/>
    <cellStyle name="40% - Акцент4 6 7 8" xfId="40835"/>
    <cellStyle name="40% - Акцент4 6 7 9" xfId="43336"/>
    <cellStyle name="40% - Акцент4 6 8" xfId="2635"/>
    <cellStyle name="40% — акцент4 6 8" xfId="14399"/>
    <cellStyle name="40% - Акцент4 6 8 10" xfId="49977"/>
    <cellStyle name="40% - Акцент4 6 8 2" xfId="7156"/>
    <cellStyle name="40% - Акцент4 6 8 3" xfId="28594"/>
    <cellStyle name="40% - Акцент4 6 8 4" xfId="24509"/>
    <cellStyle name="40% - Акцент4 6 8 5" xfId="18767"/>
    <cellStyle name="40% - Акцент4 6 8 6" xfId="33623"/>
    <cellStyle name="40% - Акцент4 6 8 7" xfId="40836"/>
    <cellStyle name="40% - Акцент4 6 8 8" xfId="40875"/>
    <cellStyle name="40% - Акцент4 6 8 9" xfId="43323"/>
    <cellStyle name="40% - Акцент4 6 9" xfId="2636"/>
    <cellStyle name="40% — акцент4 6 9" xfId="22561"/>
    <cellStyle name="40% - Акцент4 6 9 2" xfId="7157"/>
    <cellStyle name="40% - Акцент4 6 9 3" xfId="33441"/>
    <cellStyle name="40% - Акцент4 6 9 4" xfId="29281"/>
    <cellStyle name="40% - Акцент4 6 9 5" xfId="32126"/>
    <cellStyle name="40% - Акцент4 6 9 6" xfId="40837"/>
    <cellStyle name="40% - Акцент4 6 9 7" xfId="46834"/>
    <cellStyle name="40% - Акцент4 6 9 8" xfId="47625"/>
    <cellStyle name="40% - Акцент4 6 9 9" xfId="49978"/>
    <cellStyle name="40% — акцент4 60" xfId="47912"/>
    <cellStyle name="40% - Акцент4 7" xfId="255"/>
    <cellStyle name="40% — акцент4 7" xfId="2638"/>
    <cellStyle name="40% - Акцент4 7 10" xfId="2639"/>
    <cellStyle name="40% — акцент4 7 10" xfId="29236"/>
    <cellStyle name="40% - Акцент4 7 10 2" xfId="7160"/>
    <cellStyle name="40% - Акцент4 7 10 3" xfId="24376"/>
    <cellStyle name="40% - Акцент4 7 10 4" xfId="36789"/>
    <cellStyle name="40% - Акцент4 7 10 5" xfId="40840"/>
    <cellStyle name="40% - Акцент4 7 10 6" xfId="46350"/>
    <cellStyle name="40% - Акцент4 7 10 7" xfId="47387"/>
    <cellStyle name="40% - Акцент4 7 10 8" xfId="49981"/>
    <cellStyle name="40% - Акцент4 7 11" xfId="2637"/>
    <cellStyle name="40% — акцент4 7 11" xfId="25084"/>
    <cellStyle name="40% - Акцент4 7 11 2" xfId="15879"/>
    <cellStyle name="40% - Акцент4 7 11 3" xfId="37099"/>
    <cellStyle name="40% - Акцент4 7 11 4" xfId="40838"/>
    <cellStyle name="40% - Акцент4 7 11 5" xfId="46670"/>
    <cellStyle name="40% - Акцент4 7 11 6" xfId="47545"/>
    <cellStyle name="40% - Акцент4 7 11 7" xfId="49979"/>
    <cellStyle name="40% - Акцент4 7 12" xfId="3987"/>
    <cellStyle name="40% — акцент4 7 12" xfId="36641"/>
    <cellStyle name="40% - Акцент4 7 13" xfId="4236"/>
    <cellStyle name="40% — акцент4 7 13" xfId="40839"/>
    <cellStyle name="40% - Акцент4 7 14" xfId="4532"/>
    <cellStyle name="40% — акцент4 7 14" xfId="46510"/>
    <cellStyle name="40% - Акцент4 7 15" xfId="4384"/>
    <cellStyle name="40% — акцент4 7 15" xfId="47466"/>
    <cellStyle name="40% - Акцент4 7 16" xfId="4664"/>
    <cellStyle name="40% — акцент4 7 16" xfId="49980"/>
    <cellStyle name="40% - Акцент4 7 17" xfId="7158"/>
    <cellStyle name="40% - Акцент4 7 18" xfId="8479"/>
    <cellStyle name="40% - Акцент4 7 18 2" xfId="21176"/>
    <cellStyle name="40% - Акцент4 7 19" xfId="8365"/>
    <cellStyle name="40% - Акцент4 7 19 2" xfId="21062"/>
    <cellStyle name="40% - Акцент4 7 2" xfId="256"/>
    <cellStyle name="40% — акцент4 7 2" xfId="7159"/>
    <cellStyle name="40% - Акцент4 7 2 10" xfId="10426"/>
    <cellStyle name="40% - Акцент4 7 2 11" xfId="10744"/>
    <cellStyle name="40% - Акцент4 7 2 12" xfId="11062"/>
    <cellStyle name="40% - Акцент4 7 2 13" xfId="11380"/>
    <cellStyle name="40% - Акцент4 7 2 14" xfId="11698"/>
    <cellStyle name="40% - Акцент4 7 2 15" xfId="12016"/>
    <cellStyle name="40% - Акцент4 7 2 16" xfId="12333"/>
    <cellStyle name="40% - Акцент4 7 2 17" xfId="12652"/>
    <cellStyle name="40% - Акцент4 7 2 18" xfId="12969"/>
    <cellStyle name="40% - Акцент4 7 2 19" xfId="13287"/>
    <cellStyle name="40% - Акцент4 7 2 2" xfId="2640"/>
    <cellStyle name="40% - Акцент4 7 2 2 2" xfId="7162"/>
    <cellStyle name="40% - Акцент4 7 2 20" xfId="13610"/>
    <cellStyle name="40% - Акцент4 7 2 21" xfId="13758"/>
    <cellStyle name="40% - Акцент4 7 2 22" xfId="15686"/>
    <cellStyle name="40% - Акцент4 7 2 23" xfId="27088"/>
    <cellStyle name="40% - Акцент4 7 2 24" xfId="24587"/>
    <cellStyle name="40% - Акцент4 7 2 25" xfId="30841"/>
    <cellStyle name="40% - Акцент4 7 2 26" xfId="30690"/>
    <cellStyle name="40% - Акцент4 7 2 27" xfId="31807"/>
    <cellStyle name="40% - Акцент4 7 2 28" xfId="33198"/>
    <cellStyle name="40% - Акцент4 7 2 29" xfId="22587"/>
    <cellStyle name="40% - Акцент4 7 2 3" xfId="3988"/>
    <cellStyle name="40% - Акцент4 7 2 30" xfId="38629"/>
    <cellStyle name="40% - Акцент4 7 2 31" xfId="38730"/>
    <cellStyle name="40% - Акцент4 7 2 32" xfId="44562"/>
    <cellStyle name="40% - Акцент4 7 2 33" xfId="47933"/>
    <cellStyle name="40% - Акцент4 7 2 4" xfId="7161"/>
    <cellStyle name="40% - Акцент4 7 2 5" xfId="8835"/>
    <cellStyle name="40% - Акцент4 7 2 6" xfId="9154"/>
    <cellStyle name="40% - Акцент4 7 2 7" xfId="9472"/>
    <cellStyle name="40% - Акцент4 7 2 8" xfId="9790"/>
    <cellStyle name="40% - Акцент4 7 2 9" xfId="10108"/>
    <cellStyle name="40% - Акцент4 7 20" xfId="8834"/>
    <cellStyle name="40% - Акцент4 7 21" xfId="9153"/>
    <cellStyle name="40% - Акцент4 7 22" xfId="9471"/>
    <cellStyle name="40% - Акцент4 7 23" xfId="9789"/>
    <cellStyle name="40% - Акцент4 7 24" xfId="10107"/>
    <cellStyle name="40% - Акцент4 7 25" xfId="10425"/>
    <cellStyle name="40% - Акцент4 7 26" xfId="10743"/>
    <cellStyle name="40% - Акцент4 7 27" xfId="11061"/>
    <cellStyle name="40% - Акцент4 7 28" xfId="11379"/>
    <cellStyle name="40% - Акцент4 7 29" xfId="11697"/>
    <cellStyle name="40% - Акцент4 7 3" xfId="2641"/>
    <cellStyle name="40% — акцент4 7 3" xfId="15880"/>
    <cellStyle name="40% - Акцент4 7 3 10" xfId="32998"/>
    <cellStyle name="40% - Акцент4 7 3 11" xfId="18091"/>
    <cellStyle name="40% - Акцент4 7 3 12" xfId="40842"/>
    <cellStyle name="40% - Акцент4 7 3 13" xfId="46043"/>
    <cellStyle name="40% - Акцент4 7 3 14" xfId="47234"/>
    <cellStyle name="40% - Акцент4 7 3 15" xfId="49982"/>
    <cellStyle name="40% - Акцент4 7 3 2" xfId="7163"/>
    <cellStyle name="40% - Акцент4 7 3 3" xfId="24133"/>
    <cellStyle name="40% - Акцент4 7 3 4" xfId="26250"/>
    <cellStyle name="40% - Акцент4 7 3 5" xfId="15264"/>
    <cellStyle name="40% - Акцент4 7 3 6" xfId="27796"/>
    <cellStyle name="40% - Акцент4 7 3 7" xfId="24970"/>
    <cellStyle name="40% - Акцент4 7 3 8" xfId="29719"/>
    <cellStyle name="40% - Акцент4 7 3 9" xfId="28457"/>
    <cellStyle name="40% - Акцент4 7 30" xfId="12015"/>
    <cellStyle name="40% - Акцент4 7 31" xfId="12332"/>
    <cellStyle name="40% - Акцент4 7 32" xfId="12651"/>
    <cellStyle name="40% - Акцент4 7 33" xfId="12968"/>
    <cellStyle name="40% - Акцент4 7 34" xfId="13286"/>
    <cellStyle name="40% - Акцент4 7 35" xfId="13609"/>
    <cellStyle name="40% - Акцент4 7 36" xfId="13759"/>
    <cellStyle name="40% - Акцент4 7 37" xfId="19755"/>
    <cellStyle name="40% - Акцент4 7 38" xfId="14451"/>
    <cellStyle name="40% - Акцент4 7 39" xfId="18400"/>
    <cellStyle name="40% - Акцент4 7 4" xfId="2642"/>
    <cellStyle name="40% — акцент4 7 4" xfId="24425"/>
    <cellStyle name="40% - Акцент4 7 4 10" xfId="35288"/>
    <cellStyle name="40% - Акцент4 7 4 11" xfId="40843"/>
    <cellStyle name="40% - Акцент4 7 4 12" xfId="45886"/>
    <cellStyle name="40% - Акцент4 7 4 13" xfId="47153"/>
    <cellStyle name="40% - Акцент4 7 4 14" xfId="49983"/>
    <cellStyle name="40% - Акцент4 7 4 2" xfId="7164"/>
    <cellStyle name="40% - Акцент4 7 4 3" xfId="25966"/>
    <cellStyle name="40% - Акцент4 7 4 4" xfId="26933"/>
    <cellStyle name="40% - Акцент4 7 4 5" xfId="29335"/>
    <cellStyle name="40% - Акцент4 7 4 6" xfId="19693"/>
    <cellStyle name="40% - Акцент4 7 4 7" xfId="34705"/>
    <cellStyle name="40% - Акцент4 7 4 8" xfId="36307"/>
    <cellStyle name="40% - Акцент4 7 4 9" xfId="34621"/>
    <cellStyle name="40% - Акцент4 7 40" xfId="26032"/>
    <cellStyle name="40% - Акцент4 7 41" xfId="16293"/>
    <cellStyle name="40% - Акцент4 7 42" xfId="28158"/>
    <cellStyle name="40% - Акцент4 7 43" xfId="32637"/>
    <cellStyle name="40% - Акцент4 7 44" xfId="26446"/>
    <cellStyle name="40% - Акцент4 7 45" xfId="38628"/>
    <cellStyle name="40% - Акцент4 7 46" xfId="41785"/>
    <cellStyle name="40% - Акцент4 7 47" xfId="43057"/>
    <cellStyle name="40% - Акцент4 7 48" xfId="47932"/>
    <cellStyle name="40% - Акцент4 7 5" xfId="2643"/>
    <cellStyle name="40% — акцент4 7 5" xfId="27120"/>
    <cellStyle name="40% - Акцент4 7 5 10" xfId="40844"/>
    <cellStyle name="40% - Акцент4 7 5 11" xfId="45729"/>
    <cellStyle name="40% - Акцент4 7 5 12" xfId="47074"/>
    <cellStyle name="40% - Акцент4 7 5 13" xfId="49984"/>
    <cellStyle name="40% - Акцент4 7 5 2" xfId="7165"/>
    <cellStyle name="40% - Акцент4 7 5 3" xfId="17795"/>
    <cellStyle name="40% - Акцент4 7 5 4" xfId="19494"/>
    <cellStyle name="40% - Акцент4 7 5 5" xfId="23630"/>
    <cellStyle name="40% - Акцент4 7 5 6" xfId="34475"/>
    <cellStyle name="40% - Акцент4 7 5 7" xfId="36104"/>
    <cellStyle name="40% - Акцент4 7 5 8" xfId="35083"/>
    <cellStyle name="40% - Акцент4 7 5 9" xfId="36700"/>
    <cellStyle name="40% - Акцент4 7 6" xfId="2644"/>
    <cellStyle name="40% — акцент4 7 6" xfId="19433"/>
    <cellStyle name="40% - Акцент4 7 6 10" xfId="45577"/>
    <cellStyle name="40% - Акцент4 7 6 11" xfId="46996"/>
    <cellStyle name="40% - Акцент4 7 6 12" xfId="49985"/>
    <cellStyle name="40% - Акцент4 7 6 2" xfId="7166"/>
    <cellStyle name="40% - Акцент4 7 6 3" xfId="18896"/>
    <cellStyle name="40% - Акцент4 7 6 4" xfId="30489"/>
    <cellStyle name="40% - Акцент4 7 6 5" xfId="34246"/>
    <cellStyle name="40% - Акцент4 7 6 6" xfId="35912"/>
    <cellStyle name="40% - Акцент4 7 6 7" xfId="25326"/>
    <cellStyle name="40% - Акцент4 7 6 8" xfId="38321"/>
    <cellStyle name="40% - Акцент4 7 6 9" xfId="40845"/>
    <cellStyle name="40% - Акцент4 7 7" xfId="2645"/>
    <cellStyle name="40% — акцент4 7 7" xfId="25437"/>
    <cellStyle name="40% - Акцент4 7 7 10" xfId="46915"/>
    <cellStyle name="40% - Акцент4 7 7 11" xfId="49986"/>
    <cellStyle name="40% - Акцент4 7 7 2" xfId="7167"/>
    <cellStyle name="40% - Акцент4 7 7 3" xfId="29924"/>
    <cellStyle name="40% - Акцент4 7 7 4" xfId="34011"/>
    <cellStyle name="40% - Акцент4 7 7 5" xfId="35715"/>
    <cellStyle name="40% - Акцент4 7 7 6" xfId="33506"/>
    <cellStyle name="40% - Акцент4 7 7 7" xfId="38240"/>
    <cellStyle name="40% - Акцент4 7 7 8" xfId="40846"/>
    <cellStyle name="40% - Акцент4 7 7 9" xfId="45412"/>
    <cellStyle name="40% - Акцент4 7 8" xfId="2646"/>
    <cellStyle name="40% — акцент4 7 8" xfId="31939"/>
    <cellStyle name="40% - Акцент4 7 8 10" xfId="49987"/>
    <cellStyle name="40% - Акцент4 7 8 2" xfId="7168"/>
    <cellStyle name="40% - Акцент4 7 8 3" xfId="33786"/>
    <cellStyle name="40% - Акцент4 7 8 4" xfId="35519"/>
    <cellStyle name="40% - Акцент4 7 8 5" xfId="32579"/>
    <cellStyle name="40% - Акцент4 7 8 6" xfId="38164"/>
    <cellStyle name="40% - Акцент4 7 8 7" xfId="40847"/>
    <cellStyle name="40% - Акцент4 7 8 8" xfId="43333"/>
    <cellStyle name="40% - Акцент4 7 8 9" xfId="45790"/>
    <cellStyle name="40% - Акцент4 7 9" xfId="2647"/>
    <cellStyle name="40% — акцент4 7 9" xfId="27838"/>
    <cellStyle name="40% - Акцент4 7 9 2" xfId="7169"/>
    <cellStyle name="40% - Акцент4 7 9 3" xfId="35326"/>
    <cellStyle name="40% - Акцент4 7 9 4" xfId="31633"/>
    <cellStyle name="40% - Акцент4 7 9 5" xfId="38086"/>
    <cellStyle name="40% - Акцент4 7 9 6" xfId="40848"/>
    <cellStyle name="40% - Акцент4 7 9 7" xfId="44378"/>
    <cellStyle name="40% - Акцент4 7 9 8" xfId="42613"/>
    <cellStyle name="40% - Акцент4 7 9 9" xfId="49988"/>
    <cellStyle name="40% - Акцент4 8" xfId="257"/>
    <cellStyle name="40% — акцент4 8" xfId="2649"/>
    <cellStyle name="40% - Акцент4 8 10" xfId="2650"/>
    <cellStyle name="40% — акцент4 8 10" xfId="34927"/>
    <cellStyle name="40% - Акцент4 8 10 2" xfId="7172"/>
    <cellStyle name="40% - Акцент4 8 10 3" xfId="32286"/>
    <cellStyle name="40% - Акцент4 8 10 4" xfId="37842"/>
    <cellStyle name="40% - Акцент4 8 10 5" xfId="40851"/>
    <cellStyle name="40% - Акцент4 8 10 6" xfId="42351"/>
    <cellStyle name="40% - Акцент4 8 10 7" xfId="45366"/>
    <cellStyle name="40% - Акцент4 8 10 8" xfId="49991"/>
    <cellStyle name="40% - Акцент4 8 11" xfId="2648"/>
    <cellStyle name="40% — акцент4 8 11" xfId="31330"/>
    <cellStyle name="40% - Акцент4 8 11 2" xfId="15890"/>
    <cellStyle name="40% - Акцент4 8 11 3" xfId="38007"/>
    <cellStyle name="40% - Акцент4 8 11 4" xfId="40849"/>
    <cellStyle name="40% - Акцент4 8 11 5" xfId="44429"/>
    <cellStyle name="40% - Акцент4 8 11 6" xfId="41882"/>
    <cellStyle name="40% - Акцент4 8 11 7" xfId="49989"/>
    <cellStyle name="40% - Акцент4 8 12" xfId="3989"/>
    <cellStyle name="40% — акцент4 8 12" xfId="37925"/>
    <cellStyle name="40% - Акцент4 8 13" xfId="4237"/>
    <cellStyle name="40% — акцент4 8 13" xfId="40850"/>
    <cellStyle name="40% - Акцент4 8 14" xfId="4534"/>
    <cellStyle name="40% — акцент4 8 14" xfId="43332"/>
    <cellStyle name="40% - Акцент4 8 15" xfId="4379"/>
    <cellStyle name="40% — акцент4 8 15" xfId="45948"/>
    <cellStyle name="40% - Акцент4 8 16" xfId="4669"/>
    <cellStyle name="40% — акцент4 8 16" xfId="49990"/>
    <cellStyle name="40% - Акцент4 8 17" xfId="7170"/>
    <cellStyle name="40% - Акцент4 8 18" xfId="8480"/>
    <cellStyle name="40% - Акцент4 8 18 2" xfId="21177"/>
    <cellStyle name="40% - Акцент4 8 19" xfId="8363"/>
    <cellStyle name="40% - Акцент4 8 19 2" xfId="21060"/>
    <cellStyle name="40% - Акцент4 8 2" xfId="258"/>
    <cellStyle name="40% — акцент4 8 2" xfId="7171"/>
    <cellStyle name="40% - Акцент4 8 2 10" xfId="10428"/>
    <cellStyle name="40% - Акцент4 8 2 11" xfId="10746"/>
    <cellStyle name="40% - Акцент4 8 2 12" xfId="11064"/>
    <cellStyle name="40% - Акцент4 8 2 13" xfId="11382"/>
    <cellStyle name="40% - Акцент4 8 2 14" xfId="11700"/>
    <cellStyle name="40% - Акцент4 8 2 15" xfId="12018"/>
    <cellStyle name="40% - Акцент4 8 2 16" xfId="12335"/>
    <cellStyle name="40% - Акцент4 8 2 17" xfId="12654"/>
    <cellStyle name="40% - Акцент4 8 2 18" xfId="12971"/>
    <cellStyle name="40% - Акцент4 8 2 19" xfId="13289"/>
    <cellStyle name="40% - Акцент4 8 2 2" xfId="2651"/>
    <cellStyle name="40% - Акцент4 8 2 2 2" xfId="7174"/>
    <cellStyle name="40% - Акцент4 8 2 20" xfId="13612"/>
    <cellStyle name="40% - Акцент4 8 2 21" xfId="13756"/>
    <cellStyle name="40% - Акцент4 8 2 22" xfId="17446"/>
    <cellStyle name="40% - Акцент4 8 2 23" xfId="27673"/>
    <cellStyle name="40% - Акцент4 8 2 24" xfId="18307"/>
    <cellStyle name="40% - Акцент4 8 2 25" xfId="23207"/>
    <cellStyle name="40% - Акцент4 8 2 26" xfId="26363"/>
    <cellStyle name="40% - Акцент4 8 2 27" xfId="33516"/>
    <cellStyle name="40% - Акцент4 8 2 28" xfId="26713"/>
    <cellStyle name="40% - Акцент4 8 2 29" xfId="37388"/>
    <cellStyle name="40% - Акцент4 8 2 3" xfId="3990"/>
    <cellStyle name="40% - Акцент4 8 2 30" xfId="38631"/>
    <cellStyle name="40% - Акцент4 8 2 31" xfId="41784"/>
    <cellStyle name="40% - Акцент4 8 2 32" xfId="44505"/>
    <cellStyle name="40% - Акцент4 8 2 33" xfId="47935"/>
    <cellStyle name="40% - Акцент4 8 2 4" xfId="7173"/>
    <cellStyle name="40% - Акцент4 8 2 5" xfId="8837"/>
    <cellStyle name="40% - Акцент4 8 2 6" xfId="9156"/>
    <cellStyle name="40% - Акцент4 8 2 7" xfId="9474"/>
    <cellStyle name="40% - Акцент4 8 2 8" xfId="9792"/>
    <cellStyle name="40% - Акцент4 8 2 9" xfId="10110"/>
    <cellStyle name="40% - Акцент4 8 20" xfId="8836"/>
    <cellStyle name="40% - Акцент4 8 21" xfId="9155"/>
    <cellStyle name="40% - Акцент4 8 22" xfId="9473"/>
    <cellStyle name="40% - Акцент4 8 23" xfId="9791"/>
    <cellStyle name="40% - Акцент4 8 24" xfId="10109"/>
    <cellStyle name="40% - Акцент4 8 25" xfId="10427"/>
    <cellStyle name="40% - Акцент4 8 26" xfId="10745"/>
    <cellStyle name="40% - Акцент4 8 27" xfId="11063"/>
    <cellStyle name="40% - Акцент4 8 28" xfId="11381"/>
    <cellStyle name="40% - Акцент4 8 29" xfId="11699"/>
    <cellStyle name="40% - Акцент4 8 3" xfId="2652"/>
    <cellStyle name="40% — акцент4 8 3" xfId="15891"/>
    <cellStyle name="40% - Акцент4 8 3 10" xfId="19547"/>
    <cellStyle name="40% - Акцент4 8 3 11" xfId="37686"/>
    <cellStyle name="40% - Акцент4 8 3 12" xfId="40853"/>
    <cellStyle name="40% - Акцент4 8 3 13" xfId="42278"/>
    <cellStyle name="40% - Акцент4 8 3 14" xfId="42986"/>
    <cellStyle name="40% - Акцент4 8 3 15" xfId="49992"/>
    <cellStyle name="40% - Акцент4 8 3 2" xfId="7175"/>
    <cellStyle name="40% - Акцент4 8 3 3" xfId="22410"/>
    <cellStyle name="40% - Акцент4 8 3 4" xfId="17218"/>
    <cellStyle name="40% - Акцент4 8 3 5" xfId="23686"/>
    <cellStyle name="40% - Акцент4 8 3 6" xfId="22278"/>
    <cellStyle name="40% - Акцент4 8 3 7" xfId="16030"/>
    <cellStyle name="40% - Акцент4 8 3 8" xfId="32749"/>
    <cellStyle name="40% - Акцент4 8 3 9" xfId="24553"/>
    <cellStyle name="40% - Акцент4 8 30" xfId="12017"/>
    <cellStyle name="40% - Акцент4 8 31" xfId="12334"/>
    <cellStyle name="40% - Акцент4 8 32" xfId="12653"/>
    <cellStyle name="40% - Акцент4 8 33" xfId="12970"/>
    <cellStyle name="40% - Акцент4 8 34" xfId="13288"/>
    <cellStyle name="40% - Акцент4 8 35" xfId="13611"/>
    <cellStyle name="40% - Акцент4 8 36" xfId="13757"/>
    <cellStyle name="40% - Акцент4 8 37" xfId="17735"/>
    <cellStyle name="40% - Акцент4 8 38" xfId="27376"/>
    <cellStyle name="40% - Акцент4 8 39" xfId="15623"/>
    <cellStyle name="40% - Акцент4 8 4" xfId="2653"/>
    <cellStyle name="40% — акцент4 8 4" xfId="21818"/>
    <cellStyle name="40% - Акцент4 8 4 10" xfId="14230"/>
    <cellStyle name="40% - Акцент4 8 4 11" xfId="40854"/>
    <cellStyle name="40% - Акцент4 8 4 12" xfId="42121"/>
    <cellStyle name="40% - Акцент4 8 4 13" xfId="45688"/>
    <cellStyle name="40% - Акцент4 8 4 14" xfId="49993"/>
    <cellStyle name="40% - Акцент4 8 4 2" xfId="7176"/>
    <cellStyle name="40% - Акцент4 8 4 3" xfId="18894"/>
    <cellStyle name="40% - Акцент4 8 4 4" xfId="22407"/>
    <cellStyle name="40% - Акцент4 8 4 5" xfId="23355"/>
    <cellStyle name="40% - Акцент4 8 4 6" xfId="30607"/>
    <cellStyle name="40% - Акцент4 8 4 7" xfId="31345"/>
    <cellStyle name="40% - Акцент4 8 4 8" xfId="13688"/>
    <cellStyle name="40% - Акцент4 8 4 9" xfId="30984"/>
    <cellStyle name="40% - Акцент4 8 40" xfId="31116"/>
    <cellStyle name="40% - Акцент4 8 41" xfId="19105"/>
    <cellStyle name="40% - Акцент4 8 42" xfId="33277"/>
    <cellStyle name="40% - Акцент4 8 43" xfId="27875"/>
    <cellStyle name="40% - Акцент4 8 44" xfId="20161"/>
    <cellStyle name="40% - Акцент4 8 45" xfId="38630"/>
    <cellStyle name="40% - Акцент4 8 46" xfId="44233"/>
    <cellStyle name="40% - Акцент4 8 47" xfId="44727"/>
    <cellStyle name="40% - Акцент4 8 48" xfId="47934"/>
    <cellStyle name="40% - Акцент4 8 5" xfId="2654"/>
    <cellStyle name="40% — акцент4 8 5" xfId="24606"/>
    <cellStyle name="40% - Акцент4 8 5 10" xfId="40855"/>
    <cellStyle name="40% - Акцент4 8 5 11" xfId="41980"/>
    <cellStyle name="40% - Акцент4 8 5 12" xfId="42097"/>
    <cellStyle name="40% - Акцент4 8 5 13" xfId="49994"/>
    <cellStyle name="40% - Акцент4 8 5 2" xfId="7177"/>
    <cellStyle name="40% - Акцент4 8 5 3" xfId="18548"/>
    <cellStyle name="40% - Акцент4 8 5 4" xfId="22010"/>
    <cellStyle name="40% - Акцент4 8 5 5" xfId="30166"/>
    <cellStyle name="40% - Акцент4 8 5 6" xfId="22156"/>
    <cellStyle name="40% - Акцент4 8 5 7" xfId="14730"/>
    <cellStyle name="40% - Акцент4 8 5 8" xfId="37609"/>
    <cellStyle name="40% - Акцент4 8 5 9" xfId="25806"/>
    <cellStyle name="40% - Акцент4 8 6" xfId="2655"/>
    <cellStyle name="40% — акцент4 8 6" xfId="21816"/>
    <cellStyle name="40% - Акцент4 8 6 10" xfId="43334"/>
    <cellStyle name="40% - Акцент4 8 6 11" xfId="45637"/>
    <cellStyle name="40% - Акцент4 8 6 12" xfId="49995"/>
    <cellStyle name="40% - Акцент4 8 6 2" xfId="7178"/>
    <cellStyle name="40% - Акцент4 8 6 3" xfId="28071"/>
    <cellStyle name="40% - Акцент4 8 6 4" xfId="30071"/>
    <cellStyle name="40% - Акцент4 8 6 5" xfId="18418"/>
    <cellStyle name="40% - Акцент4 8 6 6" xfId="17423"/>
    <cellStyle name="40% - Акцент4 8 6 7" xfId="37460"/>
    <cellStyle name="40% - Акцент4 8 6 8" xfId="32592"/>
    <cellStyle name="40% - Акцент4 8 6 9" xfId="40856"/>
    <cellStyle name="40% - Акцент4 8 7" xfId="2656"/>
    <cellStyle name="40% — акцент4 8 7" xfId="30073"/>
    <cellStyle name="40% - Акцент4 8 7 10" xfId="42893"/>
    <cellStyle name="40% - Акцент4 8 7 11" xfId="49996"/>
    <cellStyle name="40% - Акцент4 8 7 2" xfId="7179"/>
    <cellStyle name="40% - Акцент4 8 7 3" xfId="31019"/>
    <cellStyle name="40% - Акцент4 8 7 4" xfId="27277"/>
    <cellStyle name="40% - Акцент4 8 7 5" xfId="27138"/>
    <cellStyle name="40% - Акцент4 8 7 6" xfId="37306"/>
    <cellStyle name="40% - Акцент4 8 7 7" xfId="24190"/>
    <cellStyle name="40% - Акцент4 8 7 8" xfId="40857"/>
    <cellStyle name="40% - Акцент4 8 7 9" xfId="43330"/>
    <cellStyle name="40% - Акцент4 8 8" xfId="2657"/>
    <cellStyle name="40% — акцент4 8 8" xfId="14436"/>
    <cellStyle name="40% - Акцент4 8 8 10" xfId="49997"/>
    <cellStyle name="40% - Акцент4 8 8 2" xfId="7180"/>
    <cellStyle name="40% - Акцент4 8 8 3" xfId="18740"/>
    <cellStyle name="40% - Акцент4 8 8 4" xfId="32291"/>
    <cellStyle name="40% - Акцент4 8 8 5" xfId="37155"/>
    <cellStyle name="40% - Акцент4 8 8 6" xfId="18342"/>
    <cellStyle name="40% - Акцент4 8 8 7" xfId="40858"/>
    <cellStyle name="40% - Акцент4 8 8 8" xfId="43329"/>
    <cellStyle name="40% - Акцент4 8 8 9" xfId="46103"/>
    <cellStyle name="40% - Акцент4 8 9" xfId="2658"/>
    <cellStyle name="40% — акцент4 8 9" xfId="33307"/>
    <cellStyle name="40% - Акцент4 8 9 2" xfId="7181"/>
    <cellStyle name="40% - Акцент4 8 9 3" xfId="16058"/>
    <cellStyle name="40% - Акцент4 8 9 4" xfId="37001"/>
    <cellStyle name="40% - Акцент4 8 9 5" xfId="36509"/>
    <cellStyle name="40% - Акцент4 8 9 6" xfId="40859"/>
    <cellStyle name="40% - Акцент4 8 9 7" xfId="43328"/>
    <cellStyle name="40% - Акцент4 8 9 8" xfId="46254"/>
    <cellStyle name="40% - Акцент4 8 9 9" xfId="49998"/>
    <cellStyle name="40% - Акцент4 9" xfId="259"/>
    <cellStyle name="40% — акцент4 9" xfId="2660"/>
    <cellStyle name="40% - Акцент4 9 10" xfId="2661"/>
    <cellStyle name="40% — акцент4 9 10" xfId="33267"/>
    <cellStyle name="40% - Акцент4 9 10 2" xfId="7184"/>
    <cellStyle name="40% - Акцент4 9 10 3" xfId="36699"/>
    <cellStyle name="40% - Акцент4 9 10 4" xfId="32882"/>
    <cellStyle name="40% - Акцент4 9 10 5" xfId="40862"/>
    <cellStyle name="40% - Акцент4 9 10 6" xfId="43325"/>
    <cellStyle name="40% - Акцент4 9 10 7" xfId="46771"/>
    <cellStyle name="40% - Акцент4 9 10 8" xfId="50001"/>
    <cellStyle name="40% - Акцент4 9 11" xfId="2659"/>
    <cellStyle name="40% — акцент4 9 11" xfId="36855"/>
    <cellStyle name="40% - Акцент4 9 11 2" xfId="15900"/>
    <cellStyle name="40% - Акцент4 9 11 3" xfId="36658"/>
    <cellStyle name="40% - Акцент4 9 11 4" xfId="40860"/>
    <cellStyle name="40% - Акцент4 9 11 5" xfId="43327"/>
    <cellStyle name="40% - Акцент4 9 11 6" xfId="46448"/>
    <cellStyle name="40% - Акцент4 9 11 7" xfId="49999"/>
    <cellStyle name="40% - Акцент4 9 12" xfId="3991"/>
    <cellStyle name="40% — акцент4 9 12" xfId="36960"/>
    <cellStyle name="40% - Акцент4 9 13" xfId="4238"/>
    <cellStyle name="40% — акцент4 9 13" xfId="40861"/>
    <cellStyle name="40% - Акцент4 9 14" xfId="4536"/>
    <cellStyle name="40% — акцент4 9 14" xfId="43326"/>
    <cellStyle name="40% - Акцент4 9 15" xfId="4375"/>
    <cellStyle name="40% — акцент4 9 15" xfId="46572"/>
    <cellStyle name="40% - Акцент4 9 16" xfId="4673"/>
    <cellStyle name="40% — акцент4 9 16" xfId="50000"/>
    <cellStyle name="40% - Акцент4 9 17" xfId="7182"/>
    <cellStyle name="40% - Акцент4 9 18" xfId="8481"/>
    <cellStyle name="40% - Акцент4 9 18 2" xfId="21178"/>
    <cellStyle name="40% - Акцент4 9 19" xfId="8361"/>
    <cellStyle name="40% - Акцент4 9 19 2" xfId="21058"/>
    <cellStyle name="40% - Акцент4 9 2" xfId="260"/>
    <cellStyle name="40% — акцент4 9 2" xfId="7183"/>
    <cellStyle name="40% - Акцент4 9 2 10" xfId="10430"/>
    <cellStyle name="40% - Акцент4 9 2 11" xfId="10748"/>
    <cellStyle name="40% - Акцент4 9 2 12" xfId="11066"/>
    <cellStyle name="40% - Акцент4 9 2 13" xfId="11384"/>
    <cellStyle name="40% - Акцент4 9 2 14" xfId="11702"/>
    <cellStyle name="40% - Акцент4 9 2 15" xfId="12020"/>
    <cellStyle name="40% - Акцент4 9 2 16" xfId="12337"/>
    <cellStyle name="40% - Акцент4 9 2 17" xfId="12656"/>
    <cellStyle name="40% - Акцент4 9 2 18" xfId="12973"/>
    <cellStyle name="40% - Акцент4 9 2 19" xfId="13291"/>
    <cellStyle name="40% - Акцент4 9 2 2" xfId="2662"/>
    <cellStyle name="40% - Акцент4 9 2 2 2" xfId="7186"/>
    <cellStyle name="40% - Акцент4 9 2 20" xfId="13614"/>
    <cellStyle name="40% - Акцент4 9 2 21" xfId="13754"/>
    <cellStyle name="40% - Акцент4 9 2 22" xfId="15687"/>
    <cellStyle name="40% - Акцент4 9 2 23" xfId="22568"/>
    <cellStyle name="40% - Акцент4 9 2 24" xfId="23989"/>
    <cellStyle name="40% - Акцент4 9 2 25" xfId="19512"/>
    <cellStyle name="40% - Акцент4 9 2 26" xfId="30500"/>
    <cellStyle name="40% - Акцент4 9 2 27" xfId="20508"/>
    <cellStyle name="40% - Акцент4 9 2 28" xfId="28115"/>
    <cellStyle name="40% - Акцент4 9 2 29" xfId="19615"/>
    <cellStyle name="40% - Акцент4 9 2 3" xfId="3992"/>
    <cellStyle name="40% - Акцент4 9 2 30" xfId="38633"/>
    <cellStyle name="40% - Акцент4 9 2 31" xfId="44231"/>
    <cellStyle name="40% - Акцент4 9 2 32" xfId="44892"/>
    <cellStyle name="40% - Акцент4 9 2 33" xfId="47937"/>
    <cellStyle name="40% - Акцент4 9 2 4" xfId="7185"/>
    <cellStyle name="40% - Акцент4 9 2 5" xfId="8839"/>
    <cellStyle name="40% - Акцент4 9 2 6" xfId="9158"/>
    <cellStyle name="40% - Акцент4 9 2 7" xfId="9476"/>
    <cellStyle name="40% - Акцент4 9 2 8" xfId="9794"/>
    <cellStyle name="40% - Акцент4 9 2 9" xfId="10112"/>
    <cellStyle name="40% - Акцент4 9 20" xfId="8838"/>
    <cellStyle name="40% - Акцент4 9 21" xfId="9157"/>
    <cellStyle name="40% - Акцент4 9 22" xfId="9475"/>
    <cellStyle name="40% - Акцент4 9 23" xfId="9793"/>
    <cellStyle name="40% - Акцент4 9 24" xfId="10111"/>
    <cellStyle name="40% - Акцент4 9 25" xfId="10429"/>
    <cellStyle name="40% - Акцент4 9 26" xfId="10747"/>
    <cellStyle name="40% - Акцент4 9 27" xfId="11065"/>
    <cellStyle name="40% - Акцент4 9 28" xfId="11383"/>
    <cellStyle name="40% - Акцент4 9 29" xfId="11701"/>
    <cellStyle name="40% - Акцент4 9 3" xfId="2663"/>
    <cellStyle name="40% — акцент4 9 3" xfId="15901"/>
    <cellStyle name="40% - Акцент4 9 3 10" xfId="36402"/>
    <cellStyle name="40% - Акцент4 9 3 11" xfId="37156"/>
    <cellStyle name="40% - Акцент4 9 3 12" xfId="40864"/>
    <cellStyle name="40% - Акцент4 9 3 13" xfId="46666"/>
    <cellStyle name="40% - Акцент4 9 3 14" xfId="47542"/>
    <cellStyle name="40% - Акцент4 9 3 15" xfId="50002"/>
    <cellStyle name="40% - Акцент4 9 3 2" xfId="7187"/>
    <cellStyle name="40% - Акцент4 9 3 3" xfId="24717"/>
    <cellStyle name="40% - Акцент4 9 3 4" xfId="21684"/>
    <cellStyle name="40% - Акцент4 9 3 5" xfId="27980"/>
    <cellStyle name="40% - Акцент4 9 3 6" xfId="21811"/>
    <cellStyle name="40% - Акцент4 9 3 7" xfId="27765"/>
    <cellStyle name="40% - Акцент4 9 3 8" xfId="31516"/>
    <cellStyle name="40% - Акцент4 9 3 9" xfId="29601"/>
    <cellStyle name="40% - Акцент4 9 30" xfId="12019"/>
    <cellStyle name="40% - Акцент4 9 31" xfId="12336"/>
    <cellStyle name="40% - Акцент4 9 32" xfId="12655"/>
    <cellStyle name="40% - Акцент4 9 33" xfId="12972"/>
    <cellStyle name="40% - Акцент4 9 34" xfId="13290"/>
    <cellStyle name="40% - Акцент4 9 35" xfId="13613"/>
    <cellStyle name="40% - Акцент4 9 36" xfId="13755"/>
    <cellStyle name="40% - Акцент4 9 37" xfId="19756"/>
    <cellStyle name="40% - Акцент4 9 38" xfId="25375"/>
    <cellStyle name="40% - Акцент4 9 39" xfId="26574"/>
    <cellStyle name="40% - Акцент4 9 4" xfId="2664"/>
    <cellStyle name="40% — акцент4 9 4" xfId="25591"/>
    <cellStyle name="40% - Акцент4 9 4 10" xfId="34715"/>
    <cellStyle name="40% - Акцент4 9 4 11" xfId="40865"/>
    <cellStyle name="40% - Акцент4 9 4 12" xfId="46506"/>
    <cellStyle name="40% - Акцент4 9 4 13" xfId="47463"/>
    <cellStyle name="40% - Акцент4 9 4 14" xfId="50003"/>
    <cellStyle name="40% - Акцент4 9 4 2" xfId="7188"/>
    <cellStyle name="40% - Акцент4 9 4 3" xfId="22107"/>
    <cellStyle name="40% - Акцент4 9 4 4" xfId="23771"/>
    <cellStyle name="40% - Акцент4 9 4 5" xfId="26629"/>
    <cellStyle name="40% - Акцент4 9 4 6" xfId="27647"/>
    <cellStyle name="40% - Акцент4 9 4 7" xfId="31386"/>
    <cellStyle name="40% - Акцент4 9 4 8" xfId="22918"/>
    <cellStyle name="40% - Акцент4 9 4 9" xfId="18351"/>
    <cellStyle name="40% - Акцент4 9 40" xfId="23517"/>
    <cellStyle name="40% - Акцент4 9 41" xfId="21976"/>
    <cellStyle name="40% - Акцент4 9 42" xfId="33756"/>
    <cellStyle name="40% - Акцент4 9 43" xfId="31474"/>
    <cellStyle name="40% - Акцент4 9 44" xfId="37224"/>
    <cellStyle name="40% - Акцент4 9 45" xfId="38632"/>
    <cellStyle name="40% - Акцент4 9 46" xfId="38729"/>
    <cellStyle name="40% - Акцент4 9 47" xfId="42646"/>
    <cellStyle name="40% - Акцент4 9 48" xfId="47936"/>
    <cellStyle name="40% - Акцент4 9 5" xfId="2665"/>
    <cellStyle name="40% — акцент4 9 5" xfId="21521"/>
    <cellStyle name="40% - Акцент4 9 5 10" xfId="40866"/>
    <cellStyle name="40% - Акцент4 9 5 11" xfId="46346"/>
    <cellStyle name="40% - Акцент4 9 5 12" xfId="47384"/>
    <cellStyle name="40% - Акцент4 9 5 13" xfId="50004"/>
    <cellStyle name="40% - Акцент4 9 5 2" xfId="7189"/>
    <cellStyle name="40% - Акцент4 9 5 3" xfId="15321"/>
    <cellStyle name="40% - Акцент4 9 5 4" xfId="23919"/>
    <cellStyle name="40% - Акцент4 9 5 5" xfId="32944"/>
    <cellStyle name="40% - Акцент4 9 5 6" xfId="31283"/>
    <cellStyle name="40% - Акцент4 9 5 7" xfId="32692"/>
    <cellStyle name="40% - Акцент4 9 5 8" xfId="14402"/>
    <cellStyle name="40% - Акцент4 9 5 9" xfId="33694"/>
    <cellStyle name="40% - Акцент4 9 6" xfId="2666"/>
    <cellStyle name="40% — акцент4 9 6" xfId="28542"/>
    <cellStyle name="40% - Акцент4 9 6 10" xfId="46191"/>
    <cellStyle name="40% - Акцент4 9 6 11" xfId="47309"/>
    <cellStyle name="40% - Акцент4 9 6 12" xfId="50005"/>
    <cellStyle name="40% - Акцент4 9 6 2" xfId="7190"/>
    <cellStyle name="40% - Акцент4 9 6 3" xfId="26987"/>
    <cellStyle name="40% - Акцент4 9 6 4" xfId="32691"/>
    <cellStyle name="40% - Акцент4 9 6 5" xfId="31424"/>
    <cellStyle name="40% - Акцент4 9 6 6" xfId="28342"/>
    <cellStyle name="40% - Акцент4 9 6 7" xfId="33726"/>
    <cellStyle name="40% - Акцент4 9 6 8" xfId="34823"/>
    <cellStyle name="40% - Акцент4 9 6 9" xfId="40867"/>
    <cellStyle name="40% - Акцент4 9 7" xfId="2667"/>
    <cellStyle name="40% — акцент4 9 7" xfId="28495"/>
    <cellStyle name="40% - Акцент4 9 7 10" xfId="42894"/>
    <cellStyle name="40% - Акцент4 9 7 11" xfId="50006"/>
    <cellStyle name="40% - Акцент4 9 7 2" xfId="7191"/>
    <cellStyle name="40% - Акцент4 9 7 3" xfId="32447"/>
    <cellStyle name="40% - Акцент4 9 7 4" xfId="34706"/>
    <cellStyle name="40% - Акцент4 9 7 5" xfId="18168"/>
    <cellStyle name="40% - Акцент4 9 7 6" xfId="36171"/>
    <cellStyle name="40% - Акцент4 9 7 7" xfId="26980"/>
    <cellStyle name="40% - Акцент4 9 7 8" xfId="40868"/>
    <cellStyle name="40% - Акцент4 9 7 9" xfId="43324"/>
    <cellStyle name="40% - Акцент4 9 8" xfId="2668"/>
    <cellStyle name="40% — акцент4 9 8" xfId="24623"/>
    <cellStyle name="40% - Акцент4 9 8 10" xfId="50007"/>
    <cellStyle name="40% - Акцент4 9 8 2" xfId="7192"/>
    <cellStyle name="40% - Акцент4 9 8 3" xfId="34476"/>
    <cellStyle name="40% - Акцент4 9 8 4" xfId="28833"/>
    <cellStyle name="40% - Акцент4 9 8 5" xfId="33207"/>
    <cellStyle name="40% - Акцент4 9 8 6" xfId="18210"/>
    <cellStyle name="40% - Акцент4 9 8 7" xfId="40869"/>
    <cellStyle name="40% - Акцент4 9 8 8" xfId="46039"/>
    <cellStyle name="40% - Акцент4 9 8 9" xfId="47231"/>
    <cellStyle name="40% - Акцент4 9 9" xfId="2669"/>
    <cellStyle name="40% — акцент4 9 9" xfId="22420"/>
    <cellStyle name="40% - Акцент4 9 9 2" xfId="7193"/>
    <cellStyle name="40% - Акцент4 9 9 3" xfId="23282"/>
    <cellStyle name="40% - Акцент4 9 9 4" xfId="31297"/>
    <cellStyle name="40% - Акцент4 9 9 5" xfId="18891"/>
    <cellStyle name="40% - Акцент4 9 9 6" xfId="40870"/>
    <cellStyle name="40% - Акцент4 9 9 7" xfId="45882"/>
    <cellStyle name="40% - Акцент4 9 9 8" xfId="47151"/>
    <cellStyle name="40% - Акцент4 9 9 9" xfId="50008"/>
    <cellStyle name="40% — акцент5" xfId="261"/>
    <cellStyle name="40% - Акцент5 10" xfId="262"/>
    <cellStyle name="40% — акцент5 10" xfId="2672"/>
    <cellStyle name="40% - Акцент5 10 10" xfId="2673"/>
    <cellStyle name="40% — акцент5 10 10" xfId="36101"/>
    <cellStyle name="40% - Акцент5 10 10 2" xfId="7197"/>
    <cellStyle name="40% - Акцент5 10 10 3" xfId="22519"/>
    <cellStyle name="40% - Акцент5 10 10 4" xfId="38161"/>
    <cellStyle name="40% - Акцент5 10 10 5" xfId="40874"/>
    <cellStyle name="40% - Акцент5 10 10 6" xfId="45250"/>
    <cellStyle name="40% - Акцент5 10 10 7" xfId="45525"/>
    <cellStyle name="40% - Акцент5 10 10 8" xfId="50011"/>
    <cellStyle name="40% - Акцент5 10 11" xfId="2671"/>
    <cellStyle name="40% — акцент5 10 11" xfId="36024"/>
    <cellStyle name="40% - Акцент5 10 11 2" xfId="15912"/>
    <cellStyle name="40% - Акцент5 10 11 3" xfId="38319"/>
    <cellStyle name="40% - Акцент5 10 11 4" xfId="40872"/>
    <cellStyle name="40% - Акцент5 10 11 5" xfId="45573"/>
    <cellStyle name="40% - Акцент5 10 11 6" xfId="46993"/>
    <cellStyle name="40% - Акцент5 10 11 7" xfId="50009"/>
    <cellStyle name="40% - Акцент5 10 12" xfId="3994"/>
    <cellStyle name="40% — акцент5 10 12" xfId="38237"/>
    <cellStyle name="40% - Акцент5 10 13" xfId="4240"/>
    <cellStyle name="40% — акцент5 10 13" xfId="40873"/>
    <cellStyle name="40% - Акцент5 10 14" xfId="4539"/>
    <cellStyle name="40% — акцент5 10 14" xfId="45409"/>
    <cellStyle name="40% - Акцент5 10 15" xfId="4364"/>
    <cellStyle name="40% — акцент5 10 15" xfId="46913"/>
    <cellStyle name="40% - Акцент5 10 16" xfId="4684"/>
    <cellStyle name="40% — акцент5 10 16" xfId="50010"/>
    <cellStyle name="40% - Акцент5 10 17" xfId="7195"/>
    <cellStyle name="40% - Акцент5 10 18" xfId="8483"/>
    <cellStyle name="40% - Акцент5 10 18 2" xfId="21180"/>
    <cellStyle name="40% - Акцент5 10 19" xfId="8356"/>
    <cellStyle name="40% - Акцент5 10 19 2" xfId="21053"/>
    <cellStyle name="40% - Акцент5 10 2" xfId="263"/>
    <cellStyle name="40% — акцент5 10 2" xfId="7196"/>
    <cellStyle name="40% - Акцент5 10 2 10" xfId="10433"/>
    <cellStyle name="40% - Акцент5 10 2 11" xfId="10751"/>
    <cellStyle name="40% - Акцент5 10 2 12" xfId="11069"/>
    <cellStyle name="40% - Акцент5 10 2 13" xfId="11387"/>
    <cellStyle name="40% - Акцент5 10 2 14" xfId="11705"/>
    <cellStyle name="40% - Акцент5 10 2 15" xfId="12023"/>
    <cellStyle name="40% - Акцент5 10 2 16" xfId="12340"/>
    <cellStyle name="40% - Акцент5 10 2 17" xfId="12659"/>
    <cellStyle name="40% - Акцент5 10 2 18" xfId="12976"/>
    <cellStyle name="40% - Акцент5 10 2 19" xfId="13294"/>
    <cellStyle name="40% - Акцент5 10 2 2" xfId="2674"/>
    <cellStyle name="40% - Акцент5 10 2 2 2" xfId="7199"/>
    <cellStyle name="40% - Акцент5 10 2 20" xfId="13617"/>
    <cellStyle name="40% - Акцент5 10 2 21" xfId="13751"/>
    <cellStyle name="40% - Акцент5 10 2 22" xfId="20844"/>
    <cellStyle name="40% - Акцент5 10 2 23" xfId="20055"/>
    <cellStyle name="40% - Акцент5 10 2 24" xfId="26399"/>
    <cellStyle name="40% - Акцент5 10 2 25" xfId="17433"/>
    <cellStyle name="40% - Акцент5 10 2 26" xfId="18283"/>
    <cellStyle name="40% - Акцент5 10 2 27" xfId="34215"/>
    <cellStyle name="40% - Акцент5 10 2 28" xfId="33446"/>
    <cellStyle name="40% - Акцент5 10 2 29" xfId="29480"/>
    <cellStyle name="40% - Акцент5 10 2 3" xfId="3995"/>
    <cellStyle name="40% - Акцент5 10 2 30" xfId="38636"/>
    <cellStyle name="40% - Акцент5 10 2 31" xfId="41782"/>
    <cellStyle name="40% - Акцент5 10 2 32" xfId="44854"/>
    <cellStyle name="40% - Акцент5 10 2 33" xfId="47940"/>
    <cellStyle name="40% - Акцент5 10 2 4" xfId="7198"/>
    <cellStyle name="40% - Акцент5 10 2 5" xfId="8842"/>
    <cellStyle name="40% - Акцент5 10 2 6" xfId="9161"/>
    <cellStyle name="40% - Акцент5 10 2 7" xfId="9479"/>
    <cellStyle name="40% - Акцент5 10 2 8" xfId="9797"/>
    <cellStyle name="40% - Акцент5 10 2 9" xfId="10115"/>
    <cellStyle name="40% - Акцент5 10 20" xfId="8841"/>
    <cellStyle name="40% - Акцент5 10 21" xfId="9160"/>
    <cellStyle name="40% - Акцент5 10 22" xfId="9478"/>
    <cellStyle name="40% - Акцент5 10 23" xfId="9796"/>
    <cellStyle name="40% - Акцент5 10 24" xfId="10114"/>
    <cellStyle name="40% - Акцент5 10 25" xfId="10432"/>
    <cellStyle name="40% - Акцент5 10 26" xfId="10750"/>
    <cellStyle name="40% - Акцент5 10 27" xfId="11068"/>
    <cellStyle name="40% - Акцент5 10 28" xfId="11386"/>
    <cellStyle name="40% - Акцент5 10 29" xfId="11704"/>
    <cellStyle name="40% - Акцент5 10 3" xfId="2675"/>
    <cellStyle name="40% — акцент5 10 3" xfId="15913"/>
    <cellStyle name="40% - Акцент5 10 3 10" xfId="34309"/>
    <cellStyle name="40% - Акцент5 10 3 11" xfId="38004"/>
    <cellStyle name="40% - Акцент5 10 3 12" xfId="40876"/>
    <cellStyle name="40% - Акцент5 10 3 13" xfId="44922"/>
    <cellStyle name="40% - Акцент5 10 3 14" xfId="45677"/>
    <cellStyle name="40% - Акцент5 10 3 15" xfId="50012"/>
    <cellStyle name="40% - Акцент5 10 3 2" xfId="7200"/>
    <cellStyle name="40% - Акцент5 10 3 3" xfId="17330"/>
    <cellStyle name="40% - Акцент5 10 3 4" xfId="25669"/>
    <cellStyle name="40% - Акцент5 10 3 5" xfId="17833"/>
    <cellStyle name="40% - Акцент5 10 3 6" xfId="21329"/>
    <cellStyle name="40% - Акцент5 10 3 7" xfId="22853"/>
    <cellStyle name="40% - Акцент5 10 3 8" xfId="32615"/>
    <cellStyle name="40% - Акцент5 10 3 9" xfId="35516"/>
    <cellStyle name="40% - Акцент5 10 30" xfId="12022"/>
    <cellStyle name="40% - Акцент5 10 31" xfId="12339"/>
    <cellStyle name="40% - Акцент5 10 32" xfId="12658"/>
    <cellStyle name="40% - Акцент5 10 33" xfId="12975"/>
    <cellStyle name="40% - Акцент5 10 34" xfId="13293"/>
    <cellStyle name="40% - Акцент5 10 35" xfId="13616"/>
    <cellStyle name="40% - Акцент5 10 36" xfId="13752"/>
    <cellStyle name="40% - Акцент5 10 37" xfId="16758"/>
    <cellStyle name="40% - Акцент5 10 38" xfId="24227"/>
    <cellStyle name="40% - Акцент5 10 39" xfId="24926"/>
    <cellStyle name="40% - Акцент5 10 4" xfId="2676"/>
    <cellStyle name="40% — акцент5 10 4" xfId="17741"/>
    <cellStyle name="40% - Акцент5 10 4 10" xfId="36456"/>
    <cellStyle name="40% - Акцент5 10 4 11" xfId="40877"/>
    <cellStyle name="40% - Акцент5 10 4 12" xfId="44758"/>
    <cellStyle name="40% - Акцент5 10 4 13" xfId="42061"/>
    <cellStyle name="40% - Акцент5 10 4 14" xfId="50013"/>
    <cellStyle name="40% - Акцент5 10 4 2" xfId="7201"/>
    <cellStyle name="40% - Акцент5 10 4 3" xfId="22893"/>
    <cellStyle name="40% - Акцент5 10 4 4" xfId="27261"/>
    <cellStyle name="40% - Акцент5 10 4 5" xfId="19106"/>
    <cellStyle name="40% - Акцент5 10 4 6" xfId="26485"/>
    <cellStyle name="40% - Акцент5 10 4 7" xfId="32611"/>
    <cellStyle name="40% - Акцент5 10 4 8" xfId="28425"/>
    <cellStyle name="40% - Акцент5 10 4 9" xfId="17722"/>
    <cellStyle name="40% - Акцент5 10 40" xfId="22151"/>
    <cellStyle name="40% - Акцент5 10 41" xfId="30156"/>
    <cellStyle name="40% - Акцент5 10 42" xfId="33979"/>
    <cellStyle name="40% - Акцент5 10 43" xfId="34557"/>
    <cellStyle name="40% - Акцент5 10 44" xfId="35665"/>
    <cellStyle name="40% - Акцент5 10 45" xfId="38635"/>
    <cellStyle name="40% - Акцент5 10 46" xfId="41783"/>
    <cellStyle name="40% - Акцент5 10 47" xfId="45220"/>
    <cellStyle name="40% - Акцент5 10 48" xfId="47939"/>
    <cellStyle name="40% - Акцент5 10 5" xfId="2677"/>
    <cellStyle name="40% — акцент5 10 5" xfId="22216"/>
    <cellStyle name="40% - Акцент5 10 5 10" xfId="40878"/>
    <cellStyle name="40% - Акцент5 10 5 11" xfId="44593"/>
    <cellStyle name="40% - Акцент5 10 5 12" xfId="42063"/>
    <cellStyle name="40% - Акцент5 10 5 13" xfId="50014"/>
    <cellStyle name="40% - Акцент5 10 5 2" xfId="7202"/>
    <cellStyle name="40% - Акцент5 10 5 3" xfId="25212"/>
    <cellStyle name="40% - Акцент5 10 5 4" xfId="31145"/>
    <cellStyle name="40% - Акцент5 10 5 5" xfId="29699"/>
    <cellStyle name="40% - Акцент5 10 5 6" xfId="32026"/>
    <cellStyle name="40% - Акцент5 10 5 7" xfId="35323"/>
    <cellStyle name="40% - Акцент5 10 5 8" xfId="34630"/>
    <cellStyle name="40% - Акцент5 10 5 9" xfId="37922"/>
    <cellStyle name="40% - Акцент5 10 6" xfId="2678"/>
    <cellStyle name="40% — акцент5 10 6" xfId="22321"/>
    <cellStyle name="40% - Акцент5 10 6 10" xfId="45251"/>
    <cellStyle name="40% - Акцент5 10 6 11" xfId="45363"/>
    <cellStyle name="40% - Акцент5 10 6 12" xfId="50015"/>
    <cellStyle name="40% - Акцент5 10 6 2" xfId="7203"/>
    <cellStyle name="40% - Акцент5 10 6 3" xfId="30868"/>
    <cellStyle name="40% - Акцент5 10 6 4" xfId="25358"/>
    <cellStyle name="40% - Акцент5 10 6 5" xfId="22219"/>
    <cellStyle name="40% - Акцент5 10 6 6" xfId="35127"/>
    <cellStyle name="40% - Акцент5 10 6 7" xfId="33914"/>
    <cellStyle name="40% - Акцент5 10 6 8" xfId="37839"/>
    <cellStyle name="40% - Акцент5 10 6 9" xfId="40879"/>
    <cellStyle name="40% - Акцент5 10 7" xfId="2679"/>
    <cellStyle name="40% — акцент5 10 7" xfId="24564"/>
    <cellStyle name="40% - Акцент5 10 7 10" xfId="44326"/>
    <cellStyle name="40% - Акцент5 10 7 11" xfId="50016"/>
    <cellStyle name="40% - Акцент5 10 7 2" xfId="7204"/>
    <cellStyle name="40% - Акцент5 10 7 3" xfId="30968"/>
    <cellStyle name="40% - Акцент5 10 7 4" xfId="26265"/>
    <cellStyle name="40% - Акцент5 10 7 5" xfId="34924"/>
    <cellStyle name="40% - Акцент5 10 7 6" xfId="37610"/>
    <cellStyle name="40% - Акцент5 10 7 7" xfId="37761"/>
    <cellStyle name="40% - Акцент5 10 7 8" xfId="40880"/>
    <cellStyle name="40% - Акцент5 10 7 9" xfId="45088"/>
    <cellStyle name="40% - Акцент5 10 8" xfId="2680"/>
    <cellStyle name="40% — акцент5 10 8" xfId="31423"/>
    <cellStyle name="40% - Акцент5 10 8 10" xfId="50017"/>
    <cellStyle name="40% - Акцент5 10 8 2" xfId="7205"/>
    <cellStyle name="40% - Акцент5 10 8 3" xfId="32330"/>
    <cellStyle name="40% - Акцент5 10 8 4" xfId="34523"/>
    <cellStyle name="40% - Акцент5 10 8 5" xfId="37461"/>
    <cellStyle name="40% - Акцент5 10 8 6" xfId="37683"/>
    <cellStyle name="40% - Акцент5 10 8 7" xfId="40881"/>
    <cellStyle name="40% - Акцент5 10 8 8" xfId="44923"/>
    <cellStyle name="40% - Акцент5 10 8 9" xfId="45519"/>
    <cellStyle name="40% - Акцент5 10 9" xfId="2681"/>
    <cellStyle name="40% — акцент5 10 9" xfId="33548"/>
    <cellStyle name="40% - Акцент5 10 9 2" xfId="7206"/>
    <cellStyle name="40% - Акцент5 10 9 3" xfId="24186"/>
    <cellStyle name="40% - Акцент5 10 9 4" xfId="37307"/>
    <cellStyle name="40% - Акцент5 10 9 5" xfId="32383"/>
    <cellStyle name="40% - Акцент5 10 9 6" xfId="40882"/>
    <cellStyle name="40% - Акцент5 10 9 7" xfId="44759"/>
    <cellStyle name="40% - Акцент5 10 9 8" xfId="41877"/>
    <cellStyle name="40% - Акцент5 10 9 9" xfId="50018"/>
    <cellStyle name="40% - Акцент5 11" xfId="264"/>
    <cellStyle name="40% — акцент5 11" xfId="2683"/>
    <cellStyle name="40% - Акцент5 11 10" xfId="2684"/>
    <cellStyle name="40% — акцент5 11 10" xfId="27658"/>
    <cellStyle name="40% - Акцент5 11 10 2" xfId="7209"/>
    <cellStyle name="40% - Акцент5 11 10 3" xfId="36856"/>
    <cellStyle name="40% - Акцент5 11 10 4" xfId="37520"/>
    <cellStyle name="40% - Акцент5 11 10 5" xfId="40885"/>
    <cellStyle name="40% - Акцент5 11 10 6" xfId="41978"/>
    <cellStyle name="40% - Акцент5 11 10 7" xfId="42250"/>
    <cellStyle name="40% - Акцент5 11 10 8" xfId="50021"/>
    <cellStyle name="40% - Акцент5 11 11" xfId="2682"/>
    <cellStyle name="40% — акцент5 11 11" xfId="37002"/>
    <cellStyle name="40% - Акцент5 11 11 2" xfId="15923"/>
    <cellStyle name="40% - Акцент5 11 11 3" xfId="15418"/>
    <cellStyle name="40% - Акцент5 11 11 4" xfId="40883"/>
    <cellStyle name="40% - Акцент5 11 11 5" xfId="44594"/>
    <cellStyle name="40% - Акцент5 11 11 6" xfId="41880"/>
    <cellStyle name="40% - Акцент5 11 11 7" xfId="50019"/>
    <cellStyle name="40% - Акцент5 11 12" xfId="3996"/>
    <cellStyle name="40% — акцент5 11 12" xfId="23034"/>
    <cellStyle name="40% - Акцент5 11 13" xfId="4241"/>
    <cellStyle name="40% — акцент5 11 13" xfId="40884"/>
    <cellStyle name="40% - Акцент5 11 14" xfId="4541"/>
    <cellStyle name="40% — акцент5 11 14" xfId="43322"/>
    <cellStyle name="40% - Акцент5 11 15" xfId="4360"/>
    <cellStyle name="40% — акцент5 11 15" xfId="42895"/>
    <cellStyle name="40% - Акцент5 11 16" xfId="4688"/>
    <cellStyle name="40% — акцент5 11 16" xfId="50020"/>
    <cellStyle name="40% - Акцент5 11 17" xfId="7207"/>
    <cellStyle name="40% - Акцент5 11 18" xfId="8485"/>
    <cellStyle name="40% - Акцент5 11 18 2" xfId="21182"/>
    <cellStyle name="40% - Акцент5 11 19" xfId="8354"/>
    <cellStyle name="40% - Акцент5 11 19 2" xfId="21051"/>
    <cellStyle name="40% - Акцент5 11 2" xfId="265"/>
    <cellStyle name="40% — акцент5 11 2" xfId="7208"/>
    <cellStyle name="40% - Акцент5 11 2 10" xfId="10435"/>
    <cellStyle name="40% - Акцент5 11 2 11" xfId="10753"/>
    <cellStyle name="40% - Акцент5 11 2 12" xfId="11071"/>
    <cellStyle name="40% - Акцент5 11 2 13" xfId="11389"/>
    <cellStyle name="40% - Акцент5 11 2 14" xfId="11707"/>
    <cellStyle name="40% - Акцент5 11 2 15" xfId="12025"/>
    <cellStyle name="40% - Акцент5 11 2 16" xfId="12342"/>
    <cellStyle name="40% - Акцент5 11 2 17" xfId="12661"/>
    <cellStyle name="40% - Акцент5 11 2 18" xfId="12978"/>
    <cellStyle name="40% - Акцент5 11 2 19" xfId="13296"/>
    <cellStyle name="40% - Акцент5 11 2 2" xfId="2685"/>
    <cellStyle name="40% - Акцент5 11 2 2 2" xfId="7211"/>
    <cellStyle name="40% - Акцент5 11 2 20" xfId="13619"/>
    <cellStyle name="40% - Акцент5 11 2 21" xfId="13749"/>
    <cellStyle name="40% - Акцент5 11 2 22" xfId="20840"/>
    <cellStyle name="40% - Акцент5 11 2 23" xfId="14112"/>
    <cellStyle name="40% - Акцент5 11 2 24" xfId="25477"/>
    <cellStyle name="40% - Акцент5 11 2 25" xfId="25850"/>
    <cellStyle name="40% - Акцент5 11 2 26" xfId="19586"/>
    <cellStyle name="40% - Акцент5 11 2 27" xfId="33187"/>
    <cellStyle name="40% - Акцент5 11 2 28" xfId="35025"/>
    <cellStyle name="40% - Акцент5 11 2 29" xfId="15267"/>
    <cellStyle name="40% - Акцент5 11 2 3" xfId="3997"/>
    <cellStyle name="40% - Акцент5 11 2 30" xfId="38638"/>
    <cellStyle name="40% - Акцент5 11 2 31" xfId="44230"/>
    <cellStyle name="40% - Акцент5 11 2 32" xfId="44561"/>
    <cellStyle name="40% - Акцент5 11 2 33" xfId="47942"/>
    <cellStyle name="40% - Акцент5 11 2 4" xfId="7210"/>
    <cellStyle name="40% - Акцент5 11 2 5" xfId="8844"/>
    <cellStyle name="40% - Акцент5 11 2 6" xfId="9163"/>
    <cellStyle name="40% - Акцент5 11 2 7" xfId="9481"/>
    <cellStyle name="40% - Акцент5 11 2 8" xfId="9799"/>
    <cellStyle name="40% - Акцент5 11 2 9" xfId="10117"/>
    <cellStyle name="40% - Акцент5 11 20" xfId="8843"/>
    <cellStyle name="40% - Акцент5 11 21" xfId="9162"/>
    <cellStyle name="40% - Акцент5 11 22" xfId="9480"/>
    <cellStyle name="40% - Акцент5 11 23" xfId="9798"/>
    <cellStyle name="40% - Акцент5 11 24" xfId="10116"/>
    <cellStyle name="40% - Акцент5 11 25" xfId="10434"/>
    <cellStyle name="40% - Акцент5 11 26" xfId="10752"/>
    <cellStyle name="40% - Акцент5 11 27" xfId="11070"/>
    <cellStyle name="40% - Акцент5 11 28" xfId="11388"/>
    <cellStyle name="40% - Акцент5 11 29" xfId="11706"/>
    <cellStyle name="40% - Акцент5 11 3" xfId="2686"/>
    <cellStyle name="40% — акцент5 11 3" xfId="15924"/>
    <cellStyle name="40% - Акцент5 11 3 10" xfId="36552"/>
    <cellStyle name="40% - Акцент5 11 3 11" xfId="37218"/>
    <cellStyle name="40% - Акцент5 11 3 12" xfId="40887"/>
    <cellStyle name="40% - Акцент5 11 3 13" xfId="40863"/>
    <cellStyle name="40% - Акцент5 11 3 14" xfId="45087"/>
    <cellStyle name="40% - Акцент5 11 3 15" xfId="50022"/>
    <cellStyle name="40% - Акцент5 11 3 2" xfId="7212"/>
    <cellStyle name="40% - Акцент5 11 3 3" xfId="15919"/>
    <cellStyle name="40% - Акцент5 11 3 4" xfId="18378"/>
    <cellStyle name="40% - Акцент5 11 3 5" xfId="28263"/>
    <cellStyle name="40% - Акцент5 11 3 6" xfId="28166"/>
    <cellStyle name="40% - Акцент5 11 3 7" xfId="18284"/>
    <cellStyle name="40% - Акцент5 11 3 8" xfId="32193"/>
    <cellStyle name="40% - Акцент5 11 3 9" xfId="23583"/>
    <cellStyle name="40% - Акцент5 11 30" xfId="12024"/>
    <cellStyle name="40% - Акцент5 11 31" xfId="12341"/>
    <cellStyle name="40% - Акцент5 11 32" xfId="12660"/>
    <cellStyle name="40% - Акцент5 11 33" xfId="12977"/>
    <cellStyle name="40% - Акцент5 11 34" xfId="13295"/>
    <cellStyle name="40% - Акцент5 11 35" xfId="13618"/>
    <cellStyle name="40% - Акцент5 11 36" xfId="13750"/>
    <cellStyle name="40% - Акцент5 11 37" xfId="17166"/>
    <cellStyle name="40% - Акцент5 11 38" xfId="25201"/>
    <cellStyle name="40% - Акцент5 11 39" xfId="17717"/>
    <cellStyle name="40% - Акцент5 11 4" xfId="2687"/>
    <cellStyle name="40% — акцент5 11 4" xfId="20006"/>
    <cellStyle name="40% - Акцент5 11 4 10" xfId="31489"/>
    <cellStyle name="40% - Акцент5 11 4 11" xfId="40888"/>
    <cellStyle name="40% - Акцент5 11 4 12" xfId="46831"/>
    <cellStyle name="40% - Акцент5 11 4 13" xfId="47623"/>
    <cellStyle name="40% - Акцент5 11 4 14" xfId="50023"/>
    <cellStyle name="40% - Акцент5 11 4 2" xfId="7213"/>
    <cellStyle name="40% - Акцент5 11 4 3" xfId="17424"/>
    <cellStyle name="40% - Акцент5 11 4 4" xfId="27981"/>
    <cellStyle name="40% - Акцент5 11 4 5" xfId="27452"/>
    <cellStyle name="40% - Акцент5 11 4 6" xfId="28489"/>
    <cellStyle name="40% - Акцент5 11 4 7" xfId="31766"/>
    <cellStyle name="40% - Акцент5 11 4 8" xfId="25425"/>
    <cellStyle name="40% - Акцент5 11 4 9" xfId="36403"/>
    <cellStyle name="40% - Акцент5 11 40" xfId="19642"/>
    <cellStyle name="40% - Акцент5 11 41" xfId="18336"/>
    <cellStyle name="40% - Акцент5 11 42" xfId="34443"/>
    <cellStyle name="40% - Акцент5 11 43" xfId="32997"/>
    <cellStyle name="40% - Акцент5 11 44" xfId="37533"/>
    <cellStyle name="40% - Акцент5 11 45" xfId="38637"/>
    <cellStyle name="40% - Акцент5 11 46" xfId="44229"/>
    <cellStyle name="40% - Акцент5 11 47" xfId="44670"/>
    <cellStyle name="40% - Акцент5 11 48" xfId="47941"/>
    <cellStyle name="40% - Акцент5 11 5" xfId="2688"/>
    <cellStyle name="40% — акцент5 11 5" xfId="22003"/>
    <cellStyle name="40% - Акцент5 11 5 10" xfId="40889"/>
    <cellStyle name="40% - Акцент5 11 5 11" xfId="46667"/>
    <cellStyle name="40% - Акцент5 11 5 12" xfId="47543"/>
    <cellStyle name="40% - Акцент5 11 5 13" xfId="50024"/>
    <cellStyle name="40% - Акцент5 11 5 2" xfId="7214"/>
    <cellStyle name="40% - Акцент5 11 5 3" xfId="20811"/>
    <cellStyle name="40% - Акцент5 11 5 4" xfId="23480"/>
    <cellStyle name="40% - Акцент5 11 5 5" xfId="24198"/>
    <cellStyle name="40% - Акцент5 11 5 6" xfId="31676"/>
    <cellStyle name="40% - Акцент5 11 5 7" xfId="22769"/>
    <cellStyle name="40% - Акцент5 11 5 8" xfId="32351"/>
    <cellStyle name="40% - Акцент5 11 5 9" xfId="28154"/>
    <cellStyle name="40% - Акцент5 11 6" xfId="2689"/>
    <cellStyle name="40% — акцент5 11 6" xfId="29119"/>
    <cellStyle name="40% - Акцент5 11 6 10" xfId="46507"/>
    <cellStyle name="40% - Акцент5 11 6 11" xfId="47464"/>
    <cellStyle name="40% - Акцент5 11 6 12" xfId="50025"/>
    <cellStyle name="40% - Акцент5 11 6 2" xfId="7215"/>
    <cellStyle name="40% - Акцент5 11 6 3" xfId="23132"/>
    <cellStyle name="40% - Акцент5 11 6 4" xfId="19052"/>
    <cellStyle name="40% - Акцент5 11 6 5" xfId="32537"/>
    <cellStyle name="40% - Акцент5 11 6 6" xfId="27239"/>
    <cellStyle name="40% - Акцент5 11 6 7" xfId="33846"/>
    <cellStyle name="40% - Акцент5 11 6 8" xfId="37404"/>
    <cellStyle name="40% - Акцент5 11 6 9" xfId="40890"/>
    <cellStyle name="40% - Акцент5 11 7" xfId="2690"/>
    <cellStyle name="40% — акцент5 11 7" xfId="29807"/>
    <cellStyle name="40% - Акцент5 11 7 10" xfId="47385"/>
    <cellStyle name="40% - Акцент5 11 7 11" xfId="50026"/>
    <cellStyle name="40% - Акцент5 11 7 2" xfId="7216"/>
    <cellStyle name="40% - Акцент5 11 7 3" xfId="32945"/>
    <cellStyle name="40% - Акцент5 11 7 4" xfId="32448"/>
    <cellStyle name="40% - Акцент5 11 7 5" xfId="33685"/>
    <cellStyle name="40% - Акцент5 11 7 6" xfId="34635"/>
    <cellStyle name="40% - Акцент5 11 7 7" xfId="36943"/>
    <cellStyle name="40% - Акцент5 11 7 8" xfId="40891"/>
    <cellStyle name="40% - Акцент5 11 7 9" xfId="46347"/>
    <cellStyle name="40% - Акцент5 11 8" xfId="2691"/>
    <cellStyle name="40% — акцент5 11 8" xfId="29010"/>
    <cellStyle name="40% - Акцент5 11 8 10" xfId="50027"/>
    <cellStyle name="40% - Акцент5 11 8 2" xfId="7217"/>
    <cellStyle name="40% - Акцент5 11 8 3" xfId="32829"/>
    <cellStyle name="40% - Акцент5 11 8 4" xfId="27660"/>
    <cellStyle name="40% - Акцент5 11 8 5" xfId="24896"/>
    <cellStyle name="40% - Акцент5 11 8 6" xfId="37091"/>
    <cellStyle name="40% - Акцент5 11 8 7" xfId="40892"/>
    <cellStyle name="40% - Акцент5 11 8 8" xfId="46192"/>
    <cellStyle name="40% - Акцент5 11 8 9" xfId="47310"/>
    <cellStyle name="40% - Акцент5 11 9" xfId="2692"/>
    <cellStyle name="40% — акцент5 11 9" xfId="27637"/>
    <cellStyle name="40% - Акцент5 11 9 2" xfId="7218"/>
    <cellStyle name="40% - Акцент5 11 9 3" xfId="31637"/>
    <cellStyle name="40% - Акцент5 11 9 4" xfId="33609"/>
    <cellStyle name="40% - Акцент5 11 9 5" xfId="36753"/>
    <cellStyle name="40% - Акцент5 11 9 6" xfId="40893"/>
    <cellStyle name="40% - Акцент5 11 9 7" xfId="46040"/>
    <cellStyle name="40% - Акцент5 11 9 8" xfId="47232"/>
    <cellStyle name="40% - Акцент5 11 9 9" xfId="50028"/>
    <cellStyle name="40% - Акцент5 12" xfId="266"/>
    <cellStyle name="40% — акцент5 12" xfId="2694"/>
    <cellStyle name="40% - Акцент5 12 10" xfId="2695"/>
    <cellStyle name="40% — акцент5 12 10" xfId="28315"/>
    <cellStyle name="40% - Акцент5 12 10 2" xfId="7221"/>
    <cellStyle name="40% - Акцент5 12 10 3" xfId="19311"/>
    <cellStyle name="40% - Акцент5 12 10 4" xfId="36186"/>
    <cellStyle name="40% - Акцент5 12 10 5" xfId="40896"/>
    <cellStyle name="40% - Акцент5 12 10 6" xfId="45574"/>
    <cellStyle name="40% - Акцент5 12 10 7" xfId="46994"/>
    <cellStyle name="40% - Акцент5 12 10 8" xfId="50031"/>
    <cellStyle name="40% - Акцент5 12 11" xfId="2693"/>
    <cellStyle name="40% — акцент5 12 11" xfId="19462"/>
    <cellStyle name="40% - Акцент5 12 11 2" xfId="15933"/>
    <cellStyle name="40% - Акцент5 12 11 3" xfId="35287"/>
    <cellStyle name="40% - Акцент5 12 11 4" xfId="40894"/>
    <cellStyle name="40% - Акцент5 12 11 5" xfId="45883"/>
    <cellStyle name="40% - Акцент5 12 11 6" xfId="47152"/>
    <cellStyle name="40% - Акцент5 12 11 7" xfId="50029"/>
    <cellStyle name="40% - Акцент5 12 12" xfId="3998"/>
    <cellStyle name="40% — акцент5 12 12" xfId="36601"/>
    <cellStyle name="40% - Акцент5 12 13" xfId="4242"/>
    <cellStyle name="40% — акцент5 12 13" xfId="40895"/>
    <cellStyle name="40% - Акцент5 12 14" xfId="4543"/>
    <cellStyle name="40% — акцент5 12 14" xfId="45726"/>
    <cellStyle name="40% - Акцент5 12 15" xfId="4355"/>
    <cellStyle name="40% — акцент5 12 15" xfId="47072"/>
    <cellStyle name="40% - Акцент5 12 16" xfId="4693"/>
    <cellStyle name="40% — акцент5 12 16" xfId="50030"/>
    <cellStyle name="40% - Акцент5 12 17" xfId="7219"/>
    <cellStyle name="40% - Акцент5 12 18" xfId="8486"/>
    <cellStyle name="40% - Акцент5 12 18 2" xfId="21183"/>
    <cellStyle name="40% - Акцент5 12 19" xfId="8352"/>
    <cellStyle name="40% - Акцент5 12 19 2" xfId="21049"/>
    <cellStyle name="40% - Акцент5 12 2" xfId="267"/>
    <cellStyle name="40% — акцент5 12 2" xfId="7220"/>
    <cellStyle name="40% - Акцент5 12 2 10" xfId="10437"/>
    <cellStyle name="40% - Акцент5 12 2 11" xfId="10755"/>
    <cellStyle name="40% - Акцент5 12 2 12" xfId="11073"/>
    <cellStyle name="40% - Акцент5 12 2 13" xfId="11391"/>
    <cellStyle name="40% - Акцент5 12 2 14" xfId="11709"/>
    <cellStyle name="40% - Акцент5 12 2 15" xfId="12027"/>
    <cellStyle name="40% - Акцент5 12 2 16" xfId="12344"/>
    <cellStyle name="40% - Акцент5 12 2 17" xfId="12663"/>
    <cellStyle name="40% - Акцент5 12 2 18" xfId="12980"/>
    <cellStyle name="40% - Акцент5 12 2 19" xfId="13298"/>
    <cellStyle name="40% - Акцент5 12 2 2" xfId="2696"/>
    <cellStyle name="40% - Акцент5 12 2 2 2" xfId="7223"/>
    <cellStyle name="40% - Акцент5 12 2 20" xfId="13621"/>
    <cellStyle name="40% - Акцент5 12 2 21" xfId="13747"/>
    <cellStyle name="40% - Акцент5 12 2 22" xfId="16759"/>
    <cellStyle name="40% - Акцент5 12 2 23" xfId="20054"/>
    <cellStyle name="40% - Акцент5 12 2 24" xfId="20571"/>
    <cellStyle name="40% - Акцент5 12 2 25" xfId="27843"/>
    <cellStyle name="40% - Акцент5 12 2 26" xfId="25853"/>
    <cellStyle name="40% - Акцент5 12 2 27" xfId="34674"/>
    <cellStyle name="40% - Акцент5 12 2 28" xfId="22682"/>
    <cellStyle name="40% - Акцент5 12 2 29" xfId="24635"/>
    <cellStyle name="40% - Акцент5 12 2 3" xfId="3999"/>
    <cellStyle name="40% - Акцент5 12 2 30" xfId="38640"/>
    <cellStyle name="40% - Акцент5 12 2 31" xfId="41780"/>
    <cellStyle name="40% - Акцент5 12 2 32" xfId="44891"/>
    <cellStyle name="40% - Акцент5 12 2 33" xfId="47944"/>
    <cellStyle name="40% - Акцент5 12 2 4" xfId="7222"/>
    <cellStyle name="40% - Акцент5 12 2 5" xfId="8846"/>
    <cellStyle name="40% - Акцент5 12 2 6" xfId="9165"/>
    <cellStyle name="40% - Акцент5 12 2 7" xfId="9483"/>
    <cellStyle name="40% - Акцент5 12 2 8" xfId="9801"/>
    <cellStyle name="40% - Акцент5 12 2 9" xfId="10119"/>
    <cellStyle name="40% - Акцент5 12 20" xfId="8845"/>
    <cellStyle name="40% - Акцент5 12 21" xfId="9164"/>
    <cellStyle name="40% - Акцент5 12 22" xfId="9482"/>
    <cellStyle name="40% - Акцент5 12 23" xfId="9800"/>
    <cellStyle name="40% - Акцент5 12 24" xfId="10118"/>
    <cellStyle name="40% - Акцент5 12 25" xfId="10436"/>
    <cellStyle name="40% - Акцент5 12 26" xfId="10754"/>
    <cellStyle name="40% - Акцент5 12 27" xfId="11072"/>
    <cellStyle name="40% - Акцент5 12 28" xfId="11390"/>
    <cellStyle name="40% - Акцент5 12 29" xfId="11708"/>
    <cellStyle name="40% - Акцент5 12 3" xfId="2697"/>
    <cellStyle name="40% — акцент5 12 3" xfId="15934"/>
    <cellStyle name="40% - Акцент5 12 3 10" xfId="31320"/>
    <cellStyle name="40% - Акцент5 12 3 11" xfId="38238"/>
    <cellStyle name="40% - Акцент5 12 3 12" xfId="40898"/>
    <cellStyle name="40% - Акцент5 12 3 13" xfId="43320"/>
    <cellStyle name="40% - Акцент5 12 3 14" xfId="42897"/>
    <cellStyle name="40% - Акцент5 12 3 15" xfId="50032"/>
    <cellStyle name="40% - Акцент5 12 3 2" xfId="7224"/>
    <cellStyle name="40% - Акцент5 12 3 3" xfId="15916"/>
    <cellStyle name="40% - Акцент5 12 3 4" xfId="26249"/>
    <cellStyle name="40% - Акцент5 12 3 5" xfId="23066"/>
    <cellStyle name="40% - Акцент5 12 3 6" xfId="26135"/>
    <cellStyle name="40% - Акцент5 12 3 7" xfId="23902"/>
    <cellStyle name="40% - Акцент5 12 3 8" xfId="34703"/>
    <cellStyle name="40% - Акцент5 12 3 9" xfId="36102"/>
    <cellStyle name="40% - Акцент5 12 30" xfId="12026"/>
    <cellStyle name="40% - Акцент5 12 31" xfId="12343"/>
    <cellStyle name="40% - Акцент5 12 32" xfId="12662"/>
    <cellStyle name="40% - Акцент5 12 33" xfId="12979"/>
    <cellStyle name="40% - Акцент5 12 34" xfId="13297"/>
    <cellStyle name="40% - Акцент5 12 35" xfId="13620"/>
    <cellStyle name="40% - Акцент5 12 36" xfId="13748"/>
    <cellStyle name="40% - Акцент5 12 37" xfId="13681"/>
    <cellStyle name="40% - Акцент5 12 38" xfId="18947"/>
    <cellStyle name="40% - Акцент5 12 39" xfId="26916"/>
    <cellStyle name="40% - Акцент5 12 4" xfId="2698"/>
    <cellStyle name="40% — акцент5 12 4" xfId="24714"/>
    <cellStyle name="40% - Акцент5 12 4 10" xfId="38162"/>
    <cellStyle name="40% - Акцент5 12 4 11" xfId="40899"/>
    <cellStyle name="40% - Акцент5 12 4 12" xfId="44380"/>
    <cellStyle name="40% - Акцент5 12 4 13" xfId="42368"/>
    <cellStyle name="40% - Акцент5 12 4 14" xfId="50033"/>
    <cellStyle name="40% - Акцент5 12 4 2" xfId="7225"/>
    <cellStyle name="40% - Акцент5 12 4 3" xfId="25965"/>
    <cellStyle name="40% - Акцент5 12 4 4" xfId="18990"/>
    <cellStyle name="40% - Акцент5 12 4 5" xfId="16950"/>
    <cellStyle name="40% - Акцент5 12 4 6" xfId="17035"/>
    <cellStyle name="40% - Акцент5 12 4 7" xfId="34473"/>
    <cellStyle name="40% - Акцент5 12 4 8" xfId="35910"/>
    <cellStyle name="40% - Акцент5 12 4 9" xfId="30685"/>
    <cellStyle name="40% - Акцент5 12 40" xfId="17993"/>
    <cellStyle name="40% - Акцент5 12 41" xfId="21404"/>
    <cellStyle name="40% - Акцент5 12 42" xfId="23417"/>
    <cellStyle name="40% - Акцент5 12 43" xfId="34819"/>
    <cellStyle name="40% - Акцент5 12 44" xfId="34422"/>
    <cellStyle name="40% - Акцент5 12 45" xfId="38639"/>
    <cellStyle name="40% - Акцент5 12 46" xfId="41781"/>
    <cellStyle name="40% - Акцент5 12 47" xfId="44726"/>
    <cellStyle name="40% - Акцент5 12 48" xfId="47943"/>
    <cellStyle name="40% - Акцент5 12 5" xfId="2699"/>
    <cellStyle name="40% — акцент5 12 5" xfId="27119"/>
    <cellStyle name="40% - Акцент5 12 5 10" xfId="40900"/>
    <cellStyle name="40% - Акцент5 12 5 11" xfId="44427"/>
    <cellStyle name="40% - Акцент5 12 5 12" xfId="42181"/>
    <cellStyle name="40% - Акцент5 12 5 13" xfId="50034"/>
    <cellStyle name="40% - Акцент5 12 5 2" xfId="7226"/>
    <cellStyle name="40% - Акцент5 12 5 3" xfId="18389"/>
    <cellStyle name="40% - Акцент5 12 5 4" xfId="26997"/>
    <cellStyle name="40% - Акцент5 12 5 5" xfId="23738"/>
    <cellStyle name="40% - Акцент5 12 5 6" xfId="34244"/>
    <cellStyle name="40% - Акцент5 12 5 7" xfId="35713"/>
    <cellStyle name="40% - Акцент5 12 5 8" xfId="34169"/>
    <cellStyle name="40% - Акцент5 12 5 9" xfId="38084"/>
    <cellStyle name="40% - Акцент5 12 6" xfId="2700"/>
    <cellStyle name="40% — акцент5 12 6" xfId="19446"/>
    <cellStyle name="40% - Акцент5 12 6 10" xfId="43319"/>
    <cellStyle name="40% - Акцент5 12 6 11" xfId="42898"/>
    <cellStyle name="40% - Акцент5 12 6 12" xfId="50035"/>
    <cellStyle name="40% - Акцент5 12 6 2" xfId="7227"/>
    <cellStyle name="40% - Акцент5 12 6 3" xfId="17476"/>
    <cellStyle name="40% - Акцент5 12 6 4" xfId="27479"/>
    <cellStyle name="40% - Акцент5 12 6 5" xfId="34009"/>
    <cellStyle name="40% - Акцент5 12 6 6" xfId="35517"/>
    <cellStyle name="40% - Акцент5 12 6 7" xfId="27011"/>
    <cellStyle name="40% - Акцент5 12 6 8" xfId="38005"/>
    <cellStyle name="40% - Акцент5 12 6 9" xfId="40901"/>
    <cellStyle name="40% - Акцент5 12 7" xfId="2701"/>
    <cellStyle name="40% — акцент5 12 7" xfId="20546"/>
    <cellStyle name="40% - Акцент5 12 7 10" xfId="42959"/>
    <cellStyle name="40% - Акцент5 12 7 11" xfId="50036"/>
    <cellStyle name="40% - Акцент5 12 7 2" xfId="7228"/>
    <cellStyle name="40% - Акцент5 12 7 3" xfId="29667"/>
    <cellStyle name="40% - Акцент5 12 7 4" xfId="33784"/>
    <cellStyle name="40% - Акцент5 12 7 5" xfId="35324"/>
    <cellStyle name="40% - Акцент5 12 7 6" xfId="33370"/>
    <cellStyle name="40% - Акцент5 12 7 7" xfId="37923"/>
    <cellStyle name="40% - Акцент5 12 7 8" xfId="40902"/>
    <cellStyle name="40% - Акцент5 12 7 9" xfId="42342"/>
    <cellStyle name="40% - Акцент5 12 8" xfId="2702"/>
    <cellStyle name="40% — акцент5 12 8" xfId="31937"/>
    <cellStyle name="40% - Акцент5 12 8 10" xfId="50037"/>
    <cellStyle name="40% - Акцент5 12 8 2" xfId="7229"/>
    <cellStyle name="40% - Акцент5 12 8 3" xfId="27284"/>
    <cellStyle name="40% - Акцент5 12 8 4" xfId="35128"/>
    <cellStyle name="40% - Акцент5 12 8 5" xfId="33141"/>
    <cellStyle name="40% - Акцент5 12 8 6" xfId="37840"/>
    <cellStyle name="40% - Акцент5 12 8 7" xfId="40903"/>
    <cellStyle name="40% - Акцент5 12 8 8" xfId="42209"/>
    <cellStyle name="40% - Акцент5 12 8 9" xfId="46463"/>
    <cellStyle name="40% - Акцент5 12 9" xfId="2703"/>
    <cellStyle name="40% — акцент5 12 9" xfId="29866"/>
    <cellStyle name="40% - Акцент5 12 9 2" xfId="7230"/>
    <cellStyle name="40% - Акцент5 12 9 3" xfId="34925"/>
    <cellStyle name="40% - Акцент5 12 9 4" xfId="24041"/>
    <cellStyle name="40% - Акцент5 12 9 5" xfId="37762"/>
    <cellStyle name="40% - Акцент5 12 9 6" xfId="40904"/>
    <cellStyle name="40% - Акцент5 12 9 7" xfId="42275"/>
    <cellStyle name="40% - Акцент5 12 9 8" xfId="44714"/>
    <cellStyle name="40% - Акцент5 12 9 9" xfId="50038"/>
    <cellStyle name="40% - Акцент5 13" xfId="268"/>
    <cellStyle name="40% — акцент5 13" xfId="2705"/>
    <cellStyle name="40% - Акцент5 13 10" xfId="2706"/>
    <cellStyle name="40% — акцент5 13 10" xfId="18433"/>
    <cellStyle name="40% - Акцент5 13 10 2" xfId="7233"/>
    <cellStyle name="40% - Акцент5 13 10 3" xfId="28183"/>
    <cellStyle name="40% - Акцент5 13 10 4" xfId="37056"/>
    <cellStyle name="40% - Акцент5 13 10 5" xfId="40907"/>
    <cellStyle name="40% - Акцент5 13 10 6" xfId="43321"/>
    <cellStyle name="40% - Акцент5 13 10 7" xfId="42896"/>
    <cellStyle name="40% - Акцент5 13 10 8" xfId="50041"/>
    <cellStyle name="40% - Акцент5 13 11" xfId="2704"/>
    <cellStyle name="40% — акцент5 13 11" xfId="19252"/>
    <cellStyle name="40% - Акцент5 13 11 2" xfId="15944"/>
    <cellStyle name="40% - Акцент5 13 11 3" xfId="37684"/>
    <cellStyle name="40% - Акцент5 13 11 4" xfId="40905"/>
    <cellStyle name="40% - Акцент5 13 11 5" xfId="42119"/>
    <cellStyle name="40% - Акцент5 13 11 6" xfId="45843"/>
    <cellStyle name="40% - Акцент5 13 11 7" xfId="50039"/>
    <cellStyle name="40% - Акцент5 13 12" xfId="4000"/>
    <cellStyle name="40% — акцент5 13 12" xfId="35242"/>
    <cellStyle name="40% - Акцент5 13 13" xfId="4243"/>
    <cellStyle name="40% — акцент5 13 13" xfId="40906"/>
    <cellStyle name="40% - Акцент5 13 14" xfId="4545"/>
    <cellStyle name="40% — акцент5 13 14" xfId="41977"/>
    <cellStyle name="40% - Акцент5 13 15" xfId="4351"/>
    <cellStyle name="40% — акцент5 13 15" xfId="42246"/>
    <cellStyle name="40% - Акцент5 13 16" xfId="4697"/>
    <cellStyle name="40% — акцент5 13 16" xfId="50040"/>
    <cellStyle name="40% - Акцент5 13 17" xfId="7231"/>
    <cellStyle name="40% - Акцент5 13 18" xfId="8488"/>
    <cellStyle name="40% - Акцент5 13 18 2" xfId="21185"/>
    <cellStyle name="40% - Акцент5 13 19" xfId="8350"/>
    <cellStyle name="40% - Акцент5 13 19 2" xfId="21047"/>
    <cellStyle name="40% - Акцент5 13 2" xfId="269"/>
    <cellStyle name="40% — акцент5 13 2" xfId="7232"/>
    <cellStyle name="40% - Акцент5 13 2 10" xfId="10439"/>
    <cellStyle name="40% - Акцент5 13 2 11" xfId="10757"/>
    <cellStyle name="40% - Акцент5 13 2 12" xfId="11075"/>
    <cellStyle name="40% - Акцент5 13 2 13" xfId="11393"/>
    <cellStyle name="40% - Акцент5 13 2 14" xfId="11711"/>
    <cellStyle name="40% - Акцент5 13 2 15" xfId="12029"/>
    <cellStyle name="40% - Акцент5 13 2 16" xfId="12346"/>
    <cellStyle name="40% - Акцент5 13 2 17" xfId="12665"/>
    <cellStyle name="40% - Акцент5 13 2 18" xfId="12982"/>
    <cellStyle name="40% - Акцент5 13 2 19" xfId="13300"/>
    <cellStyle name="40% - Акцент5 13 2 2" xfId="2707"/>
    <cellStyle name="40% - Акцент5 13 2 2 2" xfId="7235"/>
    <cellStyle name="40% - Акцент5 13 2 20" xfId="13623"/>
    <cellStyle name="40% - Акцент5 13 2 21" xfId="13745"/>
    <cellStyle name="40% - Акцент5 13 2 22" xfId="19757"/>
    <cellStyle name="40% - Акцент5 13 2 23" xfId="13870"/>
    <cellStyle name="40% - Акцент5 13 2 24" xfId="17168"/>
    <cellStyle name="40% - Акцент5 13 2 25" xfId="25835"/>
    <cellStyle name="40% - Акцент5 13 2 26" xfId="19387"/>
    <cellStyle name="40% - Акцент5 13 2 27" xfId="14197"/>
    <cellStyle name="40% - Акцент5 13 2 28" xfId="22290"/>
    <cellStyle name="40% - Акцент5 13 2 29" xfId="19026"/>
    <cellStyle name="40% - Акцент5 13 2 3" xfId="4001"/>
    <cellStyle name="40% - Акцент5 13 2 30" xfId="38642"/>
    <cellStyle name="40% - Акцент5 13 2 31" xfId="44228"/>
    <cellStyle name="40% - Акцент5 13 2 32" xfId="45021"/>
    <cellStyle name="40% - Акцент5 13 2 33" xfId="47946"/>
    <cellStyle name="40% - Акцент5 13 2 4" xfId="7234"/>
    <cellStyle name="40% - Акцент5 13 2 5" xfId="8848"/>
    <cellStyle name="40% - Акцент5 13 2 6" xfId="9167"/>
    <cellStyle name="40% - Акцент5 13 2 7" xfId="9485"/>
    <cellStyle name="40% - Акцент5 13 2 8" xfId="9803"/>
    <cellStyle name="40% - Акцент5 13 2 9" xfId="10121"/>
    <cellStyle name="40% - Акцент5 13 20" xfId="8847"/>
    <cellStyle name="40% - Акцент5 13 21" xfId="9166"/>
    <cellStyle name="40% - Акцент5 13 22" xfId="9484"/>
    <cellStyle name="40% - Акцент5 13 23" xfId="9802"/>
    <cellStyle name="40% - Акцент5 13 24" xfId="10120"/>
    <cellStyle name="40% - Акцент5 13 25" xfId="10438"/>
    <cellStyle name="40% - Акцент5 13 26" xfId="10756"/>
    <cellStyle name="40% - Акцент5 13 27" xfId="11074"/>
    <cellStyle name="40% - Акцент5 13 28" xfId="11392"/>
    <cellStyle name="40% - Акцент5 13 29" xfId="11710"/>
    <cellStyle name="40% - Акцент5 13 3" xfId="2708"/>
    <cellStyle name="40% — акцент5 13 3" xfId="15945"/>
    <cellStyle name="40% - Акцент5 13 3 10" xfId="37458"/>
    <cellStyle name="40% - Акцент5 13 3 11" xfId="32009"/>
    <cellStyle name="40% - Акцент5 13 3 12" xfId="40909"/>
    <cellStyle name="40% - Акцент5 13 3 13" xfId="43317"/>
    <cellStyle name="40% - Акцент5 13 3 14" xfId="42086"/>
    <cellStyle name="40% - Акцент5 13 3 15" xfId="50042"/>
    <cellStyle name="40% - Акцент5 13 3 2" xfId="7236"/>
    <cellStyle name="40% - Акцент5 13 3 3" xfId="22694"/>
    <cellStyle name="40% - Акцент5 13 3 4" xfId="22931"/>
    <cellStyle name="40% - Акцент5 13 3 5" xfId="27205"/>
    <cellStyle name="40% - Акцент5 13 3 6" xfId="29544"/>
    <cellStyle name="40% - Акцент5 13 3 7" xfId="28780"/>
    <cellStyle name="40% - Акцент5 13 3 8" xfId="31840"/>
    <cellStyle name="40% - Акцент5 13 3 9" xfId="13857"/>
    <cellStyle name="40% - Акцент5 13 30" xfId="12028"/>
    <cellStyle name="40% - Акцент5 13 31" xfId="12345"/>
    <cellStyle name="40% - Акцент5 13 32" xfId="12664"/>
    <cellStyle name="40% - Акцент5 13 33" xfId="12981"/>
    <cellStyle name="40% - Акцент5 13 34" xfId="13299"/>
    <cellStyle name="40% - Акцент5 13 35" xfId="13622"/>
    <cellStyle name="40% - Акцент5 13 36" xfId="13746"/>
    <cellStyle name="40% - Акцент5 13 37" xfId="18633"/>
    <cellStyle name="40% - Акцент5 13 38" xfId="14865"/>
    <cellStyle name="40% - Акцент5 13 39" xfId="20854"/>
    <cellStyle name="40% - Акцент5 13 4" xfId="2709"/>
    <cellStyle name="40% — акцент5 13 4" xfId="22106"/>
    <cellStyle name="40% - Акцент5 13 4 10" xfId="37256"/>
    <cellStyle name="40% - Акцент5 13 4 11" xfId="40910"/>
    <cellStyle name="40% - Акцент5 13 4 12" xfId="43316"/>
    <cellStyle name="40% - Акцент5 13 4 13" xfId="42213"/>
    <cellStyle name="40% - Акцент5 13 4 14" xfId="50043"/>
    <cellStyle name="40% - Акцент5 13 4 2" xfId="7237"/>
    <cellStyle name="40% - Акцент5 13 4 3" xfId="22361"/>
    <cellStyle name="40% - Акцент5 13 4 4" xfId="23746"/>
    <cellStyle name="40% - Акцент5 13 4 5" xfId="22848"/>
    <cellStyle name="40% - Акцент5 13 4 6" xfId="18264"/>
    <cellStyle name="40% - Акцент5 13 4 7" xfId="24659"/>
    <cellStyle name="40% - Акцент5 13 4 8" xfId="24330"/>
    <cellStyle name="40% - Акцент5 13 4 9" xfId="37304"/>
    <cellStyle name="40% - Акцент5 13 40" xfId="27298"/>
    <cellStyle name="40% - Акцент5 13 41" xfId="23414"/>
    <cellStyle name="40% - Акцент5 13 42" xfId="17279"/>
    <cellStyle name="40% - Акцент5 13 43" xfId="33708"/>
    <cellStyle name="40% - Акцент5 13 44" xfId="36352"/>
    <cellStyle name="40% - Акцент5 13 45" xfId="38641"/>
    <cellStyle name="40% - Акцент5 13 46" xfId="44227"/>
    <cellStyle name="40% - Акцент5 13 47" xfId="45185"/>
    <cellStyle name="40% - Акцент5 13 48" xfId="47945"/>
    <cellStyle name="40% - Акцент5 13 5" xfId="2710"/>
    <cellStyle name="40% — акцент5 13 5" xfId="23082"/>
    <cellStyle name="40% - Акцент5 13 5 10" xfId="40911"/>
    <cellStyle name="40% - Акцент5 13 5 11" xfId="43315"/>
    <cellStyle name="40% - Акцент5 13 5 12" xfId="42338"/>
    <cellStyle name="40% - Акцент5 13 5 13" xfId="50044"/>
    <cellStyle name="40% - Акцент5 13 5 2" xfId="7238"/>
    <cellStyle name="40% - Акцент5 13 5 3" xfId="27571"/>
    <cellStyle name="40% - Акцент5 13 5 4" xfId="27882"/>
    <cellStyle name="40% - Акцент5 13 5 5" xfId="17212"/>
    <cellStyle name="40% - Акцент5 13 5 6" xfId="31334"/>
    <cellStyle name="40% - Акцент5 13 5 7" xfId="30221"/>
    <cellStyle name="40% - Акцент5 13 5 8" xfId="37153"/>
    <cellStyle name="40% - Акцент5 13 5 9" xfId="36810"/>
    <cellStyle name="40% - Акцент5 13 6" xfId="2711"/>
    <cellStyle name="40% — акцент5 13 6" xfId="18572"/>
    <cellStyle name="40% - Акцент5 13 6 10" xfId="43314"/>
    <cellStyle name="40% - Акцент5 13 6 11" xfId="42434"/>
    <cellStyle name="40% - Акцент5 13 6 12" xfId="50045"/>
    <cellStyle name="40% - Акцент5 13 6 2" xfId="7239"/>
    <cellStyle name="40% - Акцент5 13 6 3" xfId="16909"/>
    <cellStyle name="40% - Акцент5 13 6 4" xfId="22233"/>
    <cellStyle name="40% - Акцент5 13 6 5" xfId="17677"/>
    <cellStyle name="40% - Акцент5 13 6 6" xfId="32068"/>
    <cellStyle name="40% - Акцент5 13 6 7" xfId="36999"/>
    <cellStyle name="40% - Акцент5 13 6 8" xfId="22610"/>
    <cellStyle name="40% - Акцент5 13 6 9" xfId="40912"/>
    <cellStyle name="40% - Акцент5 13 7" xfId="2712"/>
    <cellStyle name="40% — акцент5 13 7" xfId="30346"/>
    <cellStyle name="40% - Акцент5 13 7 10" xfId="42899"/>
    <cellStyle name="40% - Акцент5 13 7 11" xfId="50046"/>
    <cellStyle name="40% - Акцент5 13 7 2" xfId="7240"/>
    <cellStyle name="40% - Акцент5 13 7 3" xfId="29649"/>
    <cellStyle name="40% - Акцент5 13 7 4" xfId="29041"/>
    <cellStyle name="40% - Акцент5 13 7 5" xfId="21671"/>
    <cellStyle name="40% - Акцент5 13 7 6" xfId="21753"/>
    <cellStyle name="40% - Акцент5 13 7 7" xfId="37264"/>
    <cellStyle name="40% - Акцент5 13 7 8" xfId="40913"/>
    <cellStyle name="40% - Акцент5 13 7 9" xfId="43313"/>
    <cellStyle name="40% - Акцент5 13 8" xfId="2713"/>
    <cellStyle name="40% — акцент5 13 8" xfId="19242"/>
    <cellStyle name="40% - Акцент5 13 8 10" xfId="50047"/>
    <cellStyle name="40% - Акцент5 13 8 2" xfId="7241"/>
    <cellStyle name="40% - Акцент5 13 8 3" xfId="31588"/>
    <cellStyle name="40% - Акцент5 13 8 4" xfId="29743"/>
    <cellStyle name="40% - Акцент5 13 8 5" xfId="36853"/>
    <cellStyle name="40% - Акцент5 13 8 6" xfId="31272"/>
    <cellStyle name="40% - Акцент5 13 8 7" xfId="40914"/>
    <cellStyle name="40% - Акцент5 13 8 8" xfId="46828"/>
    <cellStyle name="40% - Акцент5 13 8 9" xfId="47620"/>
    <cellStyle name="40% - Акцент5 13 9" xfId="2714"/>
    <cellStyle name="40% — акцент5 13 9" xfId="33080"/>
    <cellStyle name="40% - Акцент5 13 9 2" xfId="7242"/>
    <cellStyle name="40% - Акцент5 13 9 3" xfId="33745"/>
    <cellStyle name="40% - Акцент5 13 9 4" xfId="36697"/>
    <cellStyle name="40% - Акцент5 13 9 5" xfId="34881"/>
    <cellStyle name="40% - Акцент5 13 9 6" xfId="40915"/>
    <cellStyle name="40% - Акцент5 13 9 7" xfId="46664"/>
    <cellStyle name="40% - Акцент5 13 9 8" xfId="47539"/>
    <cellStyle name="40% - Акцент5 13 9 9" xfId="50048"/>
    <cellStyle name="40% - Акцент5 14" xfId="270"/>
    <cellStyle name="40% — акцент5 14" xfId="2715"/>
    <cellStyle name="40% - Акцент5 14 10" xfId="4701"/>
    <cellStyle name="40% — акцент5 14 10" xfId="30020"/>
    <cellStyle name="40% - Акцент5 14 11" xfId="7243"/>
    <cellStyle name="40% — акцент5 14 11" xfId="36549"/>
    <cellStyle name="40% - Акцент5 14 12" xfId="8849"/>
    <cellStyle name="40% — акцент5 14 12" xfId="30552"/>
    <cellStyle name="40% - Акцент5 14 13" xfId="9168"/>
    <cellStyle name="40% — акцент5 14 13" xfId="40916"/>
    <cellStyle name="40% - Акцент5 14 14" xfId="9486"/>
    <cellStyle name="40% — акцент5 14 14" xfId="46504"/>
    <cellStyle name="40% - Акцент5 14 15" xfId="9804"/>
    <cellStyle name="40% — акцент5 14 15" xfId="47460"/>
    <cellStyle name="40% - Акцент5 14 16" xfId="10122"/>
    <cellStyle name="40% — акцент5 14 16" xfId="50049"/>
    <cellStyle name="40% - Акцент5 14 17" xfId="10440"/>
    <cellStyle name="40% - Акцент5 14 18" xfId="10758"/>
    <cellStyle name="40% - Акцент5 14 19" xfId="11076"/>
    <cellStyle name="40% - Акцент5 14 2" xfId="2716"/>
    <cellStyle name="40% — акцент5 14 2" xfId="7244"/>
    <cellStyle name="40% - Акцент5 14 2 10" xfId="31892"/>
    <cellStyle name="40% - Акцент5 14 2 11" xfId="36400"/>
    <cellStyle name="40% - Акцент5 14 2 12" xfId="36902"/>
    <cellStyle name="40% - Акцент5 14 2 13" xfId="40917"/>
    <cellStyle name="40% - Акцент5 14 2 14" xfId="46344"/>
    <cellStyle name="40% - Акцент5 14 2 15" xfId="47381"/>
    <cellStyle name="40% - Акцент5 14 2 16" xfId="50050"/>
    <cellStyle name="40% - Акцент5 14 2 2" xfId="7245"/>
    <cellStyle name="40% - Акцент5 14 2 3" xfId="15956"/>
    <cellStyle name="40% - Акцент5 14 2 4" xfId="15915"/>
    <cellStyle name="40% - Акцент5 14 2 5" xfId="23657"/>
    <cellStyle name="40% - Акцент5 14 2 6" xfId="29116"/>
    <cellStyle name="40% - Акцент5 14 2 7" xfId="25220"/>
    <cellStyle name="40% - Акцент5 14 2 8" xfId="30180"/>
    <cellStyle name="40% - Акцент5 14 2 9" xfId="23147"/>
    <cellStyle name="40% - Акцент5 14 20" xfId="11394"/>
    <cellStyle name="40% - Акцент5 14 21" xfId="11712"/>
    <cellStyle name="40% - Акцент5 14 22" xfId="12030"/>
    <cellStyle name="40% - Акцент5 14 23" xfId="12347"/>
    <cellStyle name="40% - Акцент5 14 24" xfId="12666"/>
    <cellStyle name="40% - Акцент5 14 25" xfId="12983"/>
    <cellStyle name="40% - Акцент5 14 26" xfId="13301"/>
    <cellStyle name="40% - Акцент5 14 27" xfId="13624"/>
    <cellStyle name="40% - Акцент5 14 28" xfId="13744"/>
    <cellStyle name="40% - Акцент5 14 29" xfId="16760"/>
    <cellStyle name="40% - Акцент5 14 3" xfId="2717"/>
    <cellStyle name="40% — акцент5 14 3" xfId="15955"/>
    <cellStyle name="40% - Акцент5 14 3 10" xfId="30304"/>
    <cellStyle name="40% - Акцент5 14 3 11" xfId="37563"/>
    <cellStyle name="40% - Акцент5 14 3 12" xfId="40918"/>
    <cellStyle name="40% - Акцент5 14 3 13" xfId="46189"/>
    <cellStyle name="40% - Акцент5 14 3 14" xfId="47306"/>
    <cellStyle name="40% - Акцент5 14 3 15" xfId="50051"/>
    <cellStyle name="40% - Акцент5 14 3 2" xfId="7246"/>
    <cellStyle name="40% - Акцент5 14 3 3" xfId="25589"/>
    <cellStyle name="40% - Акцент5 14 3 4" xfId="22984"/>
    <cellStyle name="40% - Акцент5 14 3 5" xfId="28829"/>
    <cellStyle name="40% - Акцент5 14 3 6" xfId="22023"/>
    <cellStyle name="40% - Акцент5 14 3 7" xfId="21899"/>
    <cellStyle name="40% - Акцент5 14 3 8" xfId="24482"/>
    <cellStyle name="40% - Акцент5 14 3 9" xfId="18280"/>
    <cellStyle name="40% - Акцент5 14 30" xfId="13988"/>
    <cellStyle name="40% - Акцент5 14 31" xfId="27090"/>
    <cellStyle name="40% - Акцент5 14 32" xfId="20802"/>
    <cellStyle name="40% - Акцент5 14 33" xfId="20800"/>
    <cellStyle name="40% - Акцент5 14 34" xfId="33658"/>
    <cellStyle name="40% - Акцент5 14 35" xfId="35423"/>
    <cellStyle name="40% - Акцент5 14 36" xfId="27256"/>
    <cellStyle name="40% - Акцент5 14 37" xfId="38643"/>
    <cellStyle name="40% - Акцент5 14 38" xfId="41779"/>
    <cellStyle name="40% - Акцент5 14 39" xfId="45055"/>
    <cellStyle name="40% - Акцент5 14 4" xfId="2718"/>
    <cellStyle name="40% — акцент5 14 4" xfId="20001"/>
    <cellStyle name="40% - Акцент5 14 4 10" xfId="33773"/>
    <cellStyle name="40% - Акцент5 14 4 11" xfId="40919"/>
    <cellStyle name="40% - Акцент5 14 4 12" xfId="43312"/>
    <cellStyle name="40% - Акцент5 14 4 13" xfId="44363"/>
    <cellStyle name="40% - Акцент5 14 4 14" xfId="50052"/>
    <cellStyle name="40% - Акцент5 14 4 2" xfId="7247"/>
    <cellStyle name="40% - Акцент5 14 4 3" xfId="23945"/>
    <cellStyle name="40% - Акцент5 14 4 4" xfId="28540"/>
    <cellStyle name="40% - Акцент5 14 4 5" xfId="17205"/>
    <cellStyle name="40% - Акцент5 14 4 6" xfId="30475"/>
    <cellStyle name="40% - Акцент5 14 4 7" xfId="27866"/>
    <cellStyle name="40% - Акцент5 14 4 8" xfId="24662"/>
    <cellStyle name="40% - Акцент5 14 4 9" xfId="32518"/>
    <cellStyle name="40% - Акцент5 14 40" xfId="47947"/>
    <cellStyle name="40% - Акцент5 14 5" xfId="2719"/>
    <cellStyle name="40% — акцент5 14 5" xfId="22693"/>
    <cellStyle name="40% - Акцент5 14 5 10" xfId="40920"/>
    <cellStyle name="40% - Акцент5 14 5 11" xfId="46037"/>
    <cellStyle name="40% - Акцент5 14 5 12" xfId="47228"/>
    <cellStyle name="40% - Акцент5 14 5 13" xfId="50053"/>
    <cellStyle name="40% - Акцент5 14 5 2" xfId="7248"/>
    <cellStyle name="40% - Акцент5 14 5 3" xfId="28260"/>
    <cellStyle name="40% - Акцент5 14 5 4" xfId="28219"/>
    <cellStyle name="40% - Акцент5 14 5 5" xfId="30715"/>
    <cellStyle name="40% - Акцент5 14 5 6" xfId="31893"/>
    <cellStyle name="40% - Акцент5 14 5 7" xfId="13846"/>
    <cellStyle name="40% - Акцент5 14 5 8" xfId="17590"/>
    <cellStyle name="40% - Акцент5 14 5 9" xfId="25743"/>
    <cellStyle name="40% - Акцент5 14 6" xfId="4002"/>
    <cellStyle name="40% — акцент5 14 6" xfId="29388"/>
    <cellStyle name="40% - Акцент5 14 7" xfId="4244"/>
    <cellStyle name="40% — акцент5 14 7" xfId="22652"/>
    <cellStyle name="40% - Акцент5 14 8" xfId="4547"/>
    <cellStyle name="40% — акцент5 14 8" xfId="17785"/>
    <cellStyle name="40% - Акцент5 14 9" xfId="4347"/>
    <cellStyle name="40% — акцент5 14 9" xfId="21595"/>
    <cellStyle name="40% - Акцент5 15" xfId="2720"/>
    <cellStyle name="40% — акцент5 15" xfId="2721"/>
    <cellStyle name="40% - Акцент5 15 10" xfId="20498"/>
    <cellStyle name="40% — акцент5 15 10" xfId="32859"/>
    <cellStyle name="40% - Акцент5 15 11" xfId="33479"/>
    <cellStyle name="40% — акцент5 15 11" xfId="26464"/>
    <cellStyle name="40% - Акцент5 15 12" xfId="35089"/>
    <cellStyle name="40% — акцент5 15 12" xfId="31859"/>
    <cellStyle name="40% - Акцент5 15 13" xfId="40921"/>
    <cellStyle name="40% — акцент5 15 13" xfId="40922"/>
    <cellStyle name="40% - Акцент5 15 14" xfId="45880"/>
    <cellStyle name="40% — акцент5 15 14" xfId="45723"/>
    <cellStyle name="40% - Акцент5 15 15" xfId="47148"/>
    <cellStyle name="40% — акцент5 15 15" xfId="47069"/>
    <cellStyle name="40% - Акцент5 15 16" xfId="50054"/>
    <cellStyle name="40% — акцент5 15 16" xfId="50055"/>
    <cellStyle name="40% - Акцент5 15 2" xfId="7249"/>
    <cellStyle name="40% — акцент5 15 2" xfId="7250"/>
    <cellStyle name="40% - Акцент5 15 3" xfId="15960"/>
    <cellStyle name="40% — акцент5 15 3" xfId="15961"/>
    <cellStyle name="40% - Акцент5 15 4" xfId="24715"/>
    <cellStyle name="40% — акцент5 15 4" xfId="24424"/>
    <cellStyle name="40% - Акцент5 15 5" xfId="24235"/>
    <cellStyle name="40% — акцент5 15 5" xfId="23557"/>
    <cellStyle name="40% - Акцент5 15 6" xfId="19715"/>
    <cellStyle name="40% — акцент5 15 6" xfId="27978"/>
    <cellStyle name="40% - Акцент5 15 7" xfId="22402"/>
    <cellStyle name="40% — акцент5 15 7" xfId="19227"/>
    <cellStyle name="40% - Акцент5 15 8" xfId="31006"/>
    <cellStyle name="40% — акцент5 15 8" xfId="32942"/>
    <cellStyle name="40% - Акцент5 15 9" xfId="27054"/>
    <cellStyle name="40% — акцент5 15 9" xfId="15495"/>
    <cellStyle name="40% - Акцент5 16" xfId="2722"/>
    <cellStyle name="40% — акцент5 16" xfId="2723"/>
    <cellStyle name="40% - Акцент5 16 10" xfId="32507"/>
    <cellStyle name="40% — акцент5 16 10" xfId="32361"/>
    <cellStyle name="40% - Акцент5 16 11" xfId="34210"/>
    <cellStyle name="40% — акцент5 16 11" xfId="29297"/>
    <cellStyle name="40% - Акцент5 16 12" xfId="16107"/>
    <cellStyle name="40% — акцент5 16 12" xfId="38316"/>
    <cellStyle name="40% - Акцент5 16 13" xfId="40923"/>
    <cellStyle name="40% — акцент5 16 13" xfId="40924"/>
    <cellStyle name="40% - Акцент5 16 14" xfId="45571"/>
    <cellStyle name="40% — акцент5 16 14" xfId="45407"/>
    <cellStyle name="40% - Акцент5 16 15" xfId="46990"/>
    <cellStyle name="40% — акцент5 16 15" xfId="46910"/>
    <cellStyle name="40% - Акцент5 16 16" xfId="50056"/>
    <cellStyle name="40% — акцент5 16 16" xfId="50057"/>
    <cellStyle name="40% - Акцент5 16 2" xfId="7251"/>
    <cellStyle name="40% — акцент5 16 2" xfId="7252"/>
    <cellStyle name="40% - Акцент5 16 3" xfId="15962"/>
    <cellStyle name="40% — акцент5 16 3" xfId="15963"/>
    <cellStyle name="40% - Акцент5 16 4" xfId="24132"/>
    <cellStyle name="40% — акцент5 16 4" xfId="23842"/>
    <cellStyle name="40% - Акцент5 16 5" xfId="24530"/>
    <cellStyle name="40% — акцент5 16 5" xfId="23841"/>
    <cellStyle name="40% - Акцент5 16 6" xfId="24062"/>
    <cellStyle name="40% — акцент5 16 6" xfId="17047"/>
    <cellStyle name="40% - Акцент5 16 7" xfId="19557"/>
    <cellStyle name="40% — акцент5 16 7" xfId="26339"/>
    <cellStyle name="40% - Акцент5 16 8" xfId="32689"/>
    <cellStyle name="40% — акцент5 16 8" xfId="32445"/>
    <cellStyle name="40% - Акцент5 16 9" xfId="34704"/>
    <cellStyle name="40% — акцент5 16 9" xfId="34474"/>
    <cellStyle name="40% - Акцент5 17" xfId="2724"/>
    <cellStyle name="40% — акцент5 17" xfId="2725"/>
    <cellStyle name="40% - Акцент5 17 10" xfId="31996"/>
    <cellStyle name="40% — акцент5 17 10" xfId="36302"/>
    <cellStyle name="40% - Акцент5 17 11" xfId="17779"/>
    <cellStyle name="40% — акцент5 17 11" xfId="27528"/>
    <cellStyle name="40% - Акцент5 17 12" xfId="38234"/>
    <cellStyle name="40% — акцент5 17 12" xfId="38158"/>
    <cellStyle name="40% - Акцент5 17 13" xfId="40925"/>
    <cellStyle name="40% — акцент5 17 13" xfId="40926"/>
    <cellStyle name="40% - Акцент5 17 14" xfId="45248"/>
    <cellStyle name="40% — акцент5 17 14" xfId="45085"/>
    <cellStyle name="40% - Акцент5 17 15" xfId="45996"/>
    <cellStyle name="40% — акцент5 17 15" xfId="44872"/>
    <cellStyle name="40% - Акцент5 17 16" xfId="50058"/>
    <cellStyle name="40% — акцент5 17 16" xfId="50059"/>
    <cellStyle name="40% - Акцент5 17 2" xfId="7253"/>
    <cellStyle name="40% — акцент5 17 2" xfId="7254"/>
    <cellStyle name="40% - Акцент5 17 3" xfId="15964"/>
    <cellStyle name="40% — акцент5 17 3" xfId="15965"/>
    <cellStyle name="40% - Акцент5 17 4" xfId="23558"/>
    <cellStyle name="40% — акцент5 17 4" xfId="23266"/>
    <cellStyle name="40% - Акцент5 17 5" xfId="24878"/>
    <cellStyle name="40% — акцент5 17 5" xfId="24131"/>
    <cellStyle name="40% - Акцент5 17 6" xfId="24368"/>
    <cellStyle name="40% — акцент5 17 6" xfId="22262"/>
    <cellStyle name="40% - Акцент5 17 7" xfId="14701"/>
    <cellStyle name="40% — акцент5 17 7" xfId="26053"/>
    <cellStyle name="40% - Акцент5 17 8" xfId="32190"/>
    <cellStyle name="40% — акцент5 17 8" xfId="31934"/>
    <cellStyle name="40% - Акцент5 17 9" xfId="34245"/>
    <cellStyle name="40% — акцент5 17 9" xfId="34010"/>
    <cellStyle name="40% - Акцент5 18" xfId="2726"/>
    <cellStyle name="40% — акцент5 18" xfId="2727"/>
    <cellStyle name="40% - Акцент5 18 10" xfId="36099"/>
    <cellStyle name="40% — акцент5 18 10" xfId="35907"/>
    <cellStyle name="40% - Акцент5 18 11" xfId="17277"/>
    <cellStyle name="40% — акцент5 18 11" xfId="23785"/>
    <cellStyle name="40% - Акцент5 18 12" xfId="38081"/>
    <cellStyle name="40% — акцент5 18 12" xfId="38002"/>
    <cellStyle name="40% - Акцент5 18 13" xfId="40927"/>
    <cellStyle name="40% — акцент5 18 13" xfId="40928"/>
    <cellStyle name="40% - Акцент5 18 14" xfId="44920"/>
    <cellStyle name="40% — акцент5 18 14" xfId="44756"/>
    <cellStyle name="40% - Акцент5 18 15" xfId="45830"/>
    <cellStyle name="40% — акцент5 18 15" xfId="42556"/>
    <cellStyle name="40% - Акцент5 18 16" xfId="50060"/>
    <cellStyle name="40% — акцент5 18 16" xfId="50061"/>
    <cellStyle name="40% - Акцент5 18 2" xfId="7255"/>
    <cellStyle name="40% — акцент5 18 2" xfId="7256"/>
    <cellStyle name="40% - Акцент5 18 3" xfId="15966"/>
    <cellStyle name="40% — акцент5 18 3" xfId="15967"/>
    <cellStyle name="40% - Акцент5 18 4" xfId="22985"/>
    <cellStyle name="40% — акцент5 18 4" xfId="19998"/>
    <cellStyle name="40% - Акцент5 18 5" xfId="27701"/>
    <cellStyle name="40% — акцент5 18 5" xfId="27404"/>
    <cellStyle name="40% - Акцент5 18 6" xfId="14395"/>
    <cellStyle name="40% — акцент5 18 6" xfId="17651"/>
    <cellStyle name="40% - Акцент5 18 7" xfId="23227"/>
    <cellStyle name="40% — акцент5 18 7" xfId="21782"/>
    <cellStyle name="40% - Акцент5 18 8" xfId="28863"/>
    <cellStyle name="40% — акцент5 18 8" xfId="31673"/>
    <cellStyle name="40% - Акцент5 18 9" xfId="33785"/>
    <cellStyle name="40% — акцент5 18 9" xfId="33546"/>
    <cellStyle name="40% — акцент5 19" xfId="2728"/>
    <cellStyle name="40% — акцент5 19 2" xfId="7257"/>
    <cellStyle name="40% - Акцент5 2" xfId="271"/>
    <cellStyle name="40% — акцент5 2" xfId="2730"/>
    <cellStyle name="40% - Акцент5 2 10" xfId="2731"/>
    <cellStyle name="40% — акцент5 2 10" xfId="2732"/>
    <cellStyle name="40% - Акцент5 2 10 10" xfId="35321"/>
    <cellStyle name="40% — акцент5 2 10 10" xfId="35125"/>
    <cellStyle name="40% - Акцент5 2 10 11" xfId="35712"/>
    <cellStyle name="40% — акцент5 2 10 11" xfId="37608"/>
    <cellStyle name="40% - Акцент5 2 10 12" xfId="37758"/>
    <cellStyle name="40% — акцент5 2 10 12" xfId="37681"/>
    <cellStyle name="40% - Акцент5 2 10 13" xfId="40932"/>
    <cellStyle name="40% — акцент5 2 10 13" xfId="40933"/>
    <cellStyle name="40% - Акцент5 2 10 14" xfId="44921"/>
    <cellStyle name="40% — акцент5 2 10 14" xfId="44757"/>
    <cellStyle name="40% - Акцент5 2 10 15" xfId="42425"/>
    <cellStyle name="40% — акцент5 2 10 15" xfId="42381"/>
    <cellStyle name="40% - Акцент5 2 10 16" xfId="50064"/>
    <cellStyle name="40% — акцент5 2 10 16" xfId="50065"/>
    <cellStyle name="40% - Акцент5 2 10 2" xfId="7260"/>
    <cellStyle name="40% — акцент5 2 10 2" xfId="7261"/>
    <cellStyle name="40% - Акцент5 2 10 3" xfId="15971"/>
    <cellStyle name="40% — акцент5 2 10 3" xfId="15972"/>
    <cellStyle name="40% - Акцент5 2 10 4" xfId="17602"/>
    <cellStyle name="40% — акцент5 2 10 4" xfId="17329"/>
    <cellStyle name="40% - Акцент5 2 10 5" xfId="25114"/>
    <cellStyle name="40% — акцент5 2 10 5" xfId="26246"/>
    <cellStyle name="40% - Акцент5 2 10 6" xfId="14460"/>
    <cellStyle name="40% — акцент5 2 10 6" xfId="21737"/>
    <cellStyle name="40% - Акцент5 2 10 7" xfId="25516"/>
    <cellStyle name="40% — акцент5 2 10 7" xfId="18780"/>
    <cellStyle name="40% - Акцент5 2 10 8" xfId="27029"/>
    <cellStyle name="40% — акцент5 2 10 8" xfId="27828"/>
    <cellStyle name="40% - Акцент5 2 10 9" xfId="29482"/>
    <cellStyle name="40% — акцент5 2 10 9" xfId="28103"/>
    <cellStyle name="40% - Акцент5 2 11" xfId="2733"/>
    <cellStyle name="40% — акцент5 2 11" xfId="2734"/>
    <cellStyle name="40% - Акцент5 2 11 10" xfId="34922"/>
    <cellStyle name="40% — акцент5 2 11 10" xfId="31365"/>
    <cellStyle name="40% - Акцент5 2 11 11" xfId="37459"/>
    <cellStyle name="40% — акцент5 2 11 11" xfId="37305"/>
    <cellStyle name="40% - Акцент5 2 11 12" xfId="29940"/>
    <cellStyle name="40% — акцент5 2 11 12" xfId="15313"/>
    <cellStyle name="40% - Акцент5 2 11 13" xfId="40934"/>
    <cellStyle name="40% — акцент5 2 11 13" xfId="40935"/>
    <cellStyle name="40% - Акцент5 2 11 14" xfId="44592"/>
    <cellStyle name="40% — акцент5 2 11 14" xfId="43310"/>
    <cellStyle name="40% - Акцент5 2 11 15" xfId="42378"/>
    <cellStyle name="40% — акцент5 2 11 15" xfId="42900"/>
    <cellStyle name="40% - Акцент5 2 11 16" xfId="50066"/>
    <cellStyle name="40% — акцент5 2 11 16" xfId="50067"/>
    <cellStyle name="40% - Акцент5 2 11 2" xfId="7262"/>
    <cellStyle name="40% — акцент5 2 11 2" xfId="7263"/>
    <cellStyle name="40% - Акцент5 2 11 3" xfId="15973"/>
    <cellStyle name="40% — акцент5 2 11 3" xfId="15974"/>
    <cellStyle name="40% - Акцент5 2 11 4" xfId="17110"/>
    <cellStyle name="40% — акцент5 2 11 4" xfId="19999"/>
    <cellStyle name="40% - Акцент5 2 11 5" xfId="25962"/>
    <cellStyle name="40% — акцент5 2 11 5" xfId="25667"/>
    <cellStyle name="40% - Акцент5 2 11 6" xfId="24630"/>
    <cellStyle name="40% — акцент5 2 11 6" xfId="23601"/>
    <cellStyle name="40% - Акцент5 2 11 7" xfId="22499"/>
    <cellStyle name="40% — акцент5 2 11 7" xfId="31143"/>
    <cellStyle name="40% - Акцент5 2 11 8" xfId="30235"/>
    <cellStyle name="40% — акцент5 2 11 8" xfId="18662"/>
    <cellStyle name="40% - Акцент5 2 11 9" xfId="27178"/>
    <cellStyle name="40% — акцент5 2 11 9" xfId="30251"/>
    <cellStyle name="40% - Акцент5 2 12" xfId="2735"/>
    <cellStyle name="40% — акцент5 2 12" xfId="2736"/>
    <cellStyle name="40% - Акцент5 2 12 10" xfId="31367"/>
    <cellStyle name="40% — акцент5 2 12 10" xfId="30788"/>
    <cellStyle name="40% - Акцент5 2 12 11" xfId="37154"/>
    <cellStyle name="40% — акцент5 2 12 11" xfId="37000"/>
    <cellStyle name="40% - Акцент5 2 12 12" xfId="34888"/>
    <cellStyle name="40% — акцент5 2 12 12" xfId="31608"/>
    <cellStyle name="40% - Акцент5 2 12 13" xfId="40936"/>
    <cellStyle name="40% — акцент5 2 12 13" xfId="40937"/>
    <cellStyle name="40% - Акцент5 2 12 14" xfId="41976"/>
    <cellStyle name="40% — акцент5 2 12 14" xfId="43311"/>
    <cellStyle name="40% - Акцент5 2 12 15" xfId="43031"/>
    <cellStyle name="40% — акцент5 2 12 15" xfId="44451"/>
    <cellStyle name="40% - Акцент5 2 12 16" xfId="50068"/>
    <cellStyle name="40% — акцент5 2 12 16" xfId="50069"/>
    <cellStyle name="40% - Акцент5 2 12 2" xfId="7264"/>
    <cellStyle name="40% — акцент5 2 12 2" xfId="7265"/>
    <cellStyle name="40% - Акцент5 2 12 3" xfId="15975"/>
    <cellStyle name="40% — акцент5 2 12 3" xfId="15976"/>
    <cellStyle name="40% - Акцент5 2 12 4" xfId="15914"/>
    <cellStyle name="40% — акцент5 2 12 4" xfId="19995"/>
    <cellStyle name="40% - Акцент5 2 12 5" xfId="23471"/>
    <cellStyle name="40% — акцент5 2 12 5" xfId="17739"/>
    <cellStyle name="40% - Акцент5 2 12 6" xfId="25805"/>
    <cellStyle name="40% — акцент5 2 12 6" xfId="21641"/>
    <cellStyle name="40% - Акцент5 2 12 7" xfId="30866"/>
    <cellStyle name="40% — акцент5 2 12 7" xfId="30604"/>
    <cellStyle name="40% - Акцент5 2 12 8" xfId="21447"/>
    <cellStyle name="40% — акцент5 2 12 8" xfId="19136"/>
    <cellStyle name="40% - Акцент5 2 12 9" xfId="17761"/>
    <cellStyle name="40% — акцент5 2 12 9" xfId="16951"/>
    <cellStyle name="40% - Акцент5 2 13" xfId="2737"/>
    <cellStyle name="40% — акцент5 2 13" xfId="2738"/>
    <cellStyle name="40% - Акцент5 2 13 10" xfId="33000"/>
    <cellStyle name="40% — акцент5 2 13 10" xfId="17457"/>
    <cellStyle name="40% - Акцент5 2 13 11" xfId="36854"/>
    <cellStyle name="40% — акцент5 2 13 11" xfId="36698"/>
    <cellStyle name="40% - Акцент5 2 13 12" xfId="37525"/>
    <cellStyle name="40% — акцент5 2 13 12" xfId="21338"/>
    <cellStyle name="40% - Акцент5 2 13 13" xfId="40938"/>
    <cellStyle name="40% — акцент5 2 13 13" xfId="40939"/>
    <cellStyle name="40% - Акцент5 2 13 14" xfId="40852"/>
    <cellStyle name="40% — акцент5 2 13 14" xfId="46829"/>
    <cellStyle name="40% - Акцент5 2 13 15" xfId="46830"/>
    <cellStyle name="40% — акцент5 2 13 15" xfId="47621"/>
    <cellStyle name="40% - Акцент5 2 13 16" xfId="50070"/>
    <cellStyle name="40% — акцент5 2 13 16" xfId="50071"/>
    <cellStyle name="40% - Акцент5 2 13 2" xfId="7266"/>
    <cellStyle name="40% — акцент5 2 13 2" xfId="7267"/>
    <cellStyle name="40% - Акцент5 2 13 3" xfId="15977"/>
    <cellStyle name="40% — акцент5 2 13 3" xfId="15978"/>
    <cellStyle name="40% - Акцент5 2 13 4" xfId="15910"/>
    <cellStyle name="40% — акцент5 2 13 4" xfId="19994"/>
    <cellStyle name="40% - Акцент5 2 13 5" xfId="22878"/>
    <cellStyle name="40% — акцент5 2 13 5" xfId="18240"/>
    <cellStyle name="40% - Акцент5 2 13 6" xfId="18269"/>
    <cellStyle name="40% — акцент5 2 13 6" xfId="19159"/>
    <cellStyle name="40% - Акцент5 2 13 7" xfId="30343"/>
    <cellStyle name="40% — акцент5 2 13 7" xfId="30068"/>
    <cellStyle name="40% - Акцент5 2 13 8" xfId="25539"/>
    <cellStyle name="40% — акцент5 2 13 8" xfId="29959"/>
    <cellStyle name="40% - Акцент5 2 13 9" xfId="32400"/>
    <cellStyle name="40% — акцент5 2 13 9" xfId="29753"/>
    <cellStyle name="40% - Акцент5 2 14" xfId="2739"/>
    <cellStyle name="40% — акцент5 2 14" xfId="2740"/>
    <cellStyle name="40% - Акцент5 2 14 10" xfId="34377"/>
    <cellStyle name="40% — акцент5 2 14 10" xfId="23394"/>
    <cellStyle name="40% - Акцент5 2 14 11" xfId="36550"/>
    <cellStyle name="40% — акцент5 2 14 11" xfId="36401"/>
    <cellStyle name="40% - Акцент5 2 14 12" xfId="32287"/>
    <cellStyle name="40% — акцент5 2 14 12" xfId="31247"/>
    <cellStyle name="40% - Акцент5 2 14 13" xfId="40940"/>
    <cellStyle name="40% — акцент5 2 14 13" xfId="40941"/>
    <cellStyle name="40% - Акцент5 2 14 14" xfId="46665"/>
    <cellStyle name="40% — акцент5 2 14 14" xfId="46505"/>
    <cellStyle name="40% - Акцент5 2 14 15" xfId="47540"/>
    <cellStyle name="40% — акцент5 2 14 15" xfId="47461"/>
    <cellStyle name="40% - Акцент5 2 14 16" xfId="50072"/>
    <cellStyle name="40% — акцент5 2 14 16" xfId="50073"/>
    <cellStyle name="40% - Акцент5 2 14 2" xfId="7268"/>
    <cellStyle name="40% — акцент5 2 14 2" xfId="7269"/>
    <cellStyle name="40% - Акцент5 2 14 3" xfId="15979"/>
    <cellStyle name="40% — акцент5 2 14 3" xfId="15980"/>
    <cellStyle name="40% - Акцент5 2 14 4" xfId="15909"/>
    <cellStyle name="40% — акцент5 2 14 4" xfId="19993"/>
    <cellStyle name="40% - Акцент5 2 14 5" xfId="24816"/>
    <cellStyle name="40% — акцент5 2 14 5" xfId="14304"/>
    <cellStyle name="40% - Акцент5 2 14 6" xfId="26537"/>
    <cellStyle name="40% — акцент5 2 14 6" xfId="29389"/>
    <cellStyle name="40% - Акцент5 2 14 7" xfId="23646"/>
    <cellStyle name="40% — акцент5 2 14 7" xfId="29805"/>
    <cellStyle name="40% - Акцент5 2 14 8" xfId="18534"/>
    <cellStyle name="40% — акцент5 2 14 8" xfId="22603"/>
    <cellStyle name="40% - Акцент5 2 14 9" xfId="24708"/>
    <cellStyle name="40% — акцент5 2 14 9" xfId="32151"/>
    <cellStyle name="40% - Акцент5 2 15" xfId="2741"/>
    <cellStyle name="40% — акцент5 2 15" xfId="2742"/>
    <cellStyle name="40% - Акцент5 2 15 10" xfId="28227"/>
    <cellStyle name="40% — акцент5 2 15 10" xfId="18170"/>
    <cellStyle name="40% - Акцент5 2 15 11" xfId="33672"/>
    <cellStyle name="40% — акцент5 2 15 11" xfId="29933"/>
    <cellStyle name="40% - Акцент5 2 15 12" xfId="34392"/>
    <cellStyle name="40% — акцент5 2 15 12" xfId="37399"/>
    <cellStyle name="40% - Акцент5 2 15 13" xfId="40942"/>
    <cellStyle name="40% — акцент5 2 15 13" xfId="40943"/>
    <cellStyle name="40% - Акцент5 2 15 14" xfId="46345"/>
    <cellStyle name="40% — акцент5 2 15 14" xfId="46190"/>
    <cellStyle name="40% - Акцент5 2 15 15" xfId="47382"/>
    <cellStyle name="40% — акцент5 2 15 15" xfId="47307"/>
    <cellStyle name="40% - Акцент5 2 15 16" xfId="50074"/>
    <cellStyle name="40% — акцент5 2 15 16" xfId="50075"/>
    <cellStyle name="40% - Акцент5 2 15 2" xfId="7270"/>
    <cellStyle name="40% — акцент5 2 15 2" xfId="7271"/>
    <cellStyle name="40% - Акцент5 2 15 3" xfId="15981"/>
    <cellStyle name="40% — акцент5 2 15 3" xfId="15982"/>
    <cellStyle name="40% - Акцент5 2 15 4" xfId="15908"/>
    <cellStyle name="40% — акцент5 2 15 4" xfId="19992"/>
    <cellStyle name="40% - Акцент5 2 15 5" xfId="18482"/>
    <cellStyle name="40% — акцент5 2 15 5" xfId="22591"/>
    <cellStyle name="40% - Акцент5 2 15 6" xfId="29117"/>
    <cellStyle name="40% — акцент5 2 15 6" xfId="28830"/>
    <cellStyle name="40% - Акцент5 2 15 7" xfId="29541"/>
    <cellStyle name="40% — акцент5 2 15 7" xfId="16373"/>
    <cellStyle name="40% - Акцент5 2 15 8" xfId="27583"/>
    <cellStyle name="40% — акцент5 2 15 8" xfId="29423"/>
    <cellStyle name="40% - Акцент5 2 15 9" xfId="20640"/>
    <cellStyle name="40% — акцент5 2 15 9" xfId="24617"/>
    <cellStyle name="40% - Акцент5 2 16" xfId="2743"/>
    <cellStyle name="40% — акцент5 2 16" xfId="2744"/>
    <cellStyle name="40% - Акцент5 2 16 10" xfId="28657"/>
    <cellStyle name="40% — акцент5 2 16 10" xfId="34092"/>
    <cellStyle name="40% - Акцент5 2 16 11" xfId="20514"/>
    <cellStyle name="40% — акцент5 2 16 11" xfId="33910"/>
    <cellStyle name="40% - Акцент5 2 16 12" xfId="37529"/>
    <cellStyle name="40% — акцент5 2 16 12" xfId="33019"/>
    <cellStyle name="40% - Акцент5 2 16 13" xfId="40944"/>
    <cellStyle name="40% — акцент5 2 16 13" xfId="40945"/>
    <cellStyle name="40% - Акцент5 2 16 14" xfId="46038"/>
    <cellStyle name="40% — акцент5 2 16 14" xfId="45881"/>
    <cellStyle name="40% - Акцент5 2 16 15" xfId="47229"/>
    <cellStyle name="40% — акцент5 2 16 15" xfId="47149"/>
    <cellStyle name="40% - Акцент5 2 16 16" xfId="50076"/>
    <cellStyle name="40% — акцент5 2 16 16" xfId="50077"/>
    <cellStyle name="40% - Акцент5 2 16 2" xfId="7272"/>
    <cellStyle name="40% — акцент5 2 16 2" xfId="7273"/>
    <cellStyle name="40% - Акцент5 2 16 3" xfId="15983"/>
    <cellStyle name="40% — акцент5 2 16 3" xfId="15984"/>
    <cellStyle name="40% - Акцент5 2 16 4" xfId="15907"/>
    <cellStyle name="40% — акцент5 2 16 4" xfId="19991"/>
    <cellStyle name="40% - Акцент5 2 16 5" xfId="25381"/>
    <cellStyle name="40% — акцент5 2 16 5" xfId="24596"/>
    <cellStyle name="40% - Акцент5 2 16 6" xfId="28541"/>
    <cellStyle name="40% — акцент5 2 16 6" xfId="28261"/>
    <cellStyle name="40% - Акцент5 2 16 7" xfId="28605"/>
    <cellStyle name="40% — акцент5 2 16 7" xfId="27160"/>
    <cellStyle name="40% - Акцент5 2 16 8" xfId="28774"/>
    <cellStyle name="40% — акцент5 2 16 8" xfId="23684"/>
    <cellStyle name="40% - Акцент5 2 16 9" xfId="30752"/>
    <cellStyle name="40% — акцент5 2 16 9" xfId="21541"/>
    <cellStyle name="40% - Акцент5 2 17" xfId="2745"/>
    <cellStyle name="40% — акцент5 2 17" xfId="7259"/>
    <cellStyle name="40% - Акцент5 2 17 10" xfId="17008"/>
    <cellStyle name="40% - Акцент5 2 17 11" xfId="29043"/>
    <cellStyle name="40% - Акцент5 2 17 12" xfId="35666"/>
    <cellStyle name="40% - Акцент5 2 17 13" xfId="40946"/>
    <cellStyle name="40% - Акцент5 2 17 14" xfId="45724"/>
    <cellStyle name="40% - Акцент5 2 17 15" xfId="47070"/>
    <cellStyle name="40% - Акцент5 2 17 16" xfId="50078"/>
    <cellStyle name="40% - Акцент5 2 17 2" xfId="7274"/>
    <cellStyle name="40% - Акцент5 2 17 3" xfId="15985"/>
    <cellStyle name="40% - Акцент5 2 17 4" xfId="15906"/>
    <cellStyle name="40% - Акцент5 2 17 5" xfId="18379"/>
    <cellStyle name="40% - Акцент5 2 17 6" xfId="27979"/>
    <cellStyle name="40% - Акцент5 2 17 7" xfId="16918"/>
    <cellStyle name="40% - Акцент5 2 17 8" xfId="18513"/>
    <cellStyle name="40% - Акцент5 2 17 9" xfId="19127"/>
    <cellStyle name="40% - Акцент5 2 18" xfId="2746"/>
    <cellStyle name="40% — акцент5 2 18" xfId="15970"/>
    <cellStyle name="40% - Акцент5 2 18 10" xfId="31966"/>
    <cellStyle name="40% - Акцент5 2 18 11" xfId="35636"/>
    <cellStyle name="40% - Акцент5 2 18 12" xfId="40947"/>
    <cellStyle name="40% - Акцент5 2 18 13" xfId="45572"/>
    <cellStyle name="40% - Акцент5 2 18 14" xfId="46991"/>
    <cellStyle name="40% - Акцент5 2 18 15" xfId="50079"/>
    <cellStyle name="40% - Акцент5 2 18 2" xfId="7275"/>
    <cellStyle name="40% - Акцент5 2 18 3" xfId="19990"/>
    <cellStyle name="40% - Акцент5 2 18 4" xfId="17939"/>
    <cellStyle name="40% - Акцент5 2 18 5" xfId="20812"/>
    <cellStyle name="40% - Акцент5 2 18 6" xfId="20463"/>
    <cellStyle name="40% - Акцент5 2 18 7" xfId="32943"/>
    <cellStyle name="40% - Акцент5 2 18 8" xfId="30453"/>
    <cellStyle name="40% - Акцент5 2 18 9" xfId="31487"/>
    <cellStyle name="40% - Акцент5 2 19" xfId="2747"/>
    <cellStyle name="40% — акцент5 2 19" xfId="17444"/>
    <cellStyle name="40% - Акцент5 2 19 10" xfId="36551"/>
    <cellStyle name="40% - Акцент5 2 19 11" xfId="40948"/>
    <cellStyle name="40% - Акцент5 2 19 12" xfId="45408"/>
    <cellStyle name="40% - Акцент5 2 19 13" xfId="46911"/>
    <cellStyle name="40% - Акцент5 2 19 14" xfId="50080"/>
    <cellStyle name="40% - Акцент5 2 19 2" xfId="7276"/>
    <cellStyle name="40% - Акцент5 2 19 3" xfId="18897"/>
    <cellStyle name="40% - Акцент5 2 19 4" xfId="19394"/>
    <cellStyle name="40% - Акцент5 2 19 5" xfId="14489"/>
    <cellStyle name="40% - Акцент5 2 19 6" xfId="32690"/>
    <cellStyle name="40% - Акцент5 2 19 7" xfId="17631"/>
    <cellStyle name="40% - Акцент5 2 19 8" xfId="33971"/>
    <cellStyle name="40% - Акцент5 2 19 9" xfId="28986"/>
    <cellStyle name="40% - Акцент5 2 2" xfId="272"/>
    <cellStyle name="40% — акцент5 2 2" xfId="2748"/>
    <cellStyle name="40% - Акцент5 2 2 10" xfId="4710"/>
    <cellStyle name="40% — акцент5 2 2 10" xfId="17195"/>
    <cellStyle name="40% - Акцент5 2 2 11" xfId="7277"/>
    <cellStyle name="40% — акцент5 2 2 11" xfId="21718"/>
    <cellStyle name="40% - Акцент5 2 2 12" xfId="8851"/>
    <cellStyle name="40% — акцент5 2 2 12" xfId="38317"/>
    <cellStyle name="40% - Акцент5 2 2 13" xfId="9170"/>
    <cellStyle name="40% — акцент5 2 2 13" xfId="40949"/>
    <cellStyle name="40% - Акцент5 2 2 14" xfId="9488"/>
    <cellStyle name="40% — акцент5 2 2 14" xfId="43308"/>
    <cellStyle name="40% - Акцент5 2 2 15" xfId="9806"/>
    <cellStyle name="40% — акцент5 2 2 15" xfId="45473"/>
    <cellStyle name="40% - Акцент5 2 2 16" xfId="10124"/>
    <cellStyle name="40% — акцент5 2 2 16" xfId="50081"/>
    <cellStyle name="40% - Акцент5 2 2 17" xfId="10442"/>
    <cellStyle name="40% - Акцент5 2 2 18" xfId="10760"/>
    <cellStyle name="40% - Акцент5 2 2 19" xfId="11078"/>
    <cellStyle name="40% - Акцент5 2 2 2" xfId="2749"/>
    <cellStyle name="40% — акцент5 2 2 2" xfId="7278"/>
    <cellStyle name="40% - Акцент5 2 2 2 10" xfId="33083"/>
    <cellStyle name="40% - Акцент5 2 2 2 11" xfId="22027"/>
    <cellStyle name="40% - Акцент5 2 2 2 12" xfId="38235"/>
    <cellStyle name="40% - Акцент5 2 2 2 13" xfId="40950"/>
    <cellStyle name="40% - Акцент5 2 2 2 14" xfId="44381"/>
    <cellStyle name="40% - Акцент5 2 2 2 15" xfId="42612"/>
    <cellStyle name="40% - Акцент5 2 2 2 16" xfId="50082"/>
    <cellStyle name="40% - Акцент5 2 2 2 2" xfId="7279"/>
    <cellStyle name="40% - Акцент5 2 2 2 3" xfId="15988"/>
    <cellStyle name="40% - Акцент5 2 2 2 4" xfId="25296"/>
    <cellStyle name="40% - Акцент5 2 2 2 5" xfId="25454"/>
    <cellStyle name="40% - Акцент5 2 2 2 6" xfId="18524"/>
    <cellStyle name="40% - Акцент5 2 2 2 7" xfId="16890"/>
    <cellStyle name="40% - Акцент5 2 2 2 8" xfId="32191"/>
    <cellStyle name="40% - Акцент5 2 2 2 9" xfId="14235"/>
    <cellStyle name="40% - Акцент5 2 2 20" xfId="11396"/>
    <cellStyle name="40% - Акцент5 2 2 21" xfId="11714"/>
    <cellStyle name="40% - Акцент5 2 2 22" xfId="12032"/>
    <cellStyle name="40% - Акцент5 2 2 23" xfId="12349"/>
    <cellStyle name="40% - Акцент5 2 2 24" xfId="12668"/>
    <cellStyle name="40% - Акцент5 2 2 25" xfId="12985"/>
    <cellStyle name="40% - Акцент5 2 2 26" xfId="13303"/>
    <cellStyle name="40% - Акцент5 2 2 27" xfId="13626"/>
    <cellStyle name="40% - Акцент5 2 2 28" xfId="13742"/>
    <cellStyle name="40% - Акцент5 2 2 29" xfId="15688"/>
    <cellStyle name="40% - Акцент5 2 2 3" xfId="2750"/>
    <cellStyle name="40% — акцент5 2 2 3" xfId="15987"/>
    <cellStyle name="40% - Акцент5 2 2 3 10" xfId="29304"/>
    <cellStyle name="40% - Акцент5 2 2 3 11" xfId="38159"/>
    <cellStyle name="40% - Акцент5 2 2 3 12" xfId="40951"/>
    <cellStyle name="40% - Акцент5 2 2 3 13" xfId="44426"/>
    <cellStyle name="40% - Акцент5 2 2 3 14" xfId="42456"/>
    <cellStyle name="40% - Акцент5 2 2 3 15" xfId="50083"/>
    <cellStyle name="40% - Акцент5 2 2 3 2" xfId="7280"/>
    <cellStyle name="40% - Акцент5 2 2 3 3" xfId="25006"/>
    <cellStyle name="40% - Акцент5 2 2 3 4" xfId="20002"/>
    <cellStyle name="40% - Акцент5 2 2 3 5" xfId="17949"/>
    <cellStyle name="40% - Акцент5 2 2 3 6" xfId="18980"/>
    <cellStyle name="40% - Акцент5 2 2 3 7" xfId="31935"/>
    <cellStyle name="40% - Акцент5 2 2 3 8" xfId="23455"/>
    <cellStyle name="40% - Акцент5 2 2 3 9" xfId="36303"/>
    <cellStyle name="40% - Акцент5 2 2 30" xfId="23937"/>
    <cellStyle name="40% - Акцент5 2 2 31" xfId="23236"/>
    <cellStyle name="40% - Акцент5 2 2 32" xfId="24508"/>
    <cellStyle name="40% - Акцент5 2 2 33" xfId="30019"/>
    <cellStyle name="40% - Акцент5 2 2 34" xfId="18297"/>
    <cellStyle name="40% - Акцент5 2 2 35" xfId="34891"/>
    <cellStyle name="40% - Акцент5 2 2 36" xfId="17175"/>
    <cellStyle name="40% - Акцент5 2 2 37" xfId="38645"/>
    <cellStyle name="40% - Акцент5 2 2 38" xfId="44225"/>
    <cellStyle name="40% - Акцент5 2 2 39" xfId="45377"/>
    <cellStyle name="40% - Акцент5 2 2 4" xfId="2751"/>
    <cellStyle name="40% — акцент5 2 2 4" xfId="25585"/>
    <cellStyle name="40% - Акцент5 2 2 4 10" xfId="38082"/>
    <cellStyle name="40% - Акцент5 2 2 4 11" xfId="40952"/>
    <cellStyle name="40% - Акцент5 2 2 4 12" xfId="43307"/>
    <cellStyle name="40% - Акцент5 2 2 4 13" xfId="45634"/>
    <cellStyle name="40% - Акцент5 2 2 4 14" xfId="50084"/>
    <cellStyle name="40% - Акцент5 2 2 4 2" xfId="7281"/>
    <cellStyle name="40% - Акцент5 2 2 4 3" xfId="27702"/>
    <cellStyle name="40% - Акцент5 2 2 4 4" xfId="19229"/>
    <cellStyle name="40% - Акцент5 2 2 4 5" xfId="24098"/>
    <cellStyle name="40% - Акцент5 2 2 4 6" xfId="31674"/>
    <cellStyle name="40% - Акцент5 2 2 4 7" xfId="25747"/>
    <cellStyle name="40% - Акцент5 2 2 4 8" xfId="36100"/>
    <cellStyle name="40% - Акцент5 2 2 4 9" xfId="36304"/>
    <cellStyle name="40% - Акцент5 2 2 40" xfId="47949"/>
    <cellStyle name="40% - Акцент5 2 2 5" xfId="2752"/>
    <cellStyle name="40% — акцент5 2 2 5" xfId="19683"/>
    <cellStyle name="40% - Акцент5 2 2 5 10" xfId="40953"/>
    <cellStyle name="40% - Акцент5 2 2 5 11" xfId="42339"/>
    <cellStyle name="40% - Акцент5 2 2 5 12" xfId="41932"/>
    <cellStyle name="40% - Акцент5 2 2 5 13" xfId="50085"/>
    <cellStyle name="40% - Акцент5 2 2 5 2" xfId="7282"/>
    <cellStyle name="40% - Акцент5 2 2 5 3" xfId="24558"/>
    <cellStyle name="40% - Акцент5 2 2 5 4" xfId="14658"/>
    <cellStyle name="40% - Акцент5 2 2 5 5" xfId="31422"/>
    <cellStyle name="40% - Акцент5 2 2 5 6" xfId="34701"/>
    <cellStyle name="40% - Акцент5 2 2 5 7" xfId="35908"/>
    <cellStyle name="40% - Акцент5 2 2 5 8" xfId="32715"/>
    <cellStyle name="40% - Акцент5 2 2 5 9" xfId="38003"/>
    <cellStyle name="40% - Акцент5 2 2 6" xfId="4004"/>
    <cellStyle name="40% — акцент5 2 2 6" xfId="27470"/>
    <cellStyle name="40% - Акцент5 2 2 7" xfId="4246"/>
    <cellStyle name="40% — акцент5 2 2 7" xfId="23001"/>
    <cellStyle name="40% - Акцент5 2 2 8" xfId="4549"/>
    <cellStyle name="40% — акцент5 2 2 8" xfId="32446"/>
    <cellStyle name="40% - Акцент5 2 2 9" xfId="4338"/>
    <cellStyle name="40% — акцент5 2 2 9" xfId="18046"/>
    <cellStyle name="40% - Акцент5 2 20" xfId="2753"/>
    <cellStyle name="40% — акцент5 2 20" xfId="26534"/>
    <cellStyle name="40% - Акцент5 2 20 10" xfId="40954"/>
    <cellStyle name="40% - Акцент5 2 20 11" xfId="42212"/>
    <cellStyle name="40% - Акцент5 2 20 12" xfId="44880"/>
    <cellStyle name="40% - Акцент5 2 20 13" xfId="50086"/>
    <cellStyle name="40% - Акцент5 2 20 2" xfId="7283"/>
    <cellStyle name="40% - Акцент5 2 20 3" xfId="21990"/>
    <cellStyle name="40% - Акцент5 2 20 4" xfId="19055"/>
    <cellStyle name="40% - Акцент5 2 20 5" xfId="17615"/>
    <cellStyle name="40% - Акцент5 2 20 6" xfId="34471"/>
    <cellStyle name="40% - Акцент5 2 20 7" xfId="35711"/>
    <cellStyle name="40% - Акцент5 2 20 8" xfId="35909"/>
    <cellStyle name="40% - Акцент5 2 20 9" xfId="37920"/>
    <cellStyle name="40% - Акцент5 2 21" xfId="2754"/>
    <cellStyle name="40% — акцент5 2 21" xfId="26098"/>
    <cellStyle name="40% - Акцент5 2 21 10" xfId="42274"/>
    <cellStyle name="40% - Акцент5 2 21 11" xfId="45205"/>
    <cellStyle name="40% - Акцент5 2 21 12" xfId="50087"/>
    <cellStyle name="40% - Акцент5 2 21 2" xfId="7284"/>
    <cellStyle name="40% - Акцент5 2 21 3" xfId="27467"/>
    <cellStyle name="40% - Акцент5 2 21 4" xfId="17880"/>
    <cellStyle name="40% - Акцент5 2 21 5" xfId="34242"/>
    <cellStyle name="40% - Акцент5 2 21 6" xfId="35515"/>
    <cellStyle name="40% - Акцент5 2 21 7" xfId="27238"/>
    <cellStyle name="40% - Акцент5 2 21 8" xfId="37837"/>
    <cellStyle name="40% - Акцент5 2 21 9" xfId="40955"/>
    <cellStyle name="40% - Акцент5 2 22" xfId="2755"/>
    <cellStyle name="40% — акцент5 2 22" xfId="24505"/>
    <cellStyle name="40% - Акцент5 2 22 10" xfId="46152"/>
    <cellStyle name="40% - Акцент5 2 22 11" xfId="50088"/>
    <cellStyle name="40% - Акцент5 2 22 2" xfId="7285"/>
    <cellStyle name="40% - Акцент5 2 22 3" xfId="28205"/>
    <cellStyle name="40% - Акцент5 2 22 4" xfId="34007"/>
    <cellStyle name="40% - Акцент5 2 22 5" xfId="35322"/>
    <cellStyle name="40% - Акцент5 2 22 6" xfId="18523"/>
    <cellStyle name="40% - Акцент5 2 22 7" xfId="37759"/>
    <cellStyle name="40% - Акцент5 2 22 8" xfId="40956"/>
    <cellStyle name="40% - Акцент5 2 22 9" xfId="42118"/>
    <cellStyle name="40% - Акцент5 2 23" xfId="2756"/>
    <cellStyle name="40% — акцент5 2 23" xfId="19470"/>
    <cellStyle name="40% - Акцент5 2 23 10" xfId="50089"/>
    <cellStyle name="40% - Акцент5 2 23 2" xfId="7286"/>
    <cellStyle name="40% - Акцент5 2 23 3" xfId="33782"/>
    <cellStyle name="40% - Акцент5 2 23 4" xfId="35126"/>
    <cellStyle name="40% - Акцент5 2 23 5" xfId="24268"/>
    <cellStyle name="40% - Акцент5 2 23 6" xfId="37682"/>
    <cellStyle name="40% - Акцент5 2 23 7" xfId="40957"/>
    <cellStyle name="40% - Акцент5 2 23 8" xfId="41975"/>
    <cellStyle name="40% - Акцент5 2 23 9" xfId="44409"/>
    <cellStyle name="40% - Акцент5 2 24" xfId="2757"/>
    <cellStyle name="40% — акцент5 2 24" xfId="22296"/>
    <cellStyle name="40% - Акцент5 2 24 2" xfId="7287"/>
    <cellStyle name="40% - Акцент5 2 24 3" xfId="34923"/>
    <cellStyle name="40% - Акцент5 2 24 4" xfId="24362"/>
    <cellStyle name="40% - Акцент5 2 24 5" xfId="15054"/>
    <cellStyle name="40% - Акцент5 2 24 6" xfId="40958"/>
    <cellStyle name="40% - Акцент5 2 24 7" xfId="43309"/>
    <cellStyle name="40% - Акцент5 2 24 8" xfId="45312"/>
    <cellStyle name="40% - Акцент5 2 24 9" xfId="50090"/>
    <cellStyle name="40% - Акцент5 2 25" xfId="2729"/>
    <cellStyle name="40% — акцент5 2 25" xfId="31735"/>
    <cellStyle name="40% - Акцент5 2 25 2" xfId="15969"/>
    <cellStyle name="40% - Акцент5 2 25 3" xfId="22259"/>
    <cellStyle name="40% - Акцент5 2 25 4" xfId="37919"/>
    <cellStyle name="40% - Акцент5 2 25 5" xfId="40930"/>
    <cellStyle name="40% - Акцент5 2 25 6" xfId="45249"/>
    <cellStyle name="40% - Акцент5 2 25 7" xfId="45837"/>
    <cellStyle name="40% - Акцент5 2 25 8" xfId="50062"/>
    <cellStyle name="40% - Акцент5 2 26" xfId="4003"/>
    <cellStyle name="40% — акцент5 2 26" xfId="30529"/>
    <cellStyle name="40% - Акцент5 2 27" xfId="4245"/>
    <cellStyle name="40% — акцент5 2 27" xfId="37836"/>
    <cellStyle name="40% - Акцент5 2 28" xfId="4548"/>
    <cellStyle name="40% — акцент5 2 28" xfId="40931"/>
    <cellStyle name="40% - Акцент5 2 29" xfId="4345"/>
    <cellStyle name="40% — акцент5 2 29" xfId="45086"/>
    <cellStyle name="40% - Акцент5 2 3" xfId="2758"/>
    <cellStyle name="40% — акцент5 2 3" xfId="2759"/>
    <cellStyle name="40% - Акцент5 2 3 10" xfId="27473"/>
    <cellStyle name="40% — акцент5 2 3 10" xfId="23582"/>
    <cellStyle name="40% - Акцент5 2 3 11" xfId="33215"/>
    <cellStyle name="40% — акцент5 2 3 11" xfId="15537"/>
    <cellStyle name="40% - Акцент5 2 3 12" xfId="24661"/>
    <cellStyle name="40% — акцент5 2 3 12" xfId="34662"/>
    <cellStyle name="40% - Акцент5 2 3 13" xfId="40959"/>
    <cellStyle name="40% — акцент5 2 3 13" xfId="40960"/>
    <cellStyle name="40% - Акцент5 2 3 14" xfId="43306"/>
    <cellStyle name="40% — акцент5 2 3 14" xfId="43305"/>
    <cellStyle name="40% - Акцент5 2 3 15" xfId="45787"/>
    <cellStyle name="40% — акцент5 2 3 15" xfId="45945"/>
    <cellStyle name="40% - Акцент5 2 3 16" xfId="50091"/>
    <cellStyle name="40% — акцент5 2 3 16" xfId="50092"/>
    <cellStyle name="40% - Акцент5 2 3 2" xfId="7288"/>
    <cellStyle name="40% — акцент5 2 3 2" xfId="7289"/>
    <cellStyle name="40% - Акцент5 2 3 3" xfId="15996"/>
    <cellStyle name="40% — акцент5 2 3 3" xfId="15997"/>
    <cellStyle name="40% - Акцент5 2 3 4" xfId="23262"/>
    <cellStyle name="40% — акцент5 2 3 4" xfId="22982"/>
    <cellStyle name="40% - Акцент5 2 3 5" xfId="25668"/>
    <cellStyle name="40% — акцент5 2 3 5" xfId="23172"/>
    <cellStyle name="40% - Акцент5 2 3 6" xfId="25195"/>
    <cellStyle name="40% — акцент5 2 3 6" xfId="27407"/>
    <cellStyle name="40% - Акцент5 2 3 7" xfId="28543"/>
    <cellStyle name="40% — акцент5 2 3 7" xfId="31144"/>
    <cellStyle name="40% - Акцент5 2 3 8" xfId="30987"/>
    <cellStyle name="40% — акцент5 2 3 8" xfId="26700"/>
    <cellStyle name="40% - Акцент5 2 3 9" xfId="33543"/>
    <cellStyle name="40% — акцент5 2 3 9" xfId="33303"/>
    <cellStyle name="40% - Акцент5 2 30" xfId="4703"/>
    <cellStyle name="40% — акцент5 2 30" xfId="44652"/>
    <cellStyle name="40% - Акцент5 2 31" xfId="7258"/>
    <cellStyle name="40% — акцент5 2 31" xfId="50063"/>
    <cellStyle name="40% - Акцент5 2 32" xfId="8491"/>
    <cellStyle name="40% - Акцент5 2 32 2" xfId="21188"/>
    <cellStyle name="40% - Акцент5 2 33" xfId="8347"/>
    <cellStyle name="40% - Акцент5 2 33 2" xfId="21044"/>
    <cellStyle name="40% - Акцент5 2 34" xfId="8850"/>
    <cellStyle name="40% - Акцент5 2 35" xfId="9169"/>
    <cellStyle name="40% - Акцент5 2 36" xfId="9487"/>
    <cellStyle name="40% - Акцент5 2 37" xfId="9805"/>
    <cellStyle name="40% - Акцент5 2 38" xfId="10123"/>
    <cellStyle name="40% - Акцент5 2 39" xfId="10441"/>
    <cellStyle name="40% - Акцент5 2 4" xfId="2760"/>
    <cellStyle name="40% — акцент5 2 4" xfId="2761"/>
    <cellStyle name="40% - Акцент5 2 4 10" xfId="15598"/>
    <cellStyle name="40% — акцент5 2 4 10" xfId="28213"/>
    <cellStyle name="40% - Акцент5 2 4 11" xfId="37604"/>
    <cellStyle name="40% — акцент5 2 4 11" xfId="37455"/>
    <cellStyle name="40% - Акцент5 2 4 12" xfId="27899"/>
    <cellStyle name="40% — акцент5 2 4 12" xfId="35438"/>
    <cellStyle name="40% - Акцент5 2 4 13" xfId="40961"/>
    <cellStyle name="40% — акцент5 2 4 13" xfId="40962"/>
    <cellStyle name="40% - Акцент5 2 4 14" xfId="43304"/>
    <cellStyle name="40% — акцент5 2 4 14" xfId="43303"/>
    <cellStyle name="40% - Акцент5 2 4 15" xfId="46100"/>
    <cellStyle name="40% — акцент5 2 4 15" xfId="46251"/>
    <cellStyle name="40% - Акцент5 2 4 16" xfId="50093"/>
    <cellStyle name="40% — акцент5 2 4 16" xfId="50094"/>
    <cellStyle name="40% - Акцент5 2 4 2" xfId="7290"/>
    <cellStyle name="40% — акцент5 2 4 2" xfId="7291"/>
    <cellStyle name="40% - Акцент5 2 4 3" xfId="15998"/>
    <cellStyle name="40% — акцент5 2 4 3" xfId="15999"/>
    <cellStyle name="40% - Акцент5 2 4 4" xfId="22691"/>
    <cellStyle name="40% — акцент5 2 4 4" xfId="22404"/>
    <cellStyle name="40% - Акцент5 2 4 5" xfId="17787"/>
    <cellStyle name="40% — акцент5 2 4 5" xfId="18899"/>
    <cellStyle name="40% - Акцент5 2 4 6" xfId="24283"/>
    <cellStyle name="40% — акцент5 2 4 6" xfId="26824"/>
    <cellStyle name="40% - Акцент5 2 4 7" xfId="30867"/>
    <cellStyle name="40% — акцент5 2 4 7" xfId="30605"/>
    <cellStyle name="40% - Акцент5 2 4 8" xfId="23434"/>
    <cellStyle name="40% — акцент5 2 4 8" xfId="14148"/>
    <cellStyle name="40% - Акцент5 2 4 9" xfId="33078"/>
    <cellStyle name="40% — акцент5 2 4 9" xfId="29477"/>
    <cellStyle name="40% - Акцент5 2 40" xfId="10759"/>
    <cellStyle name="40% - Акцент5 2 41" xfId="11077"/>
    <cellStyle name="40% - Акцент5 2 42" xfId="11395"/>
    <cellStyle name="40% - Акцент5 2 43" xfId="11713"/>
    <cellStyle name="40% - Акцент5 2 44" xfId="12031"/>
    <cellStyle name="40% - Акцент5 2 45" xfId="12348"/>
    <cellStyle name="40% - Акцент5 2 46" xfId="12667"/>
    <cellStyle name="40% - Акцент5 2 47" xfId="12984"/>
    <cellStyle name="40% - Акцент5 2 48" xfId="13302"/>
    <cellStyle name="40% - Акцент5 2 49" xfId="13625"/>
    <cellStyle name="40% - Акцент5 2 5" xfId="2762"/>
    <cellStyle name="40% — акцент5 2 5" xfId="2763"/>
    <cellStyle name="40% - Акцент5 2 5 10" xfId="18425"/>
    <cellStyle name="40% — акцент5 2 5 10" xfId="22193"/>
    <cellStyle name="40% - Акцент5 2 5 11" xfId="37301"/>
    <cellStyle name="40% — акцент5 2 5 11" xfId="37150"/>
    <cellStyle name="40% - Акцент5 2 5 12" xfId="25545"/>
    <cellStyle name="40% — акцент5 2 5 12" xfId="32222"/>
    <cellStyle name="40% - Акцент5 2 5 13" xfId="40963"/>
    <cellStyle name="40% — акцент5 2 5 13" xfId="40964"/>
    <cellStyle name="40% - Акцент5 2 5 14" xfId="43302"/>
    <cellStyle name="40% — акцент5 2 5 14" xfId="43301"/>
    <cellStyle name="40% - Акцент5 2 5 15" xfId="46450"/>
    <cellStyle name="40% — акцент5 2 5 15" xfId="46569"/>
    <cellStyle name="40% - Акцент5 2 5 16" xfId="50095"/>
    <cellStyle name="40% — акцент5 2 5 16" xfId="50096"/>
    <cellStyle name="40% - Акцент5 2 5 2" xfId="7292"/>
    <cellStyle name="40% — акцент5 2 5 2" xfId="7293"/>
    <cellStyle name="40% - Акцент5 2 5 3" xfId="16000"/>
    <cellStyle name="40% — акцент5 2 5 3" xfId="16001"/>
    <cellStyle name="40% - Акцент5 2 5 4" xfId="22103"/>
    <cellStyle name="40% — акцент5 2 5 4" xfId="21813"/>
    <cellStyle name="40% - Акцент5 2 5 5" xfId="23975"/>
    <cellStyle name="40% — акцент5 2 5 5" xfId="25149"/>
    <cellStyle name="40% - Акцент5 2 5 6" xfId="14120"/>
    <cellStyle name="40% — акцент5 2 5 6" xfId="27704"/>
    <cellStyle name="40% - Акцент5 2 5 7" xfId="30344"/>
    <cellStyle name="40% — акцент5 2 5 7" xfId="30069"/>
    <cellStyle name="40% - Акцент5 2 5 8" xfId="31088"/>
    <cellStyle name="40% — акцент5 2 5 8" xfId="14030"/>
    <cellStyle name="40% - Акцент5 2 5 9" xfId="31111"/>
    <cellStyle name="40% — акцент5 2 5 9" xfId="32261"/>
    <cellStyle name="40% - Акцент5 2 50" xfId="13743"/>
    <cellStyle name="40% - Акцент5 2 51" xfId="18634"/>
    <cellStyle name="40% - Акцент5 2 52" xfId="20053"/>
    <cellStyle name="40% - Акцент5 2 53" xfId="20850"/>
    <cellStyle name="40% - Акцент5 2 54" xfId="14655"/>
    <cellStyle name="40% - Акцент5 2 55" xfId="28718"/>
    <cellStyle name="40% - Акцент5 2 56" xfId="33420"/>
    <cellStyle name="40% - Акцент5 2 57" xfId="35229"/>
    <cellStyle name="40% - Акцент5 2 58" xfId="13921"/>
    <cellStyle name="40% - Акцент5 2 59" xfId="38644"/>
    <cellStyle name="40% - Акцент5 2 6" xfId="2764"/>
    <cellStyle name="40% — акцент5 2 6" xfId="2765"/>
    <cellStyle name="40% - Акцент5 2 6 10" xfId="33252"/>
    <cellStyle name="40% — акцент5 2 6 10" xfId="21906"/>
    <cellStyle name="40% - Акцент5 2 6 11" xfId="36996"/>
    <cellStyle name="40% — акцент5 2 6 11" xfId="29175"/>
    <cellStyle name="40% - Акцент5 2 6 12" xfId="35142"/>
    <cellStyle name="40% — акцент5 2 6 12" xfId="31266"/>
    <cellStyle name="40% - Акцент5 2 6 13" xfId="40965"/>
    <cellStyle name="40% — акцент5 2 6 13" xfId="40966"/>
    <cellStyle name="40% - Акцент5 2 6 14" xfId="46826"/>
    <cellStyle name="40% — акцент5 2 6 14" xfId="46662"/>
    <cellStyle name="40% - Акцент5 2 6 15" xfId="47618"/>
    <cellStyle name="40% — акцент5 2 6 15" xfId="47537"/>
    <cellStyle name="40% - Акцент5 2 6 16" xfId="50097"/>
    <cellStyle name="40% — акцент5 2 6 16" xfId="50098"/>
    <cellStyle name="40% - Акцент5 2 6 2" xfId="7294"/>
    <cellStyle name="40% — акцент5 2 6 2" xfId="7295"/>
    <cellStyle name="40% - Акцент5 2 6 3" xfId="16002"/>
    <cellStyle name="40% — акцент5 2 6 3" xfId="16003"/>
    <cellStyle name="40% - Акцент5 2 6 4" xfId="21517"/>
    <cellStyle name="40% — акцент5 2 6 4" xfId="22692"/>
    <cellStyle name="40% - Акцент5 2 6 5" xfId="18900"/>
    <cellStyle name="40% — акцент5 2 6 5" xfId="19511"/>
    <cellStyle name="40% - Акцент5 2 6 6" xfId="21962"/>
    <cellStyle name="40% — акцент5 2 6 6" xfId="21520"/>
    <cellStyle name="40% - Акцент5 2 6 7" xfId="29806"/>
    <cellStyle name="40% — акцент5 2 6 7" xfId="29542"/>
    <cellStyle name="40% - Акцент5 2 6 8" xfId="23615"/>
    <cellStyle name="40% — акцент5 2 6 8" xfId="18477"/>
    <cellStyle name="40% - Акцент5 2 6 9" xfId="30213"/>
    <cellStyle name="40% — акцент5 2 6 9" xfId="31825"/>
    <cellStyle name="40% - Акцент5 2 60" xfId="41778"/>
    <cellStyle name="40% - Акцент5 2 61" xfId="45219"/>
    <cellStyle name="40% - Акцент5 2 62" xfId="47948"/>
    <cellStyle name="40% - Акцент5 2 7" xfId="2766"/>
    <cellStyle name="40% — акцент5 2 7" xfId="2767"/>
    <cellStyle name="40% - Акцент5 2 7 10" xfId="27712"/>
    <cellStyle name="40% — акцент5 2 7 10" xfId="17259"/>
    <cellStyle name="40% - Акцент5 2 7 11" xfId="36851"/>
    <cellStyle name="40% — акцент5 2 7 11" xfId="36694"/>
    <cellStyle name="40% - Акцент5 2 7 12" xfId="24474"/>
    <cellStyle name="40% — акцент5 2 7 12" xfId="31635"/>
    <cellStyle name="40% - Акцент5 2 7 13" xfId="40967"/>
    <cellStyle name="40% — акцент5 2 7 13" xfId="40968"/>
    <cellStyle name="40% - Акцент5 2 7 14" xfId="46502"/>
    <cellStyle name="40% — акцент5 2 7 14" xfId="46342"/>
    <cellStyle name="40% - Акцент5 2 7 15" xfId="47458"/>
    <cellStyle name="40% — акцент5 2 7 15" xfId="47379"/>
    <cellStyle name="40% - Акцент5 2 7 16" xfId="50099"/>
    <cellStyle name="40% — акцент5 2 7 16" xfId="50100"/>
    <cellStyle name="40% - Акцент5 2 7 2" xfId="7296"/>
    <cellStyle name="40% — акцент5 2 7 2" xfId="7297"/>
    <cellStyle name="40% - Акцент5 2 7 3" xfId="16004"/>
    <cellStyle name="40% — акцент5 2 7 3" xfId="16005"/>
    <cellStyle name="40% - Акцент5 2 7 4" xfId="22405"/>
    <cellStyle name="40% — акцент5 2 7 4" xfId="22104"/>
    <cellStyle name="40% - Акцент5 2 7 5" xfId="21469"/>
    <cellStyle name="40% — акцент5 2 7 5" xfId="23504"/>
    <cellStyle name="40% - Акцент5 2 7 6" xfId="24580"/>
    <cellStyle name="40% — акцент5 2 7 6" xfId="22510"/>
    <cellStyle name="40% - Акцент5 2 7 7" xfId="24625"/>
    <cellStyle name="40% — акцент5 2 7 7" xfId="28449"/>
    <cellStyle name="40% - Акцент5 2 7 8" xfId="26671"/>
    <cellStyle name="40% — акцент5 2 7 8" xfId="29543"/>
    <cellStyle name="40% - Акцент5 2 7 9" xfId="27250"/>
    <cellStyle name="40% — акцент5 2 7 9" xfId="22366"/>
    <cellStyle name="40% - Акцент5 2 8" xfId="2768"/>
    <cellStyle name="40% — акцент5 2 8" xfId="2769"/>
    <cellStyle name="40% - Акцент5 2 8 10" xfId="34207"/>
    <cellStyle name="40% — акцент5 2 8 10" xfId="33787"/>
    <cellStyle name="40% - Акцент5 2 8 11" xfId="36546"/>
    <cellStyle name="40% — акцент5 2 8 11" xfId="36397"/>
    <cellStyle name="40% - Акцент5 2 8 12" xfId="24203"/>
    <cellStyle name="40% — акцент5 2 8 12" xfId="35445"/>
    <cellStyle name="40% - Акцент5 2 8 13" xfId="40969"/>
    <cellStyle name="40% — акцент5 2 8 13" xfId="40970"/>
    <cellStyle name="40% - Акцент5 2 8 14" xfId="46187"/>
    <cellStyle name="40% — акцент5 2 8 14" xfId="43300"/>
    <cellStyle name="40% - Акцент5 2 8 15" xfId="47304"/>
    <cellStyle name="40% — акцент5 2 8 15" xfId="46773"/>
    <cellStyle name="40% - Акцент5 2 8 16" xfId="50101"/>
    <cellStyle name="40% — акцент5 2 8 16" xfId="50102"/>
    <cellStyle name="40% - Акцент5 2 8 2" xfId="7298"/>
    <cellStyle name="40% — акцент5 2 8 2" xfId="7299"/>
    <cellStyle name="40% - Акцент5 2 8 3" xfId="16006"/>
    <cellStyle name="40% — акцент5 2 8 3" xfId="16007"/>
    <cellStyle name="40% - Акцент5 2 8 4" xfId="21814"/>
    <cellStyle name="40% — акцент5 2 8 4" xfId="21518"/>
    <cellStyle name="40% - Акцент5 2 8 5" xfId="22651"/>
    <cellStyle name="40% — акцент5 2 8 5" xfId="19684"/>
    <cellStyle name="40% - Акцент5 2 8 6" xfId="17767"/>
    <cellStyle name="40% — акцент5 2 8 6" xfId="19681"/>
    <cellStyle name="40% - Акцент5 2 8 7" xfId="21333"/>
    <cellStyle name="40% — акцент5 2 8 7" xfId="24210"/>
    <cellStyle name="40% - Акцент5 2 8 8" xfId="23617"/>
    <cellStyle name="40% — акцент5 2 8 8" xfId="30070"/>
    <cellStyle name="40% - Акцент5 2 8 9" xfId="32099"/>
    <cellStyle name="40% — акцент5 2 8 9" xfId="28228"/>
    <cellStyle name="40% - Акцент5 2 9" xfId="2770"/>
    <cellStyle name="40% — акцент5 2 9" xfId="2771"/>
    <cellStyle name="40% - Акцент5 2 9 10" xfId="31254"/>
    <cellStyle name="40% — акцент5 2 9 10" xfId="33308"/>
    <cellStyle name="40% - Акцент5 2 9 11" xfId="32120"/>
    <cellStyle name="40% — акцент5 2 9 11" xfId="30309"/>
    <cellStyle name="40% - Акцент5 2 9 12" xfId="33243"/>
    <cellStyle name="40% — акцент5 2 9 12" xfId="19076"/>
    <cellStyle name="40% - Акцент5 2 9 13" xfId="40971"/>
    <cellStyle name="40% — акцент5 2 9 13" xfId="40972"/>
    <cellStyle name="40% - Акцент5 2 9 14" xfId="46035"/>
    <cellStyle name="40% — акцент5 2 9 14" xfId="45878"/>
    <cellStyle name="40% - Акцент5 2 9 15" xfId="47226"/>
    <cellStyle name="40% — акцент5 2 9 15" xfId="47146"/>
    <cellStyle name="40% - Акцент5 2 9 16" xfId="50103"/>
    <cellStyle name="40% — акцент5 2 9 16" xfId="50104"/>
    <cellStyle name="40% - Акцент5 2 9 2" xfId="7300"/>
    <cellStyle name="40% — акцент5 2 9 2" xfId="7301"/>
    <cellStyle name="40% - Акцент5 2 9 3" xfId="16008"/>
    <cellStyle name="40% — акцент5 2 9 3" xfId="16009"/>
    <cellStyle name="40% - Акцент5 2 9 4" xfId="19987"/>
    <cellStyle name="40% — акцент5 2 9 4" xfId="17108"/>
    <cellStyle name="40% - Акцент5 2 9 5" xfId="25009"/>
    <cellStyle name="40% — акцент5 2 9 5" xfId="18898"/>
    <cellStyle name="40% - Акцент5 2 9 6" xfId="21615"/>
    <cellStyle name="40% — акцент5 2 9 6" xfId="22799"/>
    <cellStyle name="40% - Акцент5 2 9 7" xfId="17075"/>
    <cellStyle name="40% — акцент5 2 9 7" xfId="27616"/>
    <cellStyle name="40% - Акцент5 2 9 8" xfId="28767"/>
    <cellStyle name="40% — акцент5 2 9 8" xfId="30345"/>
    <cellStyle name="40% - Акцент5 2 9 9" xfId="31573"/>
    <cellStyle name="40% — акцент5 2 9 9" xfId="19085"/>
    <cellStyle name="40% — акцент5 20" xfId="2772"/>
    <cellStyle name="40% — акцент5 20 2" xfId="7302"/>
    <cellStyle name="40% — акцент5 21" xfId="2773"/>
    <cellStyle name="40% — акцент5 21 2" xfId="7303"/>
    <cellStyle name="40% — акцент5 22" xfId="2774"/>
    <cellStyle name="40% — акцент5 22 2" xfId="7304"/>
    <cellStyle name="40% — акцент5 23" xfId="2670"/>
    <cellStyle name="40% — акцент5 23 2" xfId="15911"/>
    <cellStyle name="40% — акцент5 24" xfId="3993"/>
    <cellStyle name="40% — акцент5 25" xfId="4239"/>
    <cellStyle name="40% — акцент5 26" xfId="4538"/>
    <cellStyle name="40% — акцент5 27" xfId="4371"/>
    <cellStyle name="40% — акцент5 28" xfId="4677"/>
    <cellStyle name="40% — акцент5 29" xfId="7194"/>
    <cellStyle name="40% - Акцент5 3" xfId="273"/>
    <cellStyle name="40% — акцент5 3" xfId="2776"/>
    <cellStyle name="40% - Акцент5 3 10" xfId="2777"/>
    <cellStyle name="40% — акцент5 3 10" xfId="2778"/>
    <cellStyle name="40% - Акцент5 3 10 10" xfId="28754"/>
    <cellStyle name="40% — акцент5 3 10 10" xfId="28027"/>
    <cellStyle name="40% - Акцент5 3 10 11" xfId="35053"/>
    <cellStyle name="40% — акцент5 3 10 11" xfId="33017"/>
    <cellStyle name="40% - Акцент5 3 10 12" xfId="38156"/>
    <cellStyle name="40% — акцент5 3 10 12" xfId="38079"/>
    <cellStyle name="40% - Акцент5 3 10 13" xfId="40978"/>
    <cellStyle name="40% — акцент5 3 10 13" xfId="40979"/>
    <cellStyle name="40% - Акцент5 3 10 14" xfId="44918"/>
    <cellStyle name="40% — акцент5 3 10 14" xfId="44754"/>
    <cellStyle name="40% - Акцент5 3 10 15" xfId="46140"/>
    <cellStyle name="40% — акцент5 3 10 15" xfId="42558"/>
    <cellStyle name="40% - Акцент5 3 10 16" xfId="50107"/>
    <cellStyle name="40% — акцент5 3 10 16" xfId="50108"/>
    <cellStyle name="40% - Акцент5 3 10 2" xfId="7307"/>
    <cellStyle name="40% — акцент5 3 10 2" xfId="7308"/>
    <cellStyle name="40% - Акцент5 3 10 3" xfId="16015"/>
    <cellStyle name="40% — акцент5 3 10 3" xfId="16016"/>
    <cellStyle name="40% - Акцент5 3 10 4" xfId="24712"/>
    <cellStyle name="40% — акцент5 3 10 4" xfId="24421"/>
    <cellStyle name="40% - Акцент5 3 10 5" xfId="18903"/>
    <cellStyle name="40% — акцент5 3 10 5" xfId="15917"/>
    <cellStyle name="40% - Акцент5 3 10 6" xfId="28259"/>
    <cellStyle name="40% — акцент5 3 10 6" xfId="17876"/>
    <cellStyle name="40% - Акцент5 3 10 7" xfId="18973"/>
    <cellStyle name="40% — акцент5 3 10 7" xfId="29391"/>
    <cellStyle name="40% - Акцент5 3 10 8" xfId="32941"/>
    <cellStyle name="40% — акцент5 3 10 8" xfId="32687"/>
    <cellStyle name="40% - Акцент5 3 10 9" xfId="34702"/>
    <cellStyle name="40% — акцент5 3 10 9" xfId="34472"/>
    <cellStyle name="40% - Акцент5 3 11" xfId="2779"/>
    <cellStyle name="40% — акцент5 3 11" xfId="2780"/>
    <cellStyle name="40% - Акцент5 3 11 10" xfId="36299"/>
    <cellStyle name="40% — акцент5 3 11 10" xfId="36096"/>
    <cellStyle name="40% - Акцент5 3 11 11" xfId="24182"/>
    <cellStyle name="40% — акцент5 3 11 11" xfId="26158"/>
    <cellStyle name="40% - Акцент5 3 11 12" xfId="38000"/>
    <cellStyle name="40% — акцент5 3 11 12" xfId="36602"/>
    <cellStyle name="40% - Акцент5 3 11 13" xfId="40980"/>
    <cellStyle name="40% — акцент5 3 11 13" xfId="40981"/>
    <cellStyle name="40% - Акцент5 3 11 14" xfId="44589"/>
    <cellStyle name="40% — акцент5 3 11 14" xfId="45247"/>
    <cellStyle name="40% - Акцент5 3 11 15" xfId="44329"/>
    <cellStyle name="40% — акцент5 3 11 15" xfId="42530"/>
    <cellStyle name="40% - Акцент5 3 11 16" xfId="50109"/>
    <cellStyle name="40% — акцент5 3 11 16" xfId="50110"/>
    <cellStyle name="40% - Акцент5 3 11 2" xfId="7309"/>
    <cellStyle name="40% — акцент5 3 11 2" xfId="7310"/>
    <cellStyle name="40% - Акцент5 3 11 3" xfId="16017"/>
    <cellStyle name="40% — акцент5 3 11 3" xfId="16018"/>
    <cellStyle name="40% - Акцент5 3 11 4" xfId="24129"/>
    <cellStyle name="40% — акцент5 3 11 4" xfId="23839"/>
    <cellStyle name="40% - Акцент5 3 11 5" xfId="18904"/>
    <cellStyle name="40% — акцент5 3 11 5" xfId="20003"/>
    <cellStyle name="40% - Акцент5 3 11 6" xfId="27976"/>
    <cellStyle name="40% — акцент5 3 11 6" xfId="15304"/>
    <cellStyle name="40% - Акцент5 3 11 7" xfId="23126"/>
    <cellStyle name="40% — акцент5 3 11 7" xfId="28832"/>
    <cellStyle name="40% - Акцент5 3 11 8" xfId="32443"/>
    <cellStyle name="40% — акцент5 3 11 8" xfId="32188"/>
    <cellStyle name="40% - Акцент5 3 11 9" xfId="34243"/>
    <cellStyle name="40% — акцент5 3 11 9" xfId="34008"/>
    <cellStyle name="40% - Акцент5 3 12" xfId="2781"/>
    <cellStyle name="40% — акцент5 3 12" xfId="2782"/>
    <cellStyle name="40% - Акцент5 3 12 10" xfId="35904"/>
    <cellStyle name="40% — акцент5 3 12 10" xfId="35707"/>
    <cellStyle name="40% - Акцент5 3 12 11" xfId="22998"/>
    <cellStyle name="40% — акцент5 3 12 11" xfId="26890"/>
    <cellStyle name="40% - Акцент5 3 12 12" xfId="37917"/>
    <cellStyle name="40% — акцент5 3 12 12" xfId="37834"/>
    <cellStyle name="40% - Акцент5 3 12 13" xfId="40982"/>
    <cellStyle name="40% — акцент5 3 12 13" xfId="40983"/>
    <cellStyle name="40% - Акцент5 3 12 14" xfId="45084"/>
    <cellStyle name="40% — акцент5 3 12 14" xfId="44919"/>
    <cellStyle name="40% - Акцент5 3 12 15" xfId="45037"/>
    <cellStyle name="40% — акцент5 3 12 15" xfId="45989"/>
    <cellStyle name="40% - Акцент5 3 12 16" xfId="50111"/>
    <cellStyle name="40% — акцент5 3 12 16" xfId="50112"/>
    <cellStyle name="40% - Акцент5 3 12 2" xfId="7311"/>
    <cellStyle name="40% — акцент5 3 12 2" xfId="7312"/>
    <cellStyle name="40% - Акцент5 3 12 3" xfId="16019"/>
    <cellStyle name="40% — акцент5 3 12 3" xfId="16020"/>
    <cellStyle name="40% - Акцент5 3 12 4" xfId="23555"/>
    <cellStyle name="40% — акцент5 3 12 4" xfId="23263"/>
    <cellStyle name="40% - Акцент5 3 12 5" xfId="18905"/>
    <cellStyle name="40% — акцент5 3 12 5" xfId="15918"/>
    <cellStyle name="40% - Акцент5 3 12 6" xfId="19393"/>
    <cellStyle name="40% — акцент5 3 12 6" xfId="22350"/>
    <cellStyle name="40% - Акцент5 3 12 7" xfId="19221"/>
    <cellStyle name="40% — акцент5 3 12 7" xfId="22646"/>
    <cellStyle name="40% - Акцент5 3 12 8" xfId="31932"/>
    <cellStyle name="40% — акцент5 3 12 8" xfId="20517"/>
    <cellStyle name="40% - Акцент5 3 12 9" xfId="33783"/>
    <cellStyle name="40% — акцент5 3 12 9" xfId="33544"/>
    <cellStyle name="40% - Акцент5 3 13" xfId="2783"/>
    <cellStyle name="40% — акцент5 3 13" xfId="2784"/>
    <cellStyle name="40% - Акцент5 3 13 10" xfId="35511"/>
    <cellStyle name="40% — акцент5 3 13 10" xfId="28139"/>
    <cellStyle name="40% - Акцент5 3 13 11" xfId="33705"/>
    <cellStyle name="40% — акцент5 3 13 11" xfId="21959"/>
    <cellStyle name="40% - Акцент5 3 13 12" xfId="37756"/>
    <cellStyle name="40% — акцент5 3 13 12" xfId="37679"/>
    <cellStyle name="40% - Акцент5 3 13 13" xfId="40984"/>
    <cellStyle name="40% — акцент5 3 13 13" xfId="40985"/>
    <cellStyle name="40% - Акцент5 3 13 14" xfId="44755"/>
    <cellStyle name="40% — акцент5 3 13 14" xfId="44590"/>
    <cellStyle name="40% - Акцент5 3 13 15" xfId="42557"/>
    <cellStyle name="40% — акцент5 3 13 15" xfId="42593"/>
    <cellStyle name="40% - Акцент5 3 13 16" xfId="50113"/>
    <cellStyle name="40% — акцент5 3 13 16" xfId="50114"/>
    <cellStyle name="40% - Акцент5 3 13 2" xfId="7313"/>
    <cellStyle name="40% — акцент5 3 13 2" xfId="7314"/>
    <cellStyle name="40% - Акцент5 3 13 3" xfId="16021"/>
    <cellStyle name="40% — акцент5 3 13 3" xfId="16022"/>
    <cellStyle name="40% - Акцент5 3 13 4" xfId="22983"/>
    <cellStyle name="40% — акцент5 3 13 4" xfId="19985"/>
    <cellStyle name="40% - Акцент5 3 13 5" xfId="18906"/>
    <cellStyle name="40% — акцент5 3 13 5" xfId="20004"/>
    <cellStyle name="40% - Акцент5 3 13 6" xfId="22879"/>
    <cellStyle name="40% — акцент5 3 13 6" xfId="17963"/>
    <cellStyle name="40% - Акцент5 3 13 7" xfId="20220"/>
    <cellStyle name="40% — акцент5 3 13 7" xfId="24329"/>
    <cellStyle name="40% - Акцент5 3 13 8" xfId="31671"/>
    <cellStyle name="40% — акцент5 3 13 8" xfId="31419"/>
    <cellStyle name="40% - Акцент5 3 13 9" xfId="33304"/>
    <cellStyle name="40% — акцент5 3 13 9" xfId="33079"/>
    <cellStyle name="40% - Акцент5 3 14" xfId="2785"/>
    <cellStyle name="40% — акцент5 3 14" xfId="2786"/>
    <cellStyle name="40% - Акцент5 3 14 10" xfId="35319"/>
    <cellStyle name="40% — акцент5 3 14 10" xfId="35122"/>
    <cellStyle name="40% - Акцент5 3 14 11" xfId="37605"/>
    <cellStyle name="40% — акцент5 3 14 11" xfId="37456"/>
    <cellStyle name="40% - Акцент5 3 14 12" xfId="18568"/>
    <cellStyle name="40% — акцент5 3 14 12" xfId="21347"/>
    <cellStyle name="40% - Акцент5 3 14 13" xfId="40986"/>
    <cellStyle name="40% — акцент5 3 14 13" xfId="40987"/>
    <cellStyle name="40% - Акцент5 3 14 14" xfId="43298"/>
    <cellStyle name="40% — акцент5 3 14 14" xfId="41974"/>
    <cellStyle name="40% - Акцент5 3 14 15" xfId="42903"/>
    <cellStyle name="40% — акцент5 3 14 15" xfId="44399"/>
    <cellStyle name="40% - Акцент5 3 14 16" xfId="50115"/>
    <cellStyle name="40% — акцент5 3 14 16" xfId="50116"/>
    <cellStyle name="40% - Акцент5 3 14 2" xfId="7315"/>
    <cellStyle name="40% — акцент5 3 14 2" xfId="7316"/>
    <cellStyle name="40% - Акцент5 3 14 3" xfId="16023"/>
    <cellStyle name="40% — акцент5 3 14 3" xfId="16024"/>
    <cellStyle name="40% - Акцент5 3 14 4" xfId="19984"/>
    <cellStyle name="40% — акцент5 3 14 4" xfId="17726"/>
    <cellStyle name="40% - Акцент5 3 14 5" xfId="27699"/>
    <cellStyle name="40% — акцент5 3 14 5" xfId="27402"/>
    <cellStyle name="40% - Акцент5 3 14 6" xfId="17361"/>
    <cellStyle name="40% — акцент5 3 14 6" xfId="26398"/>
    <cellStyle name="40% - Акцент5 3 14 7" xfId="13860"/>
    <cellStyle name="40% — акцент5 3 14 7" xfId="22850"/>
    <cellStyle name="40% - Акцент5 3 14 8" xfId="23329"/>
    <cellStyle name="40% — акцент5 3 14 8" xfId="28665"/>
    <cellStyle name="40% - Акцент5 3 14 9" xfId="26894"/>
    <cellStyle name="40% — акцент5 3 14 9" xfId="30546"/>
    <cellStyle name="40% - Акцент5 3 15" xfId="2787"/>
    <cellStyle name="40% — акцент5 3 15" xfId="2788"/>
    <cellStyle name="40% - Акцент5 3 15 10" xfId="34919"/>
    <cellStyle name="40% — акцент5 3 15 10" xfId="14443"/>
    <cellStyle name="40% - Акцент5 3 15 11" xfId="37302"/>
    <cellStyle name="40% — акцент5 3 15 11" xfId="37151"/>
    <cellStyle name="40% - Акцент5 3 15 12" xfId="30467"/>
    <cellStyle name="40% — акцент5 3 15 12" xfId="33680"/>
    <cellStyle name="40% - Акцент5 3 15 13" xfId="40988"/>
    <cellStyle name="40% — акцент5 3 15 13" xfId="40989"/>
    <cellStyle name="40% - Акцент5 3 15 14" xfId="43299"/>
    <cellStyle name="40% — акцент5 3 15 14" xfId="40841"/>
    <cellStyle name="40% - Акцент5 3 15 15" xfId="39636"/>
    <cellStyle name="40% — акцент5 3 15 15" xfId="42200"/>
    <cellStyle name="40% - Акцент5 3 15 16" xfId="50117"/>
    <cellStyle name="40% — акцент5 3 15 16" xfId="50118"/>
    <cellStyle name="40% - Акцент5 3 15 2" xfId="7317"/>
    <cellStyle name="40% — акцент5 3 15 2" xfId="7318"/>
    <cellStyle name="40% - Акцент5 3 15 3" xfId="16025"/>
    <cellStyle name="40% — акцент5 3 15 3" xfId="16026"/>
    <cellStyle name="40% - Акцент5 3 15 4" xfId="17454"/>
    <cellStyle name="40% — акцент5 3 15 4" xfId="17599"/>
    <cellStyle name="40% - Акцент5 3 15 5" xfId="27114"/>
    <cellStyle name="40% — акцент5 3 15 5" xfId="26819"/>
    <cellStyle name="40% - Акцент5 3 15 6" xfId="19303"/>
    <cellStyle name="40% — акцент5 3 15 6" xfId="26385"/>
    <cellStyle name="40% - Акцент5 3 15 7" xfId="26721"/>
    <cellStyle name="40% — акцент5 3 15 7" xfId="22019"/>
    <cellStyle name="40% - Акцент5 3 15 8" xfId="20188"/>
    <cellStyle name="40% — акцент5 3 15 8" xfId="21700"/>
    <cellStyle name="40% - Акцент5 3 15 9" xfId="16783"/>
    <cellStyle name="40% — акцент5 3 15 9" xfId="24037"/>
    <cellStyle name="40% - Акцент5 3 16" xfId="2789"/>
    <cellStyle name="40% — акцент5 3 16" xfId="2790"/>
    <cellStyle name="40% - Акцент5 3 16 10" xfId="32129"/>
    <cellStyle name="40% — акцент5 3 16 10" xfId="24381"/>
    <cellStyle name="40% - Акцент5 3 16 11" xfId="36997"/>
    <cellStyle name="40% — акцент5 3 16 11" xfId="36852"/>
    <cellStyle name="40% - Акцент5 3 16 12" xfId="22488"/>
    <cellStyle name="40% — акцент5 3 16 12" xfId="34385"/>
    <cellStyle name="40% - Акцент5 3 16 13" xfId="40990"/>
    <cellStyle name="40% — акцент5 3 16 13" xfId="40991"/>
    <cellStyle name="40% - Акцент5 3 16 14" xfId="46827"/>
    <cellStyle name="40% — акцент5 3 16 14" xfId="46663"/>
    <cellStyle name="40% - Акцент5 3 16 15" xfId="47619"/>
    <cellStyle name="40% — акцент5 3 16 15" xfId="47538"/>
    <cellStyle name="40% - Акцент5 3 16 16" xfId="50119"/>
    <cellStyle name="40% — акцент5 3 16 16" xfId="50120"/>
    <cellStyle name="40% - Акцент5 3 16 2" xfId="7319"/>
    <cellStyle name="40% — акцент5 3 16 2" xfId="7320"/>
    <cellStyle name="40% - Акцент5 3 16 3" xfId="16027"/>
    <cellStyle name="40% — акцент5 3 16 3" xfId="16028"/>
    <cellStyle name="40% - Акцент5 3 16 4" xfId="17327"/>
    <cellStyle name="40% — акцент5 3 16 4" xfId="17107"/>
    <cellStyle name="40% - Акцент5 3 16 5" xfId="26532"/>
    <cellStyle name="40% — акцент5 3 16 5" xfId="21371"/>
    <cellStyle name="40% - Акцент5 3 16 6" xfId="22570"/>
    <cellStyle name="40% — акцент5 3 16 6" xfId="21439"/>
    <cellStyle name="40% - Акцент5 3 16 7" xfId="22648"/>
    <cellStyle name="40% — акцент5 3 16 7" xfId="21744"/>
    <cellStyle name="40% - Акцент5 3 16 8" xfId="30768"/>
    <cellStyle name="40% — акцент5 3 16 8" xfId="29952"/>
    <cellStyle name="40% - Акцент5 3 16 9" xfId="15369"/>
    <cellStyle name="40% — акцент5 3 16 9" xfId="17106"/>
    <cellStyle name="40% - Акцент5 3 17" xfId="2791"/>
    <cellStyle name="40% — акцент5 3 17" xfId="7306"/>
    <cellStyle name="40% - Акцент5 3 17 10" xfId="23804"/>
    <cellStyle name="40% - Акцент5 3 17 11" xfId="36695"/>
    <cellStyle name="40% - Акцент5 3 17 12" xfId="27898"/>
    <cellStyle name="40% - Акцент5 3 17 13" xfId="40992"/>
    <cellStyle name="40% - Акцент5 3 17 14" xfId="46503"/>
    <cellStyle name="40% - Акцент5 3 17 15" xfId="47459"/>
    <cellStyle name="40% - Акцент5 3 17 16" xfId="50121"/>
    <cellStyle name="40% - Акцент5 3 17 2" xfId="7321"/>
    <cellStyle name="40% - Акцент5 3 17 3" xfId="16029"/>
    <cellStyle name="40% - Акцент5 3 17 4" xfId="19986"/>
    <cellStyle name="40% - Акцент5 3 17 5" xfId="26244"/>
    <cellStyle name="40% - Акцент5 3 17 6" xfId="26113"/>
    <cellStyle name="40% - Акцент5 3 17 7" xfId="31141"/>
    <cellStyle name="40% - Акцент5 3 17 8" xfId="26034"/>
    <cellStyle name="40% - Акцент5 3 17 9" xfId="17187"/>
    <cellStyle name="40% - Акцент5 3 18" xfId="2792"/>
    <cellStyle name="40% — акцент5 3 18" xfId="16014"/>
    <cellStyle name="40% - Акцент5 3 18 10" xfId="36547"/>
    <cellStyle name="40% - Акцент5 3 18 11" xfId="27619"/>
    <cellStyle name="40% - Акцент5 3 18 12" xfId="40993"/>
    <cellStyle name="40% - Акцент5 3 18 13" xfId="46343"/>
    <cellStyle name="40% - Акцент5 3 18 14" xfId="47380"/>
    <cellStyle name="40% - Акцент5 3 18 15" xfId="50122"/>
    <cellStyle name="40% - Акцент5 3 18 2" xfId="7322"/>
    <cellStyle name="40% - Акцент5 3 18 3" xfId="15902"/>
    <cellStyle name="40% - Акцент5 3 18 4" xfId="25960"/>
    <cellStyle name="40% - Акцент5 3 18 5" xfId="25552"/>
    <cellStyle name="40% - Акцент5 3 18 6" xfId="30864"/>
    <cellStyle name="40% - Акцент5 3 18 7" xfId="21766"/>
    <cellStyle name="40% - Акцент5 3 18 8" xfId="31381"/>
    <cellStyle name="40% - Акцент5 3 18 9" xfId="30769"/>
    <cellStyle name="40% - Акцент5 3 19" xfId="2793"/>
    <cellStyle name="40% — акцент5 3 19" xfId="25007"/>
    <cellStyle name="40% - Акцент5 3 19 10" xfId="17382"/>
    <cellStyle name="40% - Акцент5 3 19 11" xfId="40994"/>
    <cellStyle name="40% - Акцент5 3 19 12" xfId="46188"/>
    <cellStyle name="40% - Акцент5 3 19 13" xfId="47305"/>
    <cellStyle name="40% - Акцент5 3 19 14" xfId="50123"/>
    <cellStyle name="40% - Акцент5 3 19 2" xfId="7323"/>
    <cellStyle name="40% - Акцент5 3 19 3" xfId="25665"/>
    <cellStyle name="40% - Акцент5 3 19 4" xfId="17276"/>
    <cellStyle name="40% - Акцент5 3 19 5" xfId="30602"/>
    <cellStyle name="40% - Акцент5 3 19 6" xfId="20194"/>
    <cellStyle name="40% - Акцент5 3 19 7" xfId="29618"/>
    <cellStyle name="40% - Акцент5 3 19 8" xfId="25873"/>
    <cellStyle name="40% - Акцент5 3 19 9" xfId="36398"/>
    <cellStyle name="40% - Акцент5 3 2" xfId="274"/>
    <cellStyle name="40% — акцент5 3 2" xfId="2794"/>
    <cellStyle name="40% - Акцент5 3 2 10" xfId="4714"/>
    <cellStyle name="40% — акцент5 3 2 10" xfId="28435"/>
    <cellStyle name="40% - Акцент5 3 2 11" xfId="7324"/>
    <cellStyle name="40% — акцент5 3 2 11" xfId="25799"/>
    <cellStyle name="40% - Акцент5 3 2 12" xfId="8853"/>
    <cellStyle name="40% — акцент5 3 2 12" xfId="32135"/>
    <cellStyle name="40% - Акцент5 3 2 13" xfId="9172"/>
    <cellStyle name="40% — акцент5 3 2 13" xfId="40995"/>
    <cellStyle name="40% - Акцент5 3 2 14" xfId="9490"/>
    <cellStyle name="40% — акцент5 3 2 14" xfId="46036"/>
    <cellStyle name="40% - Акцент5 3 2 15" xfId="9808"/>
    <cellStyle name="40% — акцент5 3 2 15" xfId="47227"/>
    <cellStyle name="40% - Акцент5 3 2 16" xfId="10126"/>
    <cellStyle name="40% — акцент5 3 2 16" xfId="50124"/>
    <cellStyle name="40% - Акцент5 3 2 17" xfId="10444"/>
    <cellStyle name="40% - Акцент5 3 2 18" xfId="10762"/>
    <cellStyle name="40% - Акцент5 3 2 19" xfId="11080"/>
    <cellStyle name="40% - Акцент5 3 2 2" xfId="2795"/>
    <cellStyle name="40% — акцент5 3 2 2" xfId="7325"/>
    <cellStyle name="40% - Акцент5 3 2 2 10" xfId="32563"/>
    <cellStyle name="40% - Акцент5 3 2 2 11" xfId="31897"/>
    <cellStyle name="40% - Акцент5 3 2 2 12" xfId="31800"/>
    <cellStyle name="40% - Акцент5 3 2 2 13" xfId="40996"/>
    <cellStyle name="40% - Акцент5 3 2 2 14" xfId="45879"/>
    <cellStyle name="40% - Акцент5 3 2 2 15" xfId="47147"/>
    <cellStyle name="40% - Акцент5 3 2 2 16" xfId="50125"/>
    <cellStyle name="40% - Акцент5 3 2 2 2" xfId="7326"/>
    <cellStyle name="40% - Акцент5 3 2 2 3" xfId="16033"/>
    <cellStyle name="40% - Акцент5 3 2 2 4" xfId="19982"/>
    <cellStyle name="40% - Акцент5 3 2 2 5" xfId="24621"/>
    <cellStyle name="40% - Акцент5 3 2 2 6" xfId="22307"/>
    <cellStyle name="40% - Акцент5 3 2 2 7" xfId="30066"/>
    <cellStyle name="40% - Акцент5 3 2 2 8" xfId="29690"/>
    <cellStyle name="40% - Акцент5 3 2 2 9" xfId="32649"/>
    <cellStyle name="40% - Акцент5 3 2 20" xfId="11398"/>
    <cellStyle name="40% - Акцент5 3 2 21" xfId="11716"/>
    <cellStyle name="40% - Акцент5 3 2 22" xfId="12034"/>
    <cellStyle name="40% - Акцент5 3 2 23" xfId="12351"/>
    <cellStyle name="40% - Акцент5 3 2 24" xfId="12670"/>
    <cellStyle name="40% - Акцент5 3 2 25" xfId="12987"/>
    <cellStyle name="40% - Акцент5 3 2 26" xfId="13305"/>
    <cellStyle name="40% - Акцент5 3 2 27" xfId="13628"/>
    <cellStyle name="40% - Акцент5 3 2 28" xfId="13740"/>
    <cellStyle name="40% - Акцент5 3 2 29" xfId="19758"/>
    <cellStyle name="40% - Акцент5 3 2 3" xfId="2796"/>
    <cellStyle name="40% — акцент5 3 2 3" xfId="16032"/>
    <cellStyle name="40% - Акцент5 3 2 3 10" xfId="36189"/>
    <cellStyle name="40% - Акцент5 3 2 3 11" xfId="34625"/>
    <cellStyle name="40% - Акцент5 3 2 3 12" xfId="40997"/>
    <cellStyle name="40% - Акцент5 3 2 3 13" xfId="45722"/>
    <cellStyle name="40% - Акцент5 3 2 3 14" xfId="47068"/>
    <cellStyle name="40% - Акцент5 3 2 3 15" xfId="50126"/>
    <cellStyle name="40% - Акцент5 3 2 3 2" xfId="7327"/>
    <cellStyle name="40% - Акцент5 3 2 3 3" xfId="15898"/>
    <cellStyle name="40% - Акцент5 3 2 3 4" xfId="23457"/>
    <cellStyle name="40% - Акцент5 3 2 3 5" xfId="24040"/>
    <cellStyle name="40% - Акцент5 3 2 3 6" xfId="27793"/>
    <cellStyle name="40% - Акцент5 3 2 3 7" xfId="20359"/>
    <cellStyle name="40% - Акцент5 3 2 3 8" xfId="31675"/>
    <cellStyle name="40% - Акцент5 3 2 3 9" xfId="33453"/>
    <cellStyle name="40% - Акцент5 3 2 30" xfId="26081"/>
    <cellStyle name="40% - Акцент5 3 2 31" xfId="16767"/>
    <cellStyle name="40% - Акцент5 3 2 32" xfId="17542"/>
    <cellStyle name="40% - Акцент5 3 2 33" xfId="31305"/>
    <cellStyle name="40% - Акцент5 3 2 34" xfId="23454"/>
    <cellStyle name="40% - Акцент5 3 2 35" xfId="34756"/>
    <cellStyle name="40% - Акцент5 3 2 36" xfId="34730"/>
    <cellStyle name="40% - Акцент5 3 2 37" xfId="38647"/>
    <cellStyle name="40% - Акцент5 3 2 38" xfId="41777"/>
    <cellStyle name="40% - Акцент5 3 2 39" xfId="44504"/>
    <cellStyle name="40% - Акцент5 3 2 4" xfId="2797"/>
    <cellStyle name="40% — акцент5 3 2 4" xfId="15899"/>
    <cellStyle name="40% - Акцент5 3 2 4 10" xfId="32134"/>
    <cellStyle name="40% - Акцент5 3 2 4 11" xfId="40998"/>
    <cellStyle name="40% - Акцент5 3 2 4 12" xfId="45570"/>
    <cellStyle name="40% - Акцент5 3 2 4 13" xfId="46989"/>
    <cellStyle name="40% - Акцент5 3 2 4 14" xfId="50127"/>
    <cellStyle name="40% - Акцент5 3 2 4 2" xfId="7328"/>
    <cellStyle name="40% - Акцент5 3 2 4 3" xfId="18242"/>
    <cellStyle name="40% - Акцент5 3 2 4 4" xfId="24010"/>
    <cellStyle name="40% - Акцент5 3 2 4 5" xfId="29803"/>
    <cellStyle name="40% - Акцент5 3 2 4 6" xfId="16728"/>
    <cellStyle name="40% - Акцент5 3 2 4 7" xfId="23800"/>
    <cellStyle name="40% - Акцент5 3 2 4 8" xfId="32876"/>
    <cellStyle name="40% - Акцент5 3 2 4 9" xfId="27059"/>
    <cellStyle name="40% - Акцент5 3 2 40" xfId="47951"/>
    <cellStyle name="40% - Акцент5 3 2 5" xfId="2798"/>
    <cellStyle name="40% — акцент5 3 2 5" xfId="18108"/>
    <cellStyle name="40% - Акцент5 3 2 5 10" xfId="40999"/>
    <cellStyle name="40% - Акцент5 3 2 5 11" xfId="45406"/>
    <cellStyle name="40% - Акцент5 3 2 5 12" xfId="46909"/>
    <cellStyle name="40% - Акцент5 3 2 5 13" xfId="50128"/>
    <cellStyle name="40% - Акцент5 3 2 5 2" xfId="7329"/>
    <cellStyle name="40% - Акцент5 3 2 5 3" xfId="29387"/>
    <cellStyle name="40% - Акцент5 3 2 5 4" xfId="29539"/>
    <cellStyle name="40% - Акцент5 3 2 5 5" xfId="14036"/>
    <cellStyle name="40% - Акцент5 3 2 5 6" xfId="19138"/>
    <cellStyle name="40% - Акцент5 3 2 5 7" xfId="19322"/>
    <cellStyle name="40% - Акцент5 3 2 5 8" xfId="18459"/>
    <cellStyle name="40% - Акцент5 3 2 5 9" xfId="36754"/>
    <cellStyle name="40% - Акцент5 3 2 6" xfId="4006"/>
    <cellStyle name="40% — акцент5 3 2 6" xfId="21584"/>
    <cellStyle name="40% - Акцент5 3 2 7" xfId="4248"/>
    <cellStyle name="40% — акцент5 3 2 7" xfId="30341"/>
    <cellStyle name="40% - Акцент5 3 2 8" xfId="4551"/>
    <cellStyle name="40% — акцент5 3 2 8" xfId="30424"/>
    <cellStyle name="40% - Акцент5 3 2 9" xfId="4334"/>
    <cellStyle name="40% — акцент5 3 2 9" xfId="29309"/>
    <cellStyle name="40% - Акцент5 3 20" xfId="2799"/>
    <cellStyle name="40% — акцент5 3 20" xfId="25588"/>
    <cellStyle name="40% - Акцент5 3 20 10" xfId="41000"/>
    <cellStyle name="40% - Акцент5 3 20 11" xfId="43296"/>
    <cellStyle name="40% - Акцент5 3 20 12" xfId="42902"/>
    <cellStyle name="40% - Акцент5 3 20 13" xfId="50129"/>
    <cellStyle name="40% - Акцент5 3 20 2" xfId="7330"/>
    <cellStyle name="40% - Акцент5 3 20 3" xfId="29115"/>
    <cellStyle name="40% - Акцент5 3 20 4" xfId="26129"/>
    <cellStyle name="40% - Акцент5 3 20 5" xfId="18559"/>
    <cellStyle name="40% - Акцент5 3 20 6" xfId="24520"/>
    <cellStyle name="40% - Акцент5 3 20 7" xfId="26752"/>
    <cellStyle name="40% - Акцент5 3 20 8" xfId="32118"/>
    <cellStyle name="40% - Акцент5 3 20 9" xfId="18393"/>
    <cellStyle name="40% - Акцент5 3 21" xfId="2800"/>
    <cellStyle name="40% — акцент5 3 21" xfId="28538"/>
    <cellStyle name="40% - Акцент5 3 21 10" xfId="44382"/>
    <cellStyle name="40% - Акцент5 3 21 11" xfId="46737"/>
    <cellStyle name="40% - Акцент5 3 21 12" xfId="50130"/>
    <cellStyle name="40% - Акцент5 3 21 2" xfId="7331"/>
    <cellStyle name="40% - Акцент5 3 21 3" xfId="29178"/>
    <cellStyle name="40% - Акцент5 3 21 4" xfId="24648"/>
    <cellStyle name="40% - Акцент5 3 21 5" xfId="31936"/>
    <cellStyle name="40% - Акцент5 3 21 6" xfId="17077"/>
    <cellStyle name="40% - Акцент5 3 21 7" xfId="34877"/>
    <cellStyle name="40% - Акцент5 3 21 8" xfId="38315"/>
    <cellStyle name="40% - Акцент5 3 21 9" xfId="41001"/>
    <cellStyle name="40% - Акцент5 3 22" xfId="2801"/>
    <cellStyle name="40% — акцент5 3 22" xfId="28498"/>
    <cellStyle name="40% - Акцент5 3 22 10" xfId="42604"/>
    <cellStyle name="40% - Акцент5 3 22 11" xfId="50131"/>
    <cellStyle name="40% - Акцент5 3 22 2" xfId="7332"/>
    <cellStyle name="40% - Акцент5 3 22 3" xfId="14260"/>
    <cellStyle name="40% - Акцент5 3 22 4" xfId="21715"/>
    <cellStyle name="40% - Акцент5 3 22 5" xfId="34665"/>
    <cellStyle name="40% - Акцент5 3 22 6" xfId="35080"/>
    <cellStyle name="40% - Акцент5 3 22 7" xfId="38233"/>
    <cellStyle name="40% - Акцент5 3 22 8" xfId="41002"/>
    <cellStyle name="40% - Акцент5 3 22 9" xfId="44425"/>
    <cellStyle name="40% - Акцент5 3 23" xfId="2802"/>
    <cellStyle name="40% — акцент5 3 23" xfId="27281"/>
    <cellStyle name="40% - Акцент5 3 23 10" xfId="50132"/>
    <cellStyle name="40% - Акцент5 3 23 2" xfId="7333"/>
    <cellStyle name="40% - Акцент5 3 23 3" xfId="32192"/>
    <cellStyle name="40% - Акцент5 3 23 4" xfId="27331"/>
    <cellStyle name="40% - Акцент5 3 23 5" xfId="35670"/>
    <cellStyle name="40% - Акцент5 3 23 6" xfId="38157"/>
    <cellStyle name="40% - Акцент5 3 23 7" xfId="41003"/>
    <cellStyle name="40% - Акцент5 3 23 8" xfId="43295"/>
    <cellStyle name="40% - Акцент5 3 23 9" xfId="44538"/>
    <cellStyle name="40% - Акцент5 3 24" xfId="2803"/>
    <cellStyle name="40% — акцент5 3 24" xfId="15510"/>
    <cellStyle name="40% - Акцент5 3 24 2" xfId="7334"/>
    <cellStyle name="40% - Акцент5 3 24 3" xfId="29928"/>
    <cellStyle name="40% - Акцент5 3 24 4" xfId="28976"/>
    <cellStyle name="40% - Акцент5 3 24 5" xfId="38080"/>
    <cellStyle name="40% - Акцент5 3 24 6" xfId="41004"/>
    <cellStyle name="40% - Акцент5 3 24 7" xfId="42336"/>
    <cellStyle name="40% - Акцент5 3 24 8" xfId="42960"/>
    <cellStyle name="40% - Акцент5 3 24 9" xfId="50133"/>
    <cellStyle name="40% - Акцент5 3 25" xfId="2775"/>
    <cellStyle name="40% — акцент5 3 25" xfId="27841"/>
    <cellStyle name="40% - Акцент5 3 25 2" xfId="16013"/>
    <cellStyle name="40% - Акцент5 3 25 3" xfId="28905"/>
    <cellStyle name="40% - Акцент5 3 25 4" xfId="38314"/>
    <cellStyle name="40% - Акцент5 3 25 5" xfId="40976"/>
    <cellStyle name="40% - Акцент5 3 25 6" xfId="45246"/>
    <cellStyle name="40% - Акцент5 3 25 7" xfId="46145"/>
    <cellStyle name="40% - Акцент5 3 25 8" xfId="50105"/>
    <cellStyle name="40% - Акцент5 3 26" xfId="4005"/>
    <cellStyle name="40% — акцент5 3 26" xfId="23574"/>
    <cellStyle name="40% - Акцент5 3 27" xfId="4247"/>
    <cellStyle name="40% — акцент5 3 27" xfId="38232"/>
    <cellStyle name="40% - Акцент5 3 28" xfId="4550"/>
    <cellStyle name="40% — акцент5 3 28" xfId="40977"/>
    <cellStyle name="40% - Акцент5 3 29" xfId="4336"/>
    <cellStyle name="40% — акцент5 3 29" xfId="45083"/>
    <cellStyle name="40% - Акцент5 3 3" xfId="2804"/>
    <cellStyle name="40% — акцент5 3 3" xfId="2805"/>
    <cellStyle name="40% - Акцент5 3 3 10" xfId="36300"/>
    <cellStyle name="40% — акцент5 3 3 10" xfId="36097"/>
    <cellStyle name="40% - Акцент5 3 3 11" xfId="30538"/>
    <cellStyle name="40% — акцент5 3 3 11" xfId="34787"/>
    <cellStyle name="40% - Акцент5 3 3 12" xfId="38001"/>
    <cellStyle name="40% — акцент5 3 3 12" xfId="37918"/>
    <cellStyle name="40% - Акцент5 3 3 13" xfId="41005"/>
    <cellStyle name="40% — акцент5 3 3 13" xfId="41006"/>
    <cellStyle name="40% - Акцент5 3 3 14" xfId="42215"/>
    <cellStyle name="40% — акцент5 3 3 14" xfId="42273"/>
    <cellStyle name="40% - Акцент5 3 3 15" xfId="45042"/>
    <cellStyle name="40% — акцент5 3 3 15" xfId="45531"/>
    <cellStyle name="40% - Акцент5 3 3 16" xfId="50134"/>
    <cellStyle name="40% — акцент5 3 3 16" xfId="50135"/>
    <cellStyle name="40% - Акцент5 3 3 2" xfId="7335"/>
    <cellStyle name="40% — акцент5 3 3 2" xfId="7336"/>
    <cellStyle name="40% - Акцент5 3 3 3" xfId="16042"/>
    <cellStyle name="40% — акцент5 3 3 3" xfId="16043"/>
    <cellStyle name="40% - Акцент5 3 3 4" xfId="15894"/>
    <cellStyle name="40% — акцент5 3 3 4" xfId="25583"/>
    <cellStyle name="40% - Акцент5 3 3 5" xfId="18380"/>
    <cellStyle name="40% — акцент5 3 3 5" xfId="18483"/>
    <cellStyle name="40% - Акцент5 3 3 6" xfId="16733"/>
    <cellStyle name="40% — акцент5 3 3 6" xfId="20757"/>
    <cellStyle name="40% - Акцент5 3 3 7" xfId="27358"/>
    <cellStyle name="40% — акцент5 3 3 7" xfId="23287"/>
    <cellStyle name="40% - Акцент5 3 3 8" xfId="32444"/>
    <cellStyle name="40% — акцент5 3 3 8" xfId="32189"/>
    <cellStyle name="40% - Акцент5 3 3 9" xfId="24831"/>
    <cellStyle name="40% — акцент5 3 3 9" xfId="28630"/>
    <cellStyle name="40% - Акцент5 3 30" xfId="4712"/>
    <cellStyle name="40% — акцент5 3 30" xfId="45200"/>
    <cellStyle name="40% - Акцент5 3 31" xfId="7305"/>
    <cellStyle name="40% — акцент5 3 31" xfId="50106"/>
    <cellStyle name="40% - Акцент5 3 32" xfId="8497"/>
    <cellStyle name="40% - Акцент5 3 32 2" xfId="21194"/>
    <cellStyle name="40% - Акцент5 3 33" xfId="8344"/>
    <cellStyle name="40% - Акцент5 3 33 2" xfId="21041"/>
    <cellStyle name="40% - Акцент5 3 34" xfId="8852"/>
    <cellStyle name="40% - Акцент5 3 35" xfId="9171"/>
    <cellStyle name="40% - Акцент5 3 36" xfId="9489"/>
    <cellStyle name="40% - Акцент5 3 37" xfId="9807"/>
    <cellStyle name="40% - Акцент5 3 38" xfId="10125"/>
    <cellStyle name="40% - Акцент5 3 39" xfId="10443"/>
    <cellStyle name="40% - Акцент5 3 4" xfId="2806"/>
    <cellStyle name="40% — акцент5 3 4" xfId="2807"/>
    <cellStyle name="40% - Акцент5 3 4 10" xfId="35905"/>
    <cellStyle name="40% — акцент5 3 4 10" xfId="35708"/>
    <cellStyle name="40% - Акцент5 3 4 11" xfId="30132"/>
    <cellStyle name="40% — акцент5 3 4 11" xfId="34996"/>
    <cellStyle name="40% - Акцент5 3 4 12" xfId="37835"/>
    <cellStyle name="40% — акцент5 3 4 12" xfId="37757"/>
    <cellStyle name="40% - Акцент5 3 4 13" xfId="41007"/>
    <cellStyle name="40% — акцент5 3 4 13" xfId="41008"/>
    <cellStyle name="40% - Акцент5 3 4 14" xfId="42117"/>
    <cellStyle name="40% — акцент5 3 4 14" xfId="41973"/>
    <cellStyle name="40% - Акцент5 3 4 15" xfId="46306"/>
    <cellStyle name="40% — акцент5 3 4 15" xfId="43032"/>
    <cellStyle name="40% - Акцент5 3 4 16" xfId="50136"/>
    <cellStyle name="40% — акцент5 3 4 16" xfId="50137"/>
    <cellStyle name="40% - Акцент5 3 4 2" xfId="7337"/>
    <cellStyle name="40% — акцент5 3 4 2" xfId="7338"/>
    <cellStyle name="40% - Акцент5 3 4 3" xfId="16044"/>
    <cellStyle name="40% — акцент5 3 4 3" xfId="16045"/>
    <cellStyle name="40% - Акцент5 3 4 4" xfId="25294"/>
    <cellStyle name="40% — акцент5 3 4 4" xfId="25004"/>
    <cellStyle name="40% - Акцент5 3 4 5" xfId="21930"/>
    <cellStyle name="40% — акцент5 3 4 5" xfId="19685"/>
    <cellStyle name="40% - Акцент5 3 4 6" xfId="20689"/>
    <cellStyle name="40% — акцент5 3 4 6" xfId="21324"/>
    <cellStyle name="40% - Акцент5 3 4 7" xfId="18072"/>
    <cellStyle name="40% — акцент5 3 4 7" xfId="24149"/>
    <cellStyle name="40% - Акцент5 3 4 8" xfId="31933"/>
    <cellStyle name="40% — акцент5 3 4 8" xfId="31672"/>
    <cellStyle name="40% - Акцент5 3 4 9" xfId="20701"/>
    <cellStyle name="40% — акцент5 3 4 9" xfId="34698"/>
    <cellStyle name="40% - Акцент5 3 40" xfId="10761"/>
    <cellStyle name="40% - Акцент5 3 41" xfId="11079"/>
    <cellStyle name="40% - Акцент5 3 42" xfId="11397"/>
    <cellStyle name="40% - Акцент5 3 43" xfId="11715"/>
    <cellStyle name="40% - Акцент5 3 44" xfId="12033"/>
    <cellStyle name="40% - Акцент5 3 45" xfId="12350"/>
    <cellStyle name="40% - Акцент5 3 46" xfId="12669"/>
    <cellStyle name="40% - Акцент5 3 47" xfId="12986"/>
    <cellStyle name="40% - Акцент5 3 48" xfId="13304"/>
    <cellStyle name="40% - Акцент5 3 49" xfId="13627"/>
    <cellStyle name="40% - Акцент5 3 5" xfId="2808"/>
    <cellStyle name="40% — акцент5 3 5" xfId="2809"/>
    <cellStyle name="40% - Акцент5 3 5 10" xfId="35512"/>
    <cellStyle name="40% — акцент5 3 5 10" xfId="35320"/>
    <cellStyle name="40% - Акцент5 3 5 11" xfId="35200"/>
    <cellStyle name="40% — акцент5 3 5 11" xfId="35393"/>
    <cellStyle name="40% - Акцент5 3 5 12" xfId="37680"/>
    <cellStyle name="40% — акцент5 3 5 12" xfId="35436"/>
    <cellStyle name="40% - Акцент5 3 5 13" xfId="41009"/>
    <cellStyle name="40% — акцент5 3 5 13" xfId="41010"/>
    <cellStyle name="40% - Акцент5 3 5 14" xfId="43297"/>
    <cellStyle name="40% — акцент5 3 5 14" xfId="43294"/>
    <cellStyle name="40% - Акцент5 3 5 15" xfId="41920"/>
    <cellStyle name="40% — акцент5 3 5 15" xfId="44702"/>
    <cellStyle name="40% - Акцент5 3 5 16" xfId="50138"/>
    <cellStyle name="40% — акцент5 3 5 16" xfId="50139"/>
    <cellStyle name="40% - Акцент5 3 5 2" xfId="7339"/>
    <cellStyle name="40% — акцент5 3 5 2" xfId="7340"/>
    <cellStyle name="40% - Акцент5 3 5 3" xfId="16046"/>
    <cellStyle name="40% — акцент5 3 5 3" xfId="16047"/>
    <cellStyle name="40% - Акцент5 3 5 4" xfId="24709"/>
    <cellStyle name="40% — акцент5 3 5 4" xfId="24418"/>
    <cellStyle name="40% - Акцент5 3 5 5" xfId="21673"/>
    <cellStyle name="40% — акцент5 3 5 5" xfId="20005"/>
    <cellStyle name="40% - Акцент5 3 5 6" xfId="26054"/>
    <cellStyle name="40% — акцент5 3 5 6" xfId="19231"/>
    <cellStyle name="40% - Акцент5 3 5 7" xfId="19438"/>
    <cellStyle name="40% — акцент5 3 5 7" xfId="16992"/>
    <cellStyle name="40% - Акцент5 3 5 8" xfId="31420"/>
    <cellStyle name="40% — акцент5 3 5 8" xfId="21481"/>
    <cellStyle name="40% - Акцент5 3 5 9" xfId="34468"/>
    <cellStyle name="40% — акцент5 3 5 9" xfId="34239"/>
    <cellStyle name="40% - Акцент5 3 50" xfId="13741"/>
    <cellStyle name="40% - Акцент5 3 51" xfId="20847"/>
    <cellStyle name="40% - Акцент5 3 52" xfId="20052"/>
    <cellStyle name="40% - Акцент5 3 53" xfId="13683"/>
    <cellStyle name="40% - Акцент5 3 54" xfId="14110"/>
    <cellStyle name="40% - Акцент5 3 55" xfId="31540"/>
    <cellStyle name="40% - Акцент5 3 56" xfId="29742"/>
    <cellStyle name="40% - Акцент5 3 57" xfId="35095"/>
    <cellStyle name="40% - Акцент5 3 58" xfId="31724"/>
    <cellStyle name="40% - Акцент5 3 59" xfId="38646"/>
    <cellStyle name="40% - Акцент5 3 6" xfId="2810"/>
    <cellStyle name="40% — акцент5 3 6" xfId="2811"/>
    <cellStyle name="40% - Акцент5 3 6 10" xfId="35123"/>
    <cellStyle name="40% — акцент5 3 6 10" xfId="34920"/>
    <cellStyle name="40% - Акцент5 3 6 11" xfId="35585"/>
    <cellStyle name="40% — акцент5 3 6 11" xfId="35832"/>
    <cellStyle name="40% - Акцент5 3 6 12" xfId="37057"/>
    <cellStyle name="40% — акцент5 3 6 12" xfId="37393"/>
    <cellStyle name="40% - Акцент5 3 6 13" xfId="41011"/>
    <cellStyle name="40% — акцент5 3 6 13" xfId="41012"/>
    <cellStyle name="40% - Акцент5 3 6 14" xfId="43293"/>
    <cellStyle name="40% — акцент5 3 6 14" xfId="43292"/>
    <cellStyle name="40% - Акцент5 3 6 15" xfId="44821"/>
    <cellStyle name="40% — акцент5 3 6 15" xfId="44986"/>
    <cellStyle name="40% - Акцент5 3 6 16" xfId="50140"/>
    <cellStyle name="40% — акцент5 3 6 16" xfId="50141"/>
    <cellStyle name="40% - Акцент5 3 6 2" xfId="7341"/>
    <cellStyle name="40% — акцент5 3 6 2" xfId="7342"/>
    <cellStyle name="40% - Акцент5 3 6 3" xfId="16048"/>
    <cellStyle name="40% — акцент5 3 6 3" xfId="16049"/>
    <cellStyle name="40% - Акцент5 3 6 4" xfId="19977"/>
    <cellStyle name="40% — акцент5 3 6 4" xfId="15893"/>
    <cellStyle name="40% - Акцент5 3 6 5" xfId="27700"/>
    <cellStyle name="40% — акцент5 3 6 5" xfId="27403"/>
    <cellStyle name="40% - Акцент5 3 6 6" xfId="22251"/>
    <cellStyle name="40% — акцент5 3 6 6" xfId="19158"/>
    <cellStyle name="40% - Акцент5 3 6 7" xfId="19056"/>
    <cellStyle name="40% — акцент5 3 6 7" xfId="27837"/>
    <cellStyle name="40% - Акцент5 3 6 8" xfId="24506"/>
    <cellStyle name="40% — акцент5 3 6 8" xfId="22226"/>
    <cellStyle name="40% - Акцент5 3 6 9" xfId="34004"/>
    <cellStyle name="40% — акцент5 3 6 9" xfId="33779"/>
    <cellStyle name="40% - Акцент5 3 60" xfId="44226"/>
    <cellStyle name="40% - Акцент5 3 61" xfId="44669"/>
    <cellStyle name="40% - Акцент5 3 62" xfId="47950"/>
    <cellStyle name="40% - Акцент5 3 7" xfId="2812"/>
    <cellStyle name="40% — акцент5 3 7" xfId="2813"/>
    <cellStyle name="40% - Акцент5 3 7 10" xfId="31869"/>
    <cellStyle name="40% — акцент5 3 7 10" xfId="31870"/>
    <cellStyle name="40% - Акцент5 3 7 11" xfId="35974"/>
    <cellStyle name="40% — акцент5 3 7 11" xfId="37602"/>
    <cellStyle name="40% - Акцент5 3 7 12" xfId="32391"/>
    <cellStyle name="40% — акцент5 3 7 12" xfId="37255"/>
    <cellStyle name="40% - Акцент5 3 7 13" xfId="41013"/>
    <cellStyle name="40% — акцент5 3 7 13" xfId="41014"/>
    <cellStyle name="40% - Акцент5 3 7 14" xfId="43291"/>
    <cellStyle name="40% — акцент5 3 7 14" xfId="43290"/>
    <cellStyle name="40% - Акцент5 3 7 15" xfId="45151"/>
    <cellStyle name="40% — акцент5 3 7 15" xfId="44537"/>
    <cellStyle name="40% - Акцент5 3 7 16" xfId="50142"/>
    <cellStyle name="40% — акцент5 3 7 16" xfId="50143"/>
    <cellStyle name="40% - Акцент5 3 7 2" xfId="7343"/>
    <cellStyle name="40% — акцент5 3 7 2" xfId="7344"/>
    <cellStyle name="40% - Акцент5 3 7 3" xfId="16050"/>
    <cellStyle name="40% — акцент5 3 7 3" xfId="16051"/>
    <cellStyle name="40% - Акцент5 3 7 4" xfId="24127"/>
    <cellStyle name="40% — акцент5 3 7 4" xfId="23836"/>
    <cellStyle name="40% - Акцент5 3 7 5" xfId="27115"/>
    <cellStyle name="40% — акцент5 3 7 5" xfId="26820"/>
    <cellStyle name="40% - Акцент5 3 7 6" xfId="26191"/>
    <cellStyle name="40% — акцент5 3 7 6" xfId="24725"/>
    <cellStyle name="40% - Акцент5 3 7 7" xfId="28350"/>
    <cellStyle name="40% — акцент5 3 7 7" xfId="24893"/>
    <cellStyle name="40% - Акцент5 3 7 8" xfId="29633"/>
    <cellStyle name="40% — акцент5 3 7 8" xfId="23691"/>
    <cellStyle name="40% - Акцент5 3 7 9" xfId="30988"/>
    <cellStyle name="40% — акцент5 3 7 9" xfId="33540"/>
    <cellStyle name="40% - Акцент5 3 8" xfId="2814"/>
    <cellStyle name="40% — акцент5 3 8" xfId="2815"/>
    <cellStyle name="40% - Акцент5 3 8 10" xfId="26697"/>
    <cellStyle name="40% — акцент5 3 8 10" xfId="23832"/>
    <cellStyle name="40% - Акцент5 3 8 11" xfId="37453"/>
    <cellStyle name="40% — акцент5 3 8 11" xfId="37299"/>
    <cellStyle name="40% - Акцент5 3 8 12" xfId="31615"/>
    <cellStyle name="40% — акцент5 3 8 12" xfId="37421"/>
    <cellStyle name="40% - Акцент5 3 8 13" xfId="41015"/>
    <cellStyle name="40% — акцент5 3 8 13" xfId="41016"/>
    <cellStyle name="40% - Акцент5 3 8 14" xfId="43289"/>
    <cellStyle name="40% — акцент5 3 8 14" xfId="46824"/>
    <cellStyle name="40% - Акцент5 3 8 15" xfId="44701"/>
    <cellStyle name="40% — акцент5 3 8 15" xfId="47616"/>
    <cellStyle name="40% - Акцент5 3 8 16" xfId="50144"/>
    <cellStyle name="40% — акцент5 3 8 16" xfId="50145"/>
    <cellStyle name="40% - Акцент5 3 8 2" xfId="7345"/>
    <cellStyle name="40% — акцент5 3 8 2" xfId="7346"/>
    <cellStyle name="40% - Акцент5 3 8 3" xfId="16052"/>
    <cellStyle name="40% — акцент5 3 8 3" xfId="16053"/>
    <cellStyle name="40% - Акцент5 3 8 4" xfId="23553"/>
    <cellStyle name="40% — акцент5 3 8 4" xfId="23260"/>
    <cellStyle name="40% - Акцент5 3 8 5" xfId="26533"/>
    <cellStyle name="40% — акцент5 3 8 5" xfId="26245"/>
    <cellStyle name="40% - Акцент5 3 8 6" xfId="27350"/>
    <cellStyle name="40% — акцент5 3 8 6" xfId="22287"/>
    <cellStyle name="40% - Акцент5 3 8 7" xfId="28068"/>
    <cellStyle name="40% — акцент5 3 8 7" xfId="22029"/>
    <cellStyle name="40% - Акцент5 3 8 8" xfId="28748"/>
    <cellStyle name="40% — акцент5 3 8 8" xfId="29892"/>
    <cellStyle name="40% - Акцент5 3 8 9" xfId="33301"/>
    <cellStyle name="40% — акцент5 3 8 9" xfId="33075"/>
    <cellStyle name="40% - Акцент5 3 9" xfId="2816"/>
    <cellStyle name="40% — акцент5 3 9" xfId="2817"/>
    <cellStyle name="40% - Акцент5 3 9 10" xfId="33429"/>
    <cellStyle name="40% — акцент5 3 9 10" xfId="21339"/>
    <cellStyle name="40% - Акцент5 3 9 11" xfId="37148"/>
    <cellStyle name="40% — акцент5 3 9 11" xfId="36994"/>
    <cellStyle name="40% - Акцент5 3 9 12" xfId="32084"/>
    <cellStyle name="40% — акцент5 3 9 12" xfId="20143"/>
    <cellStyle name="40% - Акцент5 3 9 13" xfId="41017"/>
    <cellStyle name="40% — акцент5 3 9 13" xfId="41018"/>
    <cellStyle name="40% - Акцент5 3 9 14" xfId="46660"/>
    <cellStyle name="40% — акцент5 3 9 14" xfId="46500"/>
    <cellStyle name="40% - Акцент5 3 9 15" xfId="47535"/>
    <cellStyle name="40% — акцент5 3 9 15" xfId="47456"/>
    <cellStyle name="40% - Акцент5 3 9 16" xfId="50146"/>
    <cellStyle name="40% — акцент5 3 9 16" xfId="50147"/>
    <cellStyle name="40% - Акцент5 3 9 2" xfId="7347"/>
    <cellStyle name="40% — акцент5 3 9 2" xfId="7348"/>
    <cellStyle name="40% - Акцент5 3 9 3" xfId="16054"/>
    <cellStyle name="40% — акцент5 3 9 3" xfId="16055"/>
    <cellStyle name="40% - Акцент5 3 9 4" xfId="22980"/>
    <cellStyle name="40% — акцент5 3 9 4" xfId="22689"/>
    <cellStyle name="40% - Акцент5 3 9 5" xfId="25961"/>
    <cellStyle name="40% — акцент5 3 9 5" xfId="25666"/>
    <cellStyle name="40% - Акцент5 3 9 6" xfId="22316"/>
    <cellStyle name="40% — акцент5 3 9 6" xfId="17756"/>
    <cellStyle name="40% - Акцент5 3 9 7" xfId="31142"/>
    <cellStyle name="40% — акцент5 3 9 7" xfId="30865"/>
    <cellStyle name="40% - Акцент5 3 9 8" xfId="30014"/>
    <cellStyle name="40% — акцент5 3 9 8" xfId="24289"/>
    <cellStyle name="40% - Акцент5 3 9 9" xfId="22167"/>
    <cellStyle name="40% — акцент5 3 9 9" xfId="24824"/>
    <cellStyle name="40% — акцент5 30" xfId="8482"/>
    <cellStyle name="40% — акцент5 30 2" xfId="21179"/>
    <cellStyle name="40% — акцент5 31" xfId="8359"/>
    <cellStyle name="40% — акцент5 31 2" xfId="21056"/>
    <cellStyle name="40% — акцент5 32" xfId="8840"/>
    <cellStyle name="40% — акцент5 33" xfId="9159"/>
    <cellStyle name="40% — акцент5 34" xfId="9477"/>
    <cellStyle name="40% — акцент5 35" xfId="9795"/>
    <cellStyle name="40% — акцент5 36" xfId="10113"/>
    <cellStyle name="40% — акцент5 37" xfId="10431"/>
    <cellStyle name="40% — акцент5 38" xfId="10749"/>
    <cellStyle name="40% — акцент5 39" xfId="11067"/>
    <cellStyle name="40% - Акцент5 4" xfId="275"/>
    <cellStyle name="40% — акцент5 4" xfId="2819"/>
    <cellStyle name="40% - Акцент5 4 10" xfId="2820"/>
    <cellStyle name="40% — акцент5 4 10" xfId="24481"/>
    <cellStyle name="40% - Акцент5 4 10 2" xfId="7351"/>
    <cellStyle name="40% - Акцент5 4 10 3" xfId="36692"/>
    <cellStyle name="40% - Акцент5 4 10 4" xfId="36903"/>
    <cellStyle name="40% - Акцент5 4 10 5" xfId="41021"/>
    <cellStyle name="40% - Акцент5 4 10 6" xfId="43288"/>
    <cellStyle name="40% - Акцент5 4 10 7" xfId="44822"/>
    <cellStyle name="40% - Акцент5 4 10 8" xfId="50150"/>
    <cellStyle name="40% - Акцент5 4 11" xfId="2818"/>
    <cellStyle name="40% — акцент5 4 11" xfId="36849"/>
    <cellStyle name="40% - Акцент5 4 11 2" xfId="16056"/>
    <cellStyle name="40% - Акцент5 4 11 3" xfId="31985"/>
    <cellStyle name="40% - Акцент5 4 11 4" xfId="41019"/>
    <cellStyle name="40% - Акцент5 4 11 5" xfId="46340"/>
    <cellStyle name="40% - Акцент5 4 11 6" xfId="47378"/>
    <cellStyle name="40% - Акцент5 4 11 7" xfId="50148"/>
    <cellStyle name="40% - Акцент5 4 12" xfId="4007"/>
    <cellStyle name="40% — акцент5 4 12" xfId="27521"/>
    <cellStyle name="40% - Акцент5 4 13" xfId="4249"/>
    <cellStyle name="40% — акцент5 4 13" xfId="41020"/>
    <cellStyle name="40% - Акцент5 4 14" xfId="4552"/>
    <cellStyle name="40% — акцент5 4 14" xfId="46185"/>
    <cellStyle name="40% - Акцент5 4 15" xfId="4332"/>
    <cellStyle name="40% — акцент5 4 15" xfId="47302"/>
    <cellStyle name="40% - Акцент5 4 16" xfId="4716"/>
    <cellStyle name="40% — акцент5 4 16" xfId="50149"/>
    <cellStyle name="40% - Акцент5 4 17" xfId="7349"/>
    <cellStyle name="40% - Акцент5 4 18" xfId="8501"/>
    <cellStyle name="40% - Акцент5 4 18 2" xfId="21198"/>
    <cellStyle name="40% - Акцент5 4 19" xfId="8343"/>
    <cellStyle name="40% - Акцент5 4 19 2" xfId="21040"/>
    <cellStyle name="40% - Акцент5 4 2" xfId="276"/>
    <cellStyle name="40% — акцент5 4 2" xfId="7350"/>
    <cellStyle name="40% - Акцент5 4 2 10" xfId="10446"/>
    <cellStyle name="40% - Акцент5 4 2 11" xfId="10764"/>
    <cellStyle name="40% - Акцент5 4 2 12" xfId="11082"/>
    <cellStyle name="40% - Акцент5 4 2 13" xfId="11400"/>
    <cellStyle name="40% - Акцент5 4 2 14" xfId="11718"/>
    <cellStyle name="40% - Акцент5 4 2 15" xfId="12036"/>
    <cellStyle name="40% - Акцент5 4 2 16" xfId="12353"/>
    <cellStyle name="40% - Акцент5 4 2 17" xfId="12672"/>
    <cellStyle name="40% - Акцент5 4 2 18" xfId="12989"/>
    <cellStyle name="40% - Акцент5 4 2 19" xfId="13307"/>
    <cellStyle name="40% - Акцент5 4 2 2" xfId="2821"/>
    <cellStyle name="40% - Акцент5 4 2 2 2" xfId="7353"/>
    <cellStyle name="40% - Акцент5 4 2 20" xfId="13630"/>
    <cellStyle name="40% - Акцент5 4 2 21" xfId="13738"/>
    <cellStyle name="40% - Акцент5 4 2 22" xfId="17920"/>
    <cellStyle name="40% - Акцент5 4 2 23" xfId="23649"/>
    <cellStyle name="40% - Акцент5 4 2 24" xfId="21354"/>
    <cellStyle name="40% - Акцент5 4 2 25" xfId="28122"/>
    <cellStyle name="40% - Акцент5 4 2 26" xfId="19343"/>
    <cellStyle name="40% - Акцент5 4 2 27" xfId="32992"/>
    <cellStyle name="40% - Акцент5 4 2 28" xfId="28893"/>
    <cellStyle name="40% - Акцент5 4 2 29" xfId="33893"/>
    <cellStyle name="40% - Акцент5 4 2 3" xfId="4008"/>
    <cellStyle name="40% - Акцент5 4 2 30" xfId="38649"/>
    <cellStyle name="40% - Акцент5 4 2 31" xfId="44223"/>
    <cellStyle name="40% - Акцент5 4 2 32" xfId="45694"/>
    <cellStyle name="40% - Акцент5 4 2 33" xfId="47953"/>
    <cellStyle name="40% - Акцент5 4 2 4" xfId="7352"/>
    <cellStyle name="40% - Акцент5 4 2 5" xfId="8855"/>
    <cellStyle name="40% - Акцент5 4 2 6" xfId="9174"/>
    <cellStyle name="40% - Акцент5 4 2 7" xfId="9492"/>
    <cellStyle name="40% - Акцент5 4 2 8" xfId="9810"/>
    <cellStyle name="40% - Акцент5 4 2 9" xfId="10128"/>
    <cellStyle name="40% - Акцент5 4 20" xfId="8854"/>
    <cellStyle name="40% - Акцент5 4 21" xfId="9173"/>
    <cellStyle name="40% - Акцент5 4 22" xfId="9491"/>
    <cellStyle name="40% - Акцент5 4 23" xfId="9809"/>
    <cellStyle name="40% - Акцент5 4 24" xfId="10127"/>
    <cellStyle name="40% - Акцент5 4 25" xfId="10445"/>
    <cellStyle name="40% - Акцент5 4 26" xfId="10763"/>
    <cellStyle name="40% - Акцент5 4 27" xfId="11081"/>
    <cellStyle name="40% - Акцент5 4 28" xfId="11399"/>
    <cellStyle name="40% - Акцент5 4 29" xfId="11717"/>
    <cellStyle name="40% - Акцент5 4 3" xfId="2822"/>
    <cellStyle name="40% — акцент5 4 3" xfId="16057"/>
    <cellStyle name="40% - Акцент5 4 3 10" xfId="36395"/>
    <cellStyle name="40% - Акцент5 4 3 11" xfId="37562"/>
    <cellStyle name="40% - Акцент5 4 3 12" xfId="41023"/>
    <cellStyle name="40% - Акцент5 4 3 13" xfId="45876"/>
    <cellStyle name="40% - Акцент5 4 3 14" xfId="47144"/>
    <cellStyle name="40% - Акцент5 4 3 15" xfId="50151"/>
    <cellStyle name="40% - Акцент5 4 3 2" xfId="7354"/>
    <cellStyle name="40% - Акцент5 4 3 3" xfId="22690"/>
    <cellStyle name="40% - Акцент5 4 3 4" xfId="25421"/>
    <cellStyle name="40% - Акцент5 4 3 5" xfId="26630"/>
    <cellStyle name="40% - Акцент5 4 3 6" xfId="29540"/>
    <cellStyle name="40% - Акцент5 4 3 7" xfId="17080"/>
    <cellStyle name="40% - Акцент5 4 3 8" xfId="21866"/>
    <cellStyle name="40% - Акцент5 4 3 9" xfId="29444"/>
    <cellStyle name="40% - Акцент5 4 30" xfId="12035"/>
    <cellStyle name="40% - Акцент5 4 31" xfId="12352"/>
    <cellStyle name="40% - Акцент5 4 32" xfId="12671"/>
    <cellStyle name="40% - Акцент5 4 33" xfId="12988"/>
    <cellStyle name="40% - Акцент5 4 34" xfId="13306"/>
    <cellStyle name="40% - Акцент5 4 35" xfId="13629"/>
    <cellStyle name="40% - Акцент5 4 36" xfId="13739"/>
    <cellStyle name="40% - Акцент5 4 37" xfId="18603"/>
    <cellStyle name="40% - Акцент5 4 38" xfId="25788"/>
    <cellStyle name="40% - Акцент5 4 39" xfId="17565"/>
    <cellStyle name="40% - Акцент5 4 4" xfId="2823"/>
    <cellStyle name="40% — акцент5 4 4" xfId="22101"/>
    <cellStyle name="40% - Акцент5 4 4 10" xfId="33045"/>
    <cellStyle name="40% - Акцент5 4 4 11" xfId="41024"/>
    <cellStyle name="40% - Акцент5 4 4 12" xfId="45719"/>
    <cellStyle name="40% - Акцент5 4 4 13" xfId="47066"/>
    <cellStyle name="40% - Акцент5 4 4 14" xfId="50152"/>
    <cellStyle name="40% - Акцент5 4 4 2" xfId="7355"/>
    <cellStyle name="40% - Акцент5 4 4 3" xfId="22808"/>
    <cellStyle name="40% - Акцент5 4 4 4" xfId="24297"/>
    <cellStyle name="40% - Акцент5 4 4 5" xfId="18449"/>
    <cellStyle name="40% - Акцент5 4 4 6" xfId="15039"/>
    <cellStyle name="40% - Акцент5 4 4 7" xfId="32756"/>
    <cellStyle name="40% - Акцент5 4 4 8" xfId="18975"/>
    <cellStyle name="40% - Акцент5 4 4 9" xfId="30002"/>
    <cellStyle name="40% - Акцент5 4 40" xfId="19459"/>
    <cellStyle name="40% - Акцент5 4 41" xfId="29754"/>
    <cellStyle name="40% - Акцент5 4 42" xfId="18258"/>
    <cellStyle name="40% - Акцент5 4 43" xfId="30027"/>
    <cellStyle name="40% - Акцент5 4 44" xfId="29022"/>
    <cellStyle name="40% - Акцент5 4 45" xfId="38648"/>
    <cellStyle name="40% - Акцент5 4 46" xfId="41776"/>
    <cellStyle name="40% - Акцент5 4 47" xfId="45542"/>
    <cellStyle name="40% - Акцент5 4 48" xfId="47952"/>
    <cellStyle name="40% - Акцент5 4 5" xfId="2824"/>
    <cellStyle name="40% — акцент5 4 5" xfId="24328"/>
    <cellStyle name="40% - Акцент5 4 5 10" xfId="41025"/>
    <cellStyle name="40% - Акцент5 4 5 11" xfId="45567"/>
    <cellStyle name="40% - Акцент5 4 5 12" xfId="46987"/>
    <cellStyle name="40% - Акцент5 4 5 13" xfId="50153"/>
    <cellStyle name="40% - Акцент5 4 5 2" xfId="7356"/>
    <cellStyle name="40% - Акцент5 4 5 3" xfId="26986"/>
    <cellStyle name="40% - Акцент5 4 5 4" xfId="29023"/>
    <cellStyle name="40% - Акцент5 4 5 5" xfId="30492"/>
    <cellStyle name="40% - Акцент5 4 5 6" xfId="29710"/>
    <cellStyle name="40% - Акцент5 4 5 7" xfId="19420"/>
    <cellStyle name="40% - Акцент5 4 5 8" xfId="15376"/>
    <cellStyle name="40% - Акцент5 4 5 9" xfId="34314"/>
    <cellStyle name="40% - Акцент5 4 6" xfId="2825"/>
    <cellStyle name="40% — акцент5 4 6" xfId="24806"/>
    <cellStyle name="40% - Акцент5 4 6 10" xfId="45403"/>
    <cellStyle name="40% - Акцент5 4 6 11" xfId="46907"/>
    <cellStyle name="40% - Акцент5 4 6 12" xfId="50154"/>
    <cellStyle name="40% - Акцент5 4 6 2" xfId="7357"/>
    <cellStyle name="40% - Акцент5 4 6 3" xfId="24799"/>
    <cellStyle name="40% - Акцент5 4 6 4" xfId="28929"/>
    <cellStyle name="40% - Акцент5 4 6 5" xfId="32274"/>
    <cellStyle name="40% - Акцент5 4 6 6" xfId="16112"/>
    <cellStyle name="40% - Акцент5 4 6 7" xfId="35642"/>
    <cellStyle name="40% - Акцент5 4 6 8" xfId="34732"/>
    <cellStyle name="40% - Акцент5 4 6 9" xfId="41026"/>
    <cellStyle name="40% - Акцент5 4 7" xfId="2826"/>
    <cellStyle name="40% — акцент5 4 7" xfId="30342"/>
    <cellStyle name="40% - Акцент5 4 7 10" xfId="46402"/>
    <cellStyle name="40% - Акцент5 4 7 11" xfId="50155"/>
    <cellStyle name="40% - Акцент5 4 7 2" xfId="7358"/>
    <cellStyle name="40% - Акцент5 4 7 3" xfId="30698"/>
    <cellStyle name="40% - Акцент5 4 7 4" xfId="15514"/>
    <cellStyle name="40% - Акцент5 4 7 5" xfId="27441"/>
    <cellStyle name="40% - Акцент5 4 7 6" xfId="32758"/>
    <cellStyle name="40% - Акцент5 4 7 7" xfId="36240"/>
    <cellStyle name="40% - Акцент5 4 7 8" xfId="41027"/>
    <cellStyle name="40% - Акцент5 4 7 9" xfId="45244"/>
    <cellStyle name="40% - Акцент5 4 8" xfId="2827"/>
    <cellStyle name="40% — акцент5 4 8" xfId="29204"/>
    <cellStyle name="40% - Акцент5 4 8 10" xfId="50156"/>
    <cellStyle name="40% - Акцент5 4 8 2" xfId="7359"/>
    <cellStyle name="40% - Акцент5 4 8 3" xfId="17483"/>
    <cellStyle name="40% - Акцент5 4 8 4" xfId="28196"/>
    <cellStyle name="40% - Акцент5 4 8 5" xfId="30982"/>
    <cellStyle name="40% - Акцент5 4 8 6" xfId="38312"/>
    <cellStyle name="40% - Акцент5 4 8 7" xfId="41028"/>
    <cellStyle name="40% - Акцент5 4 8 8" xfId="45081"/>
    <cellStyle name="40% - Акцент5 4 8 9" xfId="42495"/>
    <cellStyle name="40% - Акцент5 4 9" xfId="2828"/>
    <cellStyle name="40% — акцент5 4 9" xfId="25138"/>
    <cellStyle name="40% - Акцент5 4 9 2" xfId="7360"/>
    <cellStyle name="40% - Акцент5 4 9 3" xfId="26936"/>
    <cellStyle name="40% - Акцент5 4 9 4" xfId="23055"/>
    <cellStyle name="40% - Акцент5 4 9 5" xfId="38230"/>
    <cellStyle name="40% - Акцент5 4 9 6" xfId="41029"/>
    <cellStyle name="40% - Акцент5 4 9 7" xfId="44916"/>
    <cellStyle name="40% - Акцент5 4 9 8" xfId="46408"/>
    <cellStyle name="40% - Акцент5 4 9 9" xfId="50157"/>
    <cellStyle name="40% — акцент5 40" xfId="11385"/>
    <cellStyle name="40% — акцент5 41" xfId="11703"/>
    <cellStyle name="40% — акцент5 42" xfId="12021"/>
    <cellStyle name="40% — акцент5 43" xfId="12338"/>
    <cellStyle name="40% — акцент5 44" xfId="12657"/>
    <cellStyle name="40% — акцент5 45" xfId="12974"/>
    <cellStyle name="40% — акцент5 46" xfId="13292"/>
    <cellStyle name="40% — акцент5 47" xfId="13615"/>
    <cellStyle name="40% — акцент5 48" xfId="13753"/>
    <cellStyle name="40% — акцент5 49" xfId="20843"/>
    <cellStyle name="40% - Акцент5 5" xfId="277"/>
    <cellStyle name="40% — акцент5 5" xfId="2830"/>
    <cellStyle name="40% - Акцент5 5 10" xfId="2831"/>
    <cellStyle name="40% — акцент5 5 10" xfId="29317"/>
    <cellStyle name="40% - Акцент5 5 10 2" xfId="7363"/>
    <cellStyle name="40% - Акцент5 5 10 3" xfId="23685"/>
    <cellStyle name="40% - Акцент5 5 10 4" xfId="37998"/>
    <cellStyle name="40% - Акцент5 5 10 5" xfId="41032"/>
    <cellStyle name="40% - Акцент5 5 10 6" xfId="45245"/>
    <cellStyle name="40% - Акцент5 5 10 7" xfId="46300"/>
    <cellStyle name="40% - Акцент5 5 10 8" xfId="50160"/>
    <cellStyle name="40% - Акцент5 5 11" xfId="2829"/>
    <cellStyle name="40% — акцент5 5 11" xfId="35450"/>
    <cellStyle name="40% - Акцент5 5 11 2" xfId="16066"/>
    <cellStyle name="40% - Акцент5 5 11 3" xfId="38155"/>
    <cellStyle name="40% - Акцент5 5 11 4" xfId="41030"/>
    <cellStyle name="40% - Акцент5 5 11 5" xfId="44752"/>
    <cellStyle name="40% - Акцент5 5 11 6" xfId="42560"/>
    <cellStyle name="40% - Акцент5 5 11 7" xfId="50158"/>
    <cellStyle name="40% - Акцент5 5 12" xfId="4009"/>
    <cellStyle name="40% — акцент5 5 12" xfId="38077"/>
    <cellStyle name="40% - Акцент5 5 13" xfId="4250"/>
    <cellStyle name="40% — акцент5 5 13" xfId="41031"/>
    <cellStyle name="40% - Акцент5 5 14" xfId="4554"/>
    <cellStyle name="40% — акцент5 5 14" xfId="44587"/>
    <cellStyle name="40% - Акцент5 5 15" xfId="4327"/>
    <cellStyle name="40% — акцент5 5 15" xfId="42594"/>
    <cellStyle name="40% - Акцент5 5 16" xfId="4721"/>
    <cellStyle name="40% — акцент5 5 16" xfId="50159"/>
    <cellStyle name="40% - Акцент5 5 17" xfId="7361"/>
    <cellStyle name="40% - Акцент5 5 18" xfId="8502"/>
    <cellStyle name="40% - Акцент5 5 18 2" xfId="21199"/>
    <cellStyle name="40% - Акцент5 5 19" xfId="8341"/>
    <cellStyle name="40% - Акцент5 5 19 2" xfId="21038"/>
    <cellStyle name="40% - Акцент5 5 2" xfId="278"/>
    <cellStyle name="40% — акцент5 5 2" xfId="7362"/>
    <cellStyle name="40% - Акцент5 5 2 10" xfId="10448"/>
    <cellStyle name="40% - Акцент5 5 2 11" xfId="10766"/>
    <cellStyle name="40% - Акцент5 5 2 12" xfId="11084"/>
    <cellStyle name="40% - Акцент5 5 2 13" xfId="11402"/>
    <cellStyle name="40% - Акцент5 5 2 14" xfId="11720"/>
    <cellStyle name="40% - Акцент5 5 2 15" xfId="12038"/>
    <cellStyle name="40% - Акцент5 5 2 16" xfId="12355"/>
    <cellStyle name="40% - Акцент5 5 2 17" xfId="12674"/>
    <cellStyle name="40% - Акцент5 5 2 18" xfId="12991"/>
    <cellStyle name="40% - Акцент5 5 2 19" xfId="13309"/>
    <cellStyle name="40% - Акцент5 5 2 2" xfId="2832"/>
    <cellStyle name="40% - Акцент5 5 2 2 2" xfId="7365"/>
    <cellStyle name="40% - Акцент5 5 2 20" xfId="13632"/>
    <cellStyle name="40% - Акцент5 5 2 21" xfId="13736"/>
    <cellStyle name="40% - Акцент5 5 2 22" xfId="19759"/>
    <cellStyle name="40% - Акцент5 5 2 23" xfId="18642"/>
    <cellStyle name="40% - Акцент5 5 2 24" xfId="26445"/>
    <cellStyle name="40% - Акцент5 5 2 25" xfId="16778"/>
    <cellStyle name="40% - Акцент5 5 2 26" xfId="13684"/>
    <cellStyle name="40% - Акцент5 5 2 27" xfId="23754"/>
    <cellStyle name="40% - Акцент5 5 2 28" xfId="34755"/>
    <cellStyle name="40% - Акцент5 5 2 29" xfId="21893"/>
    <cellStyle name="40% - Акцент5 5 2 3" xfId="4010"/>
    <cellStyle name="40% - Акцент5 5 2 30" xfId="38651"/>
    <cellStyle name="40% - Акцент5 5 2 31" xfId="41775"/>
    <cellStyle name="40% - Акцент5 5 2 32" xfId="41757"/>
    <cellStyle name="40% - Акцент5 5 2 33" xfId="47955"/>
    <cellStyle name="40% - Акцент5 5 2 4" xfId="7364"/>
    <cellStyle name="40% - Акцент5 5 2 5" xfId="8857"/>
    <cellStyle name="40% - Акцент5 5 2 6" xfId="9176"/>
    <cellStyle name="40% - Акцент5 5 2 7" xfId="9494"/>
    <cellStyle name="40% - Акцент5 5 2 8" xfId="9812"/>
    <cellStyle name="40% - Акцент5 5 2 9" xfId="10130"/>
    <cellStyle name="40% - Акцент5 5 20" xfId="8856"/>
    <cellStyle name="40% - Акцент5 5 21" xfId="9175"/>
    <cellStyle name="40% - Акцент5 5 22" xfId="9493"/>
    <cellStyle name="40% - Акцент5 5 23" xfId="9811"/>
    <cellStyle name="40% - Акцент5 5 24" xfId="10129"/>
    <cellStyle name="40% - Акцент5 5 25" xfId="10447"/>
    <cellStyle name="40% - Акцент5 5 26" xfId="10765"/>
    <cellStyle name="40% - Акцент5 5 27" xfId="11083"/>
    <cellStyle name="40% - Акцент5 5 28" xfId="11401"/>
    <cellStyle name="40% - Акцент5 5 29" xfId="11719"/>
    <cellStyle name="40% - Акцент5 5 3" xfId="2833"/>
    <cellStyle name="40% — акцент5 5 3" xfId="16067"/>
    <cellStyle name="40% - Акцент5 5 3 10" xfId="33216"/>
    <cellStyle name="40% - Акцент5 5 3 11" xfId="37915"/>
    <cellStyle name="40% - Акцент5 5 3 12" xfId="41034"/>
    <cellStyle name="40% - Акцент5 5 3 13" xfId="44917"/>
    <cellStyle name="40% - Акцент5 5 3 14" xfId="46294"/>
    <cellStyle name="40% - Акцент5 5 3 15" xfId="50161"/>
    <cellStyle name="40% - Акцент5 5 3 2" xfId="7366"/>
    <cellStyle name="40% - Акцент5 5 3 3" xfId="25005"/>
    <cellStyle name="40% - Акцент5 5 3 4" xfId="20007"/>
    <cellStyle name="40% - Акцент5 5 3 5" xfId="28825"/>
    <cellStyle name="40% - Акцент5 5 3 6" xfId="28784"/>
    <cellStyle name="40% - Акцент5 5 3 7" xfId="32938"/>
    <cellStyle name="40% - Акцент5 5 3 8" xfId="34469"/>
    <cellStyle name="40% - Акцент5 5 3 9" xfId="36297"/>
    <cellStyle name="40% - Акцент5 5 30" xfId="12037"/>
    <cellStyle name="40% - Акцент5 5 31" xfId="12354"/>
    <cellStyle name="40% - Акцент5 5 32" xfId="12673"/>
    <cellStyle name="40% - Акцент5 5 33" xfId="12990"/>
    <cellStyle name="40% - Акцент5 5 34" xfId="13308"/>
    <cellStyle name="40% - Акцент5 5 35" xfId="13631"/>
    <cellStyle name="40% - Акцент5 5 36" xfId="13737"/>
    <cellStyle name="40% - Акцент5 5 37" xfId="15689"/>
    <cellStyle name="40% - Акцент5 5 38" xfId="20051"/>
    <cellStyle name="40% - Акцент5 5 39" xfId="16768"/>
    <cellStyle name="40% - Акцент5 5 4" xfId="2834"/>
    <cellStyle name="40% — акцент5 5 4" xfId="15892"/>
    <cellStyle name="40% - Акцент5 5 4 10" xfId="37832"/>
    <cellStyle name="40% - Акцент5 5 4 11" xfId="41035"/>
    <cellStyle name="40% - Акцент5 5 4 12" xfId="44753"/>
    <cellStyle name="40% - Акцент5 5 4 13" xfId="42559"/>
    <cellStyle name="40% - Акцент5 5 4 14" xfId="50162"/>
    <cellStyle name="40% - Акцент5 5 4 2" xfId="7367"/>
    <cellStyle name="40% - Акцент5 5 4 3" xfId="23386"/>
    <cellStyle name="40% - Акцент5 5 4 4" xfId="28536"/>
    <cellStyle name="40% - Акцент5 5 4 5" xfId="19549"/>
    <cellStyle name="40% - Акцент5 5 4 6" xfId="32684"/>
    <cellStyle name="40% - Акцент5 5 4 7" xfId="34240"/>
    <cellStyle name="40% - Акцент5 5 4 8" xfId="36094"/>
    <cellStyle name="40% - Акцент5 5 4 9" xfId="32970"/>
    <cellStyle name="40% - Акцент5 5 40" xfId="24631"/>
    <cellStyle name="40% - Акцент5 5 41" xfId="26996"/>
    <cellStyle name="40% - Акцент5 5 42" xfId="28206"/>
    <cellStyle name="40% - Акцент5 5 43" xfId="20860"/>
    <cellStyle name="40% - Акцент5 5 44" xfId="30276"/>
    <cellStyle name="40% - Акцент5 5 45" xfId="38650"/>
    <cellStyle name="40% - Акцент5 5 46" xfId="44224"/>
    <cellStyle name="40% - Акцент5 5 47" xfId="41756"/>
    <cellStyle name="40% - Акцент5 5 48" xfId="47954"/>
    <cellStyle name="40% - Акцент5 5 5" xfId="2835"/>
    <cellStyle name="40% — акцент5 5 5" xfId="22227"/>
    <cellStyle name="40% - Акцент5 5 5 10" xfId="41036"/>
    <cellStyle name="40% - Акцент5 5 5 11" xfId="44588"/>
    <cellStyle name="40% - Акцент5 5 5 12" xfId="44479"/>
    <cellStyle name="40% - Акцент5 5 5 13" xfId="50163"/>
    <cellStyle name="40% - Акцент5 5 5 2" xfId="7368"/>
    <cellStyle name="40% - Акцент5 5 5 3" xfId="28257"/>
    <cellStyle name="40% - Акцент5 5 5 4" xfId="27517"/>
    <cellStyle name="40% - Акцент5 5 5 5" xfId="32440"/>
    <cellStyle name="40% - Акцент5 5 5 6" xfId="34005"/>
    <cellStyle name="40% - Акцент5 5 5 7" xfId="35902"/>
    <cellStyle name="40% - Акцент5 5 5 8" xfId="14719"/>
    <cellStyle name="40% - Акцент5 5 5 9" xfId="37754"/>
    <cellStyle name="40% - Акцент5 5 6" xfId="2836"/>
    <cellStyle name="40% — акцент5 5 6" xfId="17635"/>
    <cellStyle name="40% - Акцент5 5 6 10" xfId="43286"/>
    <cellStyle name="40% - Акцент5 5 6 11" xfId="45152"/>
    <cellStyle name="40% - Акцент5 5 6 12" xfId="50164"/>
    <cellStyle name="40% - Акцент5 5 6 2" xfId="7369"/>
    <cellStyle name="40% - Акцент5 5 6 3" xfId="28705"/>
    <cellStyle name="40% - Акцент5 5 6 4" xfId="32185"/>
    <cellStyle name="40% - Акцент5 5 6 5" xfId="33780"/>
    <cellStyle name="40% - Акцент5 5 6 6" xfId="35705"/>
    <cellStyle name="40% - Акцент5 5 6 7" xfId="20552"/>
    <cellStyle name="40% - Акцент5 5 6 8" xfId="37677"/>
    <cellStyle name="40% - Акцент5 5 6 9" xfId="41037"/>
    <cellStyle name="40% - Акцент5 5 7" xfId="2837"/>
    <cellStyle name="40% — акцент5 5 7" xfId="17656"/>
    <cellStyle name="40% - Акцент5 5 7 10" xfId="45374"/>
    <cellStyle name="40% - Акцент5 5 7 11" xfId="50165"/>
    <cellStyle name="40% - Акцент5 5 7 2" xfId="7370"/>
    <cellStyle name="40% - Акцент5 5 7 3" xfId="31929"/>
    <cellStyle name="40% - Акцент5 5 7 4" xfId="33541"/>
    <cellStyle name="40% - Акцент5 5 7 5" xfId="35509"/>
    <cellStyle name="40% - Акцент5 5 7 6" xfId="19036"/>
    <cellStyle name="40% - Акцент5 5 7 7" xfId="32702"/>
    <cellStyle name="40% - Акцент5 5 7 8" xfId="41038"/>
    <cellStyle name="40% - Акцент5 5 7 9" xfId="41972"/>
    <cellStyle name="40% - Акцент5 5 8" xfId="2838"/>
    <cellStyle name="40% — акцент5 5 8" xfId="28575"/>
    <cellStyle name="40% - Акцент5 5 8 10" xfId="50166"/>
    <cellStyle name="40% - Акцент5 5 8 2" xfId="7371"/>
    <cellStyle name="40% - Акцент5 5 8 3" xfId="33302"/>
    <cellStyle name="40% - Акцент5 5 8 4" xfId="29040"/>
    <cellStyle name="40% - Акцент5 5 8 5" xfId="37603"/>
    <cellStyle name="40% - Акцент5 5 8 6" xfId="33382"/>
    <cellStyle name="40% - Акцент5 5 8 7" xfId="41039"/>
    <cellStyle name="40% - Акцент5 5 8 8" xfId="43287"/>
    <cellStyle name="40% - Акцент5 5 8 9" xfId="44987"/>
    <cellStyle name="40% - Акцент5 5 9" xfId="2839"/>
    <cellStyle name="40% — акцент5 5 9" xfId="27511"/>
    <cellStyle name="40% - Акцент5 5 9 2" xfId="7372"/>
    <cellStyle name="40% - Акцент5 5 9 3" xfId="35317"/>
    <cellStyle name="40% - Акцент5 5 9 4" xfId="37454"/>
    <cellStyle name="40% - Акцент5 5 9 5" xfId="32891"/>
    <cellStyle name="40% - Акцент5 5 9 6" xfId="41040"/>
    <cellStyle name="40% - Акцент5 5 9 7" xfId="40830"/>
    <cellStyle name="40% - Акцент5 5 9 8" xfId="46195"/>
    <cellStyle name="40% - Акцент5 5 9 9" xfId="50167"/>
    <cellStyle name="40% — акцент5 50" xfId="20056"/>
    <cellStyle name="40% — акцент5 51" xfId="19283"/>
    <cellStyle name="40% — акцент5 52" xfId="27488"/>
    <cellStyle name="40% — акцент5 53" xfId="15374"/>
    <cellStyle name="40% — акцент5 54" xfId="32622"/>
    <cellStyle name="40% — акцент5 55" xfId="19621"/>
    <cellStyle name="40% — акцент5 56" xfId="29950"/>
    <cellStyle name="40% — акцент5 57" xfId="38634"/>
    <cellStyle name="40% — акцент5 58" xfId="44232"/>
    <cellStyle name="40% — акцент5 59" xfId="45056"/>
    <cellStyle name="40% - Акцент5 6" xfId="279"/>
    <cellStyle name="40% — акцент5 6" xfId="2841"/>
    <cellStyle name="40% - Акцент5 6 10" xfId="2842"/>
    <cellStyle name="40% — акцент5 6 10" xfId="34917"/>
    <cellStyle name="40% - Акцент5 6 10 2" xfId="7375"/>
    <cellStyle name="40% - Акцент5 6 10 3" xfId="36995"/>
    <cellStyle name="40% - Акцент5 6 10 4" xfId="32139"/>
    <cellStyle name="40% - Акцент5 6 10 5" xfId="41043"/>
    <cellStyle name="40% - Акцент5 6 10 6" xfId="46501"/>
    <cellStyle name="40% - Акцент5 6 10 7" xfId="47457"/>
    <cellStyle name="40% - Акцент5 6 10 8" xfId="50170"/>
    <cellStyle name="40% - Акцент5 6 11" xfId="2840"/>
    <cellStyle name="40% — акцент5 6 11" xfId="37149"/>
    <cellStyle name="40% - Акцент5 6 11 2" xfId="16076"/>
    <cellStyle name="40% - Акцент5 6 11 3" xfId="35270"/>
    <cellStyle name="40% - Акцент5 6 11 4" xfId="41041"/>
    <cellStyle name="40% - Акцент5 6 11 5" xfId="46825"/>
    <cellStyle name="40% - Акцент5 6 11 6" xfId="47617"/>
    <cellStyle name="40% - Акцент5 6 11 7" xfId="50168"/>
    <cellStyle name="40% - Акцент5 6 12" xfId="4011"/>
    <cellStyle name="40% — акцент5 6 12" xfId="18495"/>
    <cellStyle name="40% - Акцент5 6 13" xfId="4251"/>
    <cellStyle name="40% — акцент5 6 13" xfId="41042"/>
    <cellStyle name="40% - Акцент5 6 14" xfId="4556"/>
    <cellStyle name="40% — акцент5 6 14" xfId="46661"/>
    <cellStyle name="40% - Акцент5 6 15" xfId="4323"/>
    <cellStyle name="40% — акцент5 6 15" xfId="47536"/>
    <cellStyle name="40% - Акцент5 6 16" xfId="4725"/>
    <cellStyle name="40% — акцент5 6 16" xfId="50169"/>
    <cellStyle name="40% - Акцент5 6 17" xfId="7373"/>
    <cellStyle name="40% - Акцент5 6 18" xfId="8503"/>
    <cellStyle name="40% - Акцент5 6 18 2" xfId="21200"/>
    <cellStyle name="40% - Акцент5 6 19" xfId="8340"/>
    <cellStyle name="40% - Акцент5 6 19 2" xfId="21037"/>
    <cellStyle name="40% - Акцент5 6 2" xfId="280"/>
    <cellStyle name="40% — акцент5 6 2" xfId="7374"/>
    <cellStyle name="40% - Акцент5 6 2 10" xfId="10450"/>
    <cellStyle name="40% - Акцент5 6 2 11" xfId="10768"/>
    <cellStyle name="40% - Акцент5 6 2 12" xfId="11086"/>
    <cellStyle name="40% - Акцент5 6 2 13" xfId="11404"/>
    <cellStyle name="40% - Акцент5 6 2 14" xfId="11722"/>
    <cellStyle name="40% - Акцент5 6 2 15" xfId="12040"/>
    <cellStyle name="40% - Акцент5 6 2 16" xfId="12357"/>
    <cellStyle name="40% - Акцент5 6 2 17" xfId="12676"/>
    <cellStyle name="40% - Акцент5 6 2 18" xfId="12993"/>
    <cellStyle name="40% - Акцент5 6 2 19" xfId="13311"/>
    <cellStyle name="40% - Акцент5 6 2 2" xfId="2843"/>
    <cellStyle name="40% - Акцент5 6 2 2 2" xfId="7377"/>
    <cellStyle name="40% - Акцент5 6 2 20" xfId="13634"/>
    <cellStyle name="40% - Акцент5 6 2 21" xfId="13734"/>
    <cellStyle name="40% - Акцент5 6 2 22" xfId="21658"/>
    <cellStyle name="40% - Акцент5 6 2 23" xfId="20872"/>
    <cellStyle name="40% - Акцент5 6 2 24" xfId="20857"/>
    <cellStyle name="40% - Акцент5 6 2 25" xfId="28804"/>
    <cellStyle name="40% - Акцент5 6 2 26" xfId="16771"/>
    <cellStyle name="40% - Акцент5 6 2 27" xfId="19450"/>
    <cellStyle name="40% - Акцент5 6 2 28" xfId="33519"/>
    <cellStyle name="40% - Акцент5 6 2 29" xfId="35430"/>
    <cellStyle name="40% - Акцент5 6 2 3" xfId="4012"/>
    <cellStyle name="40% - Акцент5 6 2 30" xfId="38653"/>
    <cellStyle name="40% - Акцент5 6 2 31" xfId="44221"/>
    <cellStyle name="40% - Акцент5 6 2 32" xfId="44205"/>
    <cellStyle name="40% - Акцент5 6 2 33" xfId="47957"/>
    <cellStyle name="40% - Акцент5 6 2 4" xfId="7376"/>
    <cellStyle name="40% - Акцент5 6 2 5" xfId="8859"/>
    <cellStyle name="40% - Акцент5 6 2 6" xfId="9178"/>
    <cellStyle name="40% - Акцент5 6 2 7" xfId="9496"/>
    <cellStyle name="40% - Акцент5 6 2 8" xfId="9814"/>
    <cellStyle name="40% - Акцент5 6 2 9" xfId="10132"/>
    <cellStyle name="40% - Акцент5 6 20" xfId="8858"/>
    <cellStyle name="40% - Акцент5 6 21" xfId="9177"/>
    <cellStyle name="40% - Акцент5 6 22" xfId="9495"/>
    <cellStyle name="40% - Акцент5 6 23" xfId="9813"/>
    <cellStyle name="40% - Акцент5 6 24" xfId="10131"/>
    <cellStyle name="40% - Акцент5 6 25" xfId="10449"/>
    <cellStyle name="40% - Акцент5 6 26" xfId="10767"/>
    <cellStyle name="40% - Акцент5 6 27" xfId="11085"/>
    <cellStyle name="40% - Акцент5 6 28" xfId="11403"/>
    <cellStyle name="40% - Акцент5 6 29" xfId="11721"/>
    <cellStyle name="40% - Акцент5 6 3" xfId="2844"/>
    <cellStyle name="40% — акцент5 6 3" xfId="16077"/>
    <cellStyle name="40% - Акцент5 6 3 10" xfId="36693"/>
    <cellStyle name="40% - Акцент5 6 3 11" xfId="33617"/>
    <cellStyle name="40% - Акцент5 6 3 12" xfId="41045"/>
    <cellStyle name="40% - Акцент5 6 3 13" xfId="46186"/>
    <cellStyle name="40% - Акцент5 6 3 14" xfId="47303"/>
    <cellStyle name="40% - Акцент5 6 3 15" xfId="50171"/>
    <cellStyle name="40% - Акцент5 6 3 2" xfId="7378"/>
    <cellStyle name="40% - Акцент5 6 3 3" xfId="17458"/>
    <cellStyle name="40% - Акцент5 6 3 4" xfId="27697"/>
    <cellStyle name="40% - Акцент5 6 3 5" xfId="26926"/>
    <cellStyle name="40% - Акцент5 6 3 6" xfId="21483"/>
    <cellStyle name="40% - Акцент5 6 3 7" xfId="23862"/>
    <cellStyle name="40% - Акцент5 6 3 8" xfId="31552"/>
    <cellStyle name="40% - Акцент5 6 3 9" xfId="27974"/>
    <cellStyle name="40% - Акцент5 6 30" xfId="12039"/>
    <cellStyle name="40% - Акцент5 6 31" xfId="12356"/>
    <cellStyle name="40% - Акцент5 6 32" xfId="12675"/>
    <cellStyle name="40% - Акцент5 6 33" xfId="12992"/>
    <cellStyle name="40% - Акцент5 6 34" xfId="13310"/>
    <cellStyle name="40% - Акцент5 6 35" xfId="13633"/>
    <cellStyle name="40% - Акцент5 6 36" xfId="13735"/>
    <cellStyle name="40% - Акцент5 6 37" xfId="15692"/>
    <cellStyle name="40% - Акцент5 6 38" xfId="20871"/>
    <cellStyle name="40% - Акцент5 6 39" xfId="22452"/>
    <cellStyle name="40% - Акцент5 6 4" xfId="2845"/>
    <cellStyle name="40% — акцент5 6 4" xfId="19973"/>
    <cellStyle name="40% - Акцент5 6 4 10" xfId="33907"/>
    <cellStyle name="40% - Акцент5 6 4 11" xfId="41046"/>
    <cellStyle name="40% - Акцент5 6 4 12" xfId="46034"/>
    <cellStyle name="40% - Акцент5 6 4 13" xfId="47225"/>
    <cellStyle name="40% - Акцент5 6 4 14" xfId="50172"/>
    <cellStyle name="40% - Акцент5 6 4 2" xfId="7379"/>
    <cellStyle name="40% - Акцент5 6 4 3" xfId="27400"/>
    <cellStyle name="40% - Акцент5 6 4 4" xfId="14375"/>
    <cellStyle name="40% - Акцент5 6 4 5" xfId="27304"/>
    <cellStyle name="40% - Акцент5 6 4 6" xfId="22454"/>
    <cellStyle name="40% - Акцент5 6 4 7" xfId="30399"/>
    <cellStyle name="40% - Акцент5 6 4 8" xfId="33924"/>
    <cellStyle name="40% - Акцент5 6 4 9" xfId="36545"/>
    <cellStyle name="40% - Акцент5 6 40" xfId="20868"/>
    <cellStyle name="40% - Акцент5 6 41" xfId="27986"/>
    <cellStyle name="40% - Акцент5 6 42" xfId="15989"/>
    <cellStyle name="40% - Акцент5 6 43" xfId="18406"/>
    <cellStyle name="40% - Акцент5 6 44" xfId="33659"/>
    <cellStyle name="40% - Акцент5 6 45" xfId="38652"/>
    <cellStyle name="40% - Акцент5 6 46" xfId="41774"/>
    <cellStyle name="40% - Акцент5 6 47" xfId="44206"/>
    <cellStyle name="40% - Акцент5 6 48" xfId="47956"/>
    <cellStyle name="40% - Акцент5 6 5" xfId="2846"/>
    <cellStyle name="40% — акцент5 6 5" xfId="20011"/>
    <cellStyle name="40% - Акцент5 6 5 10" xfId="41047"/>
    <cellStyle name="40% - Акцент5 6 5 11" xfId="45877"/>
    <cellStyle name="40% - Акцент5 6 5 12" xfId="47145"/>
    <cellStyle name="40% - Акцент5 6 5 13" xfId="50173"/>
    <cellStyle name="40% - Акцент5 6 5 2" xfId="7380"/>
    <cellStyle name="40% - Акцент5 6 5 3" xfId="26940"/>
    <cellStyle name="40% - Акцент5 6 5 4" xfId="22021"/>
    <cellStyle name="40% - Акцент5 6 5 5" xfId="30759"/>
    <cellStyle name="40% - Акцент5 6 5 6" xfId="31876"/>
    <cellStyle name="40% - Акцент5 6 5 7" xfId="22045"/>
    <cellStyle name="40% - Акцент5 6 5 8" xfId="36396"/>
    <cellStyle name="40% - Акцент5 6 5 9" xfId="34321"/>
    <cellStyle name="40% - Акцент5 6 6" xfId="2847"/>
    <cellStyle name="40% — акцент5 6 6" xfId="18525"/>
    <cellStyle name="40% - Акцент5 6 6 10" xfId="45720"/>
    <cellStyle name="40% - Акцент5 6 6 11" xfId="47067"/>
    <cellStyle name="40% - Акцент5 6 6 12" xfId="50174"/>
    <cellStyle name="40% - Акцент5 6 6 2" xfId="7381"/>
    <cellStyle name="40% - Акцент5 6 6 3" xfId="14045"/>
    <cellStyle name="40% - Акцент5 6 6 4" xfId="16263"/>
    <cellStyle name="40% - Акцент5 6 6 5" xfId="25501"/>
    <cellStyle name="40% - Акцент5 6 6 6" xfId="30426"/>
    <cellStyle name="40% - Акцент5 6 6 7" xfId="32493"/>
    <cellStyle name="40% - Акцент5 6 6 8" xfId="34984"/>
    <cellStyle name="40% - Акцент5 6 6 9" xfId="41048"/>
    <cellStyle name="40% - Акцент5 6 7" xfId="2848"/>
    <cellStyle name="40% — акцент5 6 7" xfId="24347"/>
    <cellStyle name="40% - Акцент5 6 7 10" xfId="46988"/>
    <cellStyle name="40% - Акцент5 6 7 11" xfId="50175"/>
    <cellStyle name="40% - Акцент5 6 7 2" xfId="7382"/>
    <cellStyle name="40% - Акцент5 6 7 3" xfId="23385"/>
    <cellStyle name="40% - Акцент5 6 7 4" xfId="19652"/>
    <cellStyle name="40% - Акцент5 6 7 5" xfId="27582"/>
    <cellStyle name="40% - Акцент5 6 7 6" xfId="34209"/>
    <cellStyle name="40% - Акцент5 6 7 7" xfId="34316"/>
    <cellStyle name="40% - Акцент5 6 7 8" xfId="41049"/>
    <cellStyle name="40% - Акцент5 6 7 9" xfId="45568"/>
    <cellStyle name="40% - Акцент5 6 8" xfId="2849"/>
    <cellStyle name="40% — акцент5 6 8" xfId="26376"/>
    <cellStyle name="40% - Акцент5 6 8 10" xfId="50176"/>
    <cellStyle name="40% - Акцент5 6 8 2" xfId="7383"/>
    <cellStyle name="40% - Акцент5 6 8 3" xfId="30949"/>
    <cellStyle name="40% - Акцент5 6 8 4" xfId="19290"/>
    <cellStyle name="40% - Акцент5 6 8 5" xfId="35796"/>
    <cellStyle name="40% - Акцент5 6 8 6" xfId="34990"/>
    <cellStyle name="40% - Акцент5 6 8 7" xfId="41050"/>
    <cellStyle name="40% - Акцент5 6 8 8" xfId="45404"/>
    <cellStyle name="40% - Акцент5 6 8 9" xfId="46908"/>
    <cellStyle name="40% - Акцент5 6 9" xfId="2850"/>
    <cellStyle name="40% — акцент5 6 9" xfId="25030"/>
    <cellStyle name="40% - Акцент5 6 9 2" xfId="7384"/>
    <cellStyle name="40% - Акцент5 6 9 3" xfId="33696"/>
    <cellStyle name="40% - Акцент5 6 9 4" xfId="33459"/>
    <cellStyle name="40% - Акцент5 6 9 5" xfId="35846"/>
    <cellStyle name="40% - Акцент5 6 9 6" xfId="41051"/>
    <cellStyle name="40% - Акцент5 6 9 7" xfId="43284"/>
    <cellStyle name="40% - Акцент5 6 9 8" xfId="45474"/>
    <cellStyle name="40% - Акцент5 6 9 9" xfId="50177"/>
    <cellStyle name="40% — акцент5 60" xfId="47938"/>
    <cellStyle name="40% - Акцент5 7" xfId="281"/>
    <cellStyle name="40% — акцент5 7" xfId="2852"/>
    <cellStyle name="40% - Акцент5 7 10" xfId="2853"/>
    <cellStyle name="40% — акцент5 7 10" xfId="19408"/>
    <cellStyle name="40% - Акцент5 7 10 2" xfId="7387"/>
    <cellStyle name="40% - Акцент5 7 10 3" xfId="28456"/>
    <cellStyle name="40% - Акцент5 7 10 4" xfId="38231"/>
    <cellStyle name="40% - Акцент5 7 10 5" xfId="41054"/>
    <cellStyle name="40% - Акцент5 7 10 6" xfId="43283"/>
    <cellStyle name="40% - Акцент5 7 10 7" xfId="45635"/>
    <cellStyle name="40% - Акцент5 7 10 8" xfId="50180"/>
    <cellStyle name="40% - Акцент5 7 11" xfId="2851"/>
    <cellStyle name="40% — акцент5 7 11" xfId="19630"/>
    <cellStyle name="40% - Акцент5 7 11 2" xfId="16086"/>
    <cellStyle name="40% - Акцент5 7 11 3" xfId="35077"/>
    <cellStyle name="40% - Акцент5 7 11 4" xfId="41052"/>
    <cellStyle name="40% - Акцент5 7 11 5" xfId="44383"/>
    <cellStyle name="40% - Акцент5 7 11 6" xfId="46415"/>
    <cellStyle name="40% - Акцент5 7 11 7" xfId="50178"/>
    <cellStyle name="40% - Акцент5 7 12" xfId="4013"/>
    <cellStyle name="40% — акцент5 7 12" xfId="38313"/>
    <cellStyle name="40% - Акцент5 7 13" xfId="4252"/>
    <cellStyle name="40% — акцент5 7 13" xfId="41053"/>
    <cellStyle name="40% - Акцент5 7 14" xfId="4558"/>
    <cellStyle name="40% — акцент5 7 14" xfId="44424"/>
    <cellStyle name="40% - Акцент5 7 15" xfId="4319"/>
    <cellStyle name="40% — акцент5 7 15" xfId="44331"/>
    <cellStyle name="40% - Акцент5 7 16" xfId="4729"/>
    <cellStyle name="40% — акцент5 7 16" xfId="50179"/>
    <cellStyle name="40% - Акцент5 7 17" xfId="7385"/>
    <cellStyle name="40% - Акцент5 7 18" xfId="8504"/>
    <cellStyle name="40% - Акцент5 7 18 2" xfId="21201"/>
    <cellStyle name="40% - Акцент5 7 19" xfId="8338"/>
    <cellStyle name="40% - Акцент5 7 19 2" xfId="21035"/>
    <cellStyle name="40% - Акцент5 7 2" xfId="282"/>
    <cellStyle name="40% — акцент5 7 2" xfId="7386"/>
    <cellStyle name="40% - Акцент5 7 2 10" xfId="10452"/>
    <cellStyle name="40% - Акцент5 7 2 11" xfId="10770"/>
    <cellStyle name="40% - Акцент5 7 2 12" xfId="11088"/>
    <cellStyle name="40% - Акцент5 7 2 13" xfId="11406"/>
    <cellStyle name="40% - Акцент5 7 2 14" xfId="11724"/>
    <cellStyle name="40% - Акцент5 7 2 15" xfId="12042"/>
    <cellStyle name="40% - Акцент5 7 2 16" xfId="12359"/>
    <cellStyle name="40% - Акцент5 7 2 17" xfId="12678"/>
    <cellStyle name="40% - Акцент5 7 2 18" xfId="12995"/>
    <cellStyle name="40% - Акцент5 7 2 19" xfId="13313"/>
    <cellStyle name="40% - Акцент5 7 2 2" xfId="2854"/>
    <cellStyle name="40% - Акцент5 7 2 2 2" xfId="7389"/>
    <cellStyle name="40% - Акцент5 7 2 20" xfId="13636"/>
    <cellStyle name="40% - Акцент5 7 2 21" xfId="13732"/>
    <cellStyle name="40% - Акцент5 7 2 22" xfId="19762"/>
    <cellStyle name="40% - Акцент5 7 2 23" xfId="16779"/>
    <cellStyle name="40% - Акцент5 7 2 24" xfId="28110"/>
    <cellStyle name="40% - Акцент5 7 2 25" xfId="20866"/>
    <cellStyle name="40% - Акцент5 7 2 26" xfId="20862"/>
    <cellStyle name="40% - Акцент5 7 2 27" xfId="18773"/>
    <cellStyle name="40% - Акцент5 7 2 28" xfId="35293"/>
    <cellStyle name="40% - Акцент5 7 2 29" xfId="19623"/>
    <cellStyle name="40% - Акцент5 7 2 3" xfId="4014"/>
    <cellStyle name="40% - Акцент5 7 2 30" xfId="38655"/>
    <cellStyle name="40% - Акцент5 7 2 31" xfId="41773"/>
    <cellStyle name="40% - Акцент5 7 2 32" xfId="44207"/>
    <cellStyle name="40% - Акцент5 7 2 33" xfId="47959"/>
    <cellStyle name="40% - Акцент5 7 2 4" xfId="7388"/>
    <cellStyle name="40% - Акцент5 7 2 5" xfId="8861"/>
    <cellStyle name="40% - Акцент5 7 2 6" xfId="9180"/>
    <cellStyle name="40% - Акцент5 7 2 7" xfId="9498"/>
    <cellStyle name="40% - Акцент5 7 2 8" xfId="9816"/>
    <cellStyle name="40% - Акцент5 7 2 9" xfId="10134"/>
    <cellStyle name="40% - Акцент5 7 20" xfId="8860"/>
    <cellStyle name="40% - Акцент5 7 21" xfId="9179"/>
    <cellStyle name="40% - Акцент5 7 22" xfId="9497"/>
    <cellStyle name="40% - Акцент5 7 23" xfId="9815"/>
    <cellStyle name="40% - Акцент5 7 24" xfId="10133"/>
    <cellStyle name="40% - Акцент5 7 25" xfId="10451"/>
    <cellStyle name="40% - Акцент5 7 26" xfId="10769"/>
    <cellStyle name="40% - Акцент5 7 27" xfId="11087"/>
    <cellStyle name="40% - Акцент5 7 28" xfId="11405"/>
    <cellStyle name="40% - Акцент5 7 29" xfId="11723"/>
    <cellStyle name="40% - Акцент5 7 3" xfId="2855"/>
    <cellStyle name="40% — акцент5 7 3" xfId="16087"/>
    <cellStyle name="40% - Акцент5 7 3 10" xfId="35868"/>
    <cellStyle name="40% - Акцент5 7 3 11" xfId="38078"/>
    <cellStyle name="40% - Акцент5 7 3 12" xfId="41056"/>
    <cellStyle name="40% - Акцент5 7 3 13" xfId="42219"/>
    <cellStyle name="40% - Акцент5 7 3 14" xfId="41935"/>
    <cellStyle name="40% - Акцент5 7 3 15" xfId="50181"/>
    <cellStyle name="40% - Акцент5 7 3 2" xfId="7390"/>
    <cellStyle name="40% - Акцент5 7 3 3" xfId="15887"/>
    <cellStyle name="40% - Акцент5 7 3 4" xfId="24030"/>
    <cellStyle name="40% - Акцент5 7 3 5" xfId="25964"/>
    <cellStyle name="40% - Акцент5 7 3 6" xfId="29536"/>
    <cellStyle name="40% - Акцент5 7 3 7" xfId="25518"/>
    <cellStyle name="40% - Акцент5 7 3 8" xfId="28035"/>
    <cellStyle name="40% - Акцент5 7 3 9" xfId="30948"/>
    <cellStyle name="40% - Акцент5 7 30" xfId="12041"/>
    <cellStyle name="40% - Акцент5 7 31" xfId="12358"/>
    <cellStyle name="40% - Акцент5 7 32" xfId="12677"/>
    <cellStyle name="40% - Акцент5 7 33" xfId="12994"/>
    <cellStyle name="40% - Акцент5 7 34" xfId="13312"/>
    <cellStyle name="40% - Акцент5 7 35" xfId="13635"/>
    <cellStyle name="40% - Акцент5 7 36" xfId="13733"/>
    <cellStyle name="40% - Акцент5 7 37" xfId="21356"/>
    <cellStyle name="40% - Акцент5 7 38" xfId="16780"/>
    <cellStyle name="40% - Акцент5 7 39" xfId="26690"/>
    <cellStyle name="40% - Акцент5 7 4" xfId="2856"/>
    <cellStyle name="40% — акцент5 7 4" xfId="19970"/>
    <cellStyle name="40% - Акцент5 7 4 10" xfId="37999"/>
    <cellStyle name="40% - Акцент5 7 4 11" xfId="41057"/>
    <cellStyle name="40% - Акцент5 7 4 12" xfId="42272"/>
    <cellStyle name="40% - Акцент5 7 4 13" xfId="42987"/>
    <cellStyle name="40% - Акцент5 7 4 14" xfId="50182"/>
    <cellStyle name="40% - Акцент5 7 4 2" xfId="7391"/>
    <cellStyle name="40% - Акцент5 7 4 3" xfId="18244"/>
    <cellStyle name="40% - Акцент5 7 4 4" xfId="29385"/>
    <cellStyle name="40% - Акцент5 7 4 5" xfId="22751"/>
    <cellStyle name="40% - Акцент5 7 4 6" xfId="19003"/>
    <cellStyle name="40% - Акцент5 7 4 7" xfId="31513"/>
    <cellStyle name="40% - Акцент5 7 4 8" xfId="33162"/>
    <cellStyle name="40% - Акцент5 7 4 9" xfId="30981"/>
    <cellStyle name="40% - Акцент5 7 40" xfId="16777"/>
    <cellStyle name="40% - Акцент5 7 41" xfId="16772"/>
    <cellStyle name="40% - Акцент5 7 42" xfId="33892"/>
    <cellStyle name="40% - Акцент5 7 43" xfId="35615"/>
    <cellStyle name="40% - Акцент5 7 44" xfId="31801"/>
    <cellStyle name="40% - Акцент5 7 45" xfId="38654"/>
    <cellStyle name="40% - Акцент5 7 46" xfId="44222"/>
    <cellStyle name="40% - Акцент5 7 47" xfId="41758"/>
    <cellStyle name="40% - Акцент5 7 48" xfId="47958"/>
    <cellStyle name="40% - Акцент5 7 5" xfId="2857"/>
    <cellStyle name="40% — акцент5 7 5" xfId="25663"/>
    <cellStyle name="40% - Акцент5 7 5 10" xfId="41058"/>
    <cellStyle name="40% - Акцент5 7 5 11" xfId="42116"/>
    <cellStyle name="40% - Акцент5 7 5 12" xfId="46466"/>
    <cellStyle name="40% - Акцент5 7 5 13" xfId="50183"/>
    <cellStyle name="40% - Акцент5 7 5 2" xfId="7392"/>
    <cellStyle name="40% - Акцент5 7 5 3" xfId="29114"/>
    <cellStyle name="40% - Акцент5 7 5 4" xfId="24110"/>
    <cellStyle name="40% - Акцент5 7 5 5" xfId="27936"/>
    <cellStyle name="40% - Акцент5 7 5 6" xfId="30869"/>
    <cellStyle name="40% - Акцент5 7 5 7" xfId="32744"/>
    <cellStyle name="40% - Акцент5 7 5 8" xfId="35130"/>
    <cellStyle name="40% - Акцент5 7 5 9" xfId="37916"/>
    <cellStyle name="40% - Акцент5 7 6" xfId="2858"/>
    <cellStyle name="40% — акцент5 7 6" xfId="19157"/>
    <cellStyle name="40% - Акцент5 7 6 10" xfId="41971"/>
    <cellStyle name="40% - Акцент5 7 6 11" xfId="45539"/>
    <cellStyle name="40% - Акцент5 7 6 12" xfId="50184"/>
    <cellStyle name="40% - Акцент5 7 6 2" xfId="7393"/>
    <cellStyle name="40% - Акцент5 7 6 3" xfId="26214"/>
    <cellStyle name="40% - Акцент5 7 6 4" xfId="32939"/>
    <cellStyle name="40% - Акцент5 7 6 5" xfId="31763"/>
    <cellStyle name="40% - Акцент5 7 6 6" xfId="36298"/>
    <cellStyle name="40% - Акцент5 7 6 7" xfId="27903"/>
    <cellStyle name="40% - Акцент5 7 6 8" xfId="37833"/>
    <cellStyle name="40% - Акцент5 7 6 9" xfId="41059"/>
    <cellStyle name="40% - Акцент5 7 7" xfId="2859"/>
    <cellStyle name="40% — акцент5 7 7" xfId="30063"/>
    <cellStyle name="40% - Акцент5 7 7 10" xfId="45313"/>
    <cellStyle name="40% - Акцент5 7 7 11" xfId="50185"/>
    <cellStyle name="40% - Акцент5 7 7 2" xfId="7394"/>
    <cellStyle name="40% - Акцент5 7 7 3" xfId="32685"/>
    <cellStyle name="40% - Акцент5 7 7 4" xfId="32023"/>
    <cellStyle name="40% - Акцент5 7 7 5" xfId="36095"/>
    <cellStyle name="40% - Акцент5 7 7 6" xfId="33945"/>
    <cellStyle name="40% - Акцент5 7 7 7" xfId="37755"/>
    <cellStyle name="40% - Акцент5 7 7 8" xfId="41060"/>
    <cellStyle name="40% - Акцент5 7 7 9" xfId="43285"/>
    <cellStyle name="40% - Акцент5 7 8" xfId="2860"/>
    <cellStyle name="40% — акцент5 7 8" xfId="15175"/>
    <cellStyle name="40% - Акцент5 7 8 10" xfId="50186"/>
    <cellStyle name="40% - Акцент5 7 8 2" xfId="7395"/>
    <cellStyle name="40% - Акцент5 7 8 3" xfId="32333"/>
    <cellStyle name="40% - Акцент5 7 8 4" xfId="35903"/>
    <cellStyle name="40% - Акцент5 7 8 5" xfId="27613"/>
    <cellStyle name="40% - Акцент5 7 8 6" xfId="37678"/>
    <cellStyle name="40% - Акцент5 7 8 7" xfId="41061"/>
    <cellStyle name="40% - Акцент5 7 8 8" xfId="43282"/>
    <cellStyle name="40% - Акцент5 7 8 9" xfId="45788"/>
    <cellStyle name="40% - Акцент5 7 9" xfId="2861"/>
    <cellStyle name="40% — акцент5 7 9" xfId="27056"/>
    <cellStyle name="40% - Акцент5 7 9 2" xfId="7396"/>
    <cellStyle name="40% - Акцент5 7 9 3" xfId="35706"/>
    <cellStyle name="40% - Акцент5 7 9 4" xfId="31624"/>
    <cellStyle name="40% - Акцент5 7 9 5" xfId="34644"/>
    <cellStyle name="40% - Акцент5 7 9 6" xfId="41062"/>
    <cellStyle name="40% - Акцент5 7 9 7" xfId="43281"/>
    <cellStyle name="40% - Акцент5 7 9 8" xfId="45946"/>
    <cellStyle name="40% - Акцент5 7 9 9" xfId="50187"/>
    <cellStyle name="40% - Акцент5 8" xfId="283"/>
    <cellStyle name="40% — акцент5 8" xfId="2863"/>
    <cellStyle name="40% - Акцент5 8 10" xfId="2864"/>
    <cellStyle name="40% — акцент5 8 10" xfId="35318"/>
    <cellStyle name="40% - Акцент5 8 10 2" xfId="7399"/>
    <cellStyle name="40% - Акцент5 8 10 3" xfId="22157"/>
    <cellStyle name="40% - Акцент5 8 10 4" xfId="21815"/>
    <cellStyle name="40% - Акцент5 8 10 5" xfId="41065"/>
    <cellStyle name="40% - Акцент5 8 10 6" xfId="43278"/>
    <cellStyle name="40% - Акцент5 8 10 7" xfId="46252"/>
    <cellStyle name="40% - Акцент5 8 10 8" xfId="50190"/>
    <cellStyle name="40% - Акцент5 8 11" xfId="2862"/>
    <cellStyle name="40% — акцент5 8 11" xfId="22741"/>
    <cellStyle name="40% - Акцент5 8 11 2" xfId="16097"/>
    <cellStyle name="40% - Акцент5 8 11 3" xfId="32746"/>
    <cellStyle name="40% - Акцент5 8 11 4" xfId="41063"/>
    <cellStyle name="40% - Акцент5 8 11 5" xfId="43280"/>
    <cellStyle name="40% - Акцент5 8 11 6" xfId="42904"/>
    <cellStyle name="40% - Акцент5 8 11 7" xfId="50188"/>
    <cellStyle name="40% - Акцент5 8 12" xfId="4015"/>
    <cellStyle name="40% — акцент5 8 12" xfId="37090"/>
    <cellStyle name="40% - Акцент5 8 13" xfId="4253"/>
    <cellStyle name="40% — акцент5 8 13" xfId="41064"/>
    <cellStyle name="40% - Акцент5 8 14" xfId="4560"/>
    <cellStyle name="40% — акцент5 8 14" xfId="43279"/>
    <cellStyle name="40% - Акцент5 8 15" xfId="4310"/>
    <cellStyle name="40% — акцент5 8 15" xfId="46101"/>
    <cellStyle name="40% - Акцент5 8 16" xfId="4738"/>
    <cellStyle name="40% — акцент5 8 16" xfId="50189"/>
    <cellStyle name="40% - Акцент5 8 17" xfId="7397"/>
    <cellStyle name="40% - Акцент5 8 18" xfId="8506"/>
    <cellStyle name="40% - Акцент5 8 18 2" xfId="21203"/>
    <cellStyle name="40% - Акцент5 8 19" xfId="8336"/>
    <cellStyle name="40% - Акцент5 8 19 2" xfId="21033"/>
    <cellStyle name="40% - Акцент5 8 2" xfId="284"/>
    <cellStyle name="40% — акцент5 8 2" xfId="7398"/>
    <cellStyle name="40% - Акцент5 8 2 10" xfId="10454"/>
    <cellStyle name="40% - Акцент5 8 2 11" xfId="10772"/>
    <cellStyle name="40% - Акцент5 8 2 12" xfId="11090"/>
    <cellStyle name="40% - Акцент5 8 2 13" xfId="11408"/>
    <cellStyle name="40% - Акцент5 8 2 14" xfId="11726"/>
    <cellStyle name="40% - Акцент5 8 2 15" xfId="12044"/>
    <cellStyle name="40% - Акцент5 8 2 16" xfId="12361"/>
    <cellStyle name="40% - Акцент5 8 2 17" xfId="12680"/>
    <cellStyle name="40% - Акцент5 8 2 18" xfId="12997"/>
    <cellStyle name="40% - Акцент5 8 2 19" xfId="13315"/>
    <cellStyle name="40% - Акцент5 8 2 2" xfId="2865"/>
    <cellStyle name="40% - Акцент5 8 2 2 2" xfId="7401"/>
    <cellStyle name="40% - Акцент5 8 2 20" xfId="13638"/>
    <cellStyle name="40% - Акцент5 8 2 21" xfId="13730"/>
    <cellStyle name="40% - Акцент5 8 2 22" xfId="17311"/>
    <cellStyle name="40% - Акцент5 8 2 23" xfId="20865"/>
    <cellStyle name="40% - Акцент5 8 2 24" xfId="27276"/>
    <cellStyle name="40% - Акцент5 8 2 25" xfId="16776"/>
    <cellStyle name="40% - Акцент5 8 2 26" xfId="31793"/>
    <cellStyle name="40% - Акцент5 8 2 27" xfId="34114"/>
    <cellStyle name="40% - Акцент5 8 2 28" xfId="35803"/>
    <cellStyle name="40% - Акцент5 8 2 29" xfId="28473"/>
    <cellStyle name="40% - Акцент5 8 2 3" xfId="4016"/>
    <cellStyle name="40% - Акцент5 8 2 30" xfId="38657"/>
    <cellStyle name="40% - Акцент5 8 2 31" xfId="44219"/>
    <cellStyle name="40% - Акцент5 8 2 32" xfId="44855"/>
    <cellStyle name="40% - Акцент5 8 2 33" xfId="47961"/>
    <cellStyle name="40% - Акцент5 8 2 4" xfId="7400"/>
    <cellStyle name="40% - Акцент5 8 2 5" xfId="8863"/>
    <cellStyle name="40% - Акцент5 8 2 6" xfId="9182"/>
    <cellStyle name="40% - Акцент5 8 2 7" xfId="9500"/>
    <cellStyle name="40% - Акцент5 8 2 8" xfId="9818"/>
    <cellStyle name="40% - Акцент5 8 2 9" xfId="10136"/>
    <cellStyle name="40% - Акцент5 8 20" xfId="8862"/>
    <cellStyle name="40% - Акцент5 8 21" xfId="9181"/>
    <cellStyle name="40% - Акцент5 8 22" xfId="9499"/>
    <cellStyle name="40% - Акцент5 8 23" xfId="9817"/>
    <cellStyle name="40% - Акцент5 8 24" xfId="10135"/>
    <cellStyle name="40% - Акцент5 8 25" xfId="10453"/>
    <cellStyle name="40% - Акцент5 8 26" xfId="10771"/>
    <cellStyle name="40% - Акцент5 8 27" xfId="11089"/>
    <cellStyle name="40% - Акцент5 8 28" xfId="11407"/>
    <cellStyle name="40% - Акцент5 8 29" xfId="11725"/>
    <cellStyle name="40% - Акцент5 8 3" xfId="2866"/>
    <cellStyle name="40% — акцент5 8 3" xfId="16098"/>
    <cellStyle name="40% - Акцент5 8 3 10" xfId="37600"/>
    <cellStyle name="40% - Акцент5 8 3 11" xfId="33457"/>
    <cellStyle name="40% - Акцент5 8 3 12" xfId="41067"/>
    <cellStyle name="40% - Акцент5 8 3 13" xfId="46822"/>
    <cellStyle name="40% - Акцент5 8 3 14" xfId="47614"/>
    <cellStyle name="40% - Акцент5 8 3 15" xfId="50191"/>
    <cellStyle name="40% - Акцент5 8 3 2" xfId="7402"/>
    <cellStyle name="40% - Акцент5 8 3 3" xfId="24416"/>
    <cellStyle name="40% - Акцент5 8 3 4" xfId="19686"/>
    <cellStyle name="40% - Акцент5 8 3 5" xfId="15092"/>
    <cellStyle name="40% - Акцент5 8 3 6" xfId="22571"/>
    <cellStyle name="40% - Акцент5 8 3 7" xfId="19276"/>
    <cellStyle name="40% - Акцент5 8 3 8" xfId="33777"/>
    <cellStyle name="40% - Акцент5 8 3 9" xfId="32128"/>
    <cellStyle name="40% - Акцент5 8 30" xfId="12043"/>
    <cellStyle name="40% - Акцент5 8 31" xfId="12360"/>
    <cellStyle name="40% - Акцент5 8 32" xfId="12679"/>
    <cellStyle name="40% - Акцент5 8 33" xfId="12996"/>
    <cellStyle name="40% - Акцент5 8 34" xfId="13314"/>
    <cellStyle name="40% - Акцент5 8 35" xfId="13637"/>
    <cellStyle name="40% - Акцент5 8 36" xfId="13731"/>
    <cellStyle name="40% - Акцент5 8 37" xfId="17084"/>
    <cellStyle name="40% - Акцент5 8 38" xfId="13687"/>
    <cellStyle name="40% - Акцент5 8 39" xfId="27831"/>
    <cellStyle name="40% - Акцент5 8 4" xfId="2867"/>
    <cellStyle name="40% — акцент5 8 4" xfId="25292"/>
    <cellStyle name="40% - Акцент5 8 4 10" xfId="36659"/>
    <cellStyle name="40% - Акцент5 8 4 11" xfId="41068"/>
    <cellStyle name="40% - Акцент5 8 4 12" xfId="46658"/>
    <cellStyle name="40% - Акцент5 8 4 13" xfId="47533"/>
    <cellStyle name="40% - Акцент5 8 4 14" xfId="50192"/>
    <cellStyle name="40% - Акцент5 8 4 2" xfId="7403"/>
    <cellStyle name="40% - Акцент5 8 4 3" xfId="17707"/>
    <cellStyle name="40% - Акцент5 8 4 4" xfId="19233"/>
    <cellStyle name="40% - Акцент5 8 4 5" xfId="23575"/>
    <cellStyle name="40% - Акцент5 8 4 6" xfId="25238"/>
    <cellStyle name="40% - Акцент5 8 4 7" xfId="32832"/>
    <cellStyle name="40% - Акцент5 8 4 8" xfId="32385"/>
    <cellStyle name="40% - Акцент5 8 4 9" xfId="37451"/>
    <cellStyle name="40% - Акцент5 8 40" xfId="20867"/>
    <cellStyle name="40% - Акцент5 8 41" xfId="26508"/>
    <cellStyle name="40% - Акцент5 8 42" xfId="25901"/>
    <cellStyle name="40% - Акцент5 8 43" xfId="31906"/>
    <cellStyle name="40% - Акцент5 8 44" xfId="19365"/>
    <cellStyle name="40% - Акцент5 8 45" xfId="38656"/>
    <cellStyle name="40% - Акцент5 8 46" xfId="41772"/>
    <cellStyle name="40% - Акцент5 8 47" xfId="41759"/>
    <cellStyle name="40% - Акцент5 8 48" xfId="47960"/>
    <cellStyle name="40% - Акцент5 8 5" xfId="2868"/>
    <cellStyle name="40% — акцент5 8 5" xfId="18381"/>
    <cellStyle name="40% - Акцент5 8 5 10" xfId="41069"/>
    <cellStyle name="40% - Акцент5 8 5 11" xfId="46498"/>
    <cellStyle name="40% - Акцент5 8 5 12" xfId="47454"/>
    <cellStyle name="40% - Акцент5 8 5 13" xfId="50193"/>
    <cellStyle name="40% - Акцент5 8 5 2" xfId="7404"/>
    <cellStyle name="40% - Акцент5 8 5 3" xfId="18430"/>
    <cellStyle name="40% - Акцент5 8 5 4" xfId="28400"/>
    <cellStyle name="40% - Акцент5 8 5 5" xfId="17689"/>
    <cellStyle name="40% - Акцент5 8 5 6" xfId="33538"/>
    <cellStyle name="40% - Акцент5 8 5 7" xfId="33865"/>
    <cellStyle name="40% - Акцент5 8 5 8" xfId="37297"/>
    <cellStyle name="40% - Акцент5 8 5 9" xfId="33357"/>
    <cellStyle name="40% - Акцент5 8 6" xfId="2869"/>
    <cellStyle name="40% — акцент5 8 6" xfId="20756"/>
    <cellStyle name="40% - Акцент5 8 6 10" xfId="46338"/>
    <cellStyle name="40% - Акцент5 8 6 11" xfId="47376"/>
    <cellStyle name="40% - Акцент5 8 6 12" xfId="50194"/>
    <cellStyle name="40% - Акцент5 8 6 2" xfId="7405"/>
    <cellStyle name="40% - Акцент5 8 6 3" xfId="17070"/>
    <cellStyle name="40% - Акцент5 8 6 4" xfId="28394"/>
    <cellStyle name="40% - Акцент5 8 6 5" xfId="33299"/>
    <cellStyle name="40% - Акцент5 8 6 6" xfId="22482"/>
    <cellStyle name="40% - Акцент5 8 6 7" xfId="37146"/>
    <cellStyle name="40% - Акцент5 8 6 8" xfId="35672"/>
    <cellStyle name="40% - Акцент5 8 6 9" xfId="41070"/>
    <cellStyle name="40% - Акцент5 8 7" xfId="2870"/>
    <cellStyle name="40% — акцент5 8 7" xfId="28654"/>
    <cellStyle name="40% - Акцент5 8 7 10" xfId="47300"/>
    <cellStyle name="40% - Акцент5 8 7 11" xfId="50195"/>
    <cellStyle name="40% - Акцент5 8 7 2" xfId="7406"/>
    <cellStyle name="40% - Акцент5 8 7 3" xfId="28883"/>
    <cellStyle name="40% - Акцент5 8 7 4" xfId="33073"/>
    <cellStyle name="40% - Акцент5 8 7 5" xfId="26691"/>
    <cellStyle name="40% - Акцент5 8 7 6" xfId="36992"/>
    <cellStyle name="40% - Акцент5 8 7 7" xfId="35795"/>
    <cellStyle name="40% - Акцент5 8 7 8" xfId="41071"/>
    <cellStyle name="40% - Акцент5 8 7 9" xfId="46183"/>
    <cellStyle name="40% - Акцент5 8 8" xfId="2871"/>
    <cellStyle name="40% — акцент5 8 8" xfId="31669"/>
    <cellStyle name="40% - Акцент5 8 8 10" xfId="50196"/>
    <cellStyle name="40% - Акцент5 8 8 2" xfId="7407"/>
    <cellStyle name="40% - Акцент5 8 8 3" xfId="21646"/>
    <cellStyle name="40% - Акцент5 8 8 4" xfId="34145"/>
    <cellStyle name="40% - Акцент5 8 8 5" xfId="14001"/>
    <cellStyle name="40% - Акцент5 8 8 6" xfId="33838"/>
    <cellStyle name="40% - Акцент5 8 8 7" xfId="41072"/>
    <cellStyle name="40% - Акцент5 8 8 8" xfId="43276"/>
    <cellStyle name="40% - Акцент5 8 8 9" xfId="46570"/>
    <cellStyle name="40% - Акцент5 8 9" xfId="2872"/>
    <cellStyle name="40% — акцент5 8 9" xfId="34466"/>
    <cellStyle name="40% - Акцент5 8 9 2" xfId="7408"/>
    <cellStyle name="40% - Акцент5 8 9 3" xfId="20423"/>
    <cellStyle name="40% - Акцент5 8 9 4" xfId="36847"/>
    <cellStyle name="40% - Акцент5 8 9 5" xfId="35464"/>
    <cellStyle name="40% - Акцент5 8 9 6" xfId="41073"/>
    <cellStyle name="40% - Акцент5 8 9 7" xfId="46031"/>
    <cellStyle name="40% - Акцент5 8 9 8" xfId="47223"/>
    <cellStyle name="40% - Акцент5 8 9 9" xfId="50197"/>
    <cellStyle name="40% - Акцент5 9" xfId="285"/>
    <cellStyle name="40% — акцент5 9" xfId="2874"/>
    <cellStyle name="40% - Акцент5 9 10" xfId="2875"/>
    <cellStyle name="40% — акцент5 9 10" xfId="33734"/>
    <cellStyle name="40% - Акцент5 9 10 2" xfId="7411"/>
    <cellStyle name="40% - Акцент5 9 10 3" xfId="36393"/>
    <cellStyle name="40% - Акцент5 9 10 4" xfId="14100"/>
    <cellStyle name="40% - Акцент5 9 10 5" xfId="41076"/>
    <cellStyle name="40% - Акцент5 9 10 6" xfId="45565"/>
    <cellStyle name="40% - Акцент5 9 10 7" xfId="46986"/>
    <cellStyle name="40% - Акцент5 9 10 8" xfId="50200"/>
    <cellStyle name="40% - Акцент5 9 11" xfId="2873"/>
    <cellStyle name="40% — акцент5 9 11" xfId="36542"/>
    <cellStyle name="40% - Акцент5 9 11 2" xfId="16105"/>
    <cellStyle name="40% - Акцент5 9 11 3" xfId="35781"/>
    <cellStyle name="40% - Акцент5 9 11 4" xfId="41074"/>
    <cellStyle name="40% - Акцент5 9 11 5" xfId="45874"/>
    <cellStyle name="40% - Акцент5 9 11 6" xfId="47142"/>
    <cellStyle name="40% - Акцент5 9 11 7" xfId="50198"/>
    <cellStyle name="40% - Акцент5 9 12" xfId="4017"/>
    <cellStyle name="40% — акцент5 9 12" xfId="29333"/>
    <cellStyle name="40% - Акцент5 9 13" xfId="4254"/>
    <cellStyle name="40% — акцент5 9 13" xfId="41075"/>
    <cellStyle name="40% - Акцент5 9 14" xfId="4562"/>
    <cellStyle name="40% — акцент5 9 14" xfId="45717"/>
    <cellStyle name="40% - Акцент5 9 15" xfId="4306"/>
    <cellStyle name="40% — акцент5 9 15" xfId="47064"/>
    <cellStyle name="40% - Акцент5 9 16" xfId="4742"/>
    <cellStyle name="40% — акцент5 9 16" xfId="50199"/>
    <cellStyle name="40% - Акцент5 9 17" xfId="7409"/>
    <cellStyle name="40% - Акцент5 9 18" xfId="8507"/>
    <cellStyle name="40% - Акцент5 9 18 2" xfId="21204"/>
    <cellStyle name="40% - Акцент5 9 19" xfId="8332"/>
    <cellStyle name="40% - Акцент5 9 19 2" xfId="21029"/>
    <cellStyle name="40% - Акцент5 9 2" xfId="286"/>
    <cellStyle name="40% — акцент5 9 2" xfId="7410"/>
    <cellStyle name="40% - Акцент5 9 2 10" xfId="10456"/>
    <cellStyle name="40% - Акцент5 9 2 11" xfId="10774"/>
    <cellStyle name="40% - Акцент5 9 2 12" xfId="11092"/>
    <cellStyle name="40% - Акцент5 9 2 13" xfId="11410"/>
    <cellStyle name="40% - Акцент5 9 2 14" xfId="11728"/>
    <cellStyle name="40% - Акцент5 9 2 15" xfId="12046"/>
    <cellStyle name="40% - Акцент5 9 2 16" xfId="12363"/>
    <cellStyle name="40% - Акцент5 9 2 17" xfId="12682"/>
    <cellStyle name="40% - Акцент5 9 2 18" xfId="12999"/>
    <cellStyle name="40% - Акцент5 9 2 19" xfId="13317"/>
    <cellStyle name="40% - Акцент5 9 2 2" xfId="2876"/>
    <cellStyle name="40% - Акцент5 9 2 2 2" xfId="7413"/>
    <cellStyle name="40% - Акцент5 9 2 20" xfId="13640"/>
    <cellStyle name="40% - Акцент5 9 2 21" xfId="13728"/>
    <cellStyle name="40% - Акцент5 9 2 22" xfId="21946"/>
    <cellStyle name="40% - Акцент5 9 2 23" xfId="23367"/>
    <cellStyle name="40% - Акцент5 9 2 24" xfId="20648"/>
    <cellStyle name="40% - Акцент5 9 2 25" xfId="27372"/>
    <cellStyle name="40% - Акцент5 9 2 26" xfId="20861"/>
    <cellStyle name="40% - Акцент5 9 2 27" xfId="21825"/>
    <cellStyle name="40% - Акцент5 9 2 28" xfId="13685"/>
    <cellStyle name="40% - Акцент5 9 2 29" xfId="35780"/>
    <cellStyle name="40% - Акцент5 9 2 3" xfId="4018"/>
    <cellStyle name="40% - Акцент5 9 2 30" xfId="38659"/>
    <cellStyle name="40% - Акцент5 9 2 31" xfId="41771"/>
    <cellStyle name="40% - Акцент5 9 2 32" xfId="44208"/>
    <cellStyle name="40% - Акцент5 9 2 33" xfId="47963"/>
    <cellStyle name="40% - Акцент5 9 2 4" xfId="7412"/>
    <cellStyle name="40% - Акцент5 9 2 5" xfId="8865"/>
    <cellStyle name="40% - Акцент5 9 2 6" xfId="9184"/>
    <cellStyle name="40% - Акцент5 9 2 7" xfId="9502"/>
    <cellStyle name="40% - Акцент5 9 2 8" xfId="9820"/>
    <cellStyle name="40% - Акцент5 9 2 9" xfId="10138"/>
    <cellStyle name="40% - Акцент5 9 20" xfId="8864"/>
    <cellStyle name="40% - Акцент5 9 21" xfId="9183"/>
    <cellStyle name="40% - Акцент5 9 22" xfId="9501"/>
    <cellStyle name="40% - Акцент5 9 23" xfId="9819"/>
    <cellStyle name="40% - Акцент5 9 24" xfId="10137"/>
    <cellStyle name="40% - Акцент5 9 25" xfId="10455"/>
    <cellStyle name="40% - Акцент5 9 26" xfId="10773"/>
    <cellStyle name="40% - Акцент5 9 27" xfId="11091"/>
    <cellStyle name="40% - Акцент5 9 28" xfId="11409"/>
    <cellStyle name="40% - Акцент5 9 29" xfId="11727"/>
    <cellStyle name="40% - Акцент5 9 3" xfId="2877"/>
    <cellStyle name="40% — акцент5 9 3" xfId="16106"/>
    <cellStyle name="40% - Акцент5 9 3 10" xfId="34415"/>
    <cellStyle name="40% - Акцент5 9 3 11" xfId="34641"/>
    <cellStyle name="40% - Акцент5 9 3 12" xfId="41078"/>
    <cellStyle name="40% - Акцент5 9 3 13" xfId="45242"/>
    <cellStyle name="40% - Акцент5 9 3 14" xfId="46723"/>
    <cellStyle name="40% - Акцент5 9 3 15" xfId="50201"/>
    <cellStyle name="40% - Акцент5 9 3 2" xfId="7414"/>
    <cellStyle name="40% - Акцент5 9 3 3" xfId="21809"/>
    <cellStyle name="40% - Акцент5 9 3 4" xfId="23751"/>
    <cellStyle name="40% - Акцент5 9 3 5" xfId="26248"/>
    <cellStyle name="40% - Акцент5 9 3 6" xfId="30064"/>
    <cellStyle name="40% - Акцент5 9 3 7" xfId="29058"/>
    <cellStyle name="40% - Акцент5 9 3 8" xfId="30924"/>
    <cellStyle name="40% - Акцент5 9 3 9" xfId="33547"/>
    <cellStyle name="40% - Акцент5 9 30" xfId="12045"/>
    <cellStyle name="40% - Акцент5 9 31" xfId="12362"/>
    <cellStyle name="40% - Акцент5 9 32" xfId="12681"/>
    <cellStyle name="40% - Акцент5 9 33" xfId="12998"/>
    <cellStyle name="40% - Акцент5 9 34" xfId="13316"/>
    <cellStyle name="40% - Акцент5 9 35" xfId="13639"/>
    <cellStyle name="40% - Акцент5 9 36" xfId="13729"/>
    <cellStyle name="40% - Акцент5 9 37" xfId="22242"/>
    <cellStyle name="40% - Акцент5 9 38" xfId="24193"/>
    <cellStyle name="40% - Акцент5 9 39" xfId="22908"/>
    <cellStyle name="40% - Акцент5 9 4" xfId="2878"/>
    <cellStyle name="40% — акцент5 9 4" xfId="22687"/>
    <cellStyle name="40% - Акцент5 9 4 10" xfId="36455"/>
    <cellStyle name="40% - Акцент5 9 4 11" xfId="41079"/>
    <cellStyle name="40% - Акцент5 9 4 12" xfId="45079"/>
    <cellStyle name="40% - Акцент5 9 4 13" xfId="45522"/>
    <cellStyle name="40% - Акцент5 9 4 14" xfId="50202"/>
    <cellStyle name="40% - Акцент5 9 4 2" xfId="7415"/>
    <cellStyle name="40% - Акцент5 9 4 3" xfId="24787"/>
    <cellStyle name="40% - Акцент5 9 4 4" xfId="16199"/>
    <cellStyle name="40% - Акцент5 9 4 5" xfId="29801"/>
    <cellStyle name="40% - Акцент5 9 4 6" xfId="17342"/>
    <cellStyle name="40% - Акцент5 9 4 7" xfId="22268"/>
    <cellStyle name="40% - Акцент5 9 4 8" xfId="33632"/>
    <cellStyle name="40% - Акцент5 9 4 9" xfId="36028"/>
    <cellStyle name="40% - Акцент5 9 40" xfId="21295"/>
    <cellStyle name="40% - Акцент5 9 41" xfId="29625"/>
    <cellStyle name="40% - Акцент5 9 42" xfId="22044"/>
    <cellStyle name="40% - Акцент5 9 43" xfId="33387"/>
    <cellStyle name="40% - Акцент5 9 44" xfId="36371"/>
    <cellStyle name="40% - Акцент5 9 45" xfId="38658"/>
    <cellStyle name="40% - Акцент5 9 46" xfId="44220"/>
    <cellStyle name="40% - Акцент5 9 47" xfId="45851"/>
    <cellStyle name="40% - Акцент5 9 48" xfId="47962"/>
    <cellStyle name="40% - Акцент5 9 5" xfId="2879"/>
    <cellStyle name="40% — акцент5 9 5" xfId="26243"/>
    <cellStyle name="40% - Акцент5 9 5 10" xfId="41080"/>
    <cellStyle name="40% - Акцент5 9 5 11" xfId="44915"/>
    <cellStyle name="40% - Акцент5 9 5 12" xfId="46728"/>
    <cellStyle name="40% - Акцент5 9 5 13" xfId="50203"/>
    <cellStyle name="40% - Акцент5 9 5 2" xfId="7416"/>
    <cellStyle name="40% - Акцент5 9 5 3" xfId="27118"/>
    <cellStyle name="40% - Акцент5 9 5 4" xfId="29537"/>
    <cellStyle name="40% - Акцент5 9 5 5" xfId="13911"/>
    <cellStyle name="40% - Акцент5 9 5 6" xfId="16937"/>
    <cellStyle name="40% - Акцент5 9 5 7" xfId="33082"/>
    <cellStyle name="40% - Акцент5 9 5 8" xfId="32275"/>
    <cellStyle name="40% - Акцент5 9 5 9" xfId="38310"/>
    <cellStyle name="40% - Акцент5 9 6" xfId="2880"/>
    <cellStyle name="40% — акцент5 9 6" xfId="25924"/>
    <cellStyle name="40% - Акцент5 9 6 10" xfId="44750"/>
    <cellStyle name="40% - Акцент5 9 6 11" xfId="42562"/>
    <cellStyle name="40% - Акцент5 9 6 12" xfId="50204"/>
    <cellStyle name="40% - Акцент5 9 6 2" xfId="7417"/>
    <cellStyle name="40% - Акцент5 9 6 3" xfId="21581"/>
    <cellStyle name="40% - Акцент5 9 6 4" xfId="25247"/>
    <cellStyle name="40% - Акцент5 9 6 5" xfId="32771"/>
    <cellStyle name="40% - Акцент5 9 6 6" xfId="34328"/>
    <cellStyle name="40% - Акцент5 9 6 7" xfId="34070"/>
    <cellStyle name="40% - Акцент5 9 6 8" xfId="38228"/>
    <cellStyle name="40% - Акцент5 9 6 9" xfId="41081"/>
    <cellStyle name="40% - Акцент5 9 7" xfId="2881"/>
    <cellStyle name="40% — акцент5 9 7" xfId="30862"/>
    <cellStyle name="40% - Акцент5 9 7 10" xfId="45514"/>
    <cellStyle name="40% - Акцент5 9 7 11" xfId="50205"/>
    <cellStyle name="40% - Акцент5 9 7 2" xfId="7418"/>
    <cellStyle name="40% - Акцент5 9 7 3" xfId="28353"/>
    <cellStyle name="40% - Акцент5 9 7 4" xfId="26396"/>
    <cellStyle name="40% - Акцент5 9 7 5" xfId="22951"/>
    <cellStyle name="40% - Акцент5 9 7 6" xfId="31476"/>
    <cellStyle name="40% - Акцент5 9 7 7" xfId="38153"/>
    <cellStyle name="40% - Акцент5 9 7 8" xfId="41082"/>
    <cellStyle name="40% - Акцент5 9 7 9" xfId="44585"/>
    <cellStyle name="40% - Акцент5 9 8" xfId="2882"/>
    <cellStyle name="40% — акцент5 9 8" xfId="27112"/>
    <cellStyle name="40% - Акцент5 9 8 10" xfId="50206"/>
    <cellStyle name="40% - Акцент5 9 8 2" xfId="7419"/>
    <cellStyle name="40% - Акцент5 9 8 3" xfId="27230"/>
    <cellStyle name="40% - Акцент5 9 8 4" xfId="34611"/>
    <cellStyle name="40% - Акцент5 9 8 5" xfId="27545"/>
    <cellStyle name="40% - Акцент5 9 8 6" xfId="38075"/>
    <cellStyle name="40% - Акцент5 9 8 7" xfId="41083"/>
    <cellStyle name="40% - Акцент5 9 8 8" xfId="45243"/>
    <cellStyle name="40% - Акцент5 9 8 9" xfId="46618"/>
    <cellStyle name="40% - Акцент5 9 9" xfId="2883"/>
    <cellStyle name="40% — акцент5 9 9" xfId="29981"/>
    <cellStyle name="40% - Акцент5 9 9 2" xfId="7420"/>
    <cellStyle name="40% - Акцент5 9 9 3" xfId="20760"/>
    <cellStyle name="40% - Акцент5 9 9 4" xfId="35774"/>
    <cellStyle name="40% - Акцент5 9 9 5" xfId="37996"/>
    <cellStyle name="40% - Акцент5 9 9 6" xfId="41084"/>
    <cellStyle name="40% - Акцент5 9 9 7" xfId="45080"/>
    <cellStyle name="40% - Акцент5 9 9 8" xfId="42494"/>
    <cellStyle name="40% - Акцент5 9 9 9" xfId="50207"/>
    <cellStyle name="40% — акцент6" xfId="287"/>
    <cellStyle name="40% - Акцент6 10" xfId="288"/>
    <cellStyle name="40% — акцент6 10" xfId="2886"/>
    <cellStyle name="40% - Акцент6 10 10" xfId="2887"/>
    <cellStyle name="40% — акцент6 10 10" xfId="30830"/>
    <cellStyle name="40% - Акцент6 10 10 2" xfId="7424"/>
    <cellStyle name="40% - Акцент6 10 10 3" xfId="33582"/>
    <cellStyle name="40% - Акцент6 10 10 4" xfId="37752"/>
    <cellStyle name="40% - Акцент6 10 10 5" xfId="41088"/>
    <cellStyle name="40% - Акцент6 10 10 6" xfId="43274"/>
    <cellStyle name="40% - Акцент6 10 10 7" xfId="42905"/>
    <cellStyle name="40% - Акцент6 10 10 8" xfId="50210"/>
    <cellStyle name="40% - Акцент6 10 11" xfId="2885"/>
    <cellStyle name="40% — акцент6 10 11" xfId="28145"/>
    <cellStyle name="40% - Акцент6 10 11 2" xfId="16117"/>
    <cellStyle name="40% - Акцент6 10 11 3" xfId="37913"/>
    <cellStyle name="40% - Акцент6 10 11 4" xfId="41086"/>
    <cellStyle name="40% - Акцент6 10 11 5" xfId="44751"/>
    <cellStyle name="40% - Акцент6 10 11 6" xfId="42561"/>
    <cellStyle name="40% - Акцент6 10 11 7" xfId="50208"/>
    <cellStyle name="40% - Акцент6 10 12" xfId="4020"/>
    <cellStyle name="40% — акцент6 10 12" xfId="37831"/>
    <cellStyle name="40% - Акцент6 10 13" xfId="4256"/>
    <cellStyle name="40% — акцент6 10 13" xfId="41087"/>
    <cellStyle name="40% - Акцент6 10 14" xfId="4565"/>
    <cellStyle name="40% — акцент6 10 14" xfId="44586"/>
    <cellStyle name="40% - Акцент6 10 15" xfId="4284"/>
    <cellStyle name="40% — акцент6 10 15" xfId="45353"/>
    <cellStyle name="40% - Акцент6 10 16" xfId="4764"/>
    <cellStyle name="40% — акцент6 10 16" xfId="50209"/>
    <cellStyle name="40% - Акцент6 10 17" xfId="7422"/>
    <cellStyle name="40% - Акцент6 10 18" xfId="8509"/>
    <cellStyle name="40% - Акцент6 10 18 2" xfId="21206"/>
    <cellStyle name="40% - Акцент6 10 19" xfId="8329"/>
    <cellStyle name="40% - Акцент6 10 19 2" xfId="21026"/>
    <cellStyle name="40% - Акцент6 10 2" xfId="289"/>
    <cellStyle name="40% — акцент6 10 2" xfId="7423"/>
    <cellStyle name="40% - Акцент6 10 2 10" xfId="10459"/>
    <cellStyle name="40% - Акцент6 10 2 11" xfId="10777"/>
    <cellStyle name="40% - Акцент6 10 2 12" xfId="11095"/>
    <cellStyle name="40% - Акцент6 10 2 13" xfId="11413"/>
    <cellStyle name="40% - Акцент6 10 2 14" xfId="11731"/>
    <cellStyle name="40% - Акцент6 10 2 15" xfId="12049"/>
    <cellStyle name="40% - Акцент6 10 2 16" xfId="12366"/>
    <cellStyle name="40% - Акцент6 10 2 17" xfId="12685"/>
    <cellStyle name="40% - Акцент6 10 2 18" xfId="13002"/>
    <cellStyle name="40% - Акцент6 10 2 19" xfId="13320"/>
    <cellStyle name="40% - Акцент6 10 2 2" xfId="2888"/>
    <cellStyle name="40% - Акцент6 10 2 2 2" xfId="7426"/>
    <cellStyle name="40% - Акцент6 10 2 20" xfId="13643"/>
    <cellStyle name="40% - Акцент6 10 2 21" xfId="13725"/>
    <cellStyle name="40% - Акцент6 10 2 22" xfId="17668"/>
    <cellStyle name="40% - Акцент6 10 2 23" xfId="17333"/>
    <cellStyle name="40% - Акцент6 10 2 24" xfId="15477"/>
    <cellStyle name="40% - Акцент6 10 2 25" xfId="19703"/>
    <cellStyle name="40% - Акцент6 10 2 26" xfId="16773"/>
    <cellStyle name="40% - Акцент6 10 2 27" xfId="34357"/>
    <cellStyle name="40% - Акцент6 10 2 28" xfId="36003"/>
    <cellStyle name="40% - Акцент6 10 2 29" xfId="36669"/>
    <cellStyle name="40% - Акцент6 10 2 3" xfId="4021"/>
    <cellStyle name="40% - Акцент6 10 2 30" xfId="38662"/>
    <cellStyle name="40% - Акцент6 10 2 31" xfId="44218"/>
    <cellStyle name="40% - Акцент6 10 2 32" xfId="42049"/>
    <cellStyle name="40% - Акцент6 10 2 33" xfId="47966"/>
    <cellStyle name="40% - Акцент6 10 2 4" xfId="7425"/>
    <cellStyle name="40% - Акцент6 10 2 5" xfId="8868"/>
    <cellStyle name="40% - Акцент6 10 2 6" xfId="9187"/>
    <cellStyle name="40% - Акцент6 10 2 7" xfId="9505"/>
    <cellStyle name="40% - Акцент6 10 2 8" xfId="9823"/>
    <cellStyle name="40% - Акцент6 10 2 9" xfId="10141"/>
    <cellStyle name="40% - Акцент6 10 20" xfId="8867"/>
    <cellStyle name="40% - Акцент6 10 21" xfId="9186"/>
    <cellStyle name="40% - Акцент6 10 22" xfId="9504"/>
    <cellStyle name="40% - Акцент6 10 23" xfId="9822"/>
    <cellStyle name="40% - Акцент6 10 24" xfId="10140"/>
    <cellStyle name="40% - Акцент6 10 25" xfId="10458"/>
    <cellStyle name="40% - Акцент6 10 26" xfId="10776"/>
    <cellStyle name="40% - Акцент6 10 27" xfId="11094"/>
    <cellStyle name="40% - Акцент6 10 28" xfId="11412"/>
    <cellStyle name="40% - Акцент6 10 29" xfId="11730"/>
    <cellStyle name="40% - Акцент6 10 3" xfId="2889"/>
    <cellStyle name="40% — акцент6 10 3" xfId="16118"/>
    <cellStyle name="40% - Акцент6 10 3 10" xfId="29019"/>
    <cellStyle name="40% - Акцент6 10 3 11" xfId="36357"/>
    <cellStyle name="40% - Акцент6 10 3 12" xfId="41090"/>
    <cellStyle name="40% - Акцент6 10 3 13" xfId="43275"/>
    <cellStyle name="40% - Акцент6 10 3 14" xfId="46772"/>
    <cellStyle name="40% - Акцент6 10 3 15" xfId="50211"/>
    <cellStyle name="40% - Акцент6 10 3 2" xfId="7427"/>
    <cellStyle name="40% - Акцент6 10 3 3" xfId="25293"/>
    <cellStyle name="40% - Акцент6 10 3 4" xfId="18907"/>
    <cellStyle name="40% - Акцент6 10 3 5" xfId="29381"/>
    <cellStyle name="40% - Акцент6 10 3 6" xfId="23114"/>
    <cellStyle name="40% - Акцент6 10 3 7" xfId="32936"/>
    <cellStyle name="40% - Акцент6 10 3 8" xfId="34238"/>
    <cellStyle name="40% - Акцент6 10 3 9" xfId="35900"/>
    <cellStyle name="40% - Акцент6 10 30" xfId="12048"/>
    <cellStyle name="40% - Акцент6 10 31" xfId="12365"/>
    <cellStyle name="40% - Акцент6 10 32" xfId="12684"/>
    <cellStyle name="40% - Акцент6 10 33" xfId="13001"/>
    <cellStyle name="40% - Акцент6 10 34" xfId="13319"/>
    <cellStyle name="40% - Акцент6 10 35" xfId="13642"/>
    <cellStyle name="40% - Акцент6 10 36" xfId="13726"/>
    <cellStyle name="40% - Акцент6 10 37" xfId="17515"/>
    <cellStyle name="40% - Акцент6 10 38" xfId="26367"/>
    <cellStyle name="40% - Акцент6 10 39" xfId="28395"/>
    <cellStyle name="40% - Акцент6 10 4" xfId="2890"/>
    <cellStyle name="40% — акцент6 10 4" xfId="19964"/>
    <cellStyle name="40% - Акцент6 10 4 10" xfId="17151"/>
    <cellStyle name="40% - Акцент6 10 4 11" xfId="41091"/>
    <cellStyle name="40% - Акцент6 10 4 12" xfId="40819"/>
    <cellStyle name="40% - Акцент6 10 4 13" xfId="44926"/>
    <cellStyle name="40% - Акцент6 10 4 14" xfId="50212"/>
    <cellStyle name="40% - Акцент6 10 4 2" xfId="7428"/>
    <cellStyle name="40% - Акцент6 10 4 3" xfId="17440"/>
    <cellStyle name="40% - Акцент6 10 4 4" xfId="29110"/>
    <cellStyle name="40% - Акцент6 10 4 5" xfId="29343"/>
    <cellStyle name="40% - Акцент6 10 4 6" xfId="32682"/>
    <cellStyle name="40% - Акцент6 10 4 7" xfId="34003"/>
    <cellStyle name="40% - Акцент6 10 4 8" xfId="35703"/>
    <cellStyle name="40% - Акцент6 10 4 9" xfId="18851"/>
    <cellStyle name="40% - Акцент6 10 40" xfId="17188"/>
    <cellStyle name="40% - Акцент6 10 41" xfId="19122"/>
    <cellStyle name="40% - Акцент6 10 42" xfId="34581"/>
    <cellStyle name="40% - Акцент6 10 43" xfId="36199"/>
    <cellStyle name="40% - Акцент6 10 44" xfId="36520"/>
    <cellStyle name="40% - Акцент6 10 45" xfId="38661"/>
    <cellStyle name="40% - Акцент6 10 46" xfId="44217"/>
    <cellStyle name="40% - Акцент6 10 47" xfId="46008"/>
    <cellStyle name="40% - Акцент6 10 48" xfId="47965"/>
    <cellStyle name="40% - Акцент6 10 5" xfId="2891"/>
    <cellStyle name="40% — акцент6 10 5" xfId="21769"/>
    <cellStyle name="40% - Акцент6 10 5 10" xfId="41092"/>
    <cellStyle name="40% - Акцент6 10 5 11" xfId="46823"/>
    <cellStyle name="40% - Акцент6 10 5 12" xfId="47615"/>
    <cellStyle name="40% - Акцент6 10 5 13" xfId="50213"/>
    <cellStyle name="40% - Акцент6 10 5 2" xfId="7429"/>
    <cellStyle name="40% - Акцент6 10 5 3" xfId="28822"/>
    <cellStyle name="40% - Акцент6 10 5 4" xfId="21862"/>
    <cellStyle name="40% - Акцент6 10 5 5" xfId="32438"/>
    <cellStyle name="40% - Акцент6 10 5 6" xfId="33778"/>
    <cellStyle name="40% - Акцент6 10 5 7" xfId="35507"/>
    <cellStyle name="40% - Акцент6 10 5 8" xfId="37601"/>
    <cellStyle name="40% - Акцент6 10 5 9" xfId="36194"/>
    <cellStyle name="40% - Акцент6 10 6" xfId="2892"/>
    <cellStyle name="40% — акцент6 10 6" xfId="16197"/>
    <cellStyle name="40% - Акцент6 10 6 10" xfId="46659"/>
    <cellStyle name="40% - Акцент6 10 6 11" xfId="47534"/>
    <cellStyle name="40% - Акцент6 10 6 12" xfId="50214"/>
    <cellStyle name="40% - Акцент6 10 6 2" xfId="7430"/>
    <cellStyle name="40% - Акцент6 10 6 3" xfId="28831"/>
    <cellStyle name="40% - Акцент6 10 6 4" xfId="32183"/>
    <cellStyle name="40% - Акцент6 10 6 5" xfId="33539"/>
    <cellStyle name="40% - Акцент6 10 6 6" xfId="30236"/>
    <cellStyle name="40% - Акцент6 10 6 7" xfId="37452"/>
    <cellStyle name="40% - Акцент6 10 6 8" xfId="29191"/>
    <cellStyle name="40% - Акцент6 10 6 9" xfId="41093"/>
    <cellStyle name="40% - Акцент6 10 7" xfId="2893"/>
    <cellStyle name="40% — акцент6 10 7" xfId="22873"/>
    <cellStyle name="40% - Акцент6 10 7 10" xfId="47455"/>
    <cellStyle name="40% - Акцент6 10 7 11" xfId="50215"/>
    <cellStyle name="40% - Акцент6 10 7 2" xfId="7431"/>
    <cellStyle name="40% - Акцент6 10 7 3" xfId="31927"/>
    <cellStyle name="40% - Акцент6 10 7 4" xfId="33300"/>
    <cellStyle name="40% - Акцент6 10 7 5" xfId="35315"/>
    <cellStyle name="40% - Акцент6 10 7 6" xfId="37298"/>
    <cellStyle name="40% - Акцент6 10 7 7" xfId="33913"/>
    <cellStyle name="40% - Акцент6 10 7 8" xfId="41094"/>
    <cellStyle name="40% - Акцент6 10 7 9" xfId="46499"/>
    <cellStyle name="40% - Акцент6 10 8" xfId="2894"/>
    <cellStyle name="40% — акцент6 10 8" xfId="15196"/>
    <cellStyle name="40% - Акцент6 10 8 10" xfId="50216"/>
    <cellStyle name="40% - Акцент6 10 8 2" xfId="7432"/>
    <cellStyle name="40% - Акцент6 10 8 3" xfId="33074"/>
    <cellStyle name="40% - Акцент6 10 8 4" xfId="35118"/>
    <cellStyle name="40% - Акцент6 10 8 5" xfId="37147"/>
    <cellStyle name="40% - Акцент6 10 8 6" xfId="25542"/>
    <cellStyle name="40% - Акцент6 10 8 7" xfId="41095"/>
    <cellStyle name="40% - Акцент6 10 8 8" xfId="46339"/>
    <cellStyle name="40% - Акцент6 10 8 9" xfId="47377"/>
    <cellStyle name="40% - Акцент6 10 9" xfId="2895"/>
    <cellStyle name="40% — акцент6 10 9" xfId="24304"/>
    <cellStyle name="40% - Акцент6 10 9 2" xfId="7433"/>
    <cellStyle name="40% - Акцент6 10 9 3" xfId="34915"/>
    <cellStyle name="40% - Акцент6 10 9 4" xfId="36993"/>
    <cellStyle name="40% - Акцент6 10 9 5" xfId="36059"/>
    <cellStyle name="40% - Акцент6 10 9 6" xfId="41096"/>
    <cellStyle name="40% - Акцент6 10 9 7" xfId="46184"/>
    <cellStyle name="40% - Акцент6 10 9 8" xfId="47301"/>
    <cellStyle name="40% - Акцент6 10 9 9" xfId="50217"/>
    <cellStyle name="40% - Акцент6 11" xfId="290"/>
    <cellStyle name="40% — акцент6 11" xfId="2897"/>
    <cellStyle name="40% - Акцент6 11 10" xfId="2898"/>
    <cellStyle name="40% — акцент6 11 10" xfId="23719"/>
    <cellStyle name="40% - Акцент6 11 10 2" xfId="7436"/>
    <cellStyle name="40% - Акцент6 11 10 3" xfId="36543"/>
    <cellStyle name="40% - Акцент6 11 10 4" xfId="33271"/>
    <cellStyle name="40% - Акцент6 11 10 5" xfId="41099"/>
    <cellStyle name="40% - Акцент6 11 10 6" xfId="45718"/>
    <cellStyle name="40% - Акцент6 11 10 7" xfId="47065"/>
    <cellStyle name="40% - Акцент6 11 10 8" xfId="50220"/>
    <cellStyle name="40% - Акцент6 11 11" xfId="2896"/>
    <cellStyle name="40% — акцент6 11 11" xfId="36691"/>
    <cellStyle name="40% - Акцент6 11 11 2" xfId="16128"/>
    <cellStyle name="40% - Акцент6 11 11 3" xfId="30880"/>
    <cellStyle name="40% - Акцент6 11 11 4" xfId="41097"/>
    <cellStyle name="40% - Акцент6 11 11 5" xfId="46032"/>
    <cellStyle name="40% - Акцент6 11 11 6" xfId="47224"/>
    <cellStyle name="40% - Акцент6 11 11 7" xfId="50218"/>
    <cellStyle name="40% - Акцент6 11 12" xfId="4022"/>
    <cellStyle name="40% — акцент6 11 12" xfId="15325"/>
    <cellStyle name="40% - Акцент6 11 13" xfId="4257"/>
    <cellStyle name="40% — акцент6 11 13" xfId="41098"/>
    <cellStyle name="40% - Акцент6 11 14" xfId="4567"/>
    <cellStyle name="40% — акцент6 11 14" xfId="45875"/>
    <cellStyle name="40% - Акцент6 11 15" xfId="4280"/>
    <cellStyle name="40% — акцент6 11 15" xfId="47143"/>
    <cellStyle name="40% - Акцент6 11 16" xfId="4768"/>
    <cellStyle name="40% — акцент6 11 16" xfId="50219"/>
    <cellStyle name="40% - Акцент6 11 17" xfId="7434"/>
    <cellStyle name="40% - Акцент6 11 18" xfId="8510"/>
    <cellStyle name="40% - Акцент6 11 18 2" xfId="21207"/>
    <cellStyle name="40% - Акцент6 11 19" xfId="8327"/>
    <cellStyle name="40% - Акцент6 11 19 2" xfId="21024"/>
    <cellStyle name="40% - Акцент6 11 2" xfId="291"/>
    <cellStyle name="40% — акцент6 11 2" xfId="7435"/>
    <cellStyle name="40% - Акцент6 11 2 10" xfId="10461"/>
    <cellStyle name="40% - Акцент6 11 2 11" xfId="10779"/>
    <cellStyle name="40% - Акцент6 11 2 12" xfId="11097"/>
    <cellStyle name="40% - Акцент6 11 2 13" xfId="11415"/>
    <cellStyle name="40% - Акцент6 11 2 14" xfId="11733"/>
    <cellStyle name="40% - Акцент6 11 2 15" xfId="12051"/>
    <cellStyle name="40% - Акцент6 11 2 16" xfId="12368"/>
    <cellStyle name="40% - Акцент6 11 2 17" xfId="12687"/>
    <cellStyle name="40% - Акцент6 11 2 18" xfId="13004"/>
    <cellStyle name="40% - Акцент6 11 2 19" xfId="13322"/>
    <cellStyle name="40% - Акцент6 11 2 2" xfId="2899"/>
    <cellStyle name="40% - Акцент6 11 2 2 2" xfId="7438"/>
    <cellStyle name="40% - Акцент6 11 2 20" xfId="13645"/>
    <cellStyle name="40% - Акцент6 11 2 21" xfId="13723"/>
    <cellStyle name="40% - Акцент6 11 2 22" xfId="22534"/>
    <cellStyle name="40% - Акцент6 11 2 23" xfId="22502"/>
    <cellStyle name="40% - Акцент6 11 2 24" xfId="26877"/>
    <cellStyle name="40% - Акцент6 11 2 25" xfId="26949"/>
    <cellStyle name="40% - Акцент6 11 2 26" xfId="32560"/>
    <cellStyle name="40% - Акцент6 11 2 27" xfId="22771"/>
    <cellStyle name="40% - Акцент6 11 2 28" xfId="35877"/>
    <cellStyle name="40% - Акцент6 11 2 29" xfId="19068"/>
    <cellStyle name="40% - Акцент6 11 2 3" xfId="4023"/>
    <cellStyle name="40% - Акцент6 11 2 30" xfId="38664"/>
    <cellStyle name="40% - Акцент6 11 2 31" xfId="41768"/>
    <cellStyle name="40% - Акцент6 11 2 32" xfId="45347"/>
    <cellStyle name="40% - Акцент6 11 2 33" xfId="47968"/>
    <cellStyle name="40% - Акцент6 11 2 4" xfId="7437"/>
    <cellStyle name="40% - Акцент6 11 2 5" xfId="8870"/>
    <cellStyle name="40% - Акцент6 11 2 6" xfId="9189"/>
    <cellStyle name="40% - Акцент6 11 2 7" xfId="9507"/>
    <cellStyle name="40% - Акцент6 11 2 8" xfId="9825"/>
    <cellStyle name="40% - Акцент6 11 2 9" xfId="10143"/>
    <cellStyle name="40% - Акцент6 11 20" xfId="8869"/>
    <cellStyle name="40% - Акцент6 11 21" xfId="9188"/>
    <cellStyle name="40% - Акцент6 11 22" xfId="9506"/>
    <cellStyle name="40% - Акцент6 11 23" xfId="9824"/>
    <cellStyle name="40% - Акцент6 11 24" xfId="10142"/>
    <cellStyle name="40% - Акцент6 11 25" xfId="10460"/>
    <cellStyle name="40% - Акцент6 11 26" xfId="10778"/>
    <cellStyle name="40% - Акцент6 11 27" xfId="11096"/>
    <cellStyle name="40% - Акцент6 11 28" xfId="11414"/>
    <cellStyle name="40% - Акцент6 11 29" xfId="11732"/>
    <cellStyle name="40% - Акцент6 11 3" xfId="2900"/>
    <cellStyle name="40% — акцент6 11 3" xfId="16129"/>
    <cellStyle name="40% - Акцент6 11 3 10" xfId="34856"/>
    <cellStyle name="40% - Акцент6 11 3 11" xfId="36600"/>
    <cellStyle name="40% - Акцент6 11 3 12" xfId="41101"/>
    <cellStyle name="40% - Акцент6 11 3 13" xfId="45402"/>
    <cellStyle name="40% - Акцент6 11 3 14" xfId="46906"/>
    <cellStyle name="40% - Акцент6 11 3 15" xfId="50221"/>
    <cellStyle name="40% - Акцент6 11 3 2" xfId="7439"/>
    <cellStyle name="40% - Акцент6 11 3 3" xfId="17718"/>
    <cellStyle name="40% - Акцент6 11 3 4" xfId="24134"/>
    <cellStyle name="40% - Акцент6 11 3 5" xfId="19348"/>
    <cellStyle name="40% - Акцент6 11 3 6" xfId="19160"/>
    <cellStyle name="40% - Акцент6 11 3 7" xfId="26201"/>
    <cellStyle name="40% - Акцент6 11 3 8" xfId="14317"/>
    <cellStyle name="40% - Акцент6 11 3 9" xfId="33445"/>
    <cellStyle name="40% - Акцент6 11 30" xfId="12050"/>
    <cellStyle name="40% - Акцент6 11 31" xfId="12367"/>
    <cellStyle name="40% - Акцент6 11 32" xfId="12686"/>
    <cellStyle name="40% - Акцент6 11 33" xfId="13003"/>
    <cellStyle name="40% - Акцент6 11 34" xfId="13321"/>
    <cellStyle name="40% - Акцент6 11 35" xfId="13644"/>
    <cellStyle name="40% - Акцент6 11 36" xfId="13724"/>
    <cellStyle name="40% - Акцент6 11 37" xfId="22823"/>
    <cellStyle name="40% - Акцент6 11 38" xfId="20869"/>
    <cellStyle name="40% - Акцент6 11 39" xfId="24646"/>
    <cellStyle name="40% - Акцент6 11 4" xfId="2901"/>
    <cellStyle name="40% — акцент6 11 4" xfId="22979"/>
    <cellStyle name="40% - Акцент6 11 4 10" xfId="25257"/>
    <cellStyle name="40% - Акцент6 11 4 11" xfId="41102"/>
    <cellStyle name="40% - Акцент6 11 4 12" xfId="43272"/>
    <cellStyle name="40% - Акцент6 11 4 13" xfId="42906"/>
    <cellStyle name="40% - Акцент6 11 4 14" xfId="50222"/>
    <cellStyle name="40% - Акцент6 11 4 2" xfId="7440"/>
    <cellStyle name="40% - Акцент6 11 4 3" xfId="24881"/>
    <cellStyle name="40% - Акцент6 11 4 4" xfId="22030"/>
    <cellStyle name="40% - Акцент6 11 4 5" xfId="19645"/>
    <cellStyle name="40% - Акцент6 11 4 6" xfId="18867"/>
    <cellStyle name="40% - Акцент6 11 4 7" xfId="32888"/>
    <cellStyle name="40% - Акцент6 11 4 8" xfId="30758"/>
    <cellStyle name="40% - Акцент6 11 4 9" xfId="34429"/>
    <cellStyle name="40% - Акцент6 11 40" xfId="24671"/>
    <cellStyle name="40% - Акцент6 11 41" xfId="23328"/>
    <cellStyle name="40% - Акцент6 11 42" xfId="28334"/>
    <cellStyle name="40% - Акцент6 11 43" xfId="35680"/>
    <cellStyle name="40% - Акцент6 11 44" xfId="36825"/>
    <cellStyle name="40% - Акцент6 11 45" xfId="38663"/>
    <cellStyle name="40% - Акцент6 11 46" xfId="41769"/>
    <cellStyle name="40% - Акцент6 11 47" xfId="43059"/>
    <cellStyle name="40% - Акцент6 11 48" xfId="47967"/>
    <cellStyle name="40% - Акцент6 11 5" xfId="2902"/>
    <cellStyle name="40% — акцент6 11 5" xfId="24232"/>
    <cellStyle name="40% - Акцент6 11 5 10" xfId="41103"/>
    <cellStyle name="40% - Акцент6 11 5 11" xfId="44384"/>
    <cellStyle name="40% - Акцент6 11 5 12" xfId="46287"/>
    <cellStyle name="40% - Акцент6 11 5 13" xfId="50223"/>
    <cellStyle name="40% - Акцент6 11 5 2" xfId="7441"/>
    <cellStyle name="40% - Акцент6 11 5 3" xfId="20485"/>
    <cellStyle name="40% - Акцент6 11 5 4" xfId="19682"/>
    <cellStyle name="40% - Акцент6 11 5 5" xfId="28876"/>
    <cellStyle name="40% - Акцент6 11 5 6" xfId="24480"/>
    <cellStyle name="40% - Акцент6 11 5 7" xfId="27533"/>
    <cellStyle name="40% - Акцент6 11 5 8" xfId="35431"/>
    <cellStyle name="40% - Акцент6 11 5 9" xfId="35070"/>
    <cellStyle name="40% - Акцент6 11 6" xfId="2903"/>
    <cellStyle name="40% — акцент6 11 6" xfId="20754"/>
    <cellStyle name="40% - Акцент6 11 6 10" xfId="44423"/>
    <cellStyle name="40% - Акцент6 11 6 11" xfId="44476"/>
    <cellStyle name="40% - Акцент6 11 6 12" xfId="50224"/>
    <cellStyle name="40% - Акцент6 11 6 2" xfId="7442"/>
    <cellStyle name="40% - Акцент6 11 6 3" xfId="21448"/>
    <cellStyle name="40% - Акцент6 11 6 4" xfId="19194"/>
    <cellStyle name="40% - Акцент6 11 6 5" xfId="20083"/>
    <cellStyle name="40% - Акцент6 11 6 6" xfId="22874"/>
    <cellStyle name="40% - Акцент6 11 6 7" xfId="33707"/>
    <cellStyle name="40% - Акцент6 11 6 8" xfId="37158"/>
    <cellStyle name="40% - Акцент6 11 6 9" xfId="41104"/>
    <cellStyle name="40% - Акцент6 11 7" xfId="2904"/>
    <cellStyle name="40% — акцент6 11 7" xfId="13966"/>
    <cellStyle name="40% - Акцент6 11 7 10" xfId="42907"/>
    <cellStyle name="40% - Акцент6 11 7 11" xfId="50225"/>
    <cellStyle name="40% - Акцент6 11 7 2" xfId="7443"/>
    <cellStyle name="40% - Акцент6 11 7 3" xfId="27871"/>
    <cellStyle name="40% - Акцент6 11 7 4" xfId="29705"/>
    <cellStyle name="40% - Акцент6 11 7 5" xfId="34082"/>
    <cellStyle name="40% - Акцент6 11 7 6" xfId="23699"/>
    <cellStyle name="40% - Акцент6 11 7 7" xfId="38311"/>
    <cellStyle name="40% - Акцент6 11 7 8" xfId="41105"/>
    <cellStyle name="40% - Акцент6 11 7 9" xfId="43271"/>
    <cellStyle name="40% - Акцент6 11 8" xfId="2905"/>
    <cellStyle name="40% — акцент6 11 8" xfId="26908"/>
    <cellStyle name="40% - Акцент6 11 8 10" xfId="50226"/>
    <cellStyle name="40% - Акцент6 11 8 2" xfId="7444"/>
    <cellStyle name="40% - Акцент6 11 8 3" xfId="29167"/>
    <cellStyle name="40% - Акцент6 11 8 4" xfId="33217"/>
    <cellStyle name="40% - Акцент6 11 8 5" xfId="26850"/>
    <cellStyle name="40% - Акцент6 11 8 6" xfId="38229"/>
    <cellStyle name="40% - Акцент6 11 8 7" xfId="41106"/>
    <cellStyle name="40% - Акцент6 11 8 8" xfId="42331"/>
    <cellStyle name="40% - Акцент6 11 8 9" xfId="42961"/>
    <cellStyle name="40% - Акцент6 11 9" xfId="2906"/>
    <cellStyle name="40% — акцент6 11 9" xfId="29337"/>
    <cellStyle name="40% - Акцент6 11 9 2" xfId="7445"/>
    <cellStyle name="40% - Акцент6 11 9 3" xfId="30472"/>
    <cellStyle name="40% - Акцент6 11 9 4" xfId="30240"/>
    <cellStyle name="40% - Акцент6 11 9 5" xfId="38154"/>
    <cellStyle name="40% - Акцент6 11 9 6" xfId="41107"/>
    <cellStyle name="40% - Акцент6 11 9 7" xfId="42220"/>
    <cellStyle name="40% - Акцент6 11 9 8" xfId="46624"/>
    <cellStyle name="40% - Акцент6 11 9 9" xfId="50227"/>
    <cellStyle name="40% - Акцент6 12" xfId="292"/>
    <cellStyle name="40% — акцент6 12" xfId="2908"/>
    <cellStyle name="40% - Акцент6 12 10" xfId="2909"/>
    <cellStyle name="40% — акцент6 12 10" xfId="25927"/>
    <cellStyle name="40% - Акцент6 12 10 2" xfId="7448"/>
    <cellStyle name="40% - Акцент6 12 10 3" xfId="33041"/>
    <cellStyle name="40% - Акцент6 12 10 4" xfId="37914"/>
    <cellStyle name="40% - Акцент6 12 10 5" xfId="41110"/>
    <cellStyle name="40% - Акцент6 12 10 6" xfId="41969"/>
    <cellStyle name="40% - Акцент6 12 10 7" xfId="45848"/>
    <cellStyle name="40% - Акцент6 12 10 8" xfId="50230"/>
    <cellStyle name="40% - Акцент6 12 11" xfId="2907"/>
    <cellStyle name="40% — акцент6 12 11" xfId="36060"/>
    <cellStyle name="40% - Акцент6 12 11 2" xfId="16139"/>
    <cellStyle name="40% - Акцент6 12 11 3" xfId="38076"/>
    <cellStyle name="40% - Акцент6 12 11 4" xfId="41108"/>
    <cellStyle name="40% - Акцент6 12 11 5" xfId="42271"/>
    <cellStyle name="40% - Акцент6 12 11 6" xfId="45842"/>
    <cellStyle name="40% - Акцент6 12 11 7" xfId="50228"/>
    <cellStyle name="40% - Акцент6 12 12" xfId="4024"/>
    <cellStyle name="40% — акцент6 12 12" xfId="37997"/>
    <cellStyle name="40% - Акцент6 12 13" xfId="4258"/>
    <cellStyle name="40% — акцент6 12 13" xfId="41109"/>
    <cellStyle name="40% - Акцент6 12 14" xfId="4569"/>
    <cellStyle name="40% — акцент6 12 14" xfId="42115"/>
    <cellStyle name="40% - Акцент6 12 15" xfId="4773"/>
    <cellStyle name="40% — акцент6 12 15" xfId="46627"/>
    <cellStyle name="40% - Акцент6 12 16" xfId="4977"/>
    <cellStyle name="40% — акцент6 12 16" xfId="50229"/>
    <cellStyle name="40% - Акцент6 12 17" xfId="7446"/>
    <cellStyle name="40% - Акцент6 12 18" xfId="8512"/>
    <cellStyle name="40% - Акцент6 12 18 2" xfId="21209"/>
    <cellStyle name="40% - Акцент6 12 19" xfId="8325"/>
    <cellStyle name="40% - Акцент6 12 19 2" xfId="21022"/>
    <cellStyle name="40% - Акцент6 12 2" xfId="293"/>
    <cellStyle name="40% — акцент6 12 2" xfId="7447"/>
    <cellStyle name="40% - Акцент6 12 2 10" xfId="10463"/>
    <cellStyle name="40% - Акцент6 12 2 11" xfId="10781"/>
    <cellStyle name="40% - Акцент6 12 2 12" xfId="11099"/>
    <cellStyle name="40% - Акцент6 12 2 13" xfId="11417"/>
    <cellStyle name="40% - Акцент6 12 2 14" xfId="11735"/>
    <cellStyle name="40% - Акцент6 12 2 15" xfId="12053"/>
    <cellStyle name="40% - Акцент6 12 2 16" xfId="12370"/>
    <cellStyle name="40% - Акцент6 12 2 17" xfId="12689"/>
    <cellStyle name="40% - Акцент6 12 2 18" xfId="13006"/>
    <cellStyle name="40% - Акцент6 12 2 19" xfId="13324"/>
    <cellStyle name="40% - Акцент6 12 2 2" xfId="2910"/>
    <cellStyle name="40% - Акцент6 12 2 2 2" xfId="7450"/>
    <cellStyle name="40% - Акцент6 12 2 20" xfId="13647"/>
    <cellStyle name="40% - Акцент6 12 2 21" xfId="13721"/>
    <cellStyle name="40% - Акцент6 12 2 22" xfId="19761"/>
    <cellStyle name="40% - Акцент6 12 2 23" xfId="26656"/>
    <cellStyle name="40% - Акцент6 12 2 24" xfId="28966"/>
    <cellStyle name="40% - Акцент6 12 2 25" xfId="14969"/>
    <cellStyle name="40% - Акцент6 12 2 26" xfId="28593"/>
    <cellStyle name="40% - Акцент6 12 2 27" xfId="27750"/>
    <cellStyle name="40% - Акцент6 12 2 28" xfId="32652"/>
    <cellStyle name="40% - Акцент6 12 2 29" xfId="36971"/>
    <cellStyle name="40% - Акцент6 12 2 3" xfId="4025"/>
    <cellStyle name="40% - Акцент6 12 2 30" xfId="38666"/>
    <cellStyle name="40% - Акцент6 12 2 31" xfId="44216"/>
    <cellStyle name="40% - Акцент6 12 2 32" xfId="46159"/>
    <cellStyle name="40% - Акцент6 12 2 33" xfId="47970"/>
    <cellStyle name="40% - Акцент6 12 2 4" xfId="7449"/>
    <cellStyle name="40% - Акцент6 12 2 5" xfId="8872"/>
    <cellStyle name="40% - Акцент6 12 2 6" xfId="9191"/>
    <cellStyle name="40% - Акцент6 12 2 7" xfId="9509"/>
    <cellStyle name="40% - Акцент6 12 2 8" xfId="9827"/>
    <cellStyle name="40% - Акцент6 12 2 9" xfId="10145"/>
    <cellStyle name="40% - Акцент6 12 20" xfId="8871"/>
    <cellStyle name="40% - Акцент6 12 21" xfId="9190"/>
    <cellStyle name="40% - Акцент6 12 22" xfId="9508"/>
    <cellStyle name="40% - Акцент6 12 23" xfId="9826"/>
    <cellStyle name="40% - Акцент6 12 24" xfId="10144"/>
    <cellStyle name="40% - Акцент6 12 25" xfId="10462"/>
    <cellStyle name="40% - Акцент6 12 26" xfId="10780"/>
    <cellStyle name="40% - Акцент6 12 27" xfId="11098"/>
    <cellStyle name="40% - Акцент6 12 28" xfId="11416"/>
    <cellStyle name="40% - Акцент6 12 29" xfId="11734"/>
    <cellStyle name="40% - Акцент6 12 3" xfId="2911"/>
    <cellStyle name="40% — акцент6 12 3" xfId="16140"/>
    <cellStyle name="40% - Акцент6 12 3 10" xfId="34435"/>
    <cellStyle name="40% - Акцент6 12 3 11" xfId="37753"/>
    <cellStyle name="40% - Акцент6 12 3 12" xfId="41112"/>
    <cellStyle name="40% - Акцент6 12 3 13" xfId="46806"/>
    <cellStyle name="40% - Акцент6 12 3 14" xfId="42908"/>
    <cellStyle name="40% - Акцент6 12 3 15" xfId="50231"/>
    <cellStyle name="40% - Акцент6 12 3 2" xfId="7451"/>
    <cellStyle name="40% - Акцент6 12 3 3" xfId="19957"/>
    <cellStyle name="40% - Акцент6 12 3 4" xfId="25660"/>
    <cellStyle name="40% - Акцент6 12 3 5" xfId="14885"/>
    <cellStyle name="40% - Акцент6 12 3 6" xfId="29798"/>
    <cellStyle name="40% - Акцент6 12 3 7" xfId="26180"/>
    <cellStyle name="40% - Акцент6 12 3 8" xfId="26698"/>
    <cellStyle name="40% - Акцент6 12 3 9" xfId="30520"/>
    <cellStyle name="40% - Акцент6 12 30" xfId="12052"/>
    <cellStyle name="40% - Акцент6 12 31" xfId="12369"/>
    <cellStyle name="40% - Акцент6 12 32" xfId="12688"/>
    <cellStyle name="40% - Акцент6 12 33" xfId="13005"/>
    <cellStyle name="40% - Акцент6 12 34" xfId="13323"/>
    <cellStyle name="40% - Акцент6 12 35" xfId="13646"/>
    <cellStyle name="40% - Акцент6 12 36" xfId="13722"/>
    <cellStyle name="40% - Акцент6 12 37" xfId="19760"/>
    <cellStyle name="40% - Акцент6 12 38" xfId="26960"/>
    <cellStyle name="40% - Акцент6 12 39" xfId="29229"/>
    <cellStyle name="40% - Акцент6 12 4" xfId="2912"/>
    <cellStyle name="40% — акцент6 12 4" xfId="15878"/>
    <cellStyle name="40% - Акцент6 12 4 10" xfId="37676"/>
    <cellStyle name="40% - Акцент6 12 4 11" xfId="41113"/>
    <cellStyle name="40% - Акцент6 12 4 12" xfId="46642"/>
    <cellStyle name="40% - Акцент6 12 4 13" xfId="42909"/>
    <cellStyle name="40% - Акцент6 12 4 14" xfId="50232"/>
    <cellStyle name="40% - Акцент6 12 4 2" xfId="7452"/>
    <cellStyle name="40% - Акцент6 12 4 3" xfId="24782"/>
    <cellStyle name="40% - Акцент6 12 4 4" xfId="15646"/>
    <cellStyle name="40% - Акцент6 12 4 5" xfId="29534"/>
    <cellStyle name="40% - Акцент6 12 4 6" xfId="19007"/>
    <cellStyle name="40% - Акцент6 12 4 7" xfId="30202"/>
    <cellStyle name="40% - Акцент6 12 4 8" xfId="36296"/>
    <cellStyle name="40% - Акцент6 12 4 9" xfId="17568"/>
    <cellStyle name="40% - Акцент6 12 40" xfId="24519"/>
    <cellStyle name="40% - Акцент6 12 41" xfId="32308"/>
    <cellStyle name="40% - Акцент6 12 42" xfId="22170"/>
    <cellStyle name="40% - Акцент6 12 43" xfId="36069"/>
    <cellStyle name="40% - Акцент6 12 44" xfId="35050"/>
    <cellStyle name="40% - Акцент6 12 45" xfId="38665"/>
    <cellStyle name="40% - Акцент6 12 46" xfId="44215"/>
    <cellStyle name="40% - Акцент6 12 47" xfId="45186"/>
    <cellStyle name="40% - Акцент6 12 48" xfId="47969"/>
    <cellStyle name="40% - Акцент6 12 5" xfId="2913"/>
    <cellStyle name="40% — акцент6 12 5" xfId="25111"/>
    <cellStyle name="40% - Акцент6 12 5 10" xfId="41114"/>
    <cellStyle name="40% - Акцент6 12 5 11" xfId="46482"/>
    <cellStyle name="40% - Акцент6 12 5 12" xfId="42912"/>
    <cellStyle name="40% - Акцент6 12 5 13" xfId="50233"/>
    <cellStyle name="40% - Акцент6 12 5 2" xfId="7453"/>
    <cellStyle name="40% - Акцент6 12 5 3" xfId="21817"/>
    <cellStyle name="40% - Акцент6 12 5 4" xfId="25838"/>
    <cellStyle name="40% - Акцент6 12 5 5" xfId="29546"/>
    <cellStyle name="40% - Акцент6 12 5 6" xfId="30430"/>
    <cellStyle name="40% - Акцент6 12 5 7" xfId="36093"/>
    <cellStyle name="40% - Акцент6 12 5 8" xfId="31378"/>
    <cellStyle name="40% - Акцент6 12 5 9" xfId="31139"/>
    <cellStyle name="40% - Акцент6 12 6" xfId="2914"/>
    <cellStyle name="40% — акцент6 12 6" xfId="23150"/>
    <cellStyle name="40% - Акцент6 12 6 10" xfId="46322"/>
    <cellStyle name="40% - Акцент6 12 6 11" xfId="41921"/>
    <cellStyle name="40% - Акцент6 12 6 12" xfId="50234"/>
    <cellStyle name="40% - Акцент6 12 6 2" xfId="7454"/>
    <cellStyle name="40% - Акцент6 12 6 3" xfId="20075"/>
    <cellStyle name="40% - Акцент6 12 6 4" xfId="32937"/>
    <cellStyle name="40% - Акцент6 12 6 5" xfId="23224"/>
    <cellStyle name="40% - Акцент6 12 6 6" xfId="35901"/>
    <cellStyle name="40% - Акцент6 12 6 7" xfId="18149"/>
    <cellStyle name="40% - Акцент6 12 6 8" xfId="36901"/>
    <cellStyle name="40% - Акцент6 12 6 9" xfId="41115"/>
    <cellStyle name="40% - Акцент6 12 7" xfId="2915"/>
    <cellStyle name="40% — акцент6 12 7" xfId="30337"/>
    <cellStyle name="40% - Акцент6 12 7 10" xfId="42087"/>
    <cellStyle name="40% - Акцент6 12 7 11" xfId="50235"/>
    <cellStyle name="40% - Акцент6 12 7 2" xfId="7455"/>
    <cellStyle name="40% - Акцент6 12 7 3" xfId="32683"/>
    <cellStyle name="40% - Акцент6 12 7 4" xfId="28436"/>
    <cellStyle name="40% - Акцент6 12 7 5" xfId="35704"/>
    <cellStyle name="40% - Акцент6 12 7 6" xfId="30954"/>
    <cellStyle name="40% - Акцент6 12 7 7" xfId="36937"/>
    <cellStyle name="40% - Акцент6 12 7 8" xfId="41116"/>
    <cellStyle name="40% - Акцент6 12 7 9" xfId="46167"/>
    <cellStyle name="40% - Акцент6 12 8" xfId="2916"/>
    <cellStyle name="40% — акцент6 12 8" xfId="22168"/>
    <cellStyle name="40% - Акцент6 12 8 10" xfId="50236"/>
    <cellStyle name="40% - Акцент6 12 8 2" xfId="7456"/>
    <cellStyle name="40% - Акцент6 12 8 3" xfId="15306"/>
    <cellStyle name="40% - Акцент6 12 8 4" xfId="35508"/>
    <cellStyle name="40% - Акцент6 12 8 5" xfId="15534"/>
    <cellStyle name="40% - Акцент6 12 8 6" xfId="22832"/>
    <cellStyle name="40% - Акцент6 12 8 7" xfId="41117"/>
    <cellStyle name="40% - Акцент6 12 8 8" xfId="46015"/>
    <cellStyle name="40% - Акцент6 12 8 9" xfId="42214"/>
    <cellStyle name="40% - Акцент6 12 9" xfId="2917"/>
    <cellStyle name="40% — акцент6 12 9" xfId="30016"/>
    <cellStyle name="40% - Акцент6 12 9 2" xfId="7457"/>
    <cellStyle name="40% - Акцент6 12 9 3" xfId="35316"/>
    <cellStyle name="40% - Акцент6 12 9 4" xfId="25485"/>
    <cellStyle name="40% - Акцент6 12 9 5" xfId="37055"/>
    <cellStyle name="40% - Акцент6 12 9 6" xfId="41118"/>
    <cellStyle name="40% - Акцент6 12 9 7" xfId="45858"/>
    <cellStyle name="40% - Акцент6 12 9 8" xfId="47613"/>
    <cellStyle name="40% - Акцент6 12 9 9" xfId="50237"/>
    <cellStyle name="40% - Акцент6 13" xfId="294"/>
    <cellStyle name="40% — акцент6 13" xfId="2919"/>
    <cellStyle name="40% - Акцент6 13 10" xfId="2920"/>
    <cellStyle name="40% — акцент6 13 10" xfId="34916"/>
    <cellStyle name="40% - Акцент6 13 10 2" xfId="7460"/>
    <cellStyle name="40% - Акцент6 13 10 3" xfId="37449"/>
    <cellStyle name="40% - Акцент6 13 10 4" xfId="33510"/>
    <cellStyle name="40% - Акцент6 13 10 5" xfId="41121"/>
    <cellStyle name="40% - Акцент6 13 10 6" xfId="43268"/>
    <cellStyle name="40% - Акцент6 13 10 7" xfId="47374"/>
    <cellStyle name="40% - Акцент6 13 10 8" xfId="50240"/>
    <cellStyle name="40% - Акцент6 13 11" xfId="2918"/>
    <cellStyle name="40% — акцент6 13 11" xfId="37598"/>
    <cellStyle name="40% - Акцент6 13 11 2" xfId="16149"/>
    <cellStyle name="40% - Акцент6 13 11 3" xfId="32359"/>
    <cellStyle name="40% - Акцент6 13 11 4" xfId="41119"/>
    <cellStyle name="40% - Акцент6 13 11 5" xfId="43270"/>
    <cellStyle name="40% - Акцент6 13 11 6" xfId="47531"/>
    <cellStyle name="40% - Акцент6 13 11 7" xfId="50238"/>
    <cellStyle name="40% - Акцент6 13 12" xfId="4026"/>
    <cellStyle name="40% — акцент6 13 12" xfId="35576"/>
    <cellStyle name="40% - Акцент6 13 13" xfId="4259"/>
    <cellStyle name="40% — акцент6 13 13" xfId="41120"/>
    <cellStyle name="40% - Акцент6 13 14" xfId="4571"/>
    <cellStyle name="40% — акцент6 13 14" xfId="43269"/>
    <cellStyle name="40% - Акцент6 13 15" xfId="4775"/>
    <cellStyle name="40% — акцент6 13 15" xfId="47452"/>
    <cellStyle name="40% - Акцент6 13 16" xfId="4979"/>
    <cellStyle name="40% — акцент6 13 16" xfId="50239"/>
    <cellStyle name="40% - Акцент6 13 17" xfId="7458"/>
    <cellStyle name="40% - Акцент6 13 18" xfId="8513"/>
    <cellStyle name="40% - Акцент6 13 18 2" xfId="21210"/>
    <cellStyle name="40% - Акцент6 13 19" xfId="8323"/>
    <cellStyle name="40% - Акцент6 13 19 2" xfId="21020"/>
    <cellStyle name="40% - Акцент6 13 2" xfId="295"/>
    <cellStyle name="40% — акцент6 13 2" xfId="7459"/>
    <cellStyle name="40% - Акцент6 13 2 10" xfId="10465"/>
    <cellStyle name="40% - Акцент6 13 2 11" xfId="10783"/>
    <cellStyle name="40% - Акцент6 13 2 12" xfId="11101"/>
    <cellStyle name="40% - Акцент6 13 2 13" xfId="11419"/>
    <cellStyle name="40% - Акцент6 13 2 14" xfId="11737"/>
    <cellStyle name="40% - Акцент6 13 2 15" xfId="12055"/>
    <cellStyle name="40% - Акцент6 13 2 16" xfId="12372"/>
    <cellStyle name="40% - Акцент6 13 2 17" xfId="12691"/>
    <cellStyle name="40% - Акцент6 13 2 18" xfId="13008"/>
    <cellStyle name="40% - Акцент6 13 2 19" xfId="13326"/>
    <cellStyle name="40% - Акцент6 13 2 2" xfId="2921"/>
    <cellStyle name="40% - Акцент6 13 2 2 2" xfId="7462"/>
    <cellStyle name="40% - Акцент6 13 2 20" xfId="13649"/>
    <cellStyle name="40% - Акцент6 13 2 21" xfId="13719"/>
    <cellStyle name="40% - Акцент6 13 2 22" xfId="18636"/>
    <cellStyle name="40% - Акцент6 13 2 23" xfId="25549"/>
    <cellStyle name="40% - Акцент6 13 2 24" xfId="22264"/>
    <cellStyle name="40% - Акцент6 13 2 25" xfId="19775"/>
    <cellStyle name="40% - Акцент6 13 2 26" xfId="28477"/>
    <cellStyle name="40% - Акцент6 13 2 27" xfId="27139"/>
    <cellStyle name="40% - Акцент6 13 2 28" xfId="36272"/>
    <cellStyle name="40% - Акцент6 13 2 29" xfId="37275"/>
    <cellStyle name="40% - Акцент6 13 2 3" xfId="4027"/>
    <cellStyle name="40% - Акцент6 13 2 30" xfId="38668"/>
    <cellStyle name="40% - Акцент6 13 2 31" xfId="41766"/>
    <cellStyle name="40% - Акцент6 13 2 32" xfId="46474"/>
    <cellStyle name="40% - Акцент6 13 2 33" xfId="47972"/>
    <cellStyle name="40% - Акцент6 13 2 4" xfId="7461"/>
    <cellStyle name="40% - Акцент6 13 2 5" xfId="8874"/>
    <cellStyle name="40% - Акцент6 13 2 6" xfId="9193"/>
    <cellStyle name="40% - Акцент6 13 2 7" xfId="9511"/>
    <cellStyle name="40% - Акцент6 13 2 8" xfId="9829"/>
    <cellStyle name="40% - Акцент6 13 2 9" xfId="10147"/>
    <cellStyle name="40% - Акцент6 13 20" xfId="8873"/>
    <cellStyle name="40% - Акцент6 13 21" xfId="9192"/>
    <cellStyle name="40% - Акцент6 13 22" xfId="9510"/>
    <cellStyle name="40% - Акцент6 13 23" xfId="9828"/>
    <cellStyle name="40% - Акцент6 13 24" xfId="10146"/>
    <cellStyle name="40% - Акцент6 13 25" xfId="10464"/>
    <cellStyle name="40% - Акцент6 13 26" xfId="10782"/>
    <cellStyle name="40% - Акцент6 13 27" xfId="11100"/>
    <cellStyle name="40% - Акцент6 13 28" xfId="11418"/>
    <cellStyle name="40% - Акцент6 13 29" xfId="11736"/>
    <cellStyle name="40% - Акцент6 13 3" xfId="2922"/>
    <cellStyle name="40% — акцент6 13 3" xfId="16150"/>
    <cellStyle name="40% - Акцент6 13 3 10" xfId="37144"/>
    <cellStyle name="40% - Акцент6 13 3 11" xfId="35239"/>
    <cellStyle name="40% - Акцент6 13 3 12" xfId="41123"/>
    <cellStyle name="40% - Акцент6 13 3 13" xfId="43266"/>
    <cellStyle name="40% - Акцент6 13 3 14" xfId="42337"/>
    <cellStyle name="40% - Акцент6 13 3 15" xfId="50241"/>
    <cellStyle name="40% - Акцент6 13 3 2" xfId="7463"/>
    <cellStyle name="40% - Акцент6 13 3 3" xfId="24705"/>
    <cellStyle name="40% - Акцент6 13 3 4" xfId="14307"/>
    <cellStyle name="40% - Акцент6 13 3 5" xfId="22945"/>
    <cellStyle name="40% - Акцент6 13 3 6" xfId="22633"/>
    <cellStyle name="40% - Акцент6 13 3 7" xfId="27855"/>
    <cellStyle name="40% - Акцент6 13 3 8" xfId="18424"/>
    <cellStyle name="40% - Акцент6 13 3 9" xfId="30632"/>
    <cellStyle name="40% - Акцент6 13 30" xfId="12054"/>
    <cellStyle name="40% - Акцент6 13 31" xfId="12371"/>
    <cellStyle name="40% - Акцент6 13 32" xfId="12690"/>
    <cellStyle name="40% - Акцент6 13 33" xfId="13007"/>
    <cellStyle name="40% - Акцент6 13 34" xfId="13325"/>
    <cellStyle name="40% - Акцент6 13 35" xfId="13648"/>
    <cellStyle name="40% - Акцент6 13 36" xfId="13720"/>
    <cellStyle name="40% - Акцент6 13 37" xfId="22957"/>
    <cellStyle name="40% - Акцент6 13 38" xfId="17427"/>
    <cellStyle name="40% - Акцент6 13 39" xfId="27951"/>
    <cellStyle name="40% - Акцент6 13 4" xfId="2923"/>
    <cellStyle name="40% — акцент6 13 4" xfId="25579"/>
    <cellStyle name="40% - Акцент6 13 4 10" xfId="37612"/>
    <cellStyle name="40% - Акцент6 13 4 11" xfId="41124"/>
    <cellStyle name="40% - Акцент6 13 4 12" xfId="43265"/>
    <cellStyle name="40% - Акцент6 13 4 13" xfId="47221"/>
    <cellStyle name="40% - Акцент6 13 4 14" xfId="50242"/>
    <cellStyle name="40% - Акцент6 13 4 2" xfId="7464"/>
    <cellStyle name="40% - Акцент6 13 4 3" xfId="23990"/>
    <cellStyle name="40% - Акцент6 13 4 4" xfId="18346"/>
    <cellStyle name="40% - Акцент6 13 4 5" xfId="26956"/>
    <cellStyle name="40% - Акцент6 13 4 6" xfId="26478"/>
    <cellStyle name="40% - Акцент6 13 4 7" xfId="33536"/>
    <cellStyle name="40% - Акцент6 13 4 8" xfId="34571"/>
    <cellStyle name="40% - Акцент6 13 4 9" xfId="36990"/>
    <cellStyle name="40% - Акцент6 13 40" xfId="21702"/>
    <cellStyle name="40% - Акцент6 13 41" xfId="26502"/>
    <cellStyle name="40% - Акцент6 13 42" xfId="18088"/>
    <cellStyle name="40% - Акцент6 13 43" xfId="32037"/>
    <cellStyle name="40% - Акцент6 13 44" xfId="37124"/>
    <cellStyle name="40% - Акцент6 13 45" xfId="38667"/>
    <cellStyle name="40% - Акцент6 13 46" xfId="41767"/>
    <cellStyle name="40% - Акцент6 13 47" xfId="46314"/>
    <cellStyle name="40% - Акцент6 13 48" xfId="47971"/>
    <cellStyle name="40% - Акцент6 13 5" xfId="2924"/>
    <cellStyle name="40% — акцент6 13 5" xfId="17933"/>
    <cellStyle name="40% - Акцент6 13 5 10" xfId="41125"/>
    <cellStyle name="40% - Акцент6 13 5 11" xfId="46820"/>
    <cellStyle name="40% - Акцент6 13 5 12" xfId="47140"/>
    <cellStyle name="40% - Акцент6 13 5 13" xfId="50243"/>
    <cellStyle name="40% - Акцент6 13 5 2" xfId="7465"/>
    <cellStyle name="40% - Акцент6 13 5 3" xfId="22348"/>
    <cellStyle name="40% - Акцент6 13 5 4" xfId="23863"/>
    <cellStyle name="40% - Акцент6 13 5 5" xfId="21779"/>
    <cellStyle name="40% - Акцент6 13 5 6" xfId="33297"/>
    <cellStyle name="40% - Акцент6 13 5 7" xfId="33669"/>
    <cellStyle name="40% - Акцент6 13 5 8" xfId="30946"/>
    <cellStyle name="40% - Акцент6 13 5 9" xfId="36752"/>
    <cellStyle name="40% - Акцент6 13 6" xfId="2925"/>
    <cellStyle name="40% — акцент6 13 6" xfId="27972"/>
    <cellStyle name="40% - Акцент6 13 6 10" xfId="46656"/>
    <cellStyle name="40% - Акцент6 13 6 11" xfId="47062"/>
    <cellStyle name="40% - Акцент6 13 6 12" xfId="50244"/>
    <cellStyle name="40% - Акцент6 13 6 2" xfId="7466"/>
    <cellStyle name="40% - Акцент6 13 6 3" xfId="28972"/>
    <cellStyle name="40% - Акцент6 13 6 4" xfId="17180"/>
    <cellStyle name="40% - Акцент6 13 6 5" xfId="33071"/>
    <cellStyle name="40% - Акцент6 13 6 6" xfId="32860"/>
    <cellStyle name="40% - Акцент6 13 6 7" xfId="36845"/>
    <cellStyle name="40% - Акцент6 13 6 8" xfId="37257"/>
    <cellStyle name="40% - Акцент6 13 6 9" xfId="41126"/>
    <cellStyle name="40% - Акцент6 13 7" xfId="2926"/>
    <cellStyle name="40% — акцент6 13 7" xfId="19059"/>
    <cellStyle name="40% - Акцент6 13 7 10" xfId="46984"/>
    <cellStyle name="40% - Акцент6 13 7 11" xfId="50245"/>
    <cellStyle name="40% - Акцент6 13 7 2" xfId="7467"/>
    <cellStyle name="40% - Акцент6 13 7 3" xfId="29230"/>
    <cellStyle name="40% - Акцент6 13 7 4" xfId="25856"/>
    <cellStyle name="40% - Акцент6 13 7 5" xfId="34185"/>
    <cellStyle name="40% - Акцент6 13 7 6" xfId="36689"/>
    <cellStyle name="40% - Акцент6 13 7 7" xfId="37358"/>
    <cellStyle name="40% - Акцент6 13 7 8" xfId="41127"/>
    <cellStyle name="40% - Акцент6 13 7 9" xfId="46496"/>
    <cellStyle name="40% - Акцент6 13 8" xfId="2927"/>
    <cellStyle name="40% — акцент6 13 8" xfId="31667"/>
    <cellStyle name="40% - Акцент6 13 8 10" xfId="50246"/>
    <cellStyle name="40% - Акцент6 13 8 2" xfId="7468"/>
    <cellStyle name="40% - Акцент6 13 8 3" xfId="26174"/>
    <cellStyle name="40% - Акцент6 13 8 4" xfId="17838"/>
    <cellStyle name="40% - Акцент6 13 8 5" xfId="36540"/>
    <cellStyle name="40% - Акцент6 13 8 6" xfId="37564"/>
    <cellStyle name="40% - Акцент6 13 8 7" xfId="41128"/>
    <cellStyle name="40% - Акцент6 13 8 8" xfId="46336"/>
    <cellStyle name="40% - Акцент6 13 8 9" xfId="46904"/>
    <cellStyle name="40% - Акцент6 13 9" xfId="2928"/>
    <cellStyle name="40% — акцент6 13 9" xfId="34235"/>
    <cellStyle name="40% - Акцент6 13 9 2" xfId="7469"/>
    <cellStyle name="40% - Акцент6 13 9 3" xfId="34194"/>
    <cellStyle name="40% - Акцент6 13 9 4" xfId="36391"/>
    <cellStyle name="40% - Акцент6 13 9 5" xfId="34860"/>
    <cellStyle name="40% - Акцент6 13 9 6" xfId="41129"/>
    <cellStyle name="40% - Акцент6 13 9 7" xfId="46181"/>
    <cellStyle name="40% - Акцент6 13 9 8" xfId="42528"/>
    <cellStyle name="40% - Акцент6 13 9 9" xfId="50247"/>
    <cellStyle name="40% - Акцент6 14" xfId="296"/>
    <cellStyle name="40% — акцент6 14" xfId="2929"/>
    <cellStyle name="40% - Акцент6 14 10" xfId="4981"/>
    <cellStyle name="40% — акцент6 14 10" xfId="33502"/>
    <cellStyle name="40% - Акцент6 14 11" xfId="7470"/>
    <cellStyle name="40% — акцент6 14 11" xfId="35064"/>
    <cellStyle name="40% - Акцент6 14 12" xfId="8875"/>
    <cellStyle name="40% — акцент6 14 12" xfId="30876"/>
    <cellStyle name="40% - Акцент6 14 13" xfId="9194"/>
    <cellStyle name="40% — акцент6 14 13" xfId="41130"/>
    <cellStyle name="40% - Акцент6 14 14" xfId="9512"/>
    <cellStyle name="40% — акцент6 14 14" xfId="43264"/>
    <cellStyle name="40% - Акцент6 14 15" xfId="9830"/>
    <cellStyle name="40% — акцент6 14 15" xfId="45835"/>
    <cellStyle name="40% - Акцент6 14 16" xfId="10148"/>
    <cellStyle name="40% — акцент6 14 16" xfId="50248"/>
    <cellStyle name="40% - Акцент6 14 17" xfId="10466"/>
    <cellStyle name="40% - Акцент6 14 18" xfId="10784"/>
    <cellStyle name="40% - Акцент6 14 19" xfId="11102"/>
    <cellStyle name="40% - Акцент6 14 2" xfId="2930"/>
    <cellStyle name="40% — акцент6 14 2" xfId="7471"/>
    <cellStyle name="40% - Акцент6 14 2 10" xfId="21588"/>
    <cellStyle name="40% - Акцент6 14 2 11" xfId="31373"/>
    <cellStyle name="40% - Акцент6 14 2 12" xfId="24829"/>
    <cellStyle name="40% - Акцент6 14 2 13" xfId="41131"/>
    <cellStyle name="40% - Акцент6 14 2 14" xfId="46029"/>
    <cellStyle name="40% - Акцент6 14 2 15" xfId="42427"/>
    <cellStyle name="40% - Акцент6 14 2 16" xfId="50249"/>
    <cellStyle name="40% - Акцент6 14 2 2" xfId="7472"/>
    <cellStyle name="40% - Акцент6 14 2 3" xfId="16158"/>
    <cellStyle name="40% - Акцент6 14 2 4" xfId="22976"/>
    <cellStyle name="40% - Акцент6 14 2 5" xfId="27110"/>
    <cellStyle name="40% - Акцент6 14 2 6" xfId="18989"/>
    <cellStyle name="40% - Акцент6 14 2 7" xfId="31137"/>
    <cellStyle name="40% - Акцент6 14 2 8" xfId="27564"/>
    <cellStyle name="40% - Акцент6 14 2 9" xfId="29275"/>
    <cellStyle name="40% - Акцент6 14 20" xfId="11420"/>
    <cellStyle name="40% - Акцент6 14 21" xfId="11738"/>
    <cellStyle name="40% - Акцент6 14 22" xfId="12056"/>
    <cellStyle name="40% - Акцент6 14 23" xfId="12373"/>
    <cellStyle name="40% - Акцент6 14 24" xfId="12692"/>
    <cellStyle name="40% - Акцент6 14 25" xfId="13009"/>
    <cellStyle name="40% - Акцент6 14 26" xfId="13327"/>
    <cellStyle name="40% - Акцент6 14 27" xfId="13650"/>
    <cellStyle name="40% - Акцент6 14 28" xfId="13718"/>
    <cellStyle name="40% - Акцент6 14 29" xfId="18635"/>
    <cellStyle name="40% - Акцент6 14 3" xfId="2931"/>
    <cellStyle name="40% — акцент6 14 3" xfId="16157"/>
    <cellStyle name="40% - Акцент6 14 3 10" xfId="34296"/>
    <cellStyle name="40% - Акцент6 14 3 11" xfId="38308"/>
    <cellStyle name="40% - Акцент6 14 3 12" xfId="41132"/>
    <cellStyle name="40% - Акцент6 14 3 13" xfId="45872"/>
    <cellStyle name="40% - Акцент6 14 3 14" xfId="39077"/>
    <cellStyle name="40% - Акцент6 14 3 15" xfId="50250"/>
    <cellStyle name="40% - Акцент6 14 3 2" xfId="7473"/>
    <cellStyle name="40% - Акцент6 14 3 3" xfId="22685"/>
    <cellStyle name="40% - Акцент6 14 3 4" xfId="26815"/>
    <cellStyle name="40% - Акцент6 14 3 5" xfId="14897"/>
    <cellStyle name="40% - Акцент6 14 3 6" xfId="30861"/>
    <cellStyle name="40% - Акцент6 14 3 7" xfId="27255"/>
    <cellStyle name="40% - Акцент6 14 3 8" xfId="30808"/>
    <cellStyle name="40% - Акцент6 14 3 9" xfId="30735"/>
    <cellStyle name="40% - Акцент6 14 30" xfId="25254"/>
    <cellStyle name="40% - Акцент6 14 31" xfId="28234"/>
    <cellStyle name="40% - Акцент6 14 32" xfId="29513"/>
    <cellStyle name="40% - Акцент6 14 33" xfId="27774"/>
    <cellStyle name="40% - Акцент6 14 34" xfId="32770"/>
    <cellStyle name="40% - Акцент6 14 35" xfId="33157"/>
    <cellStyle name="40% - Акцент6 14 36" xfId="25957"/>
    <cellStyle name="40% - Акцент6 14 37" xfId="38669"/>
    <cellStyle name="40% - Акцент6 14 38" xfId="44213"/>
    <cellStyle name="40% - Акцент6 14 39" xfId="45669"/>
    <cellStyle name="40% - Акцент6 14 4" xfId="2932"/>
    <cellStyle name="40% — акцент6 14 4" xfId="23256"/>
    <cellStyle name="40% - Акцент6 14 4 10" xfId="38226"/>
    <cellStyle name="40% - Акцент6 14 4 11" xfId="41133"/>
    <cellStyle name="40% - Акцент6 14 4 12" xfId="45715"/>
    <cellStyle name="40% - Акцент6 14 4 13" xfId="45826"/>
    <cellStyle name="40% - Акцент6 14 4 14" xfId="50251"/>
    <cellStyle name="40% - Акцент6 14 4 2" xfId="7474"/>
    <cellStyle name="40% - Акцент6 14 4 3" xfId="26528"/>
    <cellStyle name="40% - Акцент6 14 4 4" xfId="26495"/>
    <cellStyle name="40% - Акцент6 14 4 5" xfId="30598"/>
    <cellStyle name="40% - Акцент6 14 4 6" xfId="29501"/>
    <cellStyle name="40% - Акцент6 14 4 7" xfId="31560"/>
    <cellStyle name="40% - Акцент6 14 4 8" xfId="15340"/>
    <cellStyle name="40% - Акцент6 14 4 9" xfId="28180"/>
    <cellStyle name="40% - Акцент6 14 40" xfId="47973"/>
    <cellStyle name="40% - Акцент6 14 5" xfId="2933"/>
    <cellStyle name="40% — акцент6 14 5" xfId="27398"/>
    <cellStyle name="40% - Акцент6 14 5 10" xfId="41134"/>
    <cellStyle name="40% - Акцент6 14 5 11" xfId="45563"/>
    <cellStyle name="40% - Акцент6 14 5 12" xfId="42529"/>
    <cellStyle name="40% - Акцент6 14 5 13" xfId="50252"/>
    <cellStyle name="40% - Акцент6 14 5 2" xfId="7475"/>
    <cellStyle name="40% - Акцент6 14 5 3" xfId="18864"/>
    <cellStyle name="40% - Акцент6 14 5 4" xfId="30338"/>
    <cellStyle name="40% - Акцент6 14 5 5" xfId="30348"/>
    <cellStyle name="40% - Акцент6 14 5 6" xfId="25731"/>
    <cellStyle name="40% - Акцент6 14 5 7" xfId="30666"/>
    <cellStyle name="40% - Акцент6 14 5 8" xfId="34835"/>
    <cellStyle name="40% - Акцент6 14 5 9" xfId="38151"/>
    <cellStyle name="40% - Акцент6 14 6" xfId="4028"/>
    <cellStyle name="40% — акцент6 14 6" xfId="23151"/>
    <cellStyle name="40% - Акцент6 14 7" xfId="4260"/>
    <cellStyle name="40% — акцент6 14 7" xfId="18895"/>
    <cellStyle name="40% - Акцент6 14 8" xfId="4573"/>
    <cellStyle name="40% — акцент6 14 8" xfId="22606"/>
    <cellStyle name="40% - Акцент6 14 9" xfId="4777"/>
    <cellStyle name="40% — акцент6 14 9" xfId="19385"/>
    <cellStyle name="40% - Акцент6 15" xfId="2934"/>
    <cellStyle name="40% — акцент6 15" xfId="2935"/>
    <cellStyle name="40% - Акцент6 15 10" xfId="29977"/>
    <cellStyle name="40% — акцент6 15 10" xfId="26749"/>
    <cellStyle name="40% - Акцент6 15 11" xfId="20486"/>
    <cellStyle name="40% — акцент6 15 11" xfId="24801"/>
    <cellStyle name="40% - Акцент6 15 12" xfId="38073"/>
    <cellStyle name="40% — акцент6 15 12" xfId="37994"/>
    <cellStyle name="40% - Акцент6 15 13" xfId="41135"/>
    <cellStyle name="40% — акцент6 15 13" xfId="41136"/>
    <cellStyle name="40% - Акцент6 15 14" xfId="45399"/>
    <cellStyle name="40% — акцент6 15 14" xfId="45240"/>
    <cellStyle name="40% - Акцент6 15 15" xfId="45680"/>
    <cellStyle name="40% — акцент6 15 15" xfId="42426"/>
    <cellStyle name="40% - Акцент6 15 16" xfId="50253"/>
    <cellStyle name="40% — акцент6 15 16" xfId="50254"/>
    <cellStyle name="40% - Акцент6 15 2" xfId="7476"/>
    <cellStyle name="40% — акцент6 15 2" xfId="7477"/>
    <cellStyle name="40% - Акцент6 15 3" xfId="16162"/>
    <cellStyle name="40% — акцент6 15 3" xfId="16163"/>
    <cellStyle name="40% - Акцент6 15 4" xfId="21807"/>
    <cellStyle name="40% — акцент6 15 4" xfId="21511"/>
    <cellStyle name="40% - Акцент6 15 5" xfId="25956"/>
    <cellStyle name="40% — акцент6 15 5" xfId="25661"/>
    <cellStyle name="40% - Акцент6 15 6" xfId="23211"/>
    <cellStyle name="40% — акцент6 15 6" xfId="21381"/>
    <cellStyle name="40% - Акцент6 15 7" xfId="30062"/>
    <cellStyle name="40% — акцент6 15 7" xfId="29799"/>
    <cellStyle name="40% - Акцент6 15 8" xfId="29634"/>
    <cellStyle name="40% — акцент6 15 8" xfId="29810"/>
    <cellStyle name="40% - Акцент6 15 9" xfId="30398"/>
    <cellStyle name="40% — акцент6 15 9" xfId="23208"/>
    <cellStyle name="40% - Акцент6 16" xfId="2936"/>
    <cellStyle name="40% — акцент6 16" xfId="2937"/>
    <cellStyle name="40% - Акцент6 16 10" xfId="32506"/>
    <cellStyle name="40% — акцент6 16 10" xfId="30941"/>
    <cellStyle name="40% - Акцент6 16 11" xfId="36168"/>
    <cellStyle name="40% — акцент6 16 11" xfId="22015"/>
    <cellStyle name="40% - Акцент6 16 12" xfId="34885"/>
    <cellStyle name="40% — акцент6 16 12" xfId="37911"/>
    <cellStyle name="40% - Акцент6 16 13" xfId="41137"/>
    <cellStyle name="40% — акцент6 16 13" xfId="41138"/>
    <cellStyle name="40% - Акцент6 16 14" xfId="45077"/>
    <cellStyle name="40% — акцент6 16 14" xfId="44913"/>
    <cellStyle name="40% - Акцент6 16 15" xfId="42563"/>
    <cellStyle name="40% — акцент6 16 15" xfId="45673"/>
    <cellStyle name="40% - Акцент6 16 16" xfId="50255"/>
    <cellStyle name="40% — акцент6 16 16" xfId="50256"/>
    <cellStyle name="40% - Акцент6 16 2" xfId="7478"/>
    <cellStyle name="40% — акцент6 16 2" xfId="7479"/>
    <cellStyle name="40% - Акцент6 16 3" xfId="16164"/>
    <cellStyle name="40% — акцент6 16 3" xfId="16165"/>
    <cellStyle name="40% - Акцент6 16 4" xfId="22686"/>
    <cellStyle name="40% — акцент6 16 4" xfId="22399"/>
    <cellStyle name="40% - Акцент6 16 5" xfId="24626"/>
    <cellStyle name="40% — акцент6 16 5" xfId="14016"/>
    <cellStyle name="40% - Акцент6 16 6" xfId="24498"/>
    <cellStyle name="40% — акцент6 16 6" xfId="20000"/>
    <cellStyle name="40% - Акцент6 16 7" xfId="29535"/>
    <cellStyle name="40% — акцент6 16 7" xfId="25413"/>
    <cellStyle name="40% - Акцент6 16 8" xfId="30164"/>
    <cellStyle name="40% — акцент6 16 8" xfId="30609"/>
    <cellStyle name="40% - Акцент6 16 9" xfId="18018"/>
    <cellStyle name="40% — акцент6 16 9" xfId="31324"/>
    <cellStyle name="40% - Акцент6 17" xfId="2938"/>
    <cellStyle name="40% — акцент6 17" xfId="2939"/>
    <cellStyle name="40% - Акцент6 17 10" xfId="32362"/>
    <cellStyle name="40% — акцент6 17 10" xfId="30857"/>
    <cellStyle name="40% - Акцент6 17 11" xfId="33471"/>
    <cellStyle name="40% — акцент6 17 11" xfId="23495"/>
    <cellStyle name="40% - Акцент6 17 12" xfId="37829"/>
    <cellStyle name="40% — акцент6 17 12" xfId="37750"/>
    <cellStyle name="40% - Акцент6 17 13" xfId="41139"/>
    <cellStyle name="40% — акцент6 17 13" xfId="41140"/>
    <cellStyle name="40% - Акцент6 17 14" xfId="44748"/>
    <cellStyle name="40% — акцент6 17 14" xfId="44583"/>
    <cellStyle name="40% - Акцент6 17 15" xfId="42910"/>
    <cellStyle name="40% — акцент6 17 15" xfId="46005"/>
    <cellStyle name="40% - Акцент6 17 16" xfId="50257"/>
    <cellStyle name="40% — акцент6 17 16" xfId="50258"/>
    <cellStyle name="40% - Акцент6 17 2" xfId="7480"/>
    <cellStyle name="40% — акцент6 17 2" xfId="7481"/>
    <cellStyle name="40% - Акцент6 17 3" xfId="16166"/>
    <cellStyle name="40% — акцент6 17 3" xfId="16167"/>
    <cellStyle name="40% - Акцент6 17 4" xfId="22098"/>
    <cellStyle name="40% — акцент6 17 4" xfId="21808"/>
    <cellStyle name="40% - Акцент6 17 5" xfId="16982"/>
    <cellStyle name="40% — акцент6 17 5" xfId="21352"/>
    <cellStyle name="40% - Акцент6 17 6" xfId="23113"/>
    <cellStyle name="40% — акцент6 17 6" xfId="17893"/>
    <cellStyle name="40% - Акцент6 17 7" xfId="24091"/>
    <cellStyle name="40% — акцент6 17 7" xfId="19548"/>
    <cellStyle name="40% - Акцент6 17 8" xfId="30491"/>
    <cellStyle name="40% — акцент6 17 8" xfId="30871"/>
    <cellStyle name="40% - Акцент6 17 9" xfId="27668"/>
    <cellStyle name="40% — акцент6 17 9" xfId="25473"/>
    <cellStyle name="40% - Акцент6 18" xfId="2940"/>
    <cellStyle name="40% — акцент6 18" xfId="2941"/>
    <cellStyle name="40% - Акцент6 18 10" xfId="28339"/>
    <cellStyle name="40% — акцент6 18 10" xfId="36293"/>
    <cellStyle name="40% - Акцент6 18 11" xfId="28913"/>
    <cellStyle name="40% — акцент6 18 11" xfId="24354"/>
    <cellStyle name="40% - Акцент6 18 12" xfId="37674"/>
    <cellStyle name="40% — акцент6 18 12" xfId="36652"/>
    <cellStyle name="40% - Акцент6 18 13" xfId="41141"/>
    <cellStyle name="40% — акцент6 18 13" xfId="41142"/>
    <cellStyle name="40% - Акцент6 18 14" xfId="45241"/>
    <cellStyle name="40% — акцент6 18 14" xfId="45078"/>
    <cellStyle name="40% - Акцент6 18 15" xfId="42433"/>
    <cellStyle name="40% — акцент6 18 15" xfId="45885"/>
    <cellStyle name="40% - Акцент6 18 16" xfId="50259"/>
    <cellStyle name="40% — акцент6 18 16" xfId="50260"/>
    <cellStyle name="40% - Акцент6 18 2" xfId="7482"/>
    <cellStyle name="40% — акцент6 18 2" xfId="7483"/>
    <cellStyle name="40% - Акцент6 18 3" xfId="16168"/>
    <cellStyle name="40% — акцент6 18 3" xfId="16169"/>
    <cellStyle name="40% - Акцент6 18 4" xfId="21512"/>
    <cellStyle name="40% — акцент6 18 4" xfId="19951"/>
    <cellStyle name="40% - Акцент6 18 5" xfId="18550"/>
    <cellStyle name="40% — акцент6 18 5" xfId="18909"/>
    <cellStyle name="40% - Акцент6 18 6" xfId="22830"/>
    <cellStyle name="40% — акцент6 18 6" xfId="17111"/>
    <cellStyle name="40% - Акцент6 18 7" xfId="28927"/>
    <cellStyle name="40% — акцент6 18 7" xfId="25230"/>
    <cellStyle name="40% - Акцент6 18 8" xfId="30699"/>
    <cellStyle name="40% — акцент6 18 8" xfId="31148"/>
    <cellStyle name="40% - Акцент6 18 9" xfId="30230"/>
    <cellStyle name="40% — акцент6 18 9" xfId="31426"/>
    <cellStyle name="40% — акцент6 19" xfId="2942"/>
    <cellStyle name="40% — акцент6 19 2" xfId="7484"/>
    <cellStyle name="40% - Акцент6 2" xfId="297"/>
    <cellStyle name="40% — акцент6 2" xfId="2944"/>
    <cellStyle name="40% - Акцент6 2 10" xfId="2945"/>
    <cellStyle name="40% — акцент6 2 10" xfId="2946"/>
    <cellStyle name="40% - Акцент6 2 10 10" xfId="35505"/>
    <cellStyle name="40% — акцент6 2 10 10" xfId="28463"/>
    <cellStyle name="40% - Акцент6 2 10 11" xfId="37450"/>
    <cellStyle name="40% — акцент6 2 10 11" xfId="37296"/>
    <cellStyle name="40% - Акцент6 2 10 12" xfId="31638"/>
    <cellStyle name="40% — акцент6 2 10 12" xfId="24222"/>
    <cellStyle name="40% - Акцент6 2 10 13" xfId="41146"/>
    <cellStyle name="40% — акцент6 2 10 13" xfId="41147"/>
    <cellStyle name="40% - Акцент6 2 10 14" xfId="43262"/>
    <cellStyle name="40% — акцент6 2 10 14" xfId="41968"/>
    <cellStyle name="40% - Акцент6 2 10 15" xfId="47375"/>
    <cellStyle name="40% — акцент6 2 10 15" xfId="47299"/>
    <cellStyle name="40% - Акцент6 2 10 16" xfId="50263"/>
    <cellStyle name="40% — акцент6 2 10 16" xfId="50264"/>
    <cellStyle name="40% - Акцент6 2 10 2" xfId="7487"/>
    <cellStyle name="40% — акцент6 2 10 2" xfId="7488"/>
    <cellStyle name="40% - Акцент6 2 10 3" xfId="16173"/>
    <cellStyle name="40% — акцент6 2 10 3" xfId="16174"/>
    <cellStyle name="40% - Акцент6 2 10 4" xfId="25580"/>
    <cellStyle name="40% — акцент6 2 10 4" xfId="25291"/>
    <cellStyle name="40% - Акцент6 2 10 5" xfId="22360"/>
    <cellStyle name="40% — акцент6 2 10 5" xfId="19688"/>
    <cellStyle name="40% - Акцент6 2 10 6" xfId="22345"/>
    <cellStyle name="40% — акцент6 2 10 6" xfId="24786"/>
    <cellStyle name="40% - Акцент6 2 10 7" xfId="19506"/>
    <cellStyle name="40% — акцент6 2 10 7" xfId="24191"/>
    <cellStyle name="40% - Акцент6 2 10 8" xfId="32934"/>
    <cellStyle name="40% — акцент6 2 10 8" xfId="32680"/>
    <cellStyle name="40% - Акцент6 2 10 9" xfId="34001"/>
    <cellStyle name="40% — акцент6 2 10 9" xfId="33776"/>
    <cellStyle name="40% - Акцент6 2 11" xfId="2947"/>
    <cellStyle name="40% — акцент6 2 11" xfId="2948"/>
    <cellStyle name="40% - Акцент6 2 11 10" xfId="35313"/>
    <cellStyle name="40% — акцент6 2 11 10" xfId="35116"/>
    <cellStyle name="40% - Акцент6 2 11 11" xfId="37145"/>
    <cellStyle name="40% — акцент6 2 11 11" xfId="36991"/>
    <cellStyle name="40% - Акцент6 2 11 12" xfId="31862"/>
    <cellStyle name="40% — акцент6 2 11 12" xfId="14245"/>
    <cellStyle name="40% - Акцент6 2 11 13" xfId="41148"/>
    <cellStyle name="40% — акцент6 2 11 13" xfId="41149"/>
    <cellStyle name="40% - Акцент6 2 11 14" xfId="43263"/>
    <cellStyle name="40% — акцент6 2 11 14" xfId="40808"/>
    <cellStyle name="40% - Акцент6 2 11 15" xfId="47222"/>
    <cellStyle name="40% — акцент6 2 11 15" xfId="47141"/>
    <cellStyle name="40% - Акцент6 2 11 16" xfId="50265"/>
    <cellStyle name="40% — акцент6 2 11 16" xfId="50266"/>
    <cellStyle name="40% - Акцент6 2 11 2" xfId="7489"/>
    <cellStyle name="40% — акцент6 2 11 2" xfId="7490"/>
    <cellStyle name="40% - Акцент6 2 11 3" xfId="16175"/>
    <cellStyle name="40% — акцент6 2 11 3" xfId="16176"/>
    <cellStyle name="40% - Акцент6 2 11 4" xfId="25001"/>
    <cellStyle name="40% — акцент6 2 11 4" xfId="24706"/>
    <cellStyle name="40% - Акцент6 2 11 5" xfId="15926"/>
    <cellStyle name="40% — акцент6 2 11 5" xfId="18910"/>
    <cellStyle name="40% - Акцент6 2 11 6" xfId="29379"/>
    <cellStyle name="40% — акцент6 2 11 6" xfId="29108"/>
    <cellStyle name="40% - Акцент6 2 11 7" xfId="19142"/>
    <cellStyle name="40% — акцент6 2 11 7" xfId="27195"/>
    <cellStyle name="40% - Акцент6 2 11 8" xfId="32436"/>
    <cellStyle name="40% — акцент6 2 11 8" xfId="32181"/>
    <cellStyle name="40% - Акцент6 2 11 9" xfId="33537"/>
    <cellStyle name="40% — акцент6 2 11 9" xfId="33298"/>
    <cellStyle name="40% - Акцент6 2 12" xfId="2949"/>
    <cellStyle name="40% — акцент6 2 12" xfId="2950"/>
    <cellStyle name="40% - Акцент6 2 12 10" xfId="34913"/>
    <cellStyle name="40% — акцент6 2 12 10" xfId="30579"/>
    <cellStyle name="40% - Акцент6 2 12 11" xfId="36846"/>
    <cellStyle name="40% — акцент6 2 12 11" xfId="36690"/>
    <cellStyle name="40% - Акцент6 2 12 12" xfId="35040"/>
    <cellStyle name="40% — акцент6 2 12 12" xfId="33902"/>
    <cellStyle name="40% - Акцент6 2 12 13" xfId="41150"/>
    <cellStyle name="40% — акцент6 2 12 13" xfId="41151"/>
    <cellStyle name="40% - Акцент6 2 12 14" xfId="46821"/>
    <cellStyle name="40% — акцент6 2 12 14" xfId="46657"/>
    <cellStyle name="40% - Акцент6 2 12 15" xfId="47063"/>
    <cellStyle name="40% — акцент6 2 12 15" xfId="46985"/>
    <cellStyle name="40% - Акцент6 2 12 16" xfId="50267"/>
    <cellStyle name="40% — акцент6 2 12 16" xfId="50268"/>
    <cellStyle name="40% - Акцент6 2 12 2" xfId="7491"/>
    <cellStyle name="40% — акцент6 2 12 2" xfId="7492"/>
    <cellStyle name="40% - Акцент6 2 12 3" xfId="16177"/>
    <cellStyle name="40% — акцент6 2 12 3" xfId="16178"/>
    <cellStyle name="40% - Акцент6 2 12 4" xfId="24415"/>
    <cellStyle name="40% — акцент6 2 12 4" xfId="24124"/>
    <cellStyle name="40% - Акцент6 2 12 5" xfId="25302"/>
    <cellStyle name="40% — акцент6 2 12 5" xfId="21384"/>
    <cellStyle name="40% - Акцент6 2 12 6" xfId="28820"/>
    <cellStyle name="40% — акцент6 2 12 6" xfId="28531"/>
    <cellStyle name="40% - Акцент6 2 12 7" xfId="19460"/>
    <cellStyle name="40% — акцент6 2 12 7" xfId="28704"/>
    <cellStyle name="40% - Акцент6 2 12 8" xfId="31925"/>
    <cellStyle name="40% — акцент6 2 12 8" xfId="25554"/>
    <cellStyle name="40% - Акцент6 2 12 9" xfId="33072"/>
    <cellStyle name="40% — акцент6 2 12 9" xfId="16964"/>
    <cellStyle name="40% - Акцент6 2 13" xfId="2951"/>
    <cellStyle name="40% — акцент6 2 13" xfId="2952"/>
    <cellStyle name="40% - Акцент6 2 13 10" xfId="30033"/>
    <cellStyle name="40% — акцент6 2 13 10" xfId="30403"/>
    <cellStyle name="40% - Акцент6 2 13 11" xfId="36541"/>
    <cellStyle name="40% — акцент6 2 13 11" xfId="36392"/>
    <cellStyle name="40% - Акцент6 2 13 12" xfId="26891"/>
    <cellStyle name="40% — акцент6 2 13 12" xfId="31284"/>
    <cellStyle name="40% - Акцент6 2 13 13" xfId="41152"/>
    <cellStyle name="40% — акцент6 2 13 13" xfId="41153"/>
    <cellStyle name="40% - Акцент6 2 13 14" xfId="46497"/>
    <cellStyle name="40% — акцент6 2 13 14" xfId="46337"/>
    <cellStyle name="40% - Акцент6 2 13 15" xfId="46905"/>
    <cellStyle name="40% — акцент6 2 13 15" xfId="44450"/>
    <cellStyle name="40% - Акцент6 2 13 16" xfId="50269"/>
    <cellStyle name="40% — акцент6 2 13 16" xfId="50270"/>
    <cellStyle name="40% - Акцент6 2 13 2" xfId="7493"/>
    <cellStyle name="40% — акцент6 2 13 2" xfId="7494"/>
    <cellStyle name="40% - Акцент6 2 13 3" xfId="16179"/>
    <cellStyle name="40% — акцент6 2 13 3" xfId="16180"/>
    <cellStyle name="40% - Акцент6 2 13 4" xfId="23833"/>
    <cellStyle name="40% — акцент6 2 13 4" xfId="23550"/>
    <cellStyle name="40% - Акцент6 2 13 5" xfId="20013"/>
    <cellStyle name="40% — акцент6 2 13 5" xfId="21686"/>
    <cellStyle name="40% - Акцент6 2 13 6" xfId="28252"/>
    <cellStyle name="40% — акцент6 2 13 6" xfId="22608"/>
    <cellStyle name="40% - Акцент6 2 13 7" xfId="15096"/>
    <cellStyle name="40% — акцент6 2 13 7" xfId="27172"/>
    <cellStyle name="40% - Акцент6 2 13 8" xfId="31664"/>
    <cellStyle name="40% — акцент6 2 13 8" xfId="31414"/>
    <cellStyle name="40% - Акцент6 2 13 9" xfId="27664"/>
    <cellStyle name="40% — акцент6 2 13 9" xfId="19468"/>
    <cellStyle name="40% - Акцент6 2 14" xfId="2953"/>
    <cellStyle name="40% — акцент6 2 14" xfId="2954"/>
    <cellStyle name="40% - Акцент6 2 14 10" xfId="22328"/>
    <cellStyle name="40% — акцент6 2 14 10" xfId="33918"/>
    <cellStyle name="40% - Акцент6 2 14 11" xfId="28188"/>
    <cellStyle name="40% — акцент6 2 14 11" xfId="31982"/>
    <cellStyle name="40% - Акцент6 2 14 12" xfId="35632"/>
    <cellStyle name="40% — акцент6 2 14 12" xfId="33857"/>
    <cellStyle name="40% - Акцент6 2 14 13" xfId="41154"/>
    <cellStyle name="40% — акцент6 2 14 13" xfId="41155"/>
    <cellStyle name="40% - Акцент6 2 14 14" xfId="46182"/>
    <cellStyle name="40% — акцент6 2 14 14" xfId="46030"/>
    <cellStyle name="40% - Акцент6 2 14 15" xfId="45981"/>
    <cellStyle name="40% — акцент6 2 14 15" xfId="45350"/>
    <cellStyle name="40% - Акцент6 2 14 16" xfId="50271"/>
    <cellStyle name="40% — акцент6 2 14 16" xfId="50272"/>
    <cellStyle name="40% - Акцент6 2 14 2" xfId="7495"/>
    <cellStyle name="40% — акцент6 2 14 2" xfId="7496"/>
    <cellStyle name="40% - Акцент6 2 14 3" xfId="16181"/>
    <cellStyle name="40% — акцент6 2 14 3" xfId="16182"/>
    <cellStyle name="40% - Акцент6 2 14 4" xfId="23257"/>
    <cellStyle name="40% — акцент6 2 14 4" xfId="22977"/>
    <cellStyle name="40% - Акцент6 2 14 5" xfId="17112"/>
    <cellStyle name="40% — акцент6 2 14 5" xfId="21918"/>
    <cellStyle name="40% - Акцент6 2 14 6" xfId="27969"/>
    <cellStyle name="40% — акцент6 2 14 6" xfId="16731"/>
    <cellStyle name="40% - Акцент6 2 14 7" xfId="23375"/>
    <cellStyle name="40% — акцент6 2 14 7" xfId="18783"/>
    <cellStyle name="40% - Акцент6 2 14 8" xfId="29727"/>
    <cellStyle name="40% — акцент6 2 14 8" xfId="24933"/>
    <cellStyle name="40% - Акцент6 2 14 9" xfId="32301"/>
    <cellStyle name="40% — акцент6 2 14 9" xfId="31805"/>
    <cellStyle name="40% - Акцент6 2 15" xfId="2955"/>
    <cellStyle name="40% — акцент6 2 15" xfId="2956"/>
    <cellStyle name="40% - Акцент6 2 15 10" xfId="21313"/>
    <cellStyle name="40% — акцент6 2 15 10" xfId="25905"/>
    <cellStyle name="40% - Акцент6 2 15 11" xfId="32395"/>
    <cellStyle name="40% — акцент6 2 15 11" xfId="33011"/>
    <cellStyle name="40% - Акцент6 2 15 12" xfId="34190"/>
    <cellStyle name="40% — акцент6 2 15 12" xfId="38309"/>
    <cellStyle name="40% - Акцент6 2 15 13" xfId="41156"/>
    <cellStyle name="40% — акцент6 2 15 13" xfId="41157"/>
    <cellStyle name="40% - Акцент6 2 15 14" xfId="45873"/>
    <cellStyle name="40% — акцент6 2 15 14" xfId="45716"/>
    <cellStyle name="40% - Акцент6 2 15 15" xfId="42911"/>
    <cellStyle name="40% — акцент6 2 15 15" xfId="42963"/>
    <cellStyle name="40% - Акцент6 2 15 16" xfId="50273"/>
    <cellStyle name="40% — акцент6 2 15 16" xfId="50274"/>
    <cellStyle name="40% - Акцент6 2 15 2" xfId="7497"/>
    <cellStyle name="40% — акцент6 2 15 2" xfId="7498"/>
    <cellStyle name="40% - Акцент6 2 15 3" xfId="16183"/>
    <cellStyle name="40% — акцент6 2 15 3" xfId="16184"/>
    <cellStyle name="40% - Акцент6 2 15 4" xfId="19949"/>
    <cellStyle name="40% — акцент6 2 15 4" xfId="19948"/>
    <cellStyle name="40% - Акцент6 2 15 5" xfId="20012"/>
    <cellStyle name="40% — акцент6 2 15 5" xfId="22213"/>
    <cellStyle name="40% - Акцент6 2 15 6" xfId="20753"/>
    <cellStyle name="40% — акцент6 2 15 6" xfId="14464"/>
    <cellStyle name="40% - Акцент6 2 15 7" xfId="21755"/>
    <cellStyle name="40% — акцент6 2 15 7" xfId="27020"/>
    <cellStyle name="40% - Акцент6 2 15 8" xfId="18368"/>
    <cellStyle name="40% — акцент6 2 15 8" xfId="21836"/>
    <cellStyle name="40% - Акцент6 2 15 9" xfId="30263"/>
    <cellStyle name="40% — акцент6 2 15 9" xfId="28038"/>
    <cellStyle name="40% - Акцент6 2 16" xfId="2957"/>
    <cellStyle name="40% — акцент6 2 16" xfId="2958"/>
    <cellStyle name="40% - Акцент6 2 16 10" xfId="21627"/>
    <cellStyle name="40% — акцент6 2 16 10" xfId="34542"/>
    <cellStyle name="40% - Акцент6 2 16 11" xfId="28508"/>
    <cellStyle name="40% — акцент6 2 16 11" xfId="33495"/>
    <cellStyle name="40% - Акцент6 2 16 12" xfId="38227"/>
    <cellStyle name="40% — акцент6 2 16 12" xfId="38152"/>
    <cellStyle name="40% - Акцент6 2 16 13" xfId="41158"/>
    <cellStyle name="40% — акцент6 2 16 13" xfId="41159"/>
    <cellStyle name="40% - Акцент6 2 16 14" xfId="45564"/>
    <cellStyle name="40% — акцент6 2 16 14" xfId="45400"/>
    <cellStyle name="40% - Акцент6 2 16 15" xfId="42996"/>
    <cellStyle name="40% — акцент6 2 16 15" xfId="46150"/>
    <cellStyle name="40% - Акцент6 2 16 16" xfId="50275"/>
    <cellStyle name="40% — акцент6 2 16 16" xfId="50276"/>
    <cellStyle name="40% - Акцент6 2 16 2" xfId="7499"/>
    <cellStyle name="40% — акцент6 2 16 2" xfId="7500"/>
    <cellStyle name="40% - Акцент6 2 16 3" xfId="16185"/>
    <cellStyle name="40% — акцент6 2 16 3" xfId="16186"/>
    <cellStyle name="40% - Акцент6 2 16 4" xfId="17714"/>
    <cellStyle name="40% — акцент6 2 16 4" xfId="17466"/>
    <cellStyle name="40% - Акцент6 2 16 5" xfId="21523"/>
    <cellStyle name="40% — акцент6 2 16 5" xfId="22507"/>
    <cellStyle name="40% - Акцент6 2 16 6" xfId="24791"/>
    <cellStyle name="40% — акцент6 2 16 6" xfId="25840"/>
    <cellStyle name="40% - Акцент6 2 16 7" xfId="19699"/>
    <cellStyle name="40% — акцент6 2 16 7" xfId="14705"/>
    <cellStyle name="40% - Акцент6 2 16 8" xfId="23837"/>
    <cellStyle name="40% — акцент6 2 16 8" xfId="28794"/>
    <cellStyle name="40% - Акцент6 2 16 9" xfId="17521"/>
    <cellStyle name="40% — акцент6 2 16 9" xfId="31377"/>
    <cellStyle name="40% - Акцент6 2 17" xfId="2959"/>
    <cellStyle name="40% — акцент6 2 17" xfId="7486"/>
    <cellStyle name="40% - Акцент6 2 17 10" xfId="33688"/>
    <cellStyle name="40% - Акцент6 2 17 11" xfId="19137"/>
    <cellStyle name="40% - Акцент6 2 17 12" xfId="38074"/>
    <cellStyle name="40% - Акцент6 2 17 13" xfId="41160"/>
    <cellStyle name="40% - Акцент6 2 17 14" xfId="43260"/>
    <cellStyle name="40% - Акцент6 2 17 15" xfId="46790"/>
    <cellStyle name="40% - Акцент6 2 17 16" xfId="50277"/>
    <cellStyle name="40% - Акцент6 2 17 2" xfId="7501"/>
    <cellStyle name="40% - Акцент6 2 17 3" xfId="16187"/>
    <cellStyle name="40% - Акцент6 2 17 4" xfId="17593"/>
    <cellStyle name="40% - Акцент6 2 17 5" xfId="21819"/>
    <cellStyle name="40% - Акцент6 2 17 6" xfId="19334"/>
    <cellStyle name="40% - Акцент6 2 17 7" xfId="23788"/>
    <cellStyle name="40% - Акцент6 2 17 8" xfId="15065"/>
    <cellStyle name="40% - Акцент6 2 17 9" xfId="21426"/>
    <cellStyle name="40% - Акцент6 2 18" xfId="2960"/>
    <cellStyle name="40% — акцент6 2 18" xfId="16172"/>
    <cellStyle name="40% - Акцент6 2 18 10" xfId="36259"/>
    <cellStyle name="40% - Акцент6 2 18 11" xfId="37995"/>
    <cellStyle name="40% - Акцент6 2 18 12" xfId="41161"/>
    <cellStyle name="40% - Акцент6 2 18 13" xfId="44385"/>
    <cellStyle name="40% - Акцент6 2 18 14" xfId="46156"/>
    <cellStyle name="40% - Акцент6 2 18 15" xfId="50278"/>
    <cellStyle name="40% - Акцент6 2 18 2" xfId="7502"/>
    <cellStyle name="40% - Акцент6 2 18 3" xfId="17324"/>
    <cellStyle name="40% - Акцент6 2 18 4" xfId="21383"/>
    <cellStyle name="40% - Акцент6 2 18 5" xfId="15658"/>
    <cellStyle name="40% - Акцент6 2 18 6" xfId="26595"/>
    <cellStyle name="40% - Акцент6 2 18 7" xfId="24214"/>
    <cellStyle name="40% - Акцент6 2 18 8" xfId="14899"/>
    <cellStyle name="40% - Акцент6 2 18 9" xfId="30210"/>
    <cellStyle name="40% - Акцент6 2 19" xfId="2961"/>
    <cellStyle name="40% — акцент6 2 19" xfId="15873"/>
    <cellStyle name="40% - Акцент6 2 19 10" xfId="37912"/>
    <cellStyle name="40% - Акцент6 2 19 11" xfId="41162"/>
    <cellStyle name="40% - Акцент6 2 19 12" xfId="44422"/>
    <cellStyle name="40% - Акцент6 2 19 13" xfId="44365"/>
    <cellStyle name="40% - Акцент6 2 19 14" xfId="50279"/>
    <cellStyle name="40% - Акцент6 2 19 2" xfId="7503"/>
    <cellStyle name="40% - Акцент6 2 19 3" xfId="22109"/>
    <cellStyle name="40% - Акцент6 2 19 4" xfId="18440"/>
    <cellStyle name="40% - Акцент6 2 19 5" xfId="18784"/>
    <cellStyle name="40% - Акцент6 2 19 6" xfId="17831"/>
    <cellStyle name="40% - Акцент6 2 19 7" xfId="32195"/>
    <cellStyle name="40% - Акцент6 2 19 8" xfId="22270"/>
    <cellStyle name="40% - Акцент6 2 19 9" xfId="36263"/>
    <cellStyle name="40% - Акцент6 2 2" xfId="298"/>
    <cellStyle name="40% — акцент6 2 2" xfId="2962"/>
    <cellStyle name="40% - Акцент6 2 2 10" xfId="4983"/>
    <cellStyle name="40% — акцент6 2 2 10" xfId="29282"/>
    <cellStyle name="40% - Акцент6 2 2 11" xfId="7504"/>
    <cellStyle name="40% — акцент6 2 2 11" xfId="34654"/>
    <cellStyle name="40% - Акцент6 2 2 12" xfId="8877"/>
    <cellStyle name="40% — акцент6 2 2 12" xfId="37830"/>
    <cellStyle name="40% - Акцент6 2 2 13" xfId="9196"/>
    <cellStyle name="40% — акцент6 2 2 13" xfId="41163"/>
    <cellStyle name="40% - Акцент6 2 2 14" xfId="9514"/>
    <cellStyle name="40% — акцент6 2 2 14" xfId="43259"/>
    <cellStyle name="40% - Акцент6 2 2 15" xfId="9832"/>
    <cellStyle name="40% — акцент6 2 2 15" xfId="47598"/>
    <cellStyle name="40% - Акцент6 2 2 16" xfId="10150"/>
    <cellStyle name="40% — акцент6 2 2 16" xfId="50280"/>
    <cellStyle name="40% - Акцент6 2 2 17" xfId="10468"/>
    <cellStyle name="40% - Акцент6 2 2 18" xfId="10786"/>
    <cellStyle name="40% - Акцент6 2 2 19" xfId="11104"/>
    <cellStyle name="40% - Акцент6 2 2 2" xfId="2963"/>
    <cellStyle name="40% — акцент6 2 2 2" xfId="7505"/>
    <cellStyle name="40% - Акцент6 2 2 2 10" xfId="22599"/>
    <cellStyle name="40% - Акцент6 2 2 2 11" xfId="34060"/>
    <cellStyle name="40% - Акцент6 2 2 2 12" xfId="37751"/>
    <cellStyle name="40% - Акцент6 2 2 2 13" xfId="41164"/>
    <cellStyle name="40% - Акцент6 2 2 2 14" xfId="42330"/>
    <cellStyle name="40% - Акцент6 2 2 2 15" xfId="47515"/>
    <cellStyle name="40% - Акцент6 2 2 2 16" xfId="50281"/>
    <cellStyle name="40% - Акцент6 2 2 2 2" xfId="7506"/>
    <cellStyle name="40% - Акцент6 2 2 2 3" xfId="16191"/>
    <cellStyle name="40% - Акцент6 2 2 2 4" xfId="15872"/>
    <cellStyle name="40% - Акцент6 2 2 2 5" xfId="27395"/>
    <cellStyle name="40% - Акцент6 2 2 2 6" xfId="15285"/>
    <cellStyle name="40% - Акцент6 2 2 2 7" xfId="30858"/>
    <cellStyle name="40% - Акцент6 2 2 2 8" xfId="28469"/>
    <cellStyle name="40% - Акцент6 2 2 2 9" xfId="31678"/>
    <cellStyle name="40% - Акцент6 2 2 20" xfId="11422"/>
    <cellStyle name="40% - Акцент6 2 2 21" xfId="11740"/>
    <cellStyle name="40% - Акцент6 2 2 22" xfId="12058"/>
    <cellStyle name="40% - Акцент6 2 2 23" xfId="12375"/>
    <cellStyle name="40% - Акцент6 2 2 24" xfId="12694"/>
    <cellStyle name="40% - Акцент6 2 2 25" xfId="13011"/>
    <cellStyle name="40% - Акцент6 2 2 26" xfId="13329"/>
    <cellStyle name="40% - Акцент6 2 2 27" xfId="13652"/>
    <cellStyle name="40% - Акцент6 2 2 28" xfId="13716"/>
    <cellStyle name="40% - Акцент6 2 2 29" xfId="23531"/>
    <cellStyle name="40% - Акцент6 2 2 3" xfId="2964"/>
    <cellStyle name="40% — акцент6 2 2 3" xfId="16190"/>
    <cellStyle name="40% - Акцент6 2 2 3 10" xfId="24561"/>
    <cellStyle name="40% - Акцент6 2 2 3 11" xfId="37675"/>
    <cellStyle name="40% - Акцент6 2 2 3 12" xfId="41165"/>
    <cellStyle name="40% - Акцент6 2 2 3 13" xfId="42221"/>
    <cellStyle name="40% - Акцент6 2 2 3 14" xfId="47438"/>
    <cellStyle name="40% - Акцент6 2 2 3 15" xfId="50282"/>
    <cellStyle name="40% - Акцент6 2 2 3 2" xfId="7507"/>
    <cellStyle name="40% - Акцент6 2 2 3 3" xfId="19947"/>
    <cellStyle name="40% - Акцент6 2 2 3 4" xfId="27107"/>
    <cellStyle name="40% - Акцент6 2 2 3 5" xfId="16441"/>
    <cellStyle name="40% - Акцент6 2 2 3 6" xfId="30595"/>
    <cellStyle name="40% - Акцент6 2 2 3 7" xfId="26320"/>
    <cellStyle name="40% - Акцент6 2 2 3 8" xfId="31281"/>
    <cellStyle name="40% - Акцент6 2 2 3 9" xfId="16101"/>
    <cellStyle name="40% - Акцент6 2 2 30" xfId="27234"/>
    <cellStyle name="40% - Акцент6 2 2 31" xfId="25707"/>
    <cellStyle name="40% - Акцент6 2 2 32" xfId="24256"/>
    <cellStyle name="40% - Акцент6 2 2 33" xfId="27050"/>
    <cellStyle name="40% - Акцент6 2 2 34" xfId="27290"/>
    <cellStyle name="40% - Акцент6 2 2 35" xfId="27902"/>
    <cellStyle name="40% - Акцент6 2 2 36" xfId="37429"/>
    <cellStyle name="40% - Акцент6 2 2 37" xfId="38671"/>
    <cellStyle name="40% - Акцент6 2 2 38" xfId="41765"/>
    <cellStyle name="40% - Акцент6 2 2 39" xfId="46634"/>
    <cellStyle name="40% - Акцент6 2 2 4" xfId="2965"/>
    <cellStyle name="40% — акцент6 2 2 4" xfId="19950"/>
    <cellStyle name="40% - Акцент6 2 2 4 10" xfId="36504"/>
    <cellStyle name="40% - Акцент6 2 2 4 11" xfId="41166"/>
    <cellStyle name="40% - Акцент6 2 2 4 12" xfId="42269"/>
    <cellStyle name="40% - Акцент6 2 2 4 13" xfId="47360"/>
    <cellStyle name="40% - Акцент6 2 2 4 14" xfId="50283"/>
    <cellStyle name="40% - Акцент6 2 2 4 2" xfId="7508"/>
    <cellStyle name="40% - Акцент6 2 2 4 3" xfId="26812"/>
    <cellStyle name="40% - Акцент6 2 2 4 4" xfId="24929"/>
    <cellStyle name="40% - Акцент6 2 2 4 5" xfId="30335"/>
    <cellStyle name="40% - Акцент6 2 2 4 6" xfId="14502"/>
    <cellStyle name="40% - Акцент6 2 2 4 7" xfId="32450"/>
    <cellStyle name="40% - Акцент6 2 2 4 8" xfId="20755"/>
    <cellStyle name="40% - Акцент6 2 2 4 9" xfId="32412"/>
    <cellStyle name="40% - Акцент6 2 2 40" xfId="47975"/>
    <cellStyle name="40% - Акцент6 2 2 5" xfId="2966"/>
    <cellStyle name="40% — акцент6 2 2 5" xfId="27692"/>
    <cellStyle name="40% - Акцент6 2 2 5 10" xfId="41167"/>
    <cellStyle name="40% - Акцент6 2 2 5 11" xfId="42114"/>
    <cellStyle name="40% - Акцент6 2 2 5 12" xfId="47285"/>
    <cellStyle name="40% - Акцент6 2 2 5 13" xfId="50284"/>
    <cellStyle name="40% - Акцент6 2 2 5 2" xfId="7509"/>
    <cellStyle name="40% - Акцент6 2 2 5 3" xfId="21342"/>
    <cellStyle name="40% - Акцент6 2 2 5 4" xfId="30059"/>
    <cellStyle name="40% - Акцент6 2 2 5 5" xfId="23758"/>
    <cellStyle name="40% - Акцент6 2 2 5 6" xfId="31514"/>
    <cellStyle name="40% - Акцент6 2 2 5 7" xfId="36294"/>
    <cellStyle name="40% - Акцент6 2 2 5 8" xfId="33465"/>
    <cellStyle name="40% - Акцент6 2 2 5 9" xfId="18432"/>
    <cellStyle name="40% - Акцент6 2 2 6" xfId="4030"/>
    <cellStyle name="40% — акцент6 2 2 6" xfId="23312"/>
    <cellStyle name="40% - Акцент6 2 2 7" xfId="4262"/>
    <cellStyle name="40% — акцент6 2 2 7" xfId="31134"/>
    <cellStyle name="40% - Акцент6 2 2 8" xfId="4575"/>
    <cellStyle name="40% — акцент6 2 2 8" xfId="24363"/>
    <cellStyle name="40% - Акцент6 2 2 9" xfId="4779"/>
    <cellStyle name="40% — акцент6 2 2 9" xfId="19273"/>
    <cellStyle name="40% - Акцент6 2 20" xfId="2967"/>
    <cellStyle name="40% — акцент6 2 20" xfId="25531"/>
    <cellStyle name="40% - Акцент6 2 20 10" xfId="41168"/>
    <cellStyle name="40% - Акцент6 2 20 11" xfId="41967"/>
    <cellStyle name="40% - Акцент6 2 20 12" xfId="47206"/>
    <cellStyle name="40% - Акцент6 2 20 13" xfId="50285"/>
    <cellStyle name="40% - Акцент6 2 20 2" xfId="7510"/>
    <cellStyle name="40% - Акцент6 2 20 3" xfId="17030"/>
    <cellStyle name="40% - Акцент6 2 20 4" xfId="26307"/>
    <cellStyle name="40% - Акцент6 2 20 5" xfId="29767"/>
    <cellStyle name="40% - Акцент6 2 20 6" xfId="32694"/>
    <cellStyle name="40% - Акцент6 2 20 7" xfId="36091"/>
    <cellStyle name="40% - Акцент6 2 20 8" xfId="34627"/>
    <cellStyle name="40% - Акцент6 2 20 9" xfId="36788"/>
    <cellStyle name="40% - Акцент6 2 21" xfId="2968"/>
    <cellStyle name="40% — акцент6 2 21" xfId="14059"/>
    <cellStyle name="40% - Акцент6 2 21 10" xfId="43261"/>
    <cellStyle name="40% - Акцент6 2 21 11" xfId="47125"/>
    <cellStyle name="40% - Акцент6 2 21 12" xfId="50286"/>
    <cellStyle name="40% - Акцент6 2 21 2" xfId="7511"/>
    <cellStyle name="40% - Акцент6 2 21 3" xfId="29796"/>
    <cellStyle name="40% - Акцент6 2 21 4" xfId="19440"/>
    <cellStyle name="40% - Акцент6 2 21 5" xfId="21682"/>
    <cellStyle name="40% - Акцент6 2 21 6" xfId="35899"/>
    <cellStyle name="40% - Акцент6 2 21 7" xfId="34311"/>
    <cellStyle name="40% - Акцент6 2 21 8" xfId="33963"/>
    <cellStyle name="40% - Акцент6 2 21 9" xfId="41169"/>
    <cellStyle name="40% - Акцент6 2 22" xfId="2969"/>
    <cellStyle name="40% — акцент6 2 22" xfId="25255"/>
    <cellStyle name="40% - Акцент6 2 22 10" xfId="45310"/>
    <cellStyle name="40% - Акцент6 2 22 11" xfId="50287"/>
    <cellStyle name="40% - Акцент6 2 22 2" xfId="7512"/>
    <cellStyle name="40% - Акцент6 2 22 3" xfId="16884"/>
    <cellStyle name="40% - Акцент6 2 22 4" xfId="31764"/>
    <cellStyle name="40% - Акцент6 2 22 5" xfId="35702"/>
    <cellStyle name="40% - Акцент6 2 22 6" xfId="18678"/>
    <cellStyle name="40% - Акцент6 2 22 7" xfId="26152"/>
    <cellStyle name="40% - Акцент6 2 22 8" xfId="41170"/>
    <cellStyle name="40% - Акцент6 2 22 9" xfId="45701"/>
    <cellStyle name="40% - Акцент6 2 23" xfId="2970"/>
    <cellStyle name="40% — акцент6 2 23" xfId="23411"/>
    <cellStyle name="40% - Акцент6 2 23 10" xfId="50288"/>
    <cellStyle name="40% - Акцент6 2 23 2" xfId="7513"/>
    <cellStyle name="40% - Акцент6 2 23 3" xfId="32024"/>
    <cellStyle name="40% - Акцент6 2 23 4" xfId="35506"/>
    <cellStyle name="40% - Акцент6 2 23 5" xfId="34788"/>
    <cellStyle name="40% - Акцент6 2 23 6" xfId="35659"/>
    <cellStyle name="40% - Акцент6 2 23 7" xfId="41171"/>
    <cellStyle name="40% - Акцент6 2 23 8" xfId="45549"/>
    <cellStyle name="40% - Акцент6 2 23 9" xfId="45471"/>
    <cellStyle name="40% - Акцент6 2 24" xfId="2971"/>
    <cellStyle name="40% — акцент6 2 24" xfId="34236"/>
    <cellStyle name="40% - Акцент6 2 24 2" xfId="7514"/>
    <cellStyle name="40% - Акцент6 2 24 3" xfId="35314"/>
    <cellStyle name="40% - Акцент6 2 24 4" xfId="34997"/>
    <cellStyle name="40% - Акцент6 2 24 5" xfId="35139"/>
    <cellStyle name="40% - Акцент6 2 24 6" xfId="41172"/>
    <cellStyle name="40% - Акцент6 2 24 7" xfId="45385"/>
    <cellStyle name="40% - Акцент6 2 24 8" xfId="45632"/>
    <cellStyle name="40% - Акцент6 2 24 9" xfId="50289"/>
    <cellStyle name="40% - Акцент6 2 25" xfId="2943"/>
    <cellStyle name="40% — акцент6 2 25" xfId="35701"/>
    <cellStyle name="40% - Акцент6 2 25 2" xfId="16171"/>
    <cellStyle name="40% - Акцент6 2 25 3" xfId="32768"/>
    <cellStyle name="40% - Акцент6 2 25 4" xfId="23479"/>
    <cellStyle name="40% - Акцент6 2 25 5" xfId="41144"/>
    <cellStyle name="40% - Акцент6 2 25 6" xfId="44749"/>
    <cellStyle name="40% - Акцент6 2 25 7" xfId="47532"/>
    <cellStyle name="40% - Акцент6 2 25 8" xfId="50261"/>
    <cellStyle name="40% - Акцент6 2 26" xfId="4029"/>
    <cellStyle name="40% — акцент6 2 26" xfId="37599"/>
    <cellStyle name="40% - Акцент6 2 27" xfId="4261"/>
    <cellStyle name="40% — акцент6 2 27" xfId="28416"/>
    <cellStyle name="40% - Акцент6 2 28" xfId="4574"/>
    <cellStyle name="40% — акцент6 2 28" xfId="41145"/>
    <cellStyle name="40% - Акцент6 2 29" xfId="4778"/>
    <cellStyle name="40% — акцент6 2 29" xfId="44584"/>
    <cellStyle name="40% - Акцент6 2 3" xfId="2972"/>
    <cellStyle name="40% — акцент6 2 3" xfId="2973"/>
    <cellStyle name="40% - Акцент6 2 3 10" xfId="35117"/>
    <cellStyle name="40% — акцент6 2 3 10" xfId="34914"/>
    <cellStyle name="40% - Акцент6 2 3 11" xfId="37596"/>
    <cellStyle name="40% — акцент6 2 3 11" xfId="37447"/>
    <cellStyle name="40% - Акцент6 2 3 12" xfId="29047"/>
    <cellStyle name="40% — акцент6 2 3 12" xfId="20633"/>
    <cellStyle name="40% - Акцент6 2 3 13" xfId="41173"/>
    <cellStyle name="40% — акцент6 2 3 13" xfId="41174"/>
    <cellStyle name="40% - Акцент6 2 3 14" xfId="45227"/>
    <cellStyle name="40% — акцент6 2 3 14" xfId="45063"/>
    <cellStyle name="40% - Акцент6 2 3 15" xfId="45786"/>
    <cellStyle name="40% — акцент6 2 3 15" xfId="45943"/>
    <cellStyle name="40% - Акцент6 2 3 16" xfId="50290"/>
    <cellStyle name="40% — акцент6 2 3 16" xfId="50291"/>
    <cellStyle name="40% - Акцент6 2 3 2" xfId="7515"/>
    <cellStyle name="40% — акцент6 2 3 2" xfId="7516"/>
    <cellStyle name="40% - Акцент6 2 3 3" xfId="16200"/>
    <cellStyle name="40% — акцент6 2 3 3" xfId="16201"/>
    <cellStyle name="40% - Акцент6 2 3 4" xfId="19943"/>
    <cellStyle name="40% — акцент6 2 3 4" xfId="15865"/>
    <cellStyle name="40% - Акцент6 2 3 5" xfId="17724"/>
    <cellStyle name="40% — акцент6 2 3 5" xfId="24797"/>
    <cellStyle name="40% - Акцент6 2 3 6" xfId="29380"/>
    <cellStyle name="40% — акцент6 2 3 6" xfId="29109"/>
    <cellStyle name="40% - Акцент6 2 3 7" xfId="17575"/>
    <cellStyle name="40% — акцент6 2 3 7" xfId="22527"/>
    <cellStyle name="40% - Акцент6 2 3 8" xfId="32437"/>
    <cellStyle name="40% — акцент6 2 3 8" xfId="32182"/>
    <cellStyle name="40% - Акцент6 2 3 9" xfId="34693"/>
    <cellStyle name="40% — акцент6 2 3 9" xfId="34462"/>
    <cellStyle name="40% - Акцент6 2 30" xfId="4982"/>
    <cellStyle name="40% — акцент6 2 30" xfId="47453"/>
    <cellStyle name="40% - Акцент6 2 31" xfId="7485"/>
    <cellStyle name="40% — акцент6 2 31" xfId="50262"/>
    <cellStyle name="40% - Акцент6 2 32" xfId="8516"/>
    <cellStyle name="40% - Акцент6 2 32 2" xfId="21213"/>
    <cellStyle name="40% - Акцент6 2 33" xfId="8320"/>
    <cellStyle name="40% - Акцент6 2 33 2" xfId="21017"/>
    <cellStyle name="40% - Акцент6 2 34" xfId="8876"/>
    <cellStyle name="40% - Акцент6 2 35" xfId="9195"/>
    <cellStyle name="40% - Акцент6 2 36" xfId="9513"/>
    <cellStyle name="40% - Акцент6 2 37" xfId="9831"/>
    <cellStyle name="40% - Акцент6 2 38" xfId="10149"/>
    <cellStyle name="40% - Акцент6 2 39" xfId="10467"/>
    <cellStyle name="40% - Акцент6 2 4" xfId="2974"/>
    <cellStyle name="40% — акцент6 2 4" xfId="2975"/>
    <cellStyle name="40% - Акцент6 2 4 10" xfId="27851"/>
    <cellStyle name="40% — акцент6 2 4 10" xfId="22635"/>
    <cellStyle name="40% - Акцент6 2 4 11" xfId="37293"/>
    <cellStyle name="40% — акцент6 2 4 11" xfId="37142"/>
    <cellStyle name="40% - Акцент6 2 4 12" xfId="32376"/>
    <cellStyle name="40% — акцент6 2 4 12" xfId="32709"/>
    <cellStyle name="40% - Акцент6 2 4 13" xfId="41175"/>
    <cellStyle name="40% — акцент6 2 4 13" xfId="41176"/>
    <cellStyle name="40% - Акцент6 2 4 14" xfId="44899"/>
    <cellStyle name="40% — акцент6 2 4 14" xfId="44734"/>
    <cellStyle name="40% - Акцент6 2 4 15" xfId="46098"/>
    <cellStyle name="40% — акцент6 2 4 15" xfId="47611"/>
    <cellStyle name="40% - Акцент6 2 4 16" xfId="50292"/>
    <cellStyle name="40% — акцент6 2 4 16" xfId="50293"/>
    <cellStyle name="40% - Акцент6 2 4 2" xfId="7517"/>
    <cellStyle name="40% — акцент6 2 4 2" xfId="7518"/>
    <cellStyle name="40% - Акцент6 2 4 3" xfId="16202"/>
    <cellStyle name="40% — акцент6 2 4 3" xfId="16203"/>
    <cellStyle name="40% - Акцент6 2 4 4" xfId="19942"/>
    <cellStyle name="40% — акцент6 2 4 4" xfId="15864"/>
    <cellStyle name="40% - Акцент6 2 4 5" xfId="18249"/>
    <cellStyle name="40% — акцент6 2 4 5" xfId="21985"/>
    <cellStyle name="40% - Акцент6 2 4 6" xfId="28821"/>
    <cellStyle name="40% — акцент6 2 4 6" xfId="28532"/>
    <cellStyle name="40% - Акцент6 2 4 7" xfId="28143"/>
    <cellStyle name="40% — акцент6 2 4 7" xfId="22913"/>
    <cellStyle name="40% - Акцент6 2 4 8" xfId="31926"/>
    <cellStyle name="40% — акцент6 2 4 8" xfId="31665"/>
    <cellStyle name="40% - Акцент6 2 4 9" xfId="34233"/>
    <cellStyle name="40% — акцент6 2 4 9" xfId="33998"/>
    <cellStyle name="40% - Акцент6 2 40" xfId="10785"/>
    <cellStyle name="40% - Акцент6 2 41" xfId="11103"/>
    <cellStyle name="40% - Акцент6 2 42" xfId="11421"/>
    <cellStyle name="40% - Акцент6 2 43" xfId="11739"/>
    <cellStyle name="40% - Акцент6 2 44" xfId="12057"/>
    <cellStyle name="40% - Акцент6 2 45" xfId="12374"/>
    <cellStyle name="40% - Акцент6 2 46" xfId="12693"/>
    <cellStyle name="40% - Акцент6 2 47" xfId="13010"/>
    <cellStyle name="40% - Акцент6 2 48" xfId="13328"/>
    <cellStyle name="40% - Акцент6 2 49" xfId="13651"/>
    <cellStyle name="40% - Акцент6 2 5" xfId="2976"/>
    <cellStyle name="40% — акцент6 2 5" xfId="2977"/>
    <cellStyle name="40% - Акцент6 2 5 10" xfId="31734"/>
    <cellStyle name="40% — акцент6 2 5 10" xfId="34366"/>
    <cellStyle name="40% - Акцент6 2 5 11" xfId="36988"/>
    <cellStyle name="40% — акцент6 2 5 11" xfId="35201"/>
    <cellStyle name="40% - Акцент6 2 5 12" xfId="33667"/>
    <cellStyle name="40% — акцент6 2 5 12" xfId="38293"/>
    <cellStyle name="40% - Акцент6 2 5 13" xfId="41177"/>
    <cellStyle name="40% — акцент6 2 5 13" xfId="41178"/>
    <cellStyle name="40% - Акцент6 2 5 14" xfId="44569"/>
    <cellStyle name="40% — акцент6 2 5 14" xfId="44392"/>
    <cellStyle name="40% - Акцент6 2 5 15" xfId="47529"/>
    <cellStyle name="40% — акцент6 2 5 15" xfId="47450"/>
    <cellStyle name="40% - Акцент6 2 5 16" xfId="50294"/>
    <cellStyle name="40% — акцент6 2 5 16" xfId="50295"/>
    <cellStyle name="40% - Акцент6 2 5 2" xfId="7519"/>
    <cellStyle name="40% — акцент6 2 5 2" xfId="7520"/>
    <cellStyle name="40% - Акцент6 2 5 3" xfId="16204"/>
    <cellStyle name="40% — акцент6 2 5 3" xfId="16205"/>
    <cellStyle name="40% - Акцент6 2 5 4" xfId="25577"/>
    <cellStyle name="40% — акцент6 2 5 4" xfId="25288"/>
    <cellStyle name="40% - Акцент6 2 5 5" xfId="18386"/>
    <cellStyle name="40% — акцент6 2 5 5" xfId="24833"/>
    <cellStyle name="40% - Акцент6 2 5 6" xfId="28253"/>
    <cellStyle name="40% — акцент6 2 5 6" xfId="27970"/>
    <cellStyle name="40% - Акцент6 2 5 7" xfId="19060"/>
    <cellStyle name="40% — акцент6 2 5 7" xfId="24247"/>
    <cellStyle name="40% - Акцент6 2 5 8" xfId="31415"/>
    <cellStyle name="40% — акцент6 2 5 8" xfId="29464"/>
    <cellStyle name="40% - Акцент6 2 5 9" xfId="33774"/>
    <cellStyle name="40% — акцент6 2 5 9" xfId="32535"/>
    <cellStyle name="40% - Акцент6 2 50" xfId="13717"/>
    <cellStyle name="40% - Акцент6 2 51" xfId="23237"/>
    <cellStyle name="40% - Акцент6 2 52" xfId="27541"/>
    <cellStyle name="40% - Акцент6 2 53" xfId="27612"/>
    <cellStyle name="40% - Акцент6 2 54" xfId="20190"/>
    <cellStyle name="40% - Акцент6 2 55" xfId="32805"/>
    <cellStyle name="40% - Акцент6 2 56" xfId="28684"/>
    <cellStyle name="40% - Акцент6 2 57" xfId="25424"/>
    <cellStyle name="40% - Акцент6 2 58" xfId="29291"/>
    <cellStyle name="40% - Акцент6 2 59" xfId="38670"/>
    <cellStyle name="40% - Акцент6 2 6" xfId="2978"/>
    <cellStyle name="40% — акцент6 2 6" xfId="2979"/>
    <cellStyle name="40% - Акцент6 2 6 10" xfId="33901"/>
    <cellStyle name="40% — акцент6 2 6 10" xfId="29677"/>
    <cellStyle name="40% - Акцент6 2 6 11" xfId="36843"/>
    <cellStyle name="40% — акцент6 2 6 11" xfId="36687"/>
    <cellStyle name="40% - Акцент6 2 6 12" xfId="38212"/>
    <cellStyle name="40% — акцент6 2 6 12" xfId="38137"/>
    <cellStyle name="40% - Акцент6 2 6 13" xfId="41179"/>
    <cellStyle name="40% — акцент6 2 6 13" xfId="41180"/>
    <cellStyle name="40% - Акцент6 2 6 14" xfId="44415"/>
    <cellStyle name="40% — акцент6 2 6 14" xfId="43258"/>
    <cellStyle name="40% - Акцент6 2 6 15" xfId="47372"/>
    <cellStyle name="40% — акцент6 2 6 15" xfId="47297"/>
    <cellStyle name="40% - Акцент6 2 6 16" xfId="50296"/>
    <cellStyle name="40% — акцент6 2 6 16" xfId="50297"/>
    <cellStyle name="40% - Акцент6 2 6 2" xfId="7521"/>
    <cellStyle name="40% — акцент6 2 6 2" xfId="7522"/>
    <cellStyle name="40% - Акцент6 2 6 3" xfId="16206"/>
    <cellStyle name="40% — акцент6 2 6 3" xfId="16207"/>
    <cellStyle name="40% - Акцент6 2 6 4" xfId="24998"/>
    <cellStyle name="40% — акцент6 2 6 4" xfId="24703"/>
    <cellStyle name="40% - Акцент6 2 6 5" xfId="24613"/>
    <cellStyle name="40% — акцент6 2 6 5" xfId="18248"/>
    <cellStyle name="40% - Акцент6 2 6 6" xfId="24643"/>
    <cellStyle name="40% — акцент6 2 6 6" xfId="22039"/>
    <cellStyle name="40% - Акцент6 2 6 7" xfId="27043"/>
    <cellStyle name="40% — акцент6 2 6 7" xfId="19045"/>
    <cellStyle name="40% - Акцент6 2 6 8" xfId="17533"/>
    <cellStyle name="40% — акцент6 2 6 8" xfId="18213"/>
    <cellStyle name="40% - Акцент6 2 6 9" xfId="33534"/>
    <cellStyle name="40% — акцент6 2 6 9" xfId="33295"/>
    <cellStyle name="40% - Акцент6 2 60" xfId="44214"/>
    <cellStyle name="40% - Акцент6 2 61" xfId="45507"/>
    <cellStyle name="40% - Акцент6 2 62" xfId="47974"/>
    <cellStyle name="40% - Акцент6 2 7" xfId="2980"/>
    <cellStyle name="40% — акцент6 2 7" xfId="2981"/>
    <cellStyle name="40% - Акцент6 2 7 10" xfId="18688"/>
    <cellStyle name="40% — акцент6 2 7 10" xfId="16124"/>
    <cellStyle name="40% - Акцент6 2 7 11" xfId="36538"/>
    <cellStyle name="40% — акцент6 2 7 11" xfId="36389"/>
    <cellStyle name="40% - Акцент6 2 7 12" xfId="38059"/>
    <cellStyle name="40% — акцент6 2 7 12" xfId="37979"/>
    <cellStyle name="40% - Акцент6 2 7 13" xfId="41181"/>
    <cellStyle name="40% — акцент6 2 7 13" xfId="41182"/>
    <cellStyle name="40% - Акцент6 2 7 14" xfId="43257"/>
    <cellStyle name="40% — акцент6 2 7 14" xfId="43256"/>
    <cellStyle name="40% - Акцент6 2 7 15" xfId="46249"/>
    <cellStyle name="40% — акцент6 2 7 15" xfId="47219"/>
    <cellStyle name="40% - Акцент6 2 7 16" xfId="50298"/>
    <cellStyle name="40% — акцент6 2 7 16" xfId="50299"/>
    <cellStyle name="40% - Акцент6 2 7 2" xfId="7523"/>
    <cellStyle name="40% — акцент6 2 7 2" xfId="7524"/>
    <cellStyle name="40% - Акцент6 2 7 3" xfId="16208"/>
    <cellStyle name="40% — акцент6 2 7 3" xfId="16209"/>
    <cellStyle name="40% - Акцент6 2 7 4" xfId="24413"/>
    <cellStyle name="40% — акцент6 2 7 4" xfId="19941"/>
    <cellStyle name="40% - Акцент6 2 7 5" xfId="21620"/>
    <cellStyle name="40% — акцент6 2 7 5" xfId="14310"/>
    <cellStyle name="40% - Акцент6 2 7 6" xfId="25522"/>
    <cellStyle name="40% — акцент6 2 7 6" xfId="18185"/>
    <cellStyle name="40% - Акцент6 2 7 7" xfId="26459"/>
    <cellStyle name="40% — акцент6 2 7 7" xfId="24151"/>
    <cellStyle name="40% - Акцент6 2 7 8" xfId="24650"/>
    <cellStyle name="40% — акцент6 2 7 8" xfId="27302"/>
    <cellStyle name="40% - Акцент6 2 7 9" xfId="33069"/>
    <cellStyle name="40% — акцент6 2 7 9" xfId="28126"/>
    <cellStyle name="40% - Акцент6 2 8" xfId="2982"/>
    <cellStyle name="40% — акцент6 2 8" xfId="2983"/>
    <cellStyle name="40% - Акцент6 2 8 10" xfId="34655"/>
    <cellStyle name="40% — акцент6 2 8 10" xfId="25857"/>
    <cellStyle name="40% - Акцент6 2 8 11" xfId="35460"/>
    <cellStyle name="40% — акцент6 2 8 11" xfId="31839"/>
    <cellStyle name="40% - Акцент6 2 8 12" xfId="37895"/>
    <cellStyle name="40% — акцент6 2 8 12" xfId="37813"/>
    <cellStyle name="40% - Акцент6 2 8 13" xfId="41183"/>
    <cellStyle name="40% — акцент6 2 8 13" xfId="41184"/>
    <cellStyle name="40% - Акцент6 2 8 14" xfId="43255"/>
    <cellStyle name="40% — акцент6 2 8 14" xfId="43254"/>
    <cellStyle name="40% - Акцент6 2 8 15" xfId="47138"/>
    <cellStyle name="40% — акцент6 2 8 15" xfId="47060"/>
    <cellStyle name="40% - Акцент6 2 8 16" xfId="50300"/>
    <cellStyle name="40% — акцент6 2 8 16" xfId="50301"/>
    <cellStyle name="40% - Акцент6 2 8 2" xfId="7525"/>
    <cellStyle name="40% — акцент6 2 8 2" xfId="7526"/>
    <cellStyle name="40% - Акцент6 2 8 3" xfId="16210"/>
    <cellStyle name="40% — акцент6 2 8 3" xfId="16211"/>
    <cellStyle name="40% - Акцент6 2 8 4" xfId="15863"/>
    <cellStyle name="40% — акцент6 2 8 4" xfId="24122"/>
    <cellStyle name="40% - Акцент6 2 8 5" xfId="24577"/>
    <cellStyle name="40% — акцент6 2 8 5" xfId="22214"/>
    <cellStyle name="40% - Акцент6 2 8 6" xfId="26627"/>
    <cellStyle name="40% — акцент6 2 8 6" xfId="26662"/>
    <cellStyle name="40% - Акцент6 2 8 7" xfId="17534"/>
    <cellStyle name="40% — акцент6 2 8 7" xfId="26022"/>
    <cellStyle name="40% - Акцент6 2 8 8" xfId="28119"/>
    <cellStyle name="40% — акцент6 2 8 8" xfId="24924"/>
    <cellStyle name="40% - Акцент6 2 8 9" xfId="30411"/>
    <cellStyle name="40% — акцент6 2 8 9" xfId="26675"/>
    <cellStyle name="40% - Акцент6 2 9" xfId="2984"/>
    <cellStyle name="40% — акцент6 2 9" xfId="2985"/>
    <cellStyle name="40% - Акцент6 2 9 10" xfId="17061"/>
    <cellStyle name="40% — акцент6 2 9 10" xfId="32133"/>
    <cellStyle name="40% - Акцент6 2 9 11" xfId="14474"/>
    <cellStyle name="40% — акцент6 2 9 11" xfId="33833"/>
    <cellStyle name="40% - Акцент6 2 9 12" xfId="17917"/>
    <cellStyle name="40% — акцент6 2 9 12" xfId="25480"/>
    <cellStyle name="40% - Акцент6 2 9 13" xfId="41185"/>
    <cellStyle name="40% — акцент6 2 9 13" xfId="41186"/>
    <cellStyle name="40% - Акцент6 2 9 14" xfId="43253"/>
    <cellStyle name="40% — акцент6 2 9 14" xfId="43252"/>
    <cellStyle name="40% - Акцент6 2 9 15" xfId="46982"/>
    <cellStyle name="40% — акцент6 2 9 15" xfId="46902"/>
    <cellStyle name="40% - Акцент6 2 9 16" xfId="50302"/>
    <cellStyle name="40% — акцент6 2 9 16" xfId="50303"/>
    <cellStyle name="40% - Акцент6 2 9 2" xfId="7527"/>
    <cellStyle name="40% — акцент6 2 9 2" xfId="7528"/>
    <cellStyle name="40% - Акцент6 2 9 3" xfId="16212"/>
    <cellStyle name="40% — акцент6 2 9 3" xfId="16213"/>
    <cellStyle name="40% - Акцент6 2 9 4" xfId="23830"/>
    <cellStyle name="40% — акцент6 2 9 4" xfId="23547"/>
    <cellStyle name="40% - Акцент6 2 9 5" xfId="17616"/>
    <cellStyle name="40% — акцент6 2 9 5" xfId="21919"/>
    <cellStyle name="40% - Акцент6 2 9 6" xfId="24608"/>
    <cellStyle name="40% — акцент6 2 9 6" xfId="26989"/>
    <cellStyle name="40% - Акцент6 2 9 7" xfId="24070"/>
    <cellStyle name="40% — акцент6 2 9 7" xfId="27732"/>
    <cellStyle name="40% - Акцент6 2 9 8" xfId="14044"/>
    <cellStyle name="40% — акцент6 2 9 8" xfId="20077"/>
    <cellStyle name="40% - Акцент6 2 9 9" xfId="31339"/>
    <cellStyle name="40% — акцент6 2 9 9" xfId="28307"/>
    <cellStyle name="40% — акцент6 20" xfId="2986"/>
    <cellStyle name="40% — акцент6 20 2" xfId="7529"/>
    <cellStyle name="40% — акцент6 21" xfId="2987"/>
    <cellStyle name="40% — акцент6 21 2" xfId="7530"/>
    <cellStyle name="40% — акцент6 22" xfId="2988"/>
    <cellStyle name="40% — акцент6 22 2" xfId="7531"/>
    <cellStyle name="40% — акцент6 23" xfId="2884"/>
    <cellStyle name="40% — акцент6 23 2" xfId="16116"/>
    <cellStyle name="40% — акцент6 24" xfId="4019"/>
    <cellStyle name="40% — акцент6 25" xfId="4255"/>
    <cellStyle name="40% — акцент6 26" xfId="4564"/>
    <cellStyle name="40% — акцент6 27" xfId="4286"/>
    <cellStyle name="40% — акцент6 28" xfId="4762"/>
    <cellStyle name="40% — акцент6 29" xfId="7421"/>
    <cellStyle name="40% - Акцент6 3" xfId="299"/>
    <cellStyle name="40% — акцент6 3" xfId="2990"/>
    <cellStyle name="40% - Акцент6 3 10" xfId="2991"/>
    <cellStyle name="40% — акцент6 3 10" xfId="2992"/>
    <cellStyle name="40% - Акцент6 3 10 10" xfId="31551"/>
    <cellStyle name="40% — акцент6 3 10 10" xfId="28049"/>
    <cellStyle name="40% - Акцент6 3 10 11" xfId="35045"/>
    <cellStyle name="40% — акцент6 3 10 11" xfId="28222"/>
    <cellStyle name="40% - Акцент6 3 10 12" xfId="38224"/>
    <cellStyle name="40% — акцент6 3 10 12" xfId="38149"/>
    <cellStyle name="40% - Акцент6 3 10 13" xfId="41191"/>
    <cellStyle name="40% — акцент6 3 10 13" xfId="41192"/>
    <cellStyle name="40% - Акцент6 3 10 14" xfId="46494"/>
    <cellStyle name="40% — акцент6 3 10 14" xfId="46334"/>
    <cellStyle name="40% - Акцент6 3 10 15" xfId="42527"/>
    <cellStyle name="40% — акцент6 3 10 15" xfId="45994"/>
    <cellStyle name="40% - Акцент6 3 10 16" xfId="50306"/>
    <cellStyle name="40% — акцент6 3 10 16" xfId="50307"/>
    <cellStyle name="40% - Акцент6 3 10 2" xfId="7534"/>
    <cellStyle name="40% — акцент6 3 10 2" xfId="7535"/>
    <cellStyle name="40% - Акцент6 3 10 3" xfId="16219"/>
    <cellStyle name="40% — акцент6 3 10 3" xfId="16220"/>
    <cellStyle name="40% - Акцент6 3 10 4" xfId="21805"/>
    <cellStyle name="40% — акцент6 3 10 4" xfId="21509"/>
    <cellStyle name="40% - Акцент6 3 10 5" xfId="26526"/>
    <cellStyle name="40% — акцент6 3 10 5" xfId="26238"/>
    <cellStyle name="40% - Акцент6 3 10 6" xfId="21601"/>
    <cellStyle name="40% — акцент6 3 10 6" xfId="26337"/>
    <cellStyle name="40% - Акцент6 3 10 7" xfId="30060"/>
    <cellStyle name="40% — акцент6 3 10 7" xfId="29797"/>
    <cellStyle name="40% - Акцент6 3 10 8" xfId="19049"/>
    <cellStyle name="40% — акцент6 3 10 8" xfId="25520"/>
    <cellStyle name="40% - Акцент6 3 10 9" xfId="28908"/>
    <cellStyle name="40% — акцент6 3 10 9" xfId="31814"/>
    <cellStyle name="40% - Акцент6 3 11" xfId="2993"/>
    <cellStyle name="40% — акцент6 3 11" xfId="2994"/>
    <cellStyle name="40% - Акцент6 3 11 10" xfId="28331"/>
    <cellStyle name="40% — акцент6 3 11 10" xfId="19452"/>
    <cellStyle name="40% - Акцент6 3 11 11" xfId="35586"/>
    <cellStyle name="40% — акцент6 3 11 11" xfId="32520"/>
    <cellStyle name="40% - Акцент6 3 11 12" xfId="38071"/>
    <cellStyle name="40% — акцент6 3 11 12" xfId="37992"/>
    <cellStyle name="40% - Акцент6 3 11 13" xfId="41193"/>
    <cellStyle name="40% — акцент6 3 11 13" xfId="41194"/>
    <cellStyle name="40% - Акцент6 3 11 14" xfId="46179"/>
    <cellStyle name="40% — акцент6 3 11 14" xfId="46027"/>
    <cellStyle name="40% - Акцент6 3 11 15" xfId="42428"/>
    <cellStyle name="40% — акцент6 3 11 15" xfId="42564"/>
    <cellStyle name="40% - Акцент6 3 11 16" xfId="50308"/>
    <cellStyle name="40% — акцент6 3 11 16" xfId="50309"/>
    <cellStyle name="40% - Акцент6 3 11 2" xfId="7536"/>
    <cellStyle name="40% — акцент6 3 11 2" xfId="7537"/>
    <cellStyle name="40% - Акцент6 3 11 3" xfId="16221"/>
    <cellStyle name="40% — акцент6 3 11 3" xfId="16222"/>
    <cellStyle name="40% - Акцент6 3 11 4" xfId="22684"/>
    <cellStyle name="40% — акцент6 3 11 4" xfId="22397"/>
    <cellStyle name="40% - Акцент6 3 11 5" xfId="25954"/>
    <cellStyle name="40% — акцент6 3 11 5" xfId="25659"/>
    <cellStyle name="40% - Акцент6 3 11 6" xfId="23717"/>
    <cellStyle name="40% — акцент6 3 11 6" xfId="27203"/>
    <cellStyle name="40% - Акцент6 3 11 7" xfId="29533"/>
    <cellStyle name="40% — акцент6 3 11 7" xfId="19421"/>
    <cellStyle name="40% - Акцент6 3 11 8" xfId="25434"/>
    <cellStyle name="40% — акцент6 3 11 8" xfId="25734"/>
    <cellStyle name="40% - Акцент6 3 11 9" xfId="27507"/>
    <cellStyle name="40% — акцент6 3 11 9" xfId="28619"/>
    <cellStyle name="40% - Акцент6 3 12" xfId="2995"/>
    <cellStyle name="40% — акцент6 3 12" xfId="2996"/>
    <cellStyle name="40% - Акцент6 3 12 10" xfId="36291"/>
    <cellStyle name="40% — акцент6 3 12 10" xfId="36088"/>
    <cellStyle name="40% - Акцент6 3 12 11" xfId="35394"/>
    <cellStyle name="40% — акцент6 3 12 11" xfId="36103"/>
    <cellStyle name="40% - Акцент6 3 12 12" xfId="18441"/>
    <cellStyle name="40% — акцент6 3 12 12" xfId="37909"/>
    <cellStyle name="40% - Акцент6 3 12 13" xfId="41195"/>
    <cellStyle name="40% — акцент6 3 12 13" xfId="41196"/>
    <cellStyle name="40% - Акцент6 3 12 14" xfId="45870"/>
    <cellStyle name="40% — акцент6 3 12 14" xfId="45713"/>
    <cellStyle name="40% - Акцент6 3 12 15" xfId="45984"/>
    <cellStyle name="40% — акцент6 3 12 15" xfId="46567"/>
    <cellStyle name="40% - Акцент6 3 12 16" xfId="50310"/>
    <cellStyle name="40% — акцент6 3 12 16" xfId="50311"/>
    <cellStyle name="40% - Акцент6 3 12 2" xfId="7538"/>
    <cellStyle name="40% — акцент6 3 12 2" xfId="7539"/>
    <cellStyle name="40% - Акцент6 3 12 3" xfId="16223"/>
    <cellStyle name="40% — акцент6 3 12 3" xfId="16224"/>
    <cellStyle name="40% - Акцент6 3 12 4" xfId="22096"/>
    <cellStyle name="40% — акцент6 3 12 4" xfId="21806"/>
    <cellStyle name="40% - Акцент6 3 12 5" xfId="25213"/>
    <cellStyle name="40% — акцент6 3 12 5" xfId="14017"/>
    <cellStyle name="40% - Акцент6 3 12 6" xfId="23467"/>
    <cellStyle name="40% — акцент6 3 12 6" xfId="27573"/>
    <cellStyle name="40% - Акцент6 3 12 7" xfId="18179"/>
    <cellStyle name="40% — акцент6 3 12 7" xfId="26477"/>
    <cellStyle name="40% - Акцент6 3 12 8" xfId="13863"/>
    <cellStyle name="40% — акцент6 3 12 8" xfId="23624"/>
    <cellStyle name="40% - Акцент6 3 12 9" xfId="32831"/>
    <cellStyle name="40% — акцент6 3 12 9" xfId="21882"/>
    <cellStyle name="40% - Акцент6 3 13" xfId="2997"/>
    <cellStyle name="40% — акцент6 3 13" xfId="2998"/>
    <cellStyle name="40% - Акцент6 3 13 10" xfId="35896"/>
    <cellStyle name="40% — акцент6 3 13 10" xfId="35699"/>
    <cellStyle name="40% - Акцент6 3 13 11" xfId="37597"/>
    <cellStyle name="40% — акцент6 3 13 11" xfId="37448"/>
    <cellStyle name="40% - Акцент6 3 13 12" xfId="37827"/>
    <cellStyle name="40% — акцент6 3 13 12" xfId="37748"/>
    <cellStyle name="40% - Акцент6 3 13 13" xfId="41197"/>
    <cellStyle name="40% — акцент6 3 13 13" xfId="41198"/>
    <cellStyle name="40% - Акцент6 3 13 14" xfId="45561"/>
    <cellStyle name="40% — акцент6 3 13 14" xfId="43248"/>
    <cellStyle name="40% - Акцент6 3 13 15" xfId="46311"/>
    <cellStyle name="40% — акцент6 3 13 15" xfId="46452"/>
    <cellStyle name="40% - Акцент6 3 13 16" xfId="50312"/>
    <cellStyle name="40% — акцент6 3 13 16" xfId="50313"/>
    <cellStyle name="40% - Акцент6 3 13 2" xfId="7540"/>
    <cellStyle name="40% — акцент6 3 13 2" xfId="7541"/>
    <cellStyle name="40% - Акцент6 3 13 3" xfId="16225"/>
    <cellStyle name="40% — акцент6 3 13 3" xfId="16226"/>
    <cellStyle name="40% - Акцент6 3 13 4" xfId="21510"/>
    <cellStyle name="40% — акцент6 3 13 4" xfId="19939"/>
    <cellStyle name="40% - Акцент6 3 13 5" xfId="22797"/>
    <cellStyle name="40% — акцент6 3 13 5" xfId="22244"/>
    <cellStyle name="40% - Акцент6 3 13 6" xfId="22315"/>
    <cellStyle name="40% — акцент6 3 13 6" xfId="20292"/>
    <cellStyle name="40% - Акцент6 3 13 7" xfId="25725"/>
    <cellStyle name="40% — акцент6 3 13 7" xfId="19500"/>
    <cellStyle name="40% - Акцент6 3 13 8" xfId="20192"/>
    <cellStyle name="40% — акцент6 3 13 8" xfId="25695"/>
    <cellStyle name="40% - Акцент6 3 13 9" xfId="34694"/>
    <cellStyle name="40% — акцент6 3 13 9" xfId="34463"/>
    <cellStyle name="40% - Акцент6 3 14" xfId="2999"/>
    <cellStyle name="40% — акцент6 3 14" xfId="3000"/>
    <cellStyle name="40% - Акцент6 3 14 10" xfId="35503"/>
    <cellStyle name="40% — акцент6 3 14 10" xfId="32769"/>
    <cellStyle name="40% - Акцент6 3 14 11" xfId="37294"/>
    <cellStyle name="40% — акцент6 3 14 11" xfId="37143"/>
    <cellStyle name="40% - Акцент6 3 14 12" xfId="37672"/>
    <cellStyle name="40% — акцент6 3 14 12" xfId="26954"/>
    <cellStyle name="40% - Акцент6 3 14 13" xfId="41199"/>
    <cellStyle name="40% — акцент6 3 14 13" xfId="41200"/>
    <cellStyle name="40% - Акцент6 3 14 14" xfId="43247"/>
    <cellStyle name="40% — акцент6 3 14 14" xfId="45397"/>
    <cellStyle name="40% - Акцент6 3 14 15" xfId="43341"/>
    <cellStyle name="40% — акцент6 3 14 15" xfId="47612"/>
    <cellStyle name="40% - Акцент6 3 14 16" xfId="50314"/>
    <cellStyle name="40% — акцент6 3 14 16" xfId="50315"/>
    <cellStyle name="40% - Акцент6 3 14 2" xfId="7542"/>
    <cellStyle name="40% — акцент6 3 14 2" xfId="7543"/>
    <cellStyle name="40% - Акцент6 3 14 3" xfId="16227"/>
    <cellStyle name="40% — акцент6 3 14 3" xfId="16228"/>
    <cellStyle name="40% - Акцент6 3 14 4" xfId="17103"/>
    <cellStyle name="40% — акцент6 3 14 4" xfId="19940"/>
    <cellStyle name="40% - Акцент6 3 14 5" xfId="21350"/>
    <cellStyle name="40% — акцент6 3 14 5" xfId="23080"/>
    <cellStyle name="40% - Акцент6 3 14 6" xfId="25671"/>
    <cellStyle name="40% — акцент6 3 14 6" xfId="23913"/>
    <cellStyle name="40% - Акцент6 3 14 7" xfId="26586"/>
    <cellStyle name="40% — акцент6 3 14 7" xfId="26566"/>
    <cellStyle name="40% - Акцент6 3 14 8" xfId="19223"/>
    <cellStyle name="40% — акцент6 3 14 8" xfId="24819"/>
    <cellStyle name="40% - Акцент6 3 14 9" xfId="34234"/>
    <cellStyle name="40% — акцент6 3 14 9" xfId="33999"/>
    <cellStyle name="40% - Акцент6 3 15" xfId="3001"/>
    <cellStyle name="40% — акцент6 3 15" xfId="3002"/>
    <cellStyle name="40% - Акцент6 3 15 10" xfId="35311"/>
    <cellStyle name="40% — акцент6 3 15 10" xfId="35114"/>
    <cellStyle name="40% - Акцент6 3 15 11" xfId="36989"/>
    <cellStyle name="40% — акцент6 3 15 11" xfId="36844"/>
    <cellStyle name="40% - Акцент6 3 15 12" xfId="34266"/>
    <cellStyle name="40% — акцент6 3 15 12" xfId="35036"/>
    <cellStyle name="40% - Акцент6 3 15 13" xfId="41201"/>
    <cellStyle name="40% — акцент6 3 15 13" xfId="41202"/>
    <cellStyle name="40% - Акцент6 3 15 14" xfId="45238"/>
    <cellStyle name="40% — акцент6 3 15 14" xfId="45075"/>
    <cellStyle name="40% - Акцент6 3 15 15" xfId="47530"/>
    <cellStyle name="40% — акцент6 3 15 15" xfId="47451"/>
    <cellStyle name="40% - Акцент6 3 15 16" xfId="50316"/>
    <cellStyle name="40% — акцент6 3 15 16" xfId="50317"/>
    <cellStyle name="40% - Акцент6 3 15 2" xfId="7544"/>
    <cellStyle name="40% — акцент6 3 15 2" xfId="7545"/>
    <cellStyle name="40% - Акцент6 3 15 3" xfId="16229"/>
    <cellStyle name="40% — акцент6 3 15 3" xfId="16230"/>
    <cellStyle name="40% - Акцент6 3 15 4" xfId="15862"/>
    <cellStyle name="40% — акцент6 3 15 4" xfId="25578"/>
    <cellStyle name="40% - Акцент6 3 15 5" xfId="25511"/>
    <cellStyle name="40% — акцент6 3 15 5" xfId="17552"/>
    <cellStyle name="40% - Акцент6 3 15 6" xfId="17709"/>
    <cellStyle name="40% — акцент6 3 15 6" xfId="19714"/>
    <cellStyle name="40% - Акцент6 3 15 7" xfId="27002"/>
    <cellStyle name="40% — акцент6 3 15 7" xfId="28492"/>
    <cellStyle name="40% - Акцент6 3 15 8" xfId="32932"/>
    <cellStyle name="40% — акцент6 3 15 8" xfId="32678"/>
    <cellStyle name="40% - Акцент6 3 15 9" xfId="33775"/>
    <cellStyle name="40% — акцент6 3 15 9" xfId="33535"/>
    <cellStyle name="40% - Акцент6 3 16" xfId="3003"/>
    <cellStyle name="40% — акцент6 3 16" xfId="3004"/>
    <cellStyle name="40% - Акцент6 3 16 10" xfId="34911"/>
    <cellStyle name="40% — акцент6 3 16 10" xfId="30555"/>
    <cellStyle name="40% - Акцент6 3 16 11" xfId="36688"/>
    <cellStyle name="40% — акцент6 3 16 11" xfId="36539"/>
    <cellStyle name="40% - Акцент6 3 16 12" xfId="36162"/>
    <cellStyle name="40% — акцент6 3 16 12" xfId="29970"/>
    <cellStyle name="40% - Акцент6 3 16 13" xfId="41203"/>
    <cellStyle name="40% — акцент6 3 16 13" xfId="41204"/>
    <cellStyle name="40% - Акцент6 3 16 14" xfId="44911"/>
    <cellStyle name="40% — акцент6 3 16 14" xfId="44746"/>
    <cellStyle name="40% - Акцент6 3 16 15" xfId="47373"/>
    <cellStyle name="40% — акцент6 3 16 15" xfId="47298"/>
    <cellStyle name="40% - Акцент6 3 16 16" xfId="50318"/>
    <cellStyle name="40% — акцент6 3 16 16" xfId="50319"/>
    <cellStyle name="40% - Акцент6 3 16 2" xfId="7546"/>
    <cellStyle name="40% — акцент6 3 16 2" xfId="7547"/>
    <cellStyle name="40% - Акцент6 3 16 3" xfId="16231"/>
    <cellStyle name="40% — акцент6 3 16 3" xfId="16232"/>
    <cellStyle name="40% - Акцент6 3 16 4" xfId="25289"/>
    <cellStyle name="40% — акцент6 3 16 4" xfId="24999"/>
    <cellStyle name="40% - Акцент6 3 16 5" xfId="19543"/>
    <cellStyle name="40% — акцент6 3 16 5" xfId="22650"/>
    <cellStyle name="40% - Акцент6 3 16 6" xfId="17472"/>
    <cellStyle name="40% — акцент6 3 16 6" xfId="15091"/>
    <cellStyle name="40% - Акцент6 3 16 7" xfId="21716"/>
    <cellStyle name="40% — акцент6 3 16 7" xfId="17015"/>
    <cellStyle name="40% - Акцент6 3 16 8" xfId="32434"/>
    <cellStyle name="40% — акцент6 3 16 8" xfId="32179"/>
    <cellStyle name="40% - Акцент6 3 16 9" xfId="33296"/>
    <cellStyle name="40% — акцент6 3 16 9" xfId="33070"/>
    <cellStyle name="40% - Акцент6 3 17" xfId="3005"/>
    <cellStyle name="40% — акцент6 3 17" xfId="7533"/>
    <cellStyle name="40% - Акцент6 3 17 10" xfId="30978"/>
    <cellStyle name="40% - Акцент6 3 17 11" xfId="36390"/>
    <cellStyle name="40% - Акцент6 3 17 12" xfId="35788"/>
    <cellStyle name="40% - Акцент6 3 17 13" xfId="41205"/>
    <cellStyle name="40% - Акцент6 3 17 14" xfId="44581"/>
    <cellStyle name="40% - Акцент6 3 17 15" xfId="47220"/>
    <cellStyle name="40% - Акцент6 3 17 16" xfId="50320"/>
    <cellStyle name="40% - Акцент6 3 17 2" xfId="7548"/>
    <cellStyle name="40% - Акцент6 3 17 3" xfId="16233"/>
    <cellStyle name="40% - Акцент6 3 17 4" xfId="24704"/>
    <cellStyle name="40% - Акцент6 3 17 5" xfId="19689"/>
    <cellStyle name="40% - Акцент6 3 17 6" xfId="29377"/>
    <cellStyle name="40% - Акцент6 3 17 7" xfId="19566"/>
    <cellStyle name="40% - Акцент6 3 17 8" xfId="31923"/>
    <cellStyle name="40% - Акцент6 3 17 9" xfId="17712"/>
    <cellStyle name="40% - Акцент6 3 18" xfId="3006"/>
    <cellStyle name="40% — акцент6 3 18" xfId="16218"/>
    <cellStyle name="40% - Акцент6 3 18 10" xfId="35262"/>
    <cellStyle name="40% - Акцент6 3 18 11" xfId="32282"/>
    <cellStyle name="40% - Акцент6 3 18 12" xfId="41206"/>
    <cellStyle name="40% - Акцент6 3 18 13" xfId="44386"/>
    <cellStyle name="40% - Акцент6 3 18 14" xfId="47139"/>
    <cellStyle name="40% - Акцент6 3 18 15" xfId="50321"/>
    <cellStyle name="40% - Акцент6 3 18 2" xfId="7549"/>
    <cellStyle name="40% - Акцент6 3 18 3" xfId="24414"/>
    <cellStyle name="40% - Акцент6 3 18 4" xfId="22108"/>
    <cellStyle name="40% - Акцент6 3 18 5" xfId="29106"/>
    <cellStyle name="40% - Акцент6 3 18 6" xfId="26726"/>
    <cellStyle name="40% - Акцент6 3 18 7" xfId="22181"/>
    <cellStyle name="40% - Акцент6 3 18 8" xfId="26181"/>
    <cellStyle name="40% - Акцент6 3 18 9" xfId="31861"/>
    <cellStyle name="40% - Акцент6 3 19" xfId="3007"/>
    <cellStyle name="40% — акцент6 3 19" xfId="22095"/>
    <cellStyle name="40% - Акцент6 3 19 10" xfId="22926"/>
    <cellStyle name="40% - Акцент6 3 19 11" xfId="41207"/>
    <cellStyle name="40% - Акцент6 3 19 12" xfId="44421"/>
    <cellStyle name="40% - Акцент6 3 19 13" xfId="47061"/>
    <cellStyle name="40% - Акцент6 3 19 14" xfId="50322"/>
    <cellStyle name="40% - Акцент6 3 19 2" xfId="7550"/>
    <cellStyle name="40% - Акцент6 3 19 3" xfId="22508"/>
    <cellStyle name="40% - Акцент6 3 19 4" xfId="28818"/>
    <cellStyle name="40% - Акцент6 3 19 5" xfId="27435"/>
    <cellStyle name="40% - Акцент6 3 19 6" xfId="31662"/>
    <cellStyle name="40% - Акцент6 3 19 7" xfId="17981"/>
    <cellStyle name="40% - Акцент6 3 19 8" xfId="29612"/>
    <cellStyle name="40% - Акцент6 3 19 9" xfId="35975"/>
    <cellStyle name="40% - Акцент6 3 2" xfId="300"/>
    <cellStyle name="40% — акцент6 3 2" xfId="3008"/>
    <cellStyle name="40% - Акцент6 3 2 10" xfId="4985"/>
    <cellStyle name="40% — акцент6 3 2 10" xfId="34382"/>
    <cellStyle name="40% - Акцент6 3 2 11" xfId="7551"/>
    <cellStyle name="40% — акцент6 3 2 11" xfId="35032"/>
    <cellStyle name="40% - Акцент6 3 2 12" xfId="8879"/>
    <cellStyle name="40% — акцент6 3 2 12" xfId="31242"/>
    <cellStyle name="40% - Акцент6 3 2 13" xfId="9198"/>
    <cellStyle name="40% — акцент6 3 2 13" xfId="41208"/>
    <cellStyle name="40% - Акцент6 3 2 14" xfId="9516"/>
    <cellStyle name="40% — акцент6 3 2 14" xfId="43215"/>
    <cellStyle name="40% - Акцент6 3 2 15" xfId="9834"/>
    <cellStyle name="40% — акцент6 3 2 15" xfId="46983"/>
    <cellStyle name="40% - Акцент6 3 2 16" xfId="10152"/>
    <cellStyle name="40% — акцент6 3 2 16" xfId="50323"/>
    <cellStyle name="40% - Акцент6 3 2 17" xfId="10470"/>
    <cellStyle name="40% - Акцент6 3 2 18" xfId="10788"/>
    <cellStyle name="40% - Акцент6 3 2 19" xfId="11106"/>
    <cellStyle name="40% - Акцент6 3 2 2" xfId="3009"/>
    <cellStyle name="40% — акцент6 3 2 2" xfId="7552"/>
    <cellStyle name="40% - Акцент6 3 2 2 10" xfId="30435"/>
    <cellStyle name="40% - Акцент6 3 2 2 11" xfId="35033"/>
    <cellStyle name="40% - Акцент6 3 2 2 12" xfId="36151"/>
    <cellStyle name="40% - Акцент6 3 2 2 13" xfId="41209"/>
    <cellStyle name="40% - Акцент6 3 2 2 14" xfId="42328"/>
    <cellStyle name="40% - Акцент6 3 2 2 15" xfId="46903"/>
    <cellStyle name="40% - Акцент6 3 2 2 16" xfId="50324"/>
    <cellStyle name="40% - Акцент6 3 2 2 2" xfId="7553"/>
    <cellStyle name="40% - Акцент6 3 2 2 3" xfId="16237"/>
    <cellStyle name="40% - Акцент6 3 2 2 4" xfId="23548"/>
    <cellStyle name="40% - Акцент6 3 2 2 5" xfId="23373"/>
    <cellStyle name="40% - Акцент6 3 2 2 6" xfId="28250"/>
    <cellStyle name="40% - Акцент6 3 2 2 7" xfId="22317"/>
    <cellStyle name="40% - Акцент6 3 2 2 8" xfId="30268"/>
    <cellStyle name="40% - Акцент6 3 2 2 9" xfId="32060"/>
    <cellStyle name="40% - Акцент6 3 2 20" xfId="11424"/>
    <cellStyle name="40% - Акцент6 3 2 21" xfId="11742"/>
    <cellStyle name="40% - Акцент6 3 2 22" xfId="12060"/>
    <cellStyle name="40% - Акцент6 3 2 23" xfId="12377"/>
    <cellStyle name="40% - Акцент6 3 2 24" xfId="12696"/>
    <cellStyle name="40% - Акцент6 3 2 25" xfId="13013"/>
    <cellStyle name="40% - Акцент6 3 2 26" xfId="13331"/>
    <cellStyle name="40% - Акцент6 3 2 27" xfId="13654"/>
    <cellStyle name="40% - Акцент6 3 2 28" xfId="13714"/>
    <cellStyle name="40% - Акцент6 3 2 29" xfId="23401"/>
    <cellStyle name="40% - Акцент6 3 2 3" xfId="3010"/>
    <cellStyle name="40% — акцент6 3 2 3" xfId="16236"/>
    <cellStyle name="40% - Акцент6 3 2 3 10" xfId="36225"/>
    <cellStyle name="40% - Акцент6 3 2 3 11" xfId="30151"/>
    <cellStyle name="40% - Акцент6 3 2 3 12" xfId="41210"/>
    <cellStyle name="40% - Акцент6 3 2 3 13" xfId="43246"/>
    <cellStyle name="40% - Акцент6 3 2 3 14" xfId="39647"/>
    <cellStyle name="40% - Акцент6 3 2 3 15" xfId="50325"/>
    <cellStyle name="40% - Акцент6 3 2 3 2" xfId="7554"/>
    <cellStyle name="40% - Акцент6 3 2 3 3" xfId="23255"/>
    <cellStyle name="40% - Акцент6 3 2 3 4" xfId="22409"/>
    <cellStyle name="40% - Акцент6 3 2 3 5" xfId="18504"/>
    <cellStyle name="40% - Акцент6 3 2 3 6" xfId="25232"/>
    <cellStyle name="40% - Акцент6 3 2 3 7" xfId="28448"/>
    <cellStyle name="40% - Акцент6 3 2 3 8" xfId="20796"/>
    <cellStyle name="40% - Акцент6 3 2 3 9" xfId="25638"/>
    <cellStyle name="40% - Акцент6 3 2 30" xfId="24663"/>
    <cellStyle name="40% - Акцент6 3 2 31" xfId="28801"/>
    <cellStyle name="40% - Акцент6 3 2 32" xfId="14331"/>
    <cellStyle name="40% - Акцент6 3 2 33" xfId="31646"/>
    <cellStyle name="40% - Акцент6 3 2 34" xfId="25365"/>
    <cellStyle name="40% - Акцент6 3 2 35" xfId="31850"/>
    <cellStyle name="40% - Акцент6 3 2 36" xfId="15274"/>
    <cellStyle name="40% - Акцент6 3 2 37" xfId="38673"/>
    <cellStyle name="40% - Акцент6 3 2 38" xfId="38728"/>
    <cellStyle name="40% - Акцент6 3 2 39" xfId="43060"/>
    <cellStyle name="40% - Акцент6 3 2 4" xfId="3011"/>
    <cellStyle name="40% — акцент6 3 2 4" xfId="23831"/>
    <cellStyle name="40% - Акцент6 3 2 4 10" xfId="27292"/>
    <cellStyle name="40% - Акцент6 3 2 4 11" xfId="41211"/>
    <cellStyle name="40% - Акцент6 3 2 4 12" xfId="43245"/>
    <cellStyle name="40% - Акцент6 3 2 4 13" xfId="45824"/>
    <cellStyle name="40% - Акцент6 3 2 4 14" xfId="50326"/>
    <cellStyle name="40% - Акцент6 3 2 4 2" xfId="7555"/>
    <cellStyle name="40% - Акцент6 3 2 4 3" xfId="23655"/>
    <cellStyle name="40% - Акцент6 3 2 4 4" xfId="27967"/>
    <cellStyle name="40% - Акцент6 3 2 4 5" xfId="27145"/>
    <cellStyle name="40% - Акцент6 3 2 4 6" xfId="29715"/>
    <cellStyle name="40% - Акцент6 3 2 4 7" xfId="20394"/>
    <cellStyle name="40% - Акцент6 3 2 4 8" xfId="31343"/>
    <cellStyle name="40% - Акцент6 3 2 4 9" xfId="35078"/>
    <cellStyle name="40% - Акцент6 3 2 40" xfId="47977"/>
    <cellStyle name="40% - Акцент6 3 2 5" xfId="3012"/>
    <cellStyle name="40% — акцент6 3 2 5" xfId="21522"/>
    <cellStyle name="40% - Акцент6 3 2 5 10" xfId="41212"/>
    <cellStyle name="40% - Акцент6 3 2 5 11" xfId="42223"/>
    <cellStyle name="40% - Акцент6 3 2 5 12" xfId="45510"/>
    <cellStyle name="40% - Акцент6 3 2 5 13" xfId="50327"/>
    <cellStyle name="40% - Акцент6 3 2 5 2" xfId="7556"/>
    <cellStyle name="40% - Акцент6 3 2 5 3" xfId="17159"/>
    <cellStyle name="40% - Акцент6 3 2 5 4" xfId="15540"/>
    <cellStyle name="40% - Акцент6 3 2 5 5" xfId="19380"/>
    <cellStyle name="40% - Акцент6 3 2 5 6" xfId="17988"/>
    <cellStyle name="40% - Акцент6 3 2 5 7" xfId="14104"/>
    <cellStyle name="40% - Акцент6 3 2 5 8" xfId="36260"/>
    <cellStyle name="40% - Акцент6 3 2 5 9" xfId="25932"/>
    <cellStyle name="40% - Акцент6 3 2 6" xfId="4032"/>
    <cellStyle name="40% — акцент6 3 2 6" xfId="28529"/>
    <cellStyle name="40% - Акцент6 3 2 7" xfId="4264"/>
    <cellStyle name="40% — акцент6 3 2 7" xfId="24638"/>
    <cellStyle name="40% - Акцент6 3 2 8" xfId="4577"/>
    <cellStyle name="40% — акцент6 3 2 8" xfId="31413"/>
    <cellStyle name="40% - Акцент6 3 2 9" xfId="4781"/>
    <cellStyle name="40% — акцент6 3 2 9" xfId="32055"/>
    <cellStyle name="40% - Акцент6 3 20" xfId="3013"/>
    <cellStyle name="40% — акцент6 3 20" xfId="26813"/>
    <cellStyle name="40% - Акцент6 3 20 10" xfId="41213"/>
    <cellStyle name="40% - Акцент6 3 20 11" xfId="42267"/>
    <cellStyle name="40% - Акцент6 3 20 12" xfId="42914"/>
    <cellStyle name="40% - Акцент6 3 20 13" xfId="50328"/>
    <cellStyle name="40% - Акцент6 3 20 2" xfId="7557"/>
    <cellStyle name="40% - Акцент6 3 20 3" xfId="20752"/>
    <cellStyle name="40% - Акцент6 3 20 4" xfId="21391"/>
    <cellStyle name="40% - Акцент6 3 20 5" xfId="25344"/>
    <cellStyle name="40% - Акцент6 3 20 6" xfId="31882"/>
    <cellStyle name="40% - Акцент6 3 20 7" xfId="34089"/>
    <cellStyle name="40% - Акцент6 3 20 8" xfId="33619"/>
    <cellStyle name="40% - Акцент6 3 20 9" xfId="34428"/>
    <cellStyle name="40% - Акцент6 3 21" xfId="3014"/>
    <cellStyle name="40% — акцент6 3 21" xfId="27075"/>
    <cellStyle name="40% - Акцент6 3 21 10" xfId="42112"/>
    <cellStyle name="40% - Акцент6 3 21 11" xfId="42964"/>
    <cellStyle name="40% - Акцент6 3 21 12" xfId="50329"/>
    <cellStyle name="40% - Акцент6 3 21 2" xfId="7558"/>
    <cellStyle name="40% - Акцент6 3 21 3" xfId="15647"/>
    <cellStyle name="40% - Акцент6 3 21 4" xfId="29233"/>
    <cellStyle name="40% - Акцент6 3 21 5" xfId="29039"/>
    <cellStyle name="40% - Акцент6 3 21 6" xfId="17501"/>
    <cellStyle name="40% - Акцент6 3 21 7" xfId="19537"/>
    <cellStyle name="40% - Акцент6 3 21 8" xfId="36857"/>
    <cellStyle name="40% - Акцент6 3 21 9" xfId="41214"/>
    <cellStyle name="40% - Акцент6 3 22" xfId="3015"/>
    <cellStyle name="40% — акцент6 3 22" xfId="30336"/>
    <cellStyle name="40% - Акцент6 3 22 10" xfId="42217"/>
    <cellStyle name="40% - Акцент6 3 22 11" xfId="50330"/>
    <cellStyle name="40% - Акцент6 3 22 2" xfId="7559"/>
    <cellStyle name="40% - Акцент6 3 22 3" xfId="21624"/>
    <cellStyle name="40% - Акцент6 3 22 4" xfId="23674"/>
    <cellStyle name="40% - Акцент6 3 22 5" xfId="23778"/>
    <cellStyle name="40% - Акцент6 3 22 6" xfId="30775"/>
    <cellStyle name="40% - Акцент6 3 22 7" xfId="38307"/>
    <cellStyle name="40% - Акцент6 3 22 8" xfId="41215"/>
    <cellStyle name="40% - Акцент6 3 22 9" xfId="41965"/>
    <cellStyle name="40% - Акцент6 3 23" xfId="3016"/>
    <cellStyle name="40% — акцент6 3 23" xfId="15243"/>
    <cellStyle name="40% - Акцент6 3 23 10" xfId="50331"/>
    <cellStyle name="40% - Акцент6 3 23 2" xfId="7560"/>
    <cellStyle name="40% - Акцент6 3 23 3" xfId="22035"/>
    <cellStyle name="40% - Акцент6 3 23 4" xfId="32607"/>
    <cellStyle name="40% - Акцент6 3 23 5" xfId="29763"/>
    <cellStyle name="40% - Акцент6 3 23 6" xfId="38225"/>
    <cellStyle name="40% - Акцент6 3 23 7" xfId="41216"/>
    <cellStyle name="40% - Акцент6 3 23 8" xfId="43244"/>
    <cellStyle name="40% - Акцент6 3 23 9" xfId="46462"/>
    <cellStyle name="40% - Акцент6 3 24" xfId="3017"/>
    <cellStyle name="40% — акцент6 3 24" xfId="29473"/>
    <cellStyle name="40% - Акцент6 3 24 2" xfId="7561"/>
    <cellStyle name="40% - Акцент6 3 24 3" xfId="26328"/>
    <cellStyle name="40% - Акцент6 3 24 4" xfId="35831"/>
    <cellStyle name="40% - Акцент6 3 24 5" xfId="38150"/>
    <cellStyle name="40% - Акцент6 3 24 6" xfId="41217"/>
    <cellStyle name="40% - Акцент6 3 24 7" xfId="43243"/>
    <cellStyle name="40% - Акцент6 3 24 8" xfId="40433"/>
    <cellStyle name="40% - Акцент6 3 24 9" xfId="50332"/>
    <cellStyle name="40% - Акцент6 3 25" xfId="2989"/>
    <cellStyle name="40% — акцент6 3 25" xfId="18562"/>
    <cellStyle name="40% - Акцент6 3 25 2" xfId="16217"/>
    <cellStyle name="40% - Акцент6 3 25 3" xfId="32751"/>
    <cellStyle name="40% - Акцент6 3 25 4" xfId="27237"/>
    <cellStyle name="40% - Акцент6 3 25 5" xfId="41189"/>
    <cellStyle name="40% - Акцент6 3 25 6" xfId="46818"/>
    <cellStyle name="40% - Акцент6 3 25 7" xfId="42566"/>
    <cellStyle name="40% - Акцент6 3 25 8" xfId="50304"/>
    <cellStyle name="40% - Акцент6 3 26" xfId="4031"/>
    <cellStyle name="40% — акцент6 3 26" xfId="25706"/>
    <cellStyle name="40% - Акцент6 3 27" xfId="4263"/>
    <cellStyle name="40% — акцент6 3 27" xfId="38306"/>
    <cellStyle name="40% - Акцент6 3 28" xfId="4576"/>
    <cellStyle name="40% — акцент6 3 28" xfId="41190"/>
    <cellStyle name="40% - Акцент6 3 29" xfId="4780"/>
    <cellStyle name="40% — акцент6 3 29" xfId="46654"/>
    <cellStyle name="40% - Акцент6 3 3" xfId="3018"/>
    <cellStyle name="40% — акцент6 3 3" xfId="3019"/>
    <cellStyle name="40% - Акцент6 3 3 10" xfId="20079"/>
    <cellStyle name="40% — акцент6 3 3 10" xfId="33310"/>
    <cellStyle name="40% - Акцент6 3 3 11" xfId="36306"/>
    <cellStyle name="40% — акцент6 3 3 11" xfId="37580"/>
    <cellStyle name="40% - Акцент6 3 3 12" xfId="38072"/>
    <cellStyle name="40% — акцент6 3 3 12" xfId="37993"/>
    <cellStyle name="40% - Акцент6 3 3 13" xfId="41218"/>
    <cellStyle name="40% — акцент6 3 3 13" xfId="41219"/>
    <cellStyle name="40% - Акцент6 3 3 14" xfId="43242"/>
    <cellStyle name="40% — акцент6 3 3 14" xfId="43241"/>
    <cellStyle name="40% - Акцент6 3 3 15" xfId="46471"/>
    <cellStyle name="40% — акцент6 3 3 15" xfId="46775"/>
    <cellStyle name="40% - Акцент6 3 3 16" xfId="50333"/>
    <cellStyle name="40% — акцент6 3 3 16" xfId="50334"/>
    <cellStyle name="40% - Акцент6 3 3 2" xfId="7562"/>
    <cellStyle name="40% — акцент6 3 3 2" xfId="7563"/>
    <cellStyle name="40% - Акцент6 3 3 3" xfId="16246"/>
    <cellStyle name="40% — акцент6 3 3 3" xfId="16247"/>
    <cellStyle name="40% - Акцент6 3 3 4" xfId="17102"/>
    <cellStyle name="40% — акцент6 3 3 4" xfId="19938"/>
    <cellStyle name="40% - Акцент6 3 3 5" xfId="23559"/>
    <cellStyle name="40% — акцент6 3 3 5" xfId="24233"/>
    <cellStyle name="40% - Акцент6 3 3 6" xfId="23123"/>
    <cellStyle name="40% — акцент6 3 3 6" xfId="22867"/>
    <cellStyle name="40% - Акцент6 3 3 7" xfId="23356"/>
    <cellStyle name="40% — акцент6 3 3 7" xfId="31132"/>
    <cellStyle name="40% - Акцент6 3 3 8" xfId="28770"/>
    <cellStyle name="40% — акцент6 3 3 8" xfId="28757"/>
    <cellStyle name="40% - Акцент6 3 3 9" xfId="30217"/>
    <cellStyle name="40% — акцент6 3 3 9" xfId="19388"/>
    <cellStyle name="40% - Акцент6 3 30" xfId="4984"/>
    <cellStyle name="40% — акцент6 3 30" xfId="46137"/>
    <cellStyle name="40% - Акцент6 3 31" xfId="7532"/>
    <cellStyle name="40% — акцент6 3 31" xfId="50305"/>
    <cellStyle name="40% - Акцент6 3 32" xfId="8522"/>
    <cellStyle name="40% - Акцент6 3 32 2" xfId="21219"/>
    <cellStyle name="40% - Акцент6 3 33" xfId="8318"/>
    <cellStyle name="40% - Акцент6 3 33 2" xfId="21015"/>
    <cellStyle name="40% - Акцент6 3 34" xfId="8878"/>
    <cellStyle name="40% - Акцент6 3 35" xfId="9197"/>
    <cellStyle name="40% - Акцент6 3 36" xfId="9515"/>
    <cellStyle name="40% - Акцент6 3 37" xfId="9833"/>
    <cellStyle name="40% - Акцент6 3 38" xfId="10151"/>
    <cellStyle name="40% - Акцент6 3 39" xfId="10469"/>
    <cellStyle name="40% - Акцент6 3 4" xfId="3020"/>
    <cellStyle name="40% — акцент6 3 4" xfId="3021"/>
    <cellStyle name="40% - Акцент6 3 4 10" xfId="36292"/>
    <cellStyle name="40% — акцент6 3 4 10" xfId="36089"/>
    <cellStyle name="40% - Акцент6 3 4 11" xfId="37431"/>
    <cellStyle name="40% — акцент6 3 4 11" xfId="37277"/>
    <cellStyle name="40% - Акцент6 3 4 12" xfId="37910"/>
    <cellStyle name="40% — акцент6 3 4 12" xfId="37828"/>
    <cellStyle name="40% - Акцент6 3 4 13" xfId="41220"/>
    <cellStyle name="40% — акцент6 3 4 13" xfId="41221"/>
    <cellStyle name="40% - Акцент6 3 4 14" xfId="43240"/>
    <cellStyle name="40% — акцент6 3 4 14" xfId="42222"/>
    <cellStyle name="40% - Акцент6 3 4 15" xfId="47047"/>
    <cellStyle name="40% — акцент6 3 4 15" xfId="46968"/>
    <cellStyle name="40% - Акцент6 3 4 16" xfId="50335"/>
    <cellStyle name="40% — акцент6 3 4 16" xfId="50336"/>
    <cellStyle name="40% - Акцент6 3 4 2" xfId="7564"/>
    <cellStyle name="40% — акцент6 3 4 2" xfId="7565"/>
    <cellStyle name="40% - Акцент6 3 4 3" xfId="16248"/>
    <cellStyle name="40% — акцент6 3 4 3" xfId="16249"/>
    <cellStyle name="40% - Акцент6 3 4 4" xfId="15861"/>
    <cellStyle name="40% — акцент6 3 4 4" xfId="25561"/>
    <cellStyle name="40% - Акцент6 3 4 5" xfId="23843"/>
    <cellStyle name="40% — акцент6 3 4 5" xfId="27690"/>
    <cellStyle name="40% - Акцент6 3 4 6" xfId="23024"/>
    <cellStyle name="40% — акцент6 3 4 6" xfId="26131"/>
    <cellStyle name="40% - Акцент6 3 4 7" xfId="30856"/>
    <cellStyle name="40% — акцент6 3 4 7" xfId="30593"/>
    <cellStyle name="40% - Акцент6 3 4 8" xfId="25902"/>
    <cellStyle name="40% — акцент6 3 4 8" xfId="28177"/>
    <cellStyle name="40% - Акцент6 3 4 9" xfId="30943"/>
    <cellStyle name="40% — акцент6 3 4 9" xfId="22368"/>
    <cellStyle name="40% - Акцент6 3 40" xfId="10787"/>
    <cellStyle name="40% - Акцент6 3 41" xfId="11105"/>
    <cellStyle name="40% - Акцент6 3 42" xfId="11423"/>
    <cellStyle name="40% - Акцент6 3 43" xfId="11741"/>
    <cellStyle name="40% - Акцент6 3 44" xfId="12059"/>
    <cellStyle name="40% - Акцент6 3 45" xfId="12376"/>
    <cellStyle name="40% - Акцент6 3 46" xfId="12695"/>
    <cellStyle name="40% - Акцент6 3 47" xfId="13012"/>
    <cellStyle name="40% - Акцент6 3 48" xfId="13330"/>
    <cellStyle name="40% - Акцент6 3 49" xfId="13653"/>
    <cellStyle name="40% - Акцент6 3 5" xfId="3022"/>
    <cellStyle name="40% — акцент6 3 5" xfId="3023"/>
    <cellStyle name="40% - Акцент6 3 5 10" xfId="35897"/>
    <cellStyle name="40% — акцент6 3 5 10" xfId="35700"/>
    <cellStyle name="40% - Акцент6 3 5 11" xfId="37126"/>
    <cellStyle name="40% — акцент6 3 5 11" xfId="36972"/>
    <cellStyle name="40% - Акцент6 3 5 12" xfId="37749"/>
    <cellStyle name="40% — акцент6 3 5 12" xfId="37673"/>
    <cellStyle name="40% - Акцент6 3 5 13" xfId="41222"/>
    <cellStyle name="40% — акцент6 3 5 13" xfId="41223"/>
    <cellStyle name="40% - Акцент6 3 5 14" xfId="42268"/>
    <cellStyle name="40% — акцент6 3 5 14" xfId="42113"/>
    <cellStyle name="40% - Акцент6 3 5 15" xfId="46892"/>
    <cellStyle name="40% — акцент6 3 5 15" xfId="45523"/>
    <cellStyle name="40% - Акцент6 3 5 16" xfId="50337"/>
    <cellStyle name="40% — акцент6 3 5 16" xfId="50338"/>
    <cellStyle name="40% - Акцент6 3 5 2" xfId="7566"/>
    <cellStyle name="40% — акцент6 3 5 2" xfId="7567"/>
    <cellStyle name="40% - Акцент6 3 5 3" xfId="16250"/>
    <cellStyle name="40% — акцент6 3 5 3" xfId="16251"/>
    <cellStyle name="40% - Акцент6 3 5 4" xfId="25273"/>
    <cellStyle name="40% — акцент6 3 5 4" xfId="24983"/>
    <cellStyle name="40% - Акцент6 3 5 5" xfId="27393"/>
    <cellStyle name="40% — акцент6 3 5 5" xfId="27105"/>
    <cellStyle name="40% - Акцент6 3 5 6" xfId="16442"/>
    <cellStyle name="40% — акцент6 3 5 6" xfId="25065"/>
    <cellStyle name="40% - Акцент6 3 5 7" xfId="30333"/>
    <cellStyle name="40% — акцент6 3 5 7" xfId="30057"/>
    <cellStyle name="40% - Акцент6 3 5 8" xfId="25744"/>
    <cellStyle name="40% — акцент6 3 5 8" xfId="30305"/>
    <cellStyle name="40% - Акцент6 3 5 9" xfId="25532"/>
    <cellStyle name="40% — акцент6 3 5 9" xfId="22617"/>
    <cellStyle name="40% - Акцент6 3 50" xfId="13715"/>
    <cellStyle name="40% - Акцент6 3 51" xfId="23814"/>
    <cellStyle name="40% - Акцент6 3 52" xfId="24079"/>
    <cellStyle name="40% - Акцент6 3 53" xfId="28513"/>
    <cellStyle name="40% - Акцент6 3 54" xfId="29778"/>
    <cellStyle name="40% - Акцент6 3 55" xfId="31398"/>
    <cellStyle name="40% - Акцент6 3 56" xfId="17612"/>
    <cellStyle name="40% - Акцент6 3 57" xfId="23608"/>
    <cellStyle name="40% - Акцент6 3 58" xfId="37578"/>
    <cellStyle name="40% - Акцент6 3 59" xfId="38672"/>
    <cellStyle name="40% - Акцент6 3 6" xfId="3024"/>
    <cellStyle name="40% — акцент6 3 6" xfId="3025"/>
    <cellStyle name="40% - Акцент6 3 6 10" xfId="35504"/>
    <cellStyle name="40% — акцент6 3 6 10" xfId="35312"/>
    <cellStyle name="40% - Акцент6 3 6 11" xfId="36827"/>
    <cellStyle name="40% — акцент6 3 6 11" xfId="36671"/>
    <cellStyle name="40% - Акцент6 3 6 12" xfId="36805"/>
    <cellStyle name="40% — акцент6 3 6 12" xfId="32574"/>
    <cellStyle name="40% - Акцент6 3 6 13" xfId="41224"/>
    <cellStyle name="40% — акцент6 3 6 13" xfId="41225"/>
    <cellStyle name="40% - Акцент6 3 6 14" xfId="41966"/>
    <cellStyle name="40% — акцент6 3 6 14" xfId="43239"/>
    <cellStyle name="40% - Акцент6 3 6 15" xfId="42485"/>
    <cellStyle name="40% — акцент6 3 6 15" xfId="42421"/>
    <cellStyle name="40% - Акцент6 3 6 16" xfId="50339"/>
    <cellStyle name="40% — акцент6 3 6 16" xfId="50340"/>
    <cellStyle name="40% - Акцент6 3 6 2" xfId="7568"/>
    <cellStyle name="40% — акцент6 3 6 2" xfId="7569"/>
    <cellStyle name="40% - Акцент6 3 6 3" xfId="16252"/>
    <cellStyle name="40% — акцент6 3 6 3" xfId="16253"/>
    <cellStyle name="40% - Акцент6 3 6 4" xfId="24687"/>
    <cellStyle name="40% — акцент6 3 6 4" xfId="24398"/>
    <cellStyle name="40% - Акцент6 3 6 5" xfId="26810"/>
    <cellStyle name="40% — акцент6 3 6 5" xfId="26523"/>
    <cellStyle name="40% - Акцент6 3 6 6" xfId="16922"/>
    <cellStyle name="40% — акцент6 3 6 6" xfId="19286"/>
    <cellStyle name="40% - Акцент6 3 6 7" xfId="22277"/>
    <cellStyle name="40% — акцент6 3 6 7" xfId="29794"/>
    <cellStyle name="40% - Акцент6 3 6 8" xfId="23325"/>
    <cellStyle name="40% — акцент6 3 6 8" xfId="25219"/>
    <cellStyle name="40% - Акцент6 3 6 9" xfId="19562"/>
    <cellStyle name="40% — акцент6 3 6 9" xfId="27771"/>
    <cellStyle name="40% - Акцент6 3 60" xfId="41764"/>
    <cellStyle name="40% - Акцент6 3 61" xfId="46798"/>
    <cellStyle name="40% - Акцент6 3 62" xfId="47976"/>
    <cellStyle name="40% - Акцент6 3 7" xfId="3026"/>
    <cellStyle name="40% — акцент6 3 7" xfId="3027"/>
    <cellStyle name="40% - Акцент6 3 7 10" xfId="35115"/>
    <cellStyle name="40% — акцент6 3 7 10" xfId="34912"/>
    <cellStyle name="40% - Акцент6 3 7 11" xfId="34166"/>
    <cellStyle name="40% — акцент6 3 7 11" xfId="33848"/>
    <cellStyle name="40% - Акцент6 3 7 12" xfId="36637"/>
    <cellStyle name="40% — акцент6 3 7 12" xfId="26205"/>
    <cellStyle name="40% - Акцент6 3 7 13" xfId="41226"/>
    <cellStyle name="40% — акцент6 3 7 13" xfId="41227"/>
    <cellStyle name="40% - Акцент6 3 7 14" xfId="43238"/>
    <cellStyle name="40% — акцент6 3 7 14" xfId="43237"/>
    <cellStyle name="40% - Акцент6 3 7 15" xfId="42565"/>
    <cellStyle name="40% — акцент6 3 7 15" xfId="44495"/>
    <cellStyle name="40% - Акцент6 3 7 16" xfId="50341"/>
    <cellStyle name="40% — акцент6 3 7 16" xfId="50342"/>
    <cellStyle name="40% - Акцент6 3 7 2" xfId="7570"/>
    <cellStyle name="40% — акцент6 3 7 2" xfId="7571"/>
    <cellStyle name="40% - Акцент6 3 7 3" xfId="16254"/>
    <cellStyle name="40% — акцент6 3 7 3" xfId="16255"/>
    <cellStyle name="40% - Акцент6 3 7 4" xfId="24106"/>
    <cellStyle name="40% — акцент6 3 7 4" xfId="23815"/>
    <cellStyle name="40% - Акцент6 3 7 5" xfId="24528"/>
    <cellStyle name="40% — акцент6 3 7 5" xfId="26235"/>
    <cellStyle name="40% - Акцент6 3 7 6" xfId="18366"/>
    <cellStyle name="40% — акцент6 3 7 6" xfId="27363"/>
    <cellStyle name="40% - Акцент6 3 7 7" xfId="29530"/>
    <cellStyle name="40% — акцент6 3 7 7" xfId="24802"/>
    <cellStyle name="40% - Акцент6 3 7 8" xfId="32933"/>
    <cellStyle name="40% — акцент6 3 7 8" xfId="32679"/>
    <cellStyle name="40% - Акцент6 3 7 9" xfId="31292"/>
    <cellStyle name="40% — акцент6 3 7 9" xfId="34691"/>
    <cellStyle name="40% - Акцент6 3 8" xfId="3028"/>
    <cellStyle name="40% — акцент6 3 8" xfId="3029"/>
    <cellStyle name="40% - Акцент6 3 8 10" xfId="28273"/>
    <cellStyle name="40% — акцент6 3 8 10" xfId="23451"/>
    <cellStyle name="40% - Акцент6 3 8 11" xfId="33611"/>
    <cellStyle name="40% — акцент6 3 8 11" xfId="19147"/>
    <cellStyle name="40% - Акцент6 3 8 12" xfId="32290"/>
    <cellStyle name="40% — акцент6 3 8 12" xfId="36359"/>
    <cellStyle name="40% - Акцент6 3 8 13" xfId="41228"/>
    <cellStyle name="40% — акцент6 3 8 13" xfId="41229"/>
    <cellStyle name="40% - Акцент6 3 8 14" xfId="46819"/>
    <cellStyle name="40% — акцент6 3 8 14" xfId="46655"/>
    <cellStyle name="40% - Акцент6 3 8 15" xfId="42610"/>
    <cellStyle name="40% — акцент6 3 8 15" xfId="44500"/>
    <cellStyle name="40% - Акцент6 3 8 16" xfId="50343"/>
    <cellStyle name="40% — акцент6 3 8 16" xfId="50344"/>
    <cellStyle name="40% - Акцент6 3 8 2" xfId="7572"/>
    <cellStyle name="40% — акцент6 3 8 2" xfId="7573"/>
    <cellStyle name="40% - Акцент6 3 8 3" xfId="16256"/>
    <cellStyle name="40% — акцент6 3 8 3" xfId="16257"/>
    <cellStyle name="40% - Акцент6 3 8 4" xfId="19935"/>
    <cellStyle name="40% — акцент6 3 8 4" xfId="15858"/>
    <cellStyle name="40% - Акцент6 3 8 5" xfId="25951"/>
    <cellStyle name="40% — акцент6 3 8 5" xfId="25656"/>
    <cellStyle name="40% - Акцент6 3 8 6" xfId="23703"/>
    <cellStyle name="40% — акцент6 3 8 6" xfId="26538"/>
    <cellStyle name="40% - Акцент6 3 8 7" xfId="25341"/>
    <cellStyle name="40% — акцент6 3 8 7" xfId="26096"/>
    <cellStyle name="40% - Акцент6 3 8 8" xfId="32435"/>
    <cellStyle name="40% — акцент6 3 8 8" xfId="32180"/>
    <cellStyle name="40% - Акцент6 3 8 9" xfId="34460"/>
    <cellStyle name="40% — акцент6 3 8 9" xfId="34231"/>
    <cellStyle name="40% - Акцент6 3 9" xfId="3030"/>
    <cellStyle name="40% — акцент6 3 9" xfId="3031"/>
    <cellStyle name="40% - Акцент6 3 9 10" xfId="31253"/>
    <cellStyle name="40% — акцент6 3 9 10" xfId="33899"/>
    <cellStyle name="40% - Акцент6 3 9 11" xfId="33372"/>
    <cellStyle name="40% — акцент6 3 9 11" xfId="33143"/>
    <cellStyle name="40% - Акцент6 3 9 12" xfId="36233"/>
    <cellStyle name="40% — акцент6 3 9 12" xfId="34833"/>
    <cellStyle name="40% - Акцент6 3 9 13" xfId="41230"/>
    <cellStyle name="40% — акцент6 3 9 13" xfId="41231"/>
    <cellStyle name="40% - Акцент6 3 9 14" xfId="46495"/>
    <cellStyle name="40% — акцент6 3 9 14" xfId="46335"/>
    <cellStyle name="40% - Акцент6 3 9 15" xfId="41922"/>
    <cellStyle name="40% — акцент6 3 9 15" xfId="42913"/>
    <cellStyle name="40% - Акцент6 3 9 16" xfId="50345"/>
    <cellStyle name="40% — акцент6 3 9 16" xfId="50346"/>
    <cellStyle name="40% - Акцент6 3 9 2" xfId="7574"/>
    <cellStyle name="40% — акцент6 3 9 2" xfId="7575"/>
    <cellStyle name="40% - Акцент6 3 9 3" xfId="16258"/>
    <cellStyle name="40% — акцент6 3 9 3" xfId="16259"/>
    <cellStyle name="40% - Акцент6 3 9 4" xfId="19934"/>
    <cellStyle name="40% — акцент6 3 9 4" xfId="15857"/>
    <cellStyle name="40% - Акцент6 3 9 5" xfId="18107"/>
    <cellStyle name="40% — акцент6 3 9 5" xfId="17721"/>
    <cellStyle name="40% - Акцент6 3 9 6" xfId="29378"/>
    <cellStyle name="40% — акцент6 3 9 6" xfId="29107"/>
    <cellStyle name="40% - Акцент6 3 9 7" xfId="26176"/>
    <cellStyle name="40% — акцент6 3 9 7" xfId="28628"/>
    <cellStyle name="40% - Акцент6 3 9 8" xfId="31924"/>
    <cellStyle name="40% — акцент6 3 9 8" xfId="31663"/>
    <cellStyle name="40% - Акцент6 3 9 9" xfId="33996"/>
    <cellStyle name="40% — акцент6 3 9 9" xfId="33772"/>
    <cellStyle name="40% — акцент6 30" xfId="8508"/>
    <cellStyle name="40% — акцент6 30 2" xfId="21205"/>
    <cellStyle name="40% — акцент6 31" xfId="8330"/>
    <cellStyle name="40% — акцент6 31 2" xfId="21027"/>
    <cellStyle name="40% — акцент6 32" xfId="8866"/>
    <cellStyle name="40% — акцент6 33" xfId="9185"/>
    <cellStyle name="40% — акцент6 34" xfId="9503"/>
    <cellStyle name="40% — акцент6 35" xfId="9821"/>
    <cellStyle name="40% — акцент6 36" xfId="10139"/>
    <cellStyle name="40% — акцент6 37" xfId="10457"/>
    <cellStyle name="40% — акцент6 38" xfId="10775"/>
    <cellStyle name="40% — акцент6 39" xfId="11093"/>
    <cellStyle name="40% - Акцент6 4" xfId="301"/>
    <cellStyle name="40% — акцент6 4" xfId="3033"/>
    <cellStyle name="40% - Акцент6 4 10" xfId="3034"/>
    <cellStyle name="40% — акцент6 4 10" xfId="17048"/>
    <cellStyle name="40% - Акцент6 4 10 2" xfId="7578"/>
    <cellStyle name="40% - Акцент6 4 10 3" xfId="37291"/>
    <cellStyle name="40% - Акцент6 4 10 4" xfId="37157"/>
    <cellStyle name="40% - Акцент6 4 10 5" xfId="41234"/>
    <cellStyle name="40% - Акцент6 4 10 6" xfId="45871"/>
    <cellStyle name="40% - Акцент6 4 10 7" xfId="44819"/>
    <cellStyle name="40% - Акцент6 4 10 8" xfId="50349"/>
    <cellStyle name="40% - Акцент6 4 11" xfId="3032"/>
    <cellStyle name="40% — акцент6 4 11" xfId="37445"/>
    <cellStyle name="40% - Акцент6 4 11 2" xfId="16260"/>
    <cellStyle name="40% - Акцент6 4 11 3" xfId="34873"/>
    <cellStyle name="40% - Акцент6 4 11 4" xfId="41232"/>
    <cellStyle name="40% - Акцент6 4 11 5" xfId="46180"/>
    <cellStyle name="40% - Акцент6 4 11 6" xfId="44540"/>
    <cellStyle name="40% - Акцент6 4 11 7" xfId="50347"/>
    <cellStyle name="40% - Акцент6 4 12" xfId="4033"/>
    <cellStyle name="40% — акцент6 4 12" xfId="34852"/>
    <cellStyle name="40% - Акцент6 4 13" xfId="4265"/>
    <cellStyle name="40% — акцент6 4 13" xfId="41233"/>
    <cellStyle name="40% - Акцент6 4 14" xfId="4578"/>
    <cellStyle name="40% — акцент6 4 14" xfId="46028"/>
    <cellStyle name="40% - Акцент6 4 15" xfId="4782"/>
    <cellStyle name="40% — акцент6 4 15" xfId="44704"/>
    <cellStyle name="40% - Акцент6 4 16" xfId="4986"/>
    <cellStyle name="40% — акцент6 4 16" xfId="50348"/>
    <cellStyle name="40% - Акцент6 4 17" xfId="7576"/>
    <cellStyle name="40% - Акцент6 4 18" xfId="8526"/>
    <cellStyle name="40% - Акцент6 4 18 2" xfId="21223"/>
    <cellStyle name="40% - Акцент6 4 19" xfId="8316"/>
    <cellStyle name="40% - Акцент6 4 19 2" xfId="21013"/>
    <cellStyle name="40% - Акцент6 4 2" xfId="302"/>
    <cellStyle name="40% — акцент6 4 2" xfId="7577"/>
    <cellStyle name="40% - Акцент6 4 2 10" xfId="10472"/>
    <cellStyle name="40% - Акцент6 4 2 11" xfId="10790"/>
    <cellStyle name="40% - Акцент6 4 2 12" xfId="11108"/>
    <cellStyle name="40% - Акцент6 4 2 13" xfId="11426"/>
    <cellStyle name="40% - Акцент6 4 2 14" xfId="11744"/>
    <cellStyle name="40% - Акцент6 4 2 15" xfId="12062"/>
    <cellStyle name="40% - Акцент6 4 2 16" xfId="12379"/>
    <cellStyle name="40% - Акцент6 4 2 17" xfId="12698"/>
    <cellStyle name="40% - Акцент6 4 2 18" xfId="13015"/>
    <cellStyle name="40% - Акцент6 4 2 19" xfId="13333"/>
    <cellStyle name="40% - Акцент6 4 2 2" xfId="3035"/>
    <cellStyle name="40% - Акцент6 4 2 2 2" xfId="7580"/>
    <cellStyle name="40% - Акцент6 4 2 20" xfId="13656"/>
    <cellStyle name="40% - Акцент6 4 2 21" xfId="13712"/>
    <cellStyle name="40% - Акцент6 4 2 22" xfId="24105"/>
    <cellStyle name="40% - Акцент6 4 2 23" xfId="23904"/>
    <cellStyle name="40% - Акцент6 4 2 24" xfId="18266"/>
    <cellStyle name="40% - Акцент6 4 2 25" xfId="20446"/>
    <cellStyle name="40% - Акцент6 4 2 26" xfId="27999"/>
    <cellStyle name="40% - Акцент6 4 2 27" xfId="22267"/>
    <cellStyle name="40% - Акцент6 4 2 28" xfId="26372"/>
    <cellStyle name="40% - Акцент6 4 2 29" xfId="35637"/>
    <cellStyle name="40% - Акцент6 4 2 3" xfId="4034"/>
    <cellStyle name="40% - Акцент6 4 2 30" xfId="38675"/>
    <cellStyle name="40% - Акцент6 4 2 31" xfId="38726"/>
    <cellStyle name="40% - Акцент6 4 2 32" xfId="45822"/>
    <cellStyle name="40% - Акцент6 4 2 33" xfId="47979"/>
    <cellStyle name="40% - Акцент6 4 2 4" xfId="7579"/>
    <cellStyle name="40% - Акцент6 4 2 5" xfId="8881"/>
    <cellStyle name="40% - Акцент6 4 2 6" xfId="9200"/>
    <cellStyle name="40% - Акцент6 4 2 7" xfId="9518"/>
    <cellStyle name="40% - Акцент6 4 2 8" xfId="9836"/>
    <cellStyle name="40% - Акцент6 4 2 9" xfId="10154"/>
    <cellStyle name="40% - Акцент6 4 20" xfId="8880"/>
    <cellStyle name="40% - Акцент6 4 21" xfId="9199"/>
    <cellStyle name="40% - Акцент6 4 22" xfId="9517"/>
    <cellStyle name="40% - Акцент6 4 23" xfId="9835"/>
    <cellStyle name="40% - Акцент6 4 24" xfId="10153"/>
    <cellStyle name="40% - Акцент6 4 25" xfId="10471"/>
    <cellStyle name="40% - Акцент6 4 26" xfId="10789"/>
    <cellStyle name="40% - Акцент6 4 27" xfId="11107"/>
    <cellStyle name="40% - Акцент6 4 28" xfId="11425"/>
    <cellStyle name="40% - Акцент6 4 29" xfId="11743"/>
    <cellStyle name="40% - Акцент6 4 3" xfId="3036"/>
    <cellStyle name="40% — акцент6 4 3" xfId="16261"/>
    <cellStyle name="40% - Акцент6 4 3 10" xfId="36986"/>
    <cellStyle name="40% - Акцент6 4 3 11" xfId="37735"/>
    <cellStyle name="40% - Акцент6 4 3 12" xfId="41236"/>
    <cellStyle name="40% - Акцент6 4 3 13" xfId="43235"/>
    <cellStyle name="40% - Акцент6 4 3 14" xfId="45149"/>
    <cellStyle name="40% - Акцент6 4 3 15" xfId="50350"/>
    <cellStyle name="40% - Акцент6 4 3 2" xfId="7581"/>
    <cellStyle name="40% - Акцент6 4 3 3" xfId="19931"/>
    <cellStyle name="40% - Акцент6 4 3 4" xfId="25410"/>
    <cellStyle name="40% - Акцент6 4 3 5" xfId="25512"/>
    <cellStyle name="40% - Акцент6 4 3 6" xfId="28424"/>
    <cellStyle name="40% - Акцент6 4 3 7" xfId="26786"/>
    <cellStyle name="40% - Акцент6 4 3 8" xfId="26780"/>
    <cellStyle name="40% - Акцент6 4 3 9" xfId="24058"/>
    <cellStyle name="40% - Акцент6 4 30" xfId="12061"/>
    <cellStyle name="40% - Акцент6 4 31" xfId="12378"/>
    <cellStyle name="40% - Акцент6 4 32" xfId="12697"/>
    <cellStyle name="40% - Акцент6 4 33" xfId="13014"/>
    <cellStyle name="40% - Акцент6 4 34" xfId="13332"/>
    <cellStyle name="40% - Акцент6 4 35" xfId="13655"/>
    <cellStyle name="40% - Акцент6 4 36" xfId="13713"/>
    <cellStyle name="40% - Акцент6 4 37" xfId="23108"/>
    <cellStyle name="40% - Акцент6 4 38" xfId="15452"/>
    <cellStyle name="40% - Акцент6 4 39" xfId="29089"/>
    <cellStyle name="40% - Акцент6 4 4" xfId="3037"/>
    <cellStyle name="40% — акцент6 4 4" xfId="15856"/>
    <cellStyle name="40% - Акцент6 4 4 10" xfId="37659"/>
    <cellStyle name="40% - Акцент6 4 4 11" xfId="41237"/>
    <cellStyle name="40% - Акцент6 4 4 12" xfId="45714"/>
    <cellStyle name="40% - Акцент6 4 4 13" xfId="44539"/>
    <cellStyle name="40% - Акцент6 4 4 14" xfId="50351"/>
    <cellStyle name="40% - Акцент6 4 4 2" xfId="7582"/>
    <cellStyle name="40% - Акцент6 4 4 3" xfId="25198"/>
    <cellStyle name="40% - Акцент6 4 4 4" xfId="22338"/>
    <cellStyle name="40% - Акцент6 4 4 5" xfId="24592"/>
    <cellStyle name="40% - Акцент6 4 4 6" xfId="28109"/>
    <cellStyle name="40% - Акцент6 4 4 7" xfId="14053"/>
    <cellStyle name="40% - Акцент6 4 4 8" xfId="33740"/>
    <cellStyle name="40% - Акцент6 4 4 9" xfId="23917"/>
    <cellStyle name="40% - Акцент6 4 40" xfId="30041"/>
    <cellStyle name="40% - Акцент6 4 41" xfId="28046"/>
    <cellStyle name="40% - Акцент6 4 42" xfId="29765"/>
    <cellStyle name="40% - Акцент6 4 43" xfId="27781"/>
    <cellStyle name="40% - Акцент6 4 44" xfId="34841"/>
    <cellStyle name="40% - Акцент6 4 45" xfId="38674"/>
    <cellStyle name="40% - Акцент6 4 46" xfId="38727"/>
    <cellStyle name="40% - Акцент6 4 47" xfId="45979"/>
    <cellStyle name="40% - Акцент6 4 48" xfId="47978"/>
    <cellStyle name="40% - Акцент6 4 5" xfId="3038"/>
    <cellStyle name="40% — акцент6 4 5" xfId="18250"/>
    <cellStyle name="40% - Акцент6 4 5 10" xfId="41238"/>
    <cellStyle name="40% - Акцент6 4 5 11" xfId="45562"/>
    <cellStyle name="40% - Акцент6 4 5 12" xfId="44703"/>
    <cellStyle name="40% - Акцент6 4 5 13" xfId="50352"/>
    <cellStyle name="40% - Акцент6 4 5 2" xfId="7583"/>
    <cellStyle name="40% - Акцент6 4 5 3" xfId="25162"/>
    <cellStyle name="40% - Акцент6 4 5 4" xfId="22356"/>
    <cellStyle name="40% - Акцент6 4 5 5" xfId="17398"/>
    <cellStyle name="40% - Акцент6 4 5 6" xfId="20625"/>
    <cellStyle name="40% - Акцент6 4 5 7" xfId="24611"/>
    <cellStyle name="40% - Акцент6 4 5 8" xfId="36841"/>
    <cellStyle name="40% - Акцент6 4 5 9" xfId="29976"/>
    <cellStyle name="40% - Акцент6 4 6" xfId="3039"/>
    <cellStyle name="40% — акцент6 4 6" xfId="28530"/>
    <cellStyle name="40% - Акцент6 4 6 10" xfId="45398"/>
    <cellStyle name="40% - Акцент6 4 6 11" xfId="44820"/>
    <cellStyle name="40% - Акцент6 4 6 12" xfId="50353"/>
    <cellStyle name="40% - Акцент6 4 6 2" xfId="7584"/>
    <cellStyle name="40% - Акцент6 4 6 3" xfId="17995"/>
    <cellStyle name="40% - Акцент6 4 6 4" xfId="27028"/>
    <cellStyle name="40% - Акцент6 4 6 5" xfId="31831"/>
    <cellStyle name="40% - Акцент6 4 6 6" xfId="34014"/>
    <cellStyle name="40% - Акцент6 4 6 7" xfId="36685"/>
    <cellStyle name="40% - Акцент6 4 6 8" xfId="36803"/>
    <cellStyle name="40% - Акцент6 4 6 9" xfId="41239"/>
    <cellStyle name="40% - Акцент6 4 7" xfId="3040"/>
    <cellStyle name="40% — акцент6 4 7" xfId="24444"/>
    <cellStyle name="40% - Акцент6 4 7 10" xfId="47610"/>
    <cellStyle name="40% - Акцент6 4 7 11" xfId="50354"/>
    <cellStyle name="40% - Акцент6 4 7 2" xfId="7585"/>
    <cellStyle name="40% - Акцент6 4 7 3" xfId="25513"/>
    <cellStyle name="40% - Акцент6 4 7 4" xfId="25846"/>
    <cellStyle name="40% - Акцент6 4 7 5" xfId="31486"/>
    <cellStyle name="40% - Акцент6 4 7 6" xfId="36536"/>
    <cellStyle name="40% - Акцент6 4 7 7" xfId="37206"/>
    <cellStyle name="40% - Акцент6 4 7 8" xfId="41240"/>
    <cellStyle name="40% - Акцент6 4 7 9" xfId="45239"/>
    <cellStyle name="40% - Акцент6 4 8" xfId="3041"/>
    <cellStyle name="40% — акцент6 4 8" xfId="29990"/>
    <cellStyle name="40% - Акцент6 4 8 10" xfId="50355"/>
    <cellStyle name="40% - Акцент6 4 8 2" xfId="7586"/>
    <cellStyle name="40% - Акцент6 4 8 3" xfId="23061"/>
    <cellStyle name="40% - Акцент6 4 8 4" xfId="33550"/>
    <cellStyle name="40% - Акцент6 4 8 5" xfId="36387"/>
    <cellStyle name="40% - Акцент6 4 8 6" xfId="36251"/>
    <cellStyle name="40% - Акцент6 4 8 7" xfId="41241"/>
    <cellStyle name="40% - Акцент6 4 8 8" xfId="45076"/>
    <cellStyle name="40% - Акцент6 4 8 9" xfId="47527"/>
    <cellStyle name="40% - Акцент6 4 9" xfId="3042"/>
    <cellStyle name="40% — акцент6 4 9" xfId="33532"/>
    <cellStyle name="40% - Акцент6 4 9 2" xfId="7587"/>
    <cellStyle name="40% - Акцент6 4 9 3" xfId="36275"/>
    <cellStyle name="40% - Акцент6 4 9 4" xfId="35762"/>
    <cellStyle name="40% - Акцент6 4 9 5" xfId="37400"/>
    <cellStyle name="40% - Акцент6 4 9 6" xfId="41242"/>
    <cellStyle name="40% - Акцент6 4 9 7" xfId="44912"/>
    <cellStyle name="40% - Акцент6 4 9 8" xfId="47448"/>
    <cellStyle name="40% - Акцент6 4 9 9" xfId="50356"/>
    <cellStyle name="40% — акцент6 40" xfId="11411"/>
    <cellStyle name="40% — акцент6 41" xfId="11729"/>
    <cellStyle name="40% — акцент6 42" xfId="12047"/>
    <cellStyle name="40% — акцент6 43" xfId="12364"/>
    <cellStyle name="40% — акцент6 44" xfId="12683"/>
    <cellStyle name="40% — акцент6 45" xfId="13000"/>
    <cellStyle name="40% — акцент6 46" xfId="13318"/>
    <cellStyle name="40% — акцент6 47" xfId="13641"/>
    <cellStyle name="40% — акцент6 48" xfId="13727"/>
    <cellStyle name="40% — акцент6 49" xfId="17574"/>
    <cellStyle name="40% - Акцент6 5" xfId="303"/>
    <cellStyle name="40% — акцент6 5" xfId="3044"/>
    <cellStyle name="40% - Акцент6 5 10" xfId="3045"/>
    <cellStyle name="40% — акцент6 5 10" xfId="35880"/>
    <cellStyle name="40% - Акцент6 5 10 2" xfId="7590"/>
    <cellStyle name="40% - Акцент6 5 10 3" xfId="33595"/>
    <cellStyle name="40% - Акцент6 5 10 4" xfId="32358"/>
    <cellStyle name="40% - Акцент6 5 10 5" xfId="41245"/>
    <cellStyle name="40% - Акцент6 5 10 6" xfId="43234"/>
    <cellStyle name="40% - Акцент6 5 10 7" xfId="47217"/>
    <cellStyle name="40% - Акцент6 5 10 8" xfId="50359"/>
    <cellStyle name="40% - Акцент6 5 11" xfId="3043"/>
    <cellStyle name="40% — акцент6 5 11" xfId="30238"/>
    <cellStyle name="40% - Акцент6 5 11 2" xfId="16270"/>
    <cellStyle name="40% - Акцент6 5 11 3" xfId="37528"/>
    <cellStyle name="40% - Акцент6 5 11 4" xfId="41243"/>
    <cellStyle name="40% - Акцент6 5 11 5" xfId="44747"/>
    <cellStyle name="40% - Акцент6 5 11 6" xfId="47370"/>
    <cellStyle name="40% - Акцент6 5 11 7" xfId="50357"/>
    <cellStyle name="40% - Акцент6 5 12" xfId="4035"/>
    <cellStyle name="40% — акцент6 5 12" xfId="33879"/>
    <cellStyle name="40% - Акцент6 5 13" xfId="4266"/>
    <cellStyle name="40% — акцент6 5 13" xfId="41244"/>
    <cellStyle name="40% - Акцент6 5 14" xfId="4580"/>
    <cellStyle name="40% — акцент6 5 14" xfId="44582"/>
    <cellStyle name="40% - Акцент6 5 15" xfId="4784"/>
    <cellStyle name="40% — акцент6 5 15" xfId="47295"/>
    <cellStyle name="40% - Акцент6 5 16" xfId="4988"/>
    <cellStyle name="40% — акцент6 5 16" xfId="50358"/>
    <cellStyle name="40% - Акцент6 5 17" xfId="7588"/>
    <cellStyle name="40% - Акцент6 5 18" xfId="8528"/>
    <cellStyle name="40% - Акцент6 5 18 2" xfId="21225"/>
    <cellStyle name="40% - Акцент6 5 19" xfId="8315"/>
    <cellStyle name="40% - Акцент6 5 19 2" xfId="21012"/>
    <cellStyle name="40% - Акцент6 5 2" xfId="304"/>
    <cellStyle name="40% — акцент6 5 2" xfId="7589"/>
    <cellStyle name="40% - Акцент6 5 2 10" xfId="10474"/>
    <cellStyle name="40% - Акцент6 5 2 11" xfId="10792"/>
    <cellStyle name="40% - Акцент6 5 2 12" xfId="11110"/>
    <cellStyle name="40% - Акцент6 5 2 13" xfId="11428"/>
    <cellStyle name="40% - Акцент6 5 2 14" xfId="11746"/>
    <cellStyle name="40% - Акцент6 5 2 15" xfId="12064"/>
    <cellStyle name="40% - Акцент6 5 2 16" xfId="12381"/>
    <cellStyle name="40% - Акцент6 5 2 17" xfId="12700"/>
    <cellStyle name="40% - Акцент6 5 2 18" xfId="13017"/>
    <cellStyle name="40% - Акцент6 5 2 19" xfId="13335"/>
    <cellStyle name="40% - Акцент6 5 2 2" xfId="3046"/>
    <cellStyle name="40% - Акцент6 5 2 2 2" xfId="7592"/>
    <cellStyle name="40% - Акцент6 5 2 20" xfId="13658"/>
    <cellStyle name="40% - Акцент6 5 2 21" xfId="13710"/>
    <cellStyle name="40% - Акцент6 5 2 22" xfId="24686"/>
    <cellStyle name="40% - Акцент6 5 2 23" xfId="23074"/>
    <cellStyle name="40% - Акцент6 5 2 24" xfId="29360"/>
    <cellStyle name="40% - Акцент6 5 2 25" xfId="30317"/>
    <cellStyle name="40% - Акцент6 5 2 26" xfId="32163"/>
    <cellStyle name="40% - Акцент6 5 2 27" xfId="17394"/>
    <cellStyle name="40% - Акцент6 5 2 28" xfId="32066"/>
    <cellStyle name="40% - Акцент6 5 2 29" xfId="29160"/>
    <cellStyle name="40% - Акцент6 5 2 3" xfId="4036"/>
    <cellStyle name="40% - Акцент6 5 2 30" xfId="38677"/>
    <cellStyle name="40% - Акцент6 5 2 31" xfId="38724"/>
    <cellStyle name="40% - Акцент6 5 2 32" xfId="43062"/>
    <cellStyle name="40% - Акцент6 5 2 33" xfId="47981"/>
    <cellStyle name="40% - Акцент6 5 2 4" xfId="7591"/>
    <cellStyle name="40% - Акцент6 5 2 5" xfId="8883"/>
    <cellStyle name="40% - Акцент6 5 2 6" xfId="9202"/>
    <cellStyle name="40% - Акцент6 5 2 7" xfId="9520"/>
    <cellStyle name="40% - Акцент6 5 2 8" xfId="9838"/>
    <cellStyle name="40% - Акцент6 5 2 9" xfId="10156"/>
    <cellStyle name="40% - Акцент6 5 20" xfId="8882"/>
    <cellStyle name="40% - Акцент6 5 21" xfId="9201"/>
    <cellStyle name="40% - Акцент6 5 22" xfId="9519"/>
    <cellStyle name="40% - Акцент6 5 23" xfId="9837"/>
    <cellStyle name="40% - Акцент6 5 24" xfId="10155"/>
    <cellStyle name="40% - Акцент6 5 25" xfId="10473"/>
    <cellStyle name="40% - Акцент6 5 26" xfId="10791"/>
    <cellStyle name="40% - Акцент6 5 27" xfId="11109"/>
    <cellStyle name="40% - Акцент6 5 28" xfId="11427"/>
    <cellStyle name="40% - Акцент6 5 29" xfId="11745"/>
    <cellStyle name="40% - Акцент6 5 3" xfId="3047"/>
    <cellStyle name="40% — акцент6 5 3" xfId="16271"/>
    <cellStyle name="40% - Акцент6 5 3 10" xfId="24670"/>
    <cellStyle name="40% - Акцент6 5 3 11" xfId="27646"/>
    <cellStyle name="40% - Акцент6 5 3 12" xfId="41247"/>
    <cellStyle name="40% - Акцент6 5 3 13" xfId="43233"/>
    <cellStyle name="40% - Акцент6 5 3 14" xfId="47058"/>
    <cellStyle name="40% - Акцент6 5 3 15" xfId="50360"/>
    <cellStyle name="40% - Акцент6 5 3 2" xfId="7593"/>
    <cellStyle name="40% - Акцент6 5 3 3" xfId="24120"/>
    <cellStyle name="40% - Акцент6 5 3 4" xfId="27394"/>
    <cellStyle name="40% - Акцент6 5 3 5" xfId="23472"/>
    <cellStyle name="40% - Акцент6 5 3 6" xfId="30334"/>
    <cellStyle name="40% - Акцент6 5 3 7" xfId="17481"/>
    <cellStyle name="40% - Акцент6 5 3 8" xfId="32289"/>
    <cellStyle name="40% - Акцент6 5 3 9" xfId="35296"/>
    <cellStyle name="40% - Акцент6 5 30" xfId="12063"/>
    <cellStyle name="40% - Акцент6 5 31" xfId="12380"/>
    <cellStyle name="40% - Акцент6 5 32" xfId="12699"/>
    <cellStyle name="40% - Акцент6 5 33" xfId="13016"/>
    <cellStyle name="40% - Акцент6 5 34" xfId="13334"/>
    <cellStyle name="40% - Акцент6 5 35" xfId="13657"/>
    <cellStyle name="40% - Акцент6 5 36" xfId="13711"/>
    <cellStyle name="40% - Акцент6 5 37" xfId="24397"/>
    <cellStyle name="40% - Акцент6 5 38" xfId="22145"/>
    <cellStyle name="40% - Акцент6 5 39" xfId="26287"/>
    <cellStyle name="40% - Акцент6 5 4" xfId="3048"/>
    <cellStyle name="40% — акцент6 5 4" xfId="24411"/>
    <cellStyle name="40% - Акцент6 5 4 10" xfId="23149"/>
    <cellStyle name="40% - Акцент6 5 4 11" xfId="41248"/>
    <cellStyle name="40% - Акцент6 5 4 12" xfId="43232"/>
    <cellStyle name="40% - Акцент6 5 4 13" xfId="46980"/>
    <cellStyle name="40% - Акцент6 5 4 14" xfId="50361"/>
    <cellStyle name="40% - Акцент6 5 4 2" xfId="7594"/>
    <cellStyle name="40% - Акцент6 5 4 3" xfId="27106"/>
    <cellStyle name="40% - Акцент6 5 4 4" xfId="27661"/>
    <cellStyle name="40% - Акцент6 5 4 5" xfId="30058"/>
    <cellStyle name="40% - Акцент6 5 4 6" xfId="24088"/>
    <cellStyle name="40% - Акцент6 5 4 7" xfId="32036"/>
    <cellStyle name="40% - Акцент6 5 4 8" xfId="35098"/>
    <cellStyle name="40% - Акцент6 5 4 9" xfId="31338"/>
    <cellStyle name="40% - Акцент6 5 40" xfId="19726"/>
    <cellStyle name="40% - Акцент6 5 41" xfId="31907"/>
    <cellStyle name="40% - Акцент6 5 42" xfId="18212"/>
    <cellStyle name="40% - Акцент6 5 43" xfId="27823"/>
    <cellStyle name="40% - Акцент6 5 44" xfId="33265"/>
    <cellStyle name="40% - Акцент6 5 45" xfId="38676"/>
    <cellStyle name="40% - Акцент6 5 46" xfId="38725"/>
    <cellStyle name="40% - Акцент6 5 47" xfId="43061"/>
    <cellStyle name="40% - Акцент6 5 48" xfId="47980"/>
    <cellStyle name="40% - Акцент6 5 5" xfId="3049"/>
    <cellStyle name="40% — акцент6 5 5" xfId="24880"/>
    <cellStyle name="40% - Акцент6 5 5 10" xfId="41249"/>
    <cellStyle name="40% - Акцент6 5 5 11" xfId="43231"/>
    <cellStyle name="40% - Акцент6 5 5 12" xfId="44985"/>
    <cellStyle name="40% - Акцент6 5 5 13" xfId="50362"/>
    <cellStyle name="40% - Акцент6 5 5 2" xfId="7595"/>
    <cellStyle name="40% - Акцент6 5 5 3" xfId="27408"/>
    <cellStyle name="40% - Акцент6 5 5 4" xfId="29795"/>
    <cellStyle name="40% - Акцент6 5 5 5" xfId="20694"/>
    <cellStyle name="40% - Акцент6 5 5 6" xfId="29209"/>
    <cellStyle name="40% - Акцент6 5 5 7" xfId="18137"/>
    <cellStyle name="40% - Акцент6 5 5 8" xfId="33026"/>
    <cellStyle name="40% - Акцент6 5 5 9" xfId="30972"/>
    <cellStyle name="40% - Акцент6 5 6" xfId="3050"/>
    <cellStyle name="40% — акцент6 5 6" xfId="26190"/>
    <cellStyle name="40% - Акцент6 5 6 10" xfId="43216"/>
    <cellStyle name="40% - Акцент6 5 6 11" xfId="45150"/>
    <cellStyle name="40% - Акцент6 5 6 12" xfId="50363"/>
    <cellStyle name="40% - Акцент6 5 6 2" xfId="7596"/>
    <cellStyle name="40% - Акцент6 5 6 3" xfId="29531"/>
    <cellStyle name="40% - Акцент6 5 6 4" xfId="13879"/>
    <cellStyle name="40% - Акцент6 5 6 5" xfId="31778"/>
    <cellStyle name="40% - Акцент6 5 6 6" xfId="34249"/>
    <cellStyle name="40% - Акцент6 5 6 7" xfId="32603"/>
    <cellStyle name="40% - Акцент6 5 6 8" xfId="32788"/>
    <cellStyle name="40% - Акцент6 5 6 9" xfId="41250"/>
    <cellStyle name="40% - Акцент6 5 7" xfId="3051"/>
    <cellStyle name="40% — акцент6 5 7" xfId="31133"/>
    <cellStyle name="40% - Акцент6 5 7 10" xfId="46901"/>
    <cellStyle name="40% - Акцент6 5 7 11" xfId="50364"/>
    <cellStyle name="40% - Акцент6 5 7 2" xfId="7597"/>
    <cellStyle name="40% - Акцент6 5 7 3" xfId="30072"/>
    <cellStyle name="40% - Акцент6 5 7 4" xfId="13673"/>
    <cellStyle name="40% - Акцент6 5 7 5" xfId="33163"/>
    <cellStyle name="40% - Акцент6 5 7 6" xfId="23803"/>
    <cellStyle name="40% - Акцент6 5 7 7" xfId="36237"/>
    <cellStyle name="40% - Акцент6 5 7 8" xfId="41251"/>
    <cellStyle name="40% - Акцент6 5 7 9" xfId="43230"/>
    <cellStyle name="40% - Акцент6 5 8" xfId="3052"/>
    <cellStyle name="40% — акцент6 5 8" xfId="30567"/>
    <cellStyle name="40% - Акцент6 5 8 10" xfId="50365"/>
    <cellStyle name="40% - Акцент6 5 8 2" xfId="7598"/>
    <cellStyle name="40% - Акцент6 5 8 3" xfId="34692"/>
    <cellStyle name="40% - Акцент6 5 8 4" xfId="33393"/>
    <cellStyle name="40% - Акцент6 5 8 5" xfId="15010"/>
    <cellStyle name="40% - Акцент6 5 8 6" xfId="35965"/>
    <cellStyle name="40% - Акцент6 5 8 7" xfId="41252"/>
    <cellStyle name="40% - Акцент6 5 8 8" xfId="43229"/>
    <cellStyle name="40% - Акцент6 5 8 9" xfId="42525"/>
    <cellStyle name="40% - Акцент6 5 9" xfId="3053"/>
    <cellStyle name="40% — акцент6 5 9" xfId="31579"/>
    <cellStyle name="40% - Акцент6 5 9 2" xfId="7599"/>
    <cellStyle name="40% - Акцент6 5 9 3" xfId="33633"/>
    <cellStyle name="40% - Акцент6 5 9 4" xfId="29740"/>
    <cellStyle name="40% - Акцент6 5 9 5" xfId="35842"/>
    <cellStyle name="40% - Акцент6 5 9 6" xfId="41253"/>
    <cellStyle name="40% - Акцент6 5 9 7" xfId="43228"/>
    <cellStyle name="40% - Акцент6 5 9 8" xfId="46404"/>
    <cellStyle name="40% - Акцент6 5 9 9" xfId="50366"/>
    <cellStyle name="40% — акцент6 50" xfId="17171"/>
    <cellStyle name="40% — акцент6 51" xfId="28659"/>
    <cellStyle name="40% — акцент6 52" xfId="29440"/>
    <cellStyle name="40% — акцент6 53" xfId="32048"/>
    <cellStyle name="40% — акцент6 54" xfId="32591"/>
    <cellStyle name="40% — акцент6 55" xfId="35484"/>
    <cellStyle name="40% — акцент6 56" xfId="24753"/>
    <cellStyle name="40% — акцент6 57" xfId="38660"/>
    <cellStyle name="40% — акцент6 58" xfId="41770"/>
    <cellStyle name="40% — акцент6 59" xfId="45022"/>
    <cellStyle name="40% - Акцент6 6" xfId="305"/>
    <cellStyle name="40% — акцент6 6" xfId="3055"/>
    <cellStyle name="40% - Акцент6 6 10" xfId="3056"/>
    <cellStyle name="40% — акцент6 6 10" xfId="34144"/>
    <cellStyle name="40% - Акцент6 6 10 2" xfId="7602"/>
    <cellStyle name="40% - Акцент6 6 10 3" xfId="33305"/>
    <cellStyle name="40% - Акцент6 6 10 4" xfId="38304"/>
    <cellStyle name="40% - Акцент6 6 10 5" xfId="41256"/>
    <cellStyle name="40% - Акцент6 6 10 6" xfId="43225"/>
    <cellStyle name="40% - Акцент6 6 10 7" xfId="46414"/>
    <cellStyle name="40% - Акцент6 6 10 8" xfId="50369"/>
    <cellStyle name="40% - Акцент6 6 11" xfId="3054"/>
    <cellStyle name="40% — акцент6 6 11" xfId="17731"/>
    <cellStyle name="40% - Акцент6 6 11 2" xfId="16281"/>
    <cellStyle name="40% - Акцент6 6 11 3" xfId="35573"/>
    <cellStyle name="40% - Акцент6 6 11 4" xfId="41254"/>
    <cellStyle name="40% - Акцент6 6 11 5" xfId="43227"/>
    <cellStyle name="40% - Акцент6 6 11 6" xfId="42167"/>
    <cellStyle name="40% - Акцент6 6 11 7" xfId="50367"/>
    <cellStyle name="40% - Акцент6 6 12" xfId="4037"/>
    <cellStyle name="40% — акцент6 6 12" xfId="35382"/>
    <cellStyle name="40% - Акцент6 6 13" xfId="4267"/>
    <cellStyle name="40% — акцент6 6 13" xfId="41255"/>
    <cellStyle name="40% - Акцент6 6 14" xfId="4582"/>
    <cellStyle name="40% — акцент6 6 14" xfId="43226"/>
    <cellStyle name="40% - Акцент6 6 15" xfId="4786"/>
    <cellStyle name="40% — акцент6 6 15" xfId="42568"/>
    <cellStyle name="40% - Акцент6 6 16" xfId="4990"/>
    <cellStyle name="40% — акцент6 6 16" xfId="50368"/>
    <cellStyle name="40% - Акцент6 6 17" xfId="7600"/>
    <cellStyle name="40% - Акцент6 6 18" xfId="8529"/>
    <cellStyle name="40% - Акцент6 6 18 2" xfId="21226"/>
    <cellStyle name="40% - Акцент6 6 19" xfId="8313"/>
    <cellStyle name="40% - Акцент6 6 19 2" xfId="21010"/>
    <cellStyle name="40% - Акцент6 6 2" xfId="306"/>
    <cellStyle name="40% — акцент6 6 2" xfId="7601"/>
    <cellStyle name="40% - Акцент6 6 2 10" xfId="10476"/>
    <cellStyle name="40% - Акцент6 6 2 11" xfId="10794"/>
    <cellStyle name="40% - Акцент6 6 2 12" xfId="11112"/>
    <cellStyle name="40% - Акцент6 6 2 13" xfId="11430"/>
    <cellStyle name="40% - Акцент6 6 2 14" xfId="11748"/>
    <cellStyle name="40% - Акцент6 6 2 15" xfId="12066"/>
    <cellStyle name="40% - Акцент6 6 2 16" xfId="12383"/>
    <cellStyle name="40% - Акцент6 6 2 17" xfId="12702"/>
    <cellStyle name="40% - Акцент6 6 2 18" xfId="13019"/>
    <cellStyle name="40% - Акцент6 6 2 19" xfId="13337"/>
    <cellStyle name="40% - Акцент6 6 2 2" xfId="3057"/>
    <cellStyle name="40% - Акцент6 6 2 2 2" xfId="7604"/>
    <cellStyle name="40% - Акцент6 6 2 20" xfId="13660"/>
    <cellStyle name="40% - Акцент6 6 2 21" xfId="13708"/>
    <cellStyle name="40% - Акцент6 6 2 22" xfId="23682"/>
    <cellStyle name="40% - Акцент6 6 2 23" xfId="23112"/>
    <cellStyle name="40% - Акцент6 6 2 24" xfId="26829"/>
    <cellStyle name="40% - Акцент6 6 2 25" xfId="30840"/>
    <cellStyle name="40% - Акцент6 6 2 26" xfId="29762"/>
    <cellStyle name="40% - Акцент6 6 2 27" xfId="33276"/>
    <cellStyle name="40% - Акцент6 6 2 28" xfId="27045"/>
    <cellStyle name="40% - Акцент6 6 2 29" xfId="29697"/>
    <cellStyle name="40% - Акцент6 6 2 3" xfId="4038"/>
    <cellStyle name="40% - Акцент6 6 2 30" xfId="38679"/>
    <cellStyle name="40% - Акцент6 6 2 31" xfId="38722"/>
    <cellStyle name="40% - Акцент6 6 2 32" xfId="46133"/>
    <cellStyle name="40% - Акцент6 6 2 33" xfId="47983"/>
    <cellStyle name="40% - Акцент6 6 2 4" xfId="7603"/>
    <cellStyle name="40% - Акцент6 6 2 5" xfId="8885"/>
    <cellStyle name="40% - Акцент6 6 2 6" xfId="9204"/>
    <cellStyle name="40% - Акцент6 6 2 7" xfId="9522"/>
    <cellStyle name="40% - Акцент6 6 2 8" xfId="9840"/>
    <cellStyle name="40% - Акцент6 6 2 9" xfId="10158"/>
    <cellStyle name="40% - Акцент6 6 20" xfId="8884"/>
    <cellStyle name="40% - Акцент6 6 21" xfId="9203"/>
    <cellStyle name="40% - Акцент6 6 22" xfId="9521"/>
    <cellStyle name="40% - Акцент6 6 23" xfId="9839"/>
    <cellStyle name="40% - Акцент6 6 24" xfId="10157"/>
    <cellStyle name="40% - Акцент6 6 25" xfId="10475"/>
    <cellStyle name="40% - Акцент6 6 26" xfId="10793"/>
    <cellStyle name="40% - Акцент6 6 27" xfId="11111"/>
    <cellStyle name="40% - Акцент6 6 28" xfId="11429"/>
    <cellStyle name="40% - Акцент6 6 29" xfId="11747"/>
    <cellStyle name="40% - Акцент6 6 3" xfId="3058"/>
    <cellStyle name="40% — акцент6 6 3" xfId="16282"/>
    <cellStyle name="40% - Акцент6 6 3 10" xfId="37446"/>
    <cellStyle name="40% - Акцент6 6 3 11" xfId="38147"/>
    <cellStyle name="40% - Акцент6 6 3 12" xfId="41258"/>
    <cellStyle name="40% - Акцент6 6 3 13" xfId="43223"/>
    <cellStyle name="40% - Акцент6 6 3 14" xfId="45983"/>
    <cellStyle name="40% - Акцент6 6 3 15" xfId="50370"/>
    <cellStyle name="40% - Акцент6 6 3 2" xfId="7605"/>
    <cellStyle name="40% - Акцент6 6 3 3" xfId="22395"/>
    <cellStyle name="40% - Акцент6 6 3 4" xfId="21650"/>
    <cellStyle name="40% - Акцент6 6 3 5" xfId="18203"/>
    <cellStyle name="40% - Акцент6 6 3 6" xfId="26325"/>
    <cellStyle name="40% - Акцент6 6 3 7" xfId="32676"/>
    <cellStyle name="40% - Акцент6 6 3 8" xfId="33294"/>
    <cellStyle name="40% - Акцент6 6 3 9" xfId="35894"/>
    <cellStyle name="40% - Акцент6 6 30" xfId="12065"/>
    <cellStyle name="40% - Акцент6 6 31" xfId="12382"/>
    <cellStyle name="40% - Акцент6 6 32" xfId="12701"/>
    <cellStyle name="40% - Акцент6 6 33" xfId="13018"/>
    <cellStyle name="40% - Акцент6 6 34" xfId="13336"/>
    <cellStyle name="40% - Акцент6 6 35" xfId="13659"/>
    <cellStyle name="40% - Акцент6 6 36" xfId="13709"/>
    <cellStyle name="40% - Акцент6 6 37" xfId="23972"/>
    <cellStyle name="40% - Акцент6 6 38" xfId="24843"/>
    <cellStyle name="40% - Акцент6 6 39" xfId="24573"/>
    <cellStyle name="40% - Акцент6 6 4" xfId="3059"/>
    <cellStyle name="40% — акцент6 6 4" xfId="21803"/>
    <cellStyle name="40% - Акцент6 6 4 10" xfId="38069"/>
    <cellStyle name="40% - Акцент6 6 4 11" xfId="41259"/>
    <cellStyle name="40% - Акцент6 6 4 12" xfId="43222"/>
    <cellStyle name="40% - Акцент6 6 4 13" xfId="45941"/>
    <cellStyle name="40% - Акцент6 6 4 14" xfId="50371"/>
    <cellStyle name="40% - Акцент6 6 4 2" xfId="7606"/>
    <cellStyle name="40% - Акцент6 6 4 3" xfId="18912"/>
    <cellStyle name="40% - Акцент6 6 4 4" xfId="16979"/>
    <cellStyle name="40% - Акцент6 6 4 5" xfId="26739"/>
    <cellStyle name="40% - Акцент6 6 4 6" xfId="32432"/>
    <cellStyle name="40% - Акцент6 6 4 7" xfId="33068"/>
    <cellStyle name="40% - Акцент6 6 4 8" xfId="35697"/>
    <cellStyle name="40% - Акцент6 6 4 9" xfId="37292"/>
    <cellStyle name="40% - Акцент6 6 40" xfId="30577"/>
    <cellStyle name="40% - Акцент6 6 41" xfId="32418"/>
    <cellStyle name="40% - Акцент6 6 42" xfId="33051"/>
    <cellStyle name="40% - Акцент6 6 43" xfId="30733"/>
    <cellStyle name="40% - Акцент6 6 44" xfId="33962"/>
    <cellStyle name="40% - Акцент6 6 45" xfId="38678"/>
    <cellStyle name="40% - Акцент6 6 46" xfId="38723"/>
    <cellStyle name="40% - Акцент6 6 47" xfId="43063"/>
    <cellStyle name="40% - Акцент6 6 48" xfId="47982"/>
    <cellStyle name="40% - Акцент6 6 5" xfId="3060"/>
    <cellStyle name="40% — акцент6 6 5" xfId="14018"/>
    <cellStyle name="40% - Акцент6 6 5 10" xfId="41260"/>
    <cellStyle name="40% - Акцент6 6 5 11" xfId="43221"/>
    <cellStyle name="40% - Акцент6 6 5 12" xfId="42965"/>
    <cellStyle name="40% - Акцент6 6 5 13" xfId="50372"/>
    <cellStyle name="40% - Акцент6 6 5 2" xfId="7607"/>
    <cellStyle name="40% - Акцент6 6 5 3" xfId="17877"/>
    <cellStyle name="40% - Акцент6 6 5 4" xfId="18288"/>
    <cellStyle name="40% - Акцент6 6 5 5" xfId="32177"/>
    <cellStyle name="40% - Акцент6 6 5 6" xfId="17285"/>
    <cellStyle name="40% - Акцент6 6 5 7" xfId="35501"/>
    <cellStyle name="40% - Акцент6 6 5 8" xfId="37141"/>
    <cellStyle name="40% - Акцент6 6 5 9" xfId="37990"/>
    <cellStyle name="40% - Акцент6 6 6" xfId="3061"/>
    <cellStyle name="40% — акцент6 6 6" xfId="17246"/>
    <cellStyle name="40% - Акцент6 6 6 10" xfId="43220"/>
    <cellStyle name="40% - Акцент6 6 6 11" xfId="45311"/>
    <cellStyle name="40% - Акцент6 6 6 12" xfId="50373"/>
    <cellStyle name="40% - Акцент6 6 6 2" xfId="7608"/>
    <cellStyle name="40% - Акцент6 6 6 3" xfId="18112"/>
    <cellStyle name="40% - Акцент6 6 6 4" xfId="31921"/>
    <cellStyle name="40% - Акцент6 6 6 5" xfId="26797"/>
    <cellStyle name="40% - Акцент6 6 6 6" xfId="34329"/>
    <cellStyle name="40% - Акцент6 6 6 7" xfId="36987"/>
    <cellStyle name="40% - Акцент6 6 6 8" xfId="37907"/>
    <cellStyle name="40% - Акцент6 6 6 9" xfId="41261"/>
    <cellStyle name="40% - Акцент6 6 7" xfId="3062"/>
    <cellStyle name="40% — акцент6 6 7" xfId="17419"/>
    <cellStyle name="40% - Акцент6 6 7 10" xfId="45472"/>
    <cellStyle name="40% - Акцент6 6 7 11" xfId="50374"/>
    <cellStyle name="40% - Акцент6 6 7 2" xfId="7609"/>
    <cellStyle name="40% - Акцент6 6 7 3" xfId="29631"/>
    <cellStyle name="40% - Акцент6 6 7 4" xfId="32546"/>
    <cellStyle name="40% - Акцент6 6 7 5" xfId="35309"/>
    <cellStyle name="40% - Акцент6 6 7 6" xfId="36842"/>
    <cellStyle name="40% - Акцент6 6 7 7" xfId="37825"/>
    <cellStyle name="40% - Акцент6 6 7 8" xfId="41262"/>
    <cellStyle name="40% - Акцент6 6 7 9" xfId="43219"/>
    <cellStyle name="40% - Акцент6 6 8" xfId="3063"/>
    <cellStyle name="40% — акцент6 6 8" xfId="28168"/>
    <cellStyle name="40% - Акцент6 6 8 10" xfId="50375"/>
    <cellStyle name="40% - Акцент6 6 8 2" xfId="7610"/>
    <cellStyle name="40% - Акцент6 6 8 3" xfId="29857"/>
    <cellStyle name="40% - Акцент6 6 8 4" xfId="35112"/>
    <cellStyle name="40% - Акцент6 6 8 5" xfId="36686"/>
    <cellStyle name="40% - Акцент6 6 8 6" xfId="37746"/>
    <cellStyle name="40% - Акцент6 6 8 7" xfId="41263"/>
    <cellStyle name="40% - Акцент6 6 8 8" xfId="43218"/>
    <cellStyle name="40% - Акцент6 6 8 9" xfId="41934"/>
    <cellStyle name="40% - Акцент6 6 9" xfId="3064"/>
    <cellStyle name="40% — акцент6 6 9" xfId="33997"/>
    <cellStyle name="40% - Акцент6 6 9 2" xfId="7611"/>
    <cellStyle name="40% - Акцент6 6 9 3" xfId="34909"/>
    <cellStyle name="40% - Акцент6 6 9 4" xfId="36537"/>
    <cellStyle name="40% - Акцент6 6 9 5" xfId="37670"/>
    <cellStyle name="40% - Акцент6 6 9 6" xfId="41264"/>
    <cellStyle name="40% - Акцент6 6 9 7" xfId="43217"/>
    <cellStyle name="40% - Акцент6 6 9 8" xfId="46787"/>
    <cellStyle name="40% - Акцент6 6 9 9" xfId="50376"/>
    <cellStyle name="40% — акцент6 60" xfId="47964"/>
    <cellStyle name="40% - Акцент6 7" xfId="307"/>
    <cellStyle name="40% — акцент6 7" xfId="3066"/>
    <cellStyle name="40% - Акцент6 7 10" xfId="3067"/>
    <cellStyle name="40% — акцент6 7 10" xfId="28633"/>
    <cellStyle name="40% - Акцент6 7 10 2" xfId="7614"/>
    <cellStyle name="40% - Акцент6 7 10 3" xfId="34267"/>
    <cellStyle name="40% - Акцент6 7 10 4" xfId="37107"/>
    <cellStyle name="40% - Акцент6 7 10 5" xfId="41267"/>
    <cellStyle name="40% - Акцент6 7 10 6" xfId="42233"/>
    <cellStyle name="40% - Акцент6 7 10 7" xfId="45633"/>
    <cellStyle name="40% - Акцент6 7 10 8" xfId="50379"/>
    <cellStyle name="40% - Акцент6 7 11" xfId="3065"/>
    <cellStyle name="40% — акцент6 7 11" xfId="35653"/>
    <cellStyle name="40% - Акцент6 7 11 2" xfId="16291"/>
    <cellStyle name="40% - Акцент6 7 11 3" xfId="18411"/>
    <cellStyle name="40% - Акцент6 7 11 4" xfId="41265"/>
    <cellStyle name="40% - Акцент6 7 11 5" xfId="43104"/>
    <cellStyle name="40% - Акцент6 7 11 6" xfId="41937"/>
    <cellStyle name="40% - Акцент6 7 11 7" xfId="50377"/>
    <cellStyle name="40% - Акцент6 7 12" xfId="4039"/>
    <cellStyle name="40% — акцент6 7 12" xfId="17791"/>
    <cellStyle name="40% - Акцент6 7 13" xfId="4268"/>
    <cellStyle name="40% — акцент6 7 13" xfId="41266"/>
    <cellStyle name="40% - Акцент6 7 14" xfId="4584"/>
    <cellStyle name="40% — акцент6 7 14" xfId="42320"/>
    <cellStyle name="40% - Акцент6 7 15" xfId="4788"/>
    <cellStyle name="40% — акцент6 7 15" xfId="46795"/>
    <cellStyle name="40% - Акцент6 7 16" xfId="4992"/>
    <cellStyle name="40% — акцент6 7 16" xfId="50378"/>
    <cellStyle name="40% - Акцент6 7 17" xfId="7612"/>
    <cellStyle name="40% - Акцент6 7 18" xfId="8530"/>
    <cellStyle name="40% - Акцент6 7 18 2" xfId="21227"/>
    <cellStyle name="40% - Акцент6 7 19" xfId="8310"/>
    <cellStyle name="40% - Акцент6 7 19 2" xfId="21007"/>
    <cellStyle name="40% - Акцент6 7 2" xfId="308"/>
    <cellStyle name="40% — акцент6 7 2" xfId="7613"/>
    <cellStyle name="40% - Акцент6 7 2 10" xfId="10478"/>
    <cellStyle name="40% - Акцент6 7 2 11" xfId="10796"/>
    <cellStyle name="40% - Акцент6 7 2 12" xfId="11114"/>
    <cellStyle name="40% - Акцент6 7 2 13" xfId="11432"/>
    <cellStyle name="40% - Акцент6 7 2 14" xfId="11750"/>
    <cellStyle name="40% - Акцент6 7 2 15" xfId="12068"/>
    <cellStyle name="40% - Акцент6 7 2 16" xfId="12385"/>
    <cellStyle name="40% - Акцент6 7 2 17" xfId="12704"/>
    <cellStyle name="40% - Акцент6 7 2 18" xfId="13021"/>
    <cellStyle name="40% - Акцент6 7 2 19" xfId="13339"/>
    <cellStyle name="40% - Акцент6 7 2 2" xfId="3068"/>
    <cellStyle name="40% - Акцент6 7 2 2 2" xfId="7616"/>
    <cellStyle name="40% - Акцент6 7 2 20" xfId="13662"/>
    <cellStyle name="40% - Акцент6 7 2 21" xfId="13706"/>
    <cellStyle name="40% - Акцент6 7 2 22" xfId="25272"/>
    <cellStyle name="40% - Акцент6 7 2 23" xfId="21857"/>
    <cellStyle name="40% - Акцент6 7 2 24" xfId="18557"/>
    <cellStyle name="40% - Акцент6 7 2 25" xfId="16064"/>
    <cellStyle name="40% - Акцент6 7 2 26" xfId="32662"/>
    <cellStyle name="40% - Акцент6 7 2 27" xfId="23302"/>
    <cellStyle name="40% - Акцент6 7 2 28" xfId="31806"/>
    <cellStyle name="40% - Акцент6 7 2 29" xfId="20169"/>
    <cellStyle name="40% - Акцент6 7 2 3" xfId="4040"/>
    <cellStyle name="40% - Акцент6 7 2 30" xfId="38681"/>
    <cellStyle name="40% - Акцент6 7 2 31" xfId="44212"/>
    <cellStyle name="40% - Акцент6 7 2 32" xfId="43064"/>
    <cellStyle name="40% - Акцент6 7 2 33" xfId="47985"/>
    <cellStyle name="40% - Акцент6 7 2 4" xfId="7615"/>
    <cellStyle name="40% - Акцент6 7 2 5" xfId="8887"/>
    <cellStyle name="40% - Акцент6 7 2 6" xfId="9206"/>
    <cellStyle name="40% - Акцент6 7 2 7" xfId="9524"/>
    <cellStyle name="40% - Акцент6 7 2 8" xfId="9842"/>
    <cellStyle name="40% - Акцент6 7 2 9" xfId="10160"/>
    <cellStyle name="40% - Акцент6 7 20" xfId="8886"/>
    <cellStyle name="40% - Акцент6 7 21" xfId="9205"/>
    <cellStyle name="40% - Акцент6 7 22" xfId="9523"/>
    <cellStyle name="40% - Акцент6 7 23" xfId="9841"/>
    <cellStyle name="40% - Акцент6 7 24" xfId="10159"/>
    <cellStyle name="40% - Акцент6 7 25" xfId="10477"/>
    <cellStyle name="40% - Акцент6 7 26" xfId="10795"/>
    <cellStyle name="40% - Акцент6 7 27" xfId="11113"/>
    <cellStyle name="40% - Акцент6 7 28" xfId="11431"/>
    <cellStyle name="40% - Акцент6 7 29" xfId="11749"/>
    <cellStyle name="40% - Акцент6 7 3" xfId="3069"/>
    <cellStyle name="40% — акцент6 7 3" xfId="16292"/>
    <cellStyle name="40% - Акцент6 7 3 10" xfId="35237"/>
    <cellStyle name="40% - Акцент6 7 3 11" xfId="34577"/>
    <cellStyle name="40% - Акцент6 7 3 12" xfId="41269"/>
    <cellStyle name="40% - Акцент6 7 3 13" xfId="42104"/>
    <cellStyle name="40% - Акцент6 7 3 14" xfId="45944"/>
    <cellStyle name="40% - Акцент6 7 3 15" xfId="50380"/>
    <cellStyle name="40% - Акцент6 7 3 2" xfId="7617"/>
    <cellStyle name="40% - Акцент6 7 3 3" xfId="24702"/>
    <cellStyle name="40% - Акцент6 7 3 4" xfId="25011"/>
    <cellStyle name="40% - Акцент6 7 3 5" xfId="27965"/>
    <cellStyle name="40% - Акцент6 7 3 6" xfId="23265"/>
    <cellStyle name="40% - Акцент6 7 3 7" xfId="23732"/>
    <cellStyle name="40% - Акцент6 7 3 8" xfId="24654"/>
    <cellStyle name="40% - Акцент6 7 3 9" xfId="25888"/>
    <cellStyle name="40% - Акцент6 7 30" xfId="12067"/>
    <cellStyle name="40% - Акцент6 7 31" xfId="12384"/>
    <cellStyle name="40% - Акцент6 7 32" xfId="12703"/>
    <cellStyle name="40% - Акцент6 7 33" xfId="13020"/>
    <cellStyle name="40% - Акцент6 7 34" xfId="13338"/>
    <cellStyle name="40% - Акцент6 7 35" xfId="13661"/>
    <cellStyle name="40% - Акцент6 7 36" xfId="13707"/>
    <cellStyle name="40% - Акцент6 7 37" xfId="24982"/>
    <cellStyle name="40% - Акцент6 7 38" xfId="23619"/>
    <cellStyle name="40% - Акцент6 7 39" xfId="24334"/>
    <cellStyle name="40% - Акцент6 7 4" xfId="3070"/>
    <cellStyle name="40% — акцент6 7 4" xfId="25576"/>
    <cellStyle name="40% - Акцент6 7 4 10" xfId="25728"/>
    <cellStyle name="40% - Акцент6 7 4 11" xfId="41270"/>
    <cellStyle name="40% - Акцент6 7 4 12" xfId="41953"/>
    <cellStyle name="40% - Акцент6 7 4 13" xfId="42915"/>
    <cellStyle name="40% - Акцент6 7 4 14" xfId="50381"/>
    <cellStyle name="40% - Акцент6 7 4 2" xfId="7618"/>
    <cellStyle name="40% - Акцент6 7 4 3" xfId="18913"/>
    <cellStyle name="40% - Акцент6 7 4 4" xfId="19647"/>
    <cellStyle name="40% - Акцент6 7 4 5" xfId="22335"/>
    <cellStyle name="40% - Акцент6 7 4 6" xfId="26173"/>
    <cellStyle name="40% - Акцент6 7 4 7" xfId="18075"/>
    <cellStyle name="40% - Акцент6 7 4 8" xfId="26896"/>
    <cellStyle name="40% - Акцент6 7 4 9" xfId="32757"/>
    <cellStyle name="40% - Акцент6 7 40" xfId="29661"/>
    <cellStyle name="40% - Акцент6 7 41" xfId="18369"/>
    <cellStyle name="40% - Акцент6 7 42" xfId="33515"/>
    <cellStyle name="40% - Акцент6 7 43" xfId="15317"/>
    <cellStyle name="40% - Акцент6 7 44" xfId="19263"/>
    <cellStyle name="40% - Акцент6 7 45" xfId="38680"/>
    <cellStyle name="40% - Акцент6 7 46" xfId="46887"/>
    <cellStyle name="40% - Акцент6 7 47" xfId="42648"/>
    <cellStyle name="40% - Акцент6 7 48" xfId="47984"/>
    <cellStyle name="40% - Акцент6 7 5" xfId="3071"/>
    <cellStyle name="40% — акцент6 7 5" xfId="25456"/>
    <cellStyle name="40% - Акцент6 7 5 10" xfId="41271"/>
    <cellStyle name="40% - Акцент6 7 5 11" xfId="40657"/>
    <cellStyle name="40% - Акцент6 7 5 12" xfId="46099"/>
    <cellStyle name="40% - Акцент6 7 5 13" xfId="50382"/>
    <cellStyle name="40% - Акцент6 7 5 2" xfId="7619"/>
    <cellStyle name="40% - Акцент6 7 5 3" xfId="20751"/>
    <cellStyle name="40% - Акцент6 7 5 4" xfId="20297"/>
    <cellStyle name="40% - Акцент6 7 5 5" xfId="23462"/>
    <cellStyle name="40% - Акцент6 7 5 6" xfId="31677"/>
    <cellStyle name="40% - Акцент6 7 5 7" xfId="26683"/>
    <cellStyle name="40% - Акцент6 7 5 8" xfId="35860"/>
    <cellStyle name="40% - Акцент6 7 5 9" xfId="32240"/>
    <cellStyle name="40% - Акцент6 7 6" xfId="3072"/>
    <cellStyle name="40% — акцент6 7 6" xfId="28527"/>
    <cellStyle name="40% - Акцент6 7 6 10" xfId="43214"/>
    <cellStyle name="40% - Акцент6 7 6 11" xfId="42244"/>
    <cellStyle name="40% - Акцент6 7 6 12" xfId="50383"/>
    <cellStyle name="40% - Акцент6 7 6 2" xfId="7620"/>
    <cellStyle name="40% - Акцент6 7 6 3" xfId="27791"/>
    <cellStyle name="40% - Акцент6 7 6 4" xfId="30209"/>
    <cellStyle name="40% - Акцент6 7 6 5" xfId="32320"/>
    <cellStyle name="40% - Акцент6 7 6 6" xfId="27863"/>
    <cellStyle name="40% - Акцент6 7 6 7" xfId="35472"/>
    <cellStyle name="40% - Акцент6 7 6 8" xfId="32961"/>
    <cellStyle name="40% - Акцент6 7 6 9" xfId="41272"/>
    <cellStyle name="40% - Акцент6 7 7" xfId="3073"/>
    <cellStyle name="40% — акцент6 7 7" xfId="27300"/>
    <cellStyle name="40% - Акцент6 7 7 10" xfId="46623"/>
    <cellStyle name="40% - Акцент6 7 7 11" xfId="50384"/>
    <cellStyle name="40% - Акцент6 7 7 2" xfId="7621"/>
    <cellStyle name="40% - Акцент6 7 7 3" xfId="14606"/>
    <cellStyle name="40% - Акцент6 7 7 4" xfId="17037"/>
    <cellStyle name="40% - Акцент6 7 7 5" xfId="26712"/>
    <cellStyle name="40% - Акцент6 7 7 6" xfId="33853"/>
    <cellStyle name="40% - Акцент6 7 7 7" xfId="21739"/>
    <cellStyle name="40% - Акцент6 7 7 8" xfId="41273"/>
    <cellStyle name="40% - Акцент6 7 7 9" xfId="40761"/>
    <cellStyle name="40% - Акцент6 7 8" xfId="3074"/>
    <cellStyle name="40% — акцент6 7 8" xfId="29457"/>
    <cellStyle name="40% - Акцент6 7 8 10" xfId="50385"/>
    <cellStyle name="40% - Акцент6 7 8 2" xfId="7622"/>
    <cellStyle name="40% - Акцент6 7 8 3" xfId="34675"/>
    <cellStyle name="40% - Акцент6 7 8 4" xfId="34549"/>
    <cellStyle name="40% - Акцент6 7 8 5" xfId="31998"/>
    <cellStyle name="40% - Акцент6 7 8 6" xfId="33035"/>
    <cellStyle name="40% - Акцент6 7 8 7" xfId="41274"/>
    <cellStyle name="40% - Акцент6 7 8 8" xfId="43213"/>
    <cellStyle name="40% - Акцент6 7 8 9" xfId="43013"/>
    <cellStyle name="40% - Акцент6 7 9" xfId="3075"/>
    <cellStyle name="40% — акцент6 7 9" xfId="16958"/>
    <cellStyle name="40% - Акцент6 7 9 2" xfId="7623"/>
    <cellStyle name="40% - Акцент6 7 9 3" xfId="19016"/>
    <cellStyle name="40% - Акцент6 7 9 4" xfId="29009"/>
    <cellStyle name="40% - Акцент6 7 9 5" xfId="33690"/>
    <cellStyle name="40% - Акцент6 7 9 6" xfId="41275"/>
    <cellStyle name="40% - Акцент6 7 9 7" xfId="40760"/>
    <cellStyle name="40% - Акцент6 7 9 8" xfId="46631"/>
    <cellStyle name="40% - Акцент6 7 9 9" xfId="50386"/>
    <cellStyle name="40% - Акцент6 8" xfId="309"/>
    <cellStyle name="40% — акцент6 8" xfId="3077"/>
    <cellStyle name="40% - Акцент6 8 10" xfId="3078"/>
    <cellStyle name="40% — акцент6 8 10" xfId="21954"/>
    <cellStyle name="40% - Акцент6 8 10 2" xfId="7626"/>
    <cellStyle name="40% - Акцент6 8 10 3" xfId="27543"/>
    <cellStyle name="40% - Акцент6 8 10 4" xfId="34986"/>
    <cellStyle name="40% - Акцент6 8 10 5" xfId="41278"/>
    <cellStyle name="40% - Акцент6 8 10 6" xfId="43211"/>
    <cellStyle name="40% - Акцент6 8 10 7" xfId="46568"/>
    <cellStyle name="40% - Акцент6 8 10 8" xfId="50389"/>
    <cellStyle name="40% - Акцент6 8 11" xfId="3076"/>
    <cellStyle name="40% — акцент6 8 11" xfId="31341"/>
    <cellStyle name="40% - Акцент6 8 11 2" xfId="16301"/>
    <cellStyle name="40% - Акцент6 8 11 3" xfId="36958"/>
    <cellStyle name="40% - Акцент6 8 11 4" xfId="41276"/>
    <cellStyle name="40% - Акцент6 8 11 5" xfId="43212"/>
    <cellStyle name="40% - Акцент6 8 11 6" xfId="46250"/>
    <cellStyle name="40% - Акцент6 8 11 7" xfId="50387"/>
    <cellStyle name="40% - Акцент6 8 12" xfId="4041"/>
    <cellStyle name="40% — акцент6 8 12" xfId="35189"/>
    <cellStyle name="40% - Акцент6 8 13" xfId="4269"/>
    <cellStyle name="40% — акцент6 8 13" xfId="41277"/>
    <cellStyle name="40% - Акцент6 8 14" xfId="4586"/>
    <cellStyle name="40% — акцент6 8 14" xfId="40759"/>
    <cellStyle name="40% - Акцент6 8 15" xfId="4790"/>
    <cellStyle name="40% — акцент6 8 15" xfId="46451"/>
    <cellStyle name="40% - Акцент6 8 16" xfId="4994"/>
    <cellStyle name="40% — акцент6 8 16" xfId="50388"/>
    <cellStyle name="40% - Акцент6 8 17" xfId="7624"/>
    <cellStyle name="40% - Акцент6 8 18" xfId="8531"/>
    <cellStyle name="40% - Акцент6 8 18 2" xfId="21228"/>
    <cellStyle name="40% - Акцент6 8 19" xfId="8307"/>
    <cellStyle name="40% - Акцент6 8 19 2" xfId="21004"/>
    <cellStyle name="40% - Акцент6 8 2" xfId="310"/>
    <cellStyle name="40% — акцент6 8 2" xfId="7625"/>
    <cellStyle name="40% - Акцент6 8 2 10" xfId="10480"/>
    <cellStyle name="40% - Акцент6 8 2 11" xfId="10798"/>
    <cellStyle name="40% - Акцент6 8 2 12" xfId="11116"/>
    <cellStyle name="40% - Акцент6 8 2 13" xfId="11434"/>
    <cellStyle name="40% - Акцент6 8 2 14" xfId="11752"/>
    <cellStyle name="40% - Акцент6 8 2 15" xfId="12070"/>
    <cellStyle name="40% - Акцент6 8 2 16" xfId="12387"/>
    <cellStyle name="40% - Акцент6 8 2 17" xfId="12706"/>
    <cellStyle name="40% - Акцент6 8 2 18" xfId="13023"/>
    <cellStyle name="40% - Акцент6 8 2 19" xfId="13341"/>
    <cellStyle name="40% - Акцент6 8 2 2" xfId="3079"/>
    <cellStyle name="40% - Акцент6 8 2 2 2" xfId="7628"/>
    <cellStyle name="40% - Акцент6 8 2 20" xfId="13664"/>
    <cellStyle name="40% - Акцент6 8 2 21" xfId="13704"/>
    <cellStyle name="40% - Акцент6 8 2 22" xfId="24557"/>
    <cellStyle name="40% - Акцент6 8 2 23" xfId="24343"/>
    <cellStyle name="40% - Акцент6 8 2 24" xfId="26542"/>
    <cellStyle name="40% - Акцент6 8 2 25" xfId="17849"/>
    <cellStyle name="40% - Акцент6 8 2 26" xfId="27797"/>
    <cellStyle name="40% - Акцент6 8 2 27" xfId="17492"/>
    <cellStyle name="40% - Акцент6 8 2 28" xfId="32067"/>
    <cellStyle name="40% - Акцент6 8 2 29" xfId="33948"/>
    <cellStyle name="40% - Акцент6 8 2 3" xfId="4042"/>
    <cellStyle name="40% - Акцент6 8 2 30" xfId="38683"/>
    <cellStyle name="40% - Акцент6 8 2 31" xfId="38721"/>
    <cellStyle name="40% - Акцент6 8 2 32" xfId="43066"/>
    <cellStyle name="40% - Акцент6 8 2 33" xfId="47987"/>
    <cellStyle name="40% - Акцент6 8 2 4" xfId="7627"/>
    <cellStyle name="40% - Акцент6 8 2 5" xfId="8889"/>
    <cellStyle name="40% - Акцент6 8 2 6" xfId="9208"/>
    <cellStyle name="40% - Акцент6 8 2 7" xfId="9526"/>
    <cellStyle name="40% - Акцент6 8 2 8" xfId="9844"/>
    <cellStyle name="40% - Акцент6 8 2 9" xfId="10162"/>
    <cellStyle name="40% - Акцент6 8 20" xfId="8888"/>
    <cellStyle name="40% - Акцент6 8 21" xfId="9207"/>
    <cellStyle name="40% - Акцент6 8 22" xfId="9525"/>
    <cellStyle name="40% - Акцент6 8 23" xfId="9843"/>
    <cellStyle name="40% - Акцент6 8 24" xfId="10161"/>
    <cellStyle name="40% - Акцент6 8 25" xfId="10479"/>
    <cellStyle name="40% - Акцент6 8 26" xfId="10797"/>
    <cellStyle name="40% - Акцент6 8 27" xfId="11115"/>
    <cellStyle name="40% - Акцент6 8 28" xfId="11433"/>
    <cellStyle name="40% - Акцент6 8 29" xfId="11751"/>
    <cellStyle name="40% - Акцент6 8 3" xfId="3080"/>
    <cellStyle name="40% — акцент6 8 3" xfId="16302"/>
    <cellStyle name="40% - Акцент6 8 3 10" xfId="36373"/>
    <cellStyle name="40% - Акцент6 8 3 11" xfId="26161"/>
    <cellStyle name="40% - Акцент6 8 3 12" xfId="41280"/>
    <cellStyle name="40% - Акцент6 8 3 13" xfId="43209"/>
    <cellStyle name="40% - Акцент6 8 3 14" xfId="47528"/>
    <cellStyle name="40% - Акцент6 8 3 15" xfId="50390"/>
    <cellStyle name="40% - Акцент6 8 3 2" xfId="7629"/>
    <cellStyle name="40% - Акцент6 8 3 3" xfId="17589"/>
    <cellStyle name="40% - Акцент6 8 3 4" xfId="27688"/>
    <cellStyle name="40% - Акцент6 8 3 5" xfId="19635"/>
    <cellStyle name="40% - Акцент6 8 3 6" xfId="30055"/>
    <cellStyle name="40% - Акцент6 8 3 7" xfId="29890"/>
    <cellStyle name="40% - Акцент6 8 3 8" xfId="33278"/>
    <cellStyle name="40% - Акцент6 8 3 9" xfId="28426"/>
    <cellStyle name="40% - Акцент6 8 30" xfId="12069"/>
    <cellStyle name="40% - Акцент6 8 31" xfId="12386"/>
    <cellStyle name="40% - Акцент6 8 32" xfId="12705"/>
    <cellStyle name="40% - Акцент6 8 33" xfId="13022"/>
    <cellStyle name="40% - Акцент6 8 34" xfId="13340"/>
    <cellStyle name="40% - Акцент6 8 35" xfId="13663"/>
    <cellStyle name="40% - Акцент6 8 36" xfId="13705"/>
    <cellStyle name="40% - Акцент6 8 37" xfId="25560"/>
    <cellStyle name="40% - Акцент6 8 38" xfId="22791"/>
    <cellStyle name="40% - Акцент6 8 39" xfId="19153"/>
    <cellStyle name="40% - Акцент6 8 4" xfId="3081"/>
    <cellStyle name="40% — акцент6 8 4" xfId="19924"/>
    <cellStyle name="40% - Акцент6 8 4 10" xfId="33206"/>
    <cellStyle name="40% - Акцент6 8 4 11" xfId="41281"/>
    <cellStyle name="40% - Акцент6 8 4 12" xfId="43208"/>
    <cellStyle name="40% - Акцент6 8 4 13" xfId="47449"/>
    <cellStyle name="40% - Акцент6 8 4 14" xfId="50391"/>
    <cellStyle name="40% - Акцент6 8 4 2" xfId="7630"/>
    <cellStyle name="40% - Акцент6 8 4 3" xfId="27391"/>
    <cellStyle name="40% - Акцент6 8 4 4" xfId="17208"/>
    <cellStyle name="40% - Акцент6 8 4 5" xfId="28707"/>
    <cellStyle name="40% - Акцент6 8 4 6" xfId="14102"/>
    <cellStyle name="40% - Акцент6 8 4 7" xfId="22153"/>
    <cellStyle name="40% - Акцент6 8 4 8" xfId="36290"/>
    <cellStyle name="40% - Акцент6 8 4 9" xfId="31621"/>
    <cellStyle name="40% - Акцент6 8 40" xfId="31115"/>
    <cellStyle name="40% - Акцент6 8 41" xfId="32916"/>
    <cellStyle name="40% - Акцент6 8 42" xfId="27303"/>
    <cellStyle name="40% - Акцент6 8 43" xfId="22837"/>
    <cellStyle name="40% - Акцент6 8 44" xfId="29820"/>
    <cellStyle name="40% - Акцент6 8 45" xfId="38682"/>
    <cellStyle name="40% - Акцент6 8 46" xfId="41763"/>
    <cellStyle name="40% - Акцент6 8 47" xfId="43065"/>
    <cellStyle name="40% - Акцент6 8 48" xfId="47986"/>
    <cellStyle name="40% - Акцент6 8 5" xfId="3082"/>
    <cellStyle name="40% — акцент6 8 5" xfId="20015"/>
    <cellStyle name="40% - Акцент6 8 5 10" xfId="41282"/>
    <cellStyle name="40% - Акцент6 8 5 11" xfId="43207"/>
    <cellStyle name="40% - Акцент6 8 5 12" xfId="47371"/>
    <cellStyle name="40% - Акцент6 8 5 13" xfId="50392"/>
    <cellStyle name="40% - Акцент6 8 5 2" xfId="7631"/>
    <cellStyle name="40% - Акцент6 8 5 3" xfId="14109"/>
    <cellStyle name="40% - Акцент6 8 5 4" xfId="29792"/>
    <cellStyle name="40% - Акцент6 8 5 5" xfId="32931"/>
    <cellStyle name="40% - Акцент6 8 5 6" xfId="29636"/>
    <cellStyle name="40% - Акцент6 8 5 7" xfId="36087"/>
    <cellStyle name="40% - Акцент6 8 5 8" xfId="36035"/>
    <cellStyle name="40% - Акцент6 8 5 9" xfId="33725"/>
    <cellStyle name="40% - Акцент6 8 6" xfId="3083"/>
    <cellStyle name="40% — акцент6 8 6" xfId="17845"/>
    <cellStyle name="40% - Акцент6 8 6 10" xfId="43206"/>
    <cellStyle name="40% - Акцент6 8 6 11" xfId="47296"/>
    <cellStyle name="40% - Акцент6 8 6 12" xfId="50393"/>
    <cellStyle name="40% - Акцент6 8 6 2" xfId="7632"/>
    <cellStyle name="40% - Акцент6 8 6 3" xfId="29528"/>
    <cellStyle name="40% - Акцент6 8 6 4" xfId="32677"/>
    <cellStyle name="40% - Акцент6 8 6 5" xfId="21455"/>
    <cellStyle name="40% - Акцент6 8 6 6" xfId="35895"/>
    <cellStyle name="40% - Акцент6 8 6 7" xfId="35254"/>
    <cellStyle name="40% - Акцент6 8 6 8" xfId="33851"/>
    <cellStyle name="40% - Акцент6 8 6 9" xfId="41283"/>
    <cellStyle name="40% - Акцент6 8 7" xfId="3084"/>
    <cellStyle name="40% — акцент6 8 7" xfId="30854"/>
    <cellStyle name="40% - Акцент6 8 7 10" xfId="47218"/>
    <cellStyle name="40% - Акцент6 8 7 11" xfId="50394"/>
    <cellStyle name="40% - Акцент6 8 7 2" xfId="7633"/>
    <cellStyle name="40% - Акцент6 8 7 3" xfId="32433"/>
    <cellStyle name="40% - Акцент6 8 7 4" xfId="31938"/>
    <cellStyle name="40% - Акцент6 8 7 5" xfId="35698"/>
    <cellStyle name="40% - Акцент6 8 7 6" xfId="34639"/>
    <cellStyle name="40% - Акцент6 8 7 7" xfId="34777"/>
    <cellStyle name="40% - Акцент6 8 7 8" xfId="41284"/>
    <cellStyle name="40% - Акцент6 8 7 9" xfId="43205"/>
    <cellStyle name="40% - Акцент6 8 8" xfId="3085"/>
    <cellStyle name="40% — акцент6 8 8" xfId="29935"/>
    <cellStyle name="40% - Акцент6 8 8 10" xfId="50395"/>
    <cellStyle name="40% - Акцент6 8 8 2" xfId="7634"/>
    <cellStyle name="40% - Акцент6 8 8 3" xfId="24500"/>
    <cellStyle name="40% - Акцент6 8 8 4" xfId="35502"/>
    <cellStyle name="40% - Акцент6 8 8 5" xfId="34752"/>
    <cellStyle name="40% - Акцент6 8 8 6" xfId="33133"/>
    <cellStyle name="40% - Акцент6 8 8 7" xfId="41285"/>
    <cellStyle name="40% - Акцент6 8 8 8" xfId="43204"/>
    <cellStyle name="40% - Акцент6 8 8 9" xfId="47137"/>
    <cellStyle name="40% - Акцент6 8 9" xfId="3086"/>
    <cellStyle name="40% — акцент6 8 9" xfId="33980"/>
    <cellStyle name="40% - Акцент6 8 9 2" xfId="7635"/>
    <cellStyle name="40% - Акцент6 8 9 3" xfId="35310"/>
    <cellStyle name="40% - Акцент6 8 9 4" xfId="15253"/>
    <cellStyle name="40% - Акцент6 8 9 5" xfId="30353"/>
    <cellStyle name="40% - Акцент6 8 9 6" xfId="41286"/>
    <cellStyle name="40% - Акцент6 8 9 7" xfId="43203"/>
    <cellStyle name="40% - Акцент6 8 9 8" xfId="46774"/>
    <cellStyle name="40% - Акцент6 8 9 9" xfId="50396"/>
    <cellStyle name="40% - Акцент6 9" xfId="311"/>
    <cellStyle name="40% — акцент6 9" xfId="3088"/>
    <cellStyle name="40% - Акцент6 9 10" xfId="3089"/>
    <cellStyle name="40% — акцент6 9 10" xfId="34910"/>
    <cellStyle name="40% - Акцент6 9 10 2" xfId="7638"/>
    <cellStyle name="40% - Акцент6 9 10 3" xfId="34031"/>
    <cellStyle name="40% - Акцент6 9 10 4" xfId="28333"/>
    <cellStyle name="40% - Акцент6 9 10 5" xfId="41289"/>
    <cellStyle name="40% - Акцент6 9 10 6" xfId="46652"/>
    <cellStyle name="40% - Акцент6 9 10 7" xfId="46981"/>
    <cellStyle name="40% - Акцент6 9 10 8" xfId="50399"/>
    <cellStyle name="40% - Акцент6 9 11" xfId="3087"/>
    <cellStyle name="40% — акцент6 9 11" xfId="31502"/>
    <cellStyle name="40% - Акцент6 9 11 2" xfId="16312"/>
    <cellStyle name="40% - Акцент6 9 11 3" xfId="36176"/>
    <cellStyle name="40% - Акцент6 9 11 4" xfId="41287"/>
    <cellStyle name="40% - Акцент6 9 11 5" xfId="43202"/>
    <cellStyle name="40% - Акцент6 9 11 6" xfId="42916"/>
    <cellStyle name="40% - Акцент6 9 11 7" xfId="50397"/>
    <cellStyle name="40% - Акцент6 9 12" xfId="4043"/>
    <cellStyle name="40% — акцент6 9 12" xfId="15528"/>
    <cellStyle name="40% - Акцент6 9 13" xfId="4270"/>
    <cellStyle name="40% — акцент6 9 13" xfId="41288"/>
    <cellStyle name="40% - Акцент6 9 14" xfId="4588"/>
    <cellStyle name="40% — акцент6 9 14" xfId="46816"/>
    <cellStyle name="40% - Акцент6 9 15" xfId="4792"/>
    <cellStyle name="40% — акцент6 9 15" xfId="47059"/>
    <cellStyle name="40% - Акцент6 9 16" xfId="4996"/>
    <cellStyle name="40% — акцент6 9 16" xfId="50398"/>
    <cellStyle name="40% - Акцент6 9 17" xfId="7636"/>
    <cellStyle name="40% - Акцент6 9 18" xfId="8533"/>
    <cellStyle name="40% - Акцент6 9 18 2" xfId="21230"/>
    <cellStyle name="40% - Акцент6 9 19" xfId="8305"/>
    <cellStyle name="40% - Акцент6 9 19 2" xfId="21002"/>
    <cellStyle name="40% - Акцент6 9 2" xfId="312"/>
    <cellStyle name="40% — акцент6 9 2" xfId="7637"/>
    <cellStyle name="40% - Акцент6 9 2 10" xfId="10482"/>
    <cellStyle name="40% - Акцент6 9 2 11" xfId="10800"/>
    <cellStyle name="40% - Акцент6 9 2 12" xfId="11118"/>
    <cellStyle name="40% - Акцент6 9 2 13" xfId="11436"/>
    <cellStyle name="40% - Акцент6 9 2 14" xfId="11754"/>
    <cellStyle name="40% - Акцент6 9 2 15" xfId="12072"/>
    <cellStyle name="40% - Акцент6 9 2 16" xfId="12389"/>
    <cellStyle name="40% - Акцент6 9 2 17" xfId="12708"/>
    <cellStyle name="40% - Акцент6 9 2 18" xfId="13025"/>
    <cellStyle name="40% - Акцент6 9 2 19" xfId="13343"/>
    <cellStyle name="40% - Акцент6 9 2 2" xfId="3090"/>
    <cellStyle name="40% - Акцент6 9 2 2 2" xfId="7640"/>
    <cellStyle name="40% - Акцент6 9 2 20" xfId="13666"/>
    <cellStyle name="40% - Акцент6 9 2 21" xfId="13702"/>
    <cellStyle name="40% - Акцент6 9 2 22" xfId="15693"/>
    <cellStyle name="40% - Акцент6 9 2 23" xfId="19209"/>
    <cellStyle name="40% - Акцент6 9 2 24" xfId="17000"/>
    <cellStyle name="40% - Акцент6 9 2 25" xfId="30193"/>
    <cellStyle name="40% - Акцент6 9 2 26" xfId="14033"/>
    <cellStyle name="40% - Акцент6 9 2 27" xfId="33978"/>
    <cellStyle name="40% - Акцент6 9 2 28" xfId="31565"/>
    <cellStyle name="40% - Акцент6 9 2 29" xfId="32235"/>
    <cellStyle name="40% - Акцент6 9 2 3" xfId="4044"/>
    <cellStyle name="40% - Акцент6 9 2 30" xfId="38685"/>
    <cellStyle name="40% - Акцент6 9 2 31" xfId="44211"/>
    <cellStyle name="40% - Акцент6 9 2 32" xfId="46285"/>
    <cellStyle name="40% - Акцент6 9 2 33" xfId="47989"/>
    <cellStyle name="40% - Акцент6 9 2 4" xfId="7639"/>
    <cellStyle name="40% - Акцент6 9 2 5" xfId="8891"/>
    <cellStyle name="40% - Акцент6 9 2 6" xfId="9210"/>
    <cellStyle name="40% - Акцент6 9 2 7" xfId="9528"/>
    <cellStyle name="40% - Акцент6 9 2 8" xfId="9846"/>
    <cellStyle name="40% - Акцент6 9 2 9" xfId="10164"/>
    <cellStyle name="40% - Акцент6 9 20" xfId="8890"/>
    <cellStyle name="40% - Акцент6 9 21" xfId="9209"/>
    <cellStyle name="40% - Акцент6 9 22" xfId="9527"/>
    <cellStyle name="40% - Акцент6 9 23" xfId="9845"/>
    <cellStyle name="40% - Акцент6 9 24" xfId="10163"/>
    <cellStyle name="40% - Акцент6 9 25" xfId="10481"/>
    <cellStyle name="40% - Акцент6 9 26" xfId="10799"/>
    <cellStyle name="40% - Акцент6 9 27" xfId="11117"/>
    <cellStyle name="40% - Акцент6 9 28" xfId="11435"/>
    <cellStyle name="40% - Акцент6 9 29" xfId="11753"/>
    <cellStyle name="40% - Акцент6 9 3" xfId="3091"/>
    <cellStyle name="40% — акцент6 9 3" xfId="16313"/>
    <cellStyle name="40% - Акцент6 9 3 10" xfId="33806"/>
    <cellStyle name="40% - Акцент6 9 3 11" xfId="25364"/>
    <cellStyle name="40% - Акцент6 9 3 12" xfId="41291"/>
    <cellStyle name="40% - Акцент6 9 3 13" xfId="46332"/>
    <cellStyle name="40% - Акцент6 9 3 14" xfId="42526"/>
    <cellStyle name="40% - Акцент6 9 3 15" xfId="50400"/>
    <cellStyle name="40% - Акцент6 9 3 2" xfId="7641"/>
    <cellStyle name="40% - Акцент6 9 3 3" xfId="21789"/>
    <cellStyle name="40% - Акцент6 9 3 4" xfId="17934"/>
    <cellStyle name="40% - Акцент6 9 3 5" xfId="28528"/>
    <cellStyle name="40% - Акцент6 9 3 6" xfId="24864"/>
    <cellStyle name="40% - Акцент6 9 3 7" xfId="29974"/>
    <cellStyle name="40% - Акцент6 9 3 8" xfId="34229"/>
    <cellStyle name="40% - Акцент6 9 3 9" xfId="17770"/>
    <cellStyle name="40% - Акцент6 9 30" xfId="12071"/>
    <cellStyle name="40% - Акцент6 9 31" xfId="12388"/>
    <cellStyle name="40% - Акцент6 9 32" xfId="12707"/>
    <cellStyle name="40% - Акцент6 9 33" xfId="13024"/>
    <cellStyle name="40% - Акцент6 9 34" xfId="13342"/>
    <cellStyle name="40% - Акцент6 9 35" xfId="13665"/>
    <cellStyle name="40% - Акцент6 9 36" xfId="13703"/>
    <cellStyle name="40% - Акцент6 9 37" xfId="24261"/>
    <cellStyle name="40% - Акцент6 9 38" xfId="18102"/>
    <cellStyle name="40% - Акцент6 9 39" xfId="19713"/>
    <cellStyle name="40% - Акцент6 9 4" xfId="3092"/>
    <cellStyle name="40% — акцент6 9 4" xfId="22669"/>
    <cellStyle name="40% - Акцент6 9 4 10" xfId="30935"/>
    <cellStyle name="40% - Акцент6 9 4 11" xfId="41292"/>
    <cellStyle name="40% - Акцент6 9 4 12" xfId="46177"/>
    <cellStyle name="40% - Акцент6 9 4 13" xfId="46298"/>
    <cellStyle name="40% - Акцент6 9 4 14" xfId="50401"/>
    <cellStyle name="40% - Акцент6 9 4 2" xfId="7642"/>
    <cellStyle name="40% - Акцент6 9 4 3" xfId="18251"/>
    <cellStyle name="40% - Акцент6 9 4 4" xfId="28249"/>
    <cellStyle name="40% - Акцент6 9 4 5" xfId="25891"/>
    <cellStyle name="40% - Акцент6 9 4 6" xfId="30696"/>
    <cellStyle name="40% - Акцент6 9 4 7" xfId="33994"/>
    <cellStyle name="40% - Акцент6 9 4 8" xfId="33666"/>
    <cellStyle name="40% - Акцент6 9 4 9" xfId="28048"/>
    <cellStyle name="40% - Акцент6 9 40" xfId="27536"/>
    <cellStyle name="40% - Акцент6 9 41" xfId="30811"/>
    <cellStyle name="40% - Акцент6 9 42" xfId="33755"/>
    <cellStyle name="40% - Акцент6 9 43" xfId="15072"/>
    <cellStyle name="40% - Акцент6 9 44" xfId="36487"/>
    <cellStyle name="40% - Акцент6 9 45" xfId="38684"/>
    <cellStyle name="40% - Акцент6 9 46" xfId="46886"/>
    <cellStyle name="40% - Акцент6 9 47" xfId="46418"/>
    <cellStyle name="40% - Акцент6 9 48" xfId="47988"/>
    <cellStyle name="40% - Акцент6 9 5" xfId="3093"/>
    <cellStyle name="40% — акцент6 9 5" xfId="25654"/>
    <cellStyle name="40% - Акцент6 9 5 10" xfId="41293"/>
    <cellStyle name="40% - Акцент6 9 5 11" xfId="46025"/>
    <cellStyle name="40% - Акцент6 9 5 12" xfId="42060"/>
    <cellStyle name="40% - Акцент6 9 5 13" xfId="50402"/>
    <cellStyle name="40% - Акцент6 9 5 2" xfId="7643"/>
    <cellStyle name="40% - Акцент6 9 5 3" xfId="27966"/>
    <cellStyle name="40% - Акцент6 9 5 4" xfId="28999"/>
    <cellStyle name="40% - Акцент6 9 5 5" xfId="27645"/>
    <cellStyle name="40% - Акцент6 9 5 6" xfId="33770"/>
    <cellStyle name="40% - Акцент6 9 5 7" xfId="34567"/>
    <cellStyle name="40% - Акцент6 9 5 8" xfId="34284"/>
    <cellStyle name="40% - Акцент6 9 5 9" xfId="33025"/>
    <cellStyle name="40% - Акцент6 9 6" xfId="3094"/>
    <cellStyle name="40% — акцент6 9 6" xfId="29376"/>
    <cellStyle name="40% - Акцент6 9 6 10" xfId="45868"/>
    <cellStyle name="40% - Акцент6 9 6 11" xfId="42567"/>
    <cellStyle name="40% - Акцент6 9 6 12" xfId="50403"/>
    <cellStyle name="40% - Акцент6 9 6 2" xfId="7644"/>
    <cellStyle name="40% - Акцент6 9 6 3" xfId="27315"/>
    <cellStyle name="40% - Акцент6 9 6 4" xfId="17496"/>
    <cellStyle name="40% - Акцент6 9 6 5" xfId="19437"/>
    <cellStyle name="40% - Акцент6 9 6 6" xfId="27879"/>
    <cellStyle name="40% - Акцент6 9 6 7" xfId="27483"/>
    <cellStyle name="40% - Акцент6 9 6 8" xfId="33200"/>
    <cellStyle name="40% - Акцент6 9 6 9" xfId="41294"/>
    <cellStyle name="40% - Акцент6 9 7" xfId="3095"/>
    <cellStyle name="40% — акцент6 9 7" xfId="29201"/>
    <cellStyle name="40% - Акцент6 9 7 10" xfId="46289"/>
    <cellStyle name="40% - Акцент6 9 7 11" xfId="50404"/>
    <cellStyle name="40% - Акцент6 9 7 2" xfId="7645"/>
    <cellStyle name="40% - Акцент6 9 7 3" xfId="31023"/>
    <cellStyle name="40% - Акцент6 9 7 4" xfId="33530"/>
    <cellStyle name="40% - Акцент6 9 7 5" xfId="33030"/>
    <cellStyle name="40% - Акцент6 9 7 6" xfId="14028"/>
    <cellStyle name="40% - Акцент6 9 7 7" xfId="38305"/>
    <cellStyle name="40% - Акцент6 9 7 8" xfId="41295"/>
    <cellStyle name="40% - Акцент6 9 7 9" xfId="45711"/>
    <cellStyle name="40% - Акцент6 9 8" xfId="3096"/>
    <cellStyle name="40% — акцент6 9 8" xfId="31412"/>
    <cellStyle name="40% - Акцент6 9 8 10" xfId="50405"/>
    <cellStyle name="40% - Акцент6 9 8 2" xfId="7646"/>
    <cellStyle name="40% - Акцент6 9 8 3" xfId="33291"/>
    <cellStyle name="40% - Акцент6 9 8 4" xfId="33496"/>
    <cellStyle name="40% - Акцент6 9 8 5" xfId="25088"/>
    <cellStyle name="40% - Акцент6 9 8 6" xfId="38223"/>
    <cellStyle name="40% - Акцент6 9 8 7" xfId="41296"/>
    <cellStyle name="40% - Акцент6 9 8 8" xfId="45559"/>
    <cellStyle name="40% - Акцент6 9 8 9" xfId="42917"/>
    <cellStyle name="40% - Акцент6 9 9" xfId="3097"/>
    <cellStyle name="40% — акцент6 9 9" xfId="30294"/>
    <cellStyle name="40% - Акцент6 9 9 2" xfId="7647"/>
    <cellStyle name="40% - Акцент6 9 9 3" xfId="18081"/>
    <cellStyle name="40% - Акцент6 9 9 4" xfId="33721"/>
    <cellStyle name="40% - Акцент6 9 9 5" xfId="38148"/>
    <cellStyle name="40% - Акцент6 9 9 6" xfId="41297"/>
    <cellStyle name="40% - Акцент6 9 9 7" xfId="43201"/>
    <cellStyle name="40% - Акцент6 9 9 8" xfId="42962"/>
    <cellStyle name="40% - Акцент6 9 9 9" xfId="50406"/>
    <cellStyle name="60% — акцент1" xfId="313"/>
    <cellStyle name="60% - Акцент1 10" xfId="3098"/>
    <cellStyle name="60% — акцент1 10" xfId="3099"/>
    <cellStyle name="60% - Акцент1 10 10" xfId="33965"/>
    <cellStyle name="60% — акцент1 10 10" xfId="29896"/>
    <cellStyle name="60% - Акцент1 10 11" xfId="32896"/>
    <cellStyle name="60% — акцент1 10 11" xfId="37592"/>
    <cellStyle name="60% - Акцент1 10 12" xfId="38070"/>
    <cellStyle name="60% — акцент1 10 12" xfId="37991"/>
    <cellStyle name="60% - Акцент1 10 13" xfId="41298"/>
    <cellStyle name="60% — акцент1 10 13" xfId="41299"/>
    <cellStyle name="60% - Акцент1 10 14" xfId="43200"/>
    <cellStyle name="60% — акцент1 10 14" xfId="45395"/>
    <cellStyle name="60% - Акцент1 10 15" xfId="42918"/>
    <cellStyle name="60% — акцент1 10 15" xfId="42919"/>
    <cellStyle name="60% - Акцент1 10 16" xfId="50407"/>
    <cellStyle name="60% — акцент1 10 16" xfId="50408"/>
    <cellStyle name="60% - Акцент1 10 2" xfId="7649"/>
    <cellStyle name="60% — акцент1 10 2" xfId="7650"/>
    <cellStyle name="60% - Акцент1 10 3" xfId="16323"/>
    <cellStyle name="60% — акцент1 10 3" xfId="16324"/>
    <cellStyle name="60% - Акцент1 10 4" xfId="19920"/>
    <cellStyle name="60% — акцент1 10 4" xfId="19919"/>
    <cellStyle name="60% - Акцент1 10 5" xfId="21319"/>
    <cellStyle name="60% — акцент1 10 5" xfId="17417"/>
    <cellStyle name="60% - Акцент1 10 6" xfId="26338"/>
    <cellStyle name="60% — акцент1 10 6" xfId="25792"/>
    <cellStyle name="60% - Акцент1 10 7" xfId="27941"/>
    <cellStyle name="60% — акцент1 10 7" xfId="28924"/>
    <cellStyle name="60% - Акцент1 10 8" xfId="29129"/>
    <cellStyle name="60% — акцент1 10 8" xfId="23008"/>
    <cellStyle name="60% - Акцент1 10 9" xfId="30922"/>
    <cellStyle name="60% — акцент1 10 9" xfId="31594"/>
    <cellStyle name="60% - Акцент1 11" xfId="3100"/>
    <cellStyle name="60% — акцент1 11" xfId="3101"/>
    <cellStyle name="60% - Акцент1 11 10" xfId="30277"/>
    <cellStyle name="60% — акцент1 11 10" xfId="14202"/>
    <cellStyle name="60% - Акцент1 11 11" xfId="37443"/>
    <cellStyle name="60% — акцент1 11 11" xfId="37289"/>
    <cellStyle name="60% - Акцент1 11 12" xfId="37908"/>
    <cellStyle name="60% — акцент1 11 12" xfId="37826"/>
    <cellStyle name="60% - Акцент1 11 13" xfId="41300"/>
    <cellStyle name="60% — акцент1 11 13" xfId="41301"/>
    <cellStyle name="60% - Акцент1 11 14" xfId="45236"/>
    <cellStyle name="60% — акцент1 11 14" xfId="45073"/>
    <cellStyle name="60% - Акцент1 11 15" xfId="42920"/>
    <cellStyle name="60% — акцент1 11 15" xfId="45784"/>
    <cellStyle name="60% - Акцент1 11 16" xfId="50409"/>
    <cellStyle name="60% — акцент1 11 16" xfId="50410"/>
    <cellStyle name="60% - Акцент1 11 2" xfId="7651"/>
    <cellStyle name="60% — акцент1 11 2" xfId="7652"/>
    <cellStyle name="60% - Акцент1 11 3" xfId="16325"/>
    <cellStyle name="60% — акцент1 11 3" xfId="16326"/>
    <cellStyle name="60% - Акцент1 11 4" xfId="19918"/>
    <cellStyle name="60% — акцент1 11 4" xfId="19917"/>
    <cellStyle name="60% - Акцент1 11 5" xfId="14422"/>
    <cellStyle name="60% — акцент1 11 5" xfId="14838"/>
    <cellStyle name="60% - Акцент1 11 6" xfId="19248"/>
    <cellStyle name="60% — акцент1 11 6" xfId="26628"/>
    <cellStyle name="60% - Акцент1 11 7" xfId="19161"/>
    <cellStyle name="60% — акцент1 11 7" xfId="31131"/>
    <cellStyle name="60% - Акцент1 11 8" xfId="31104"/>
    <cellStyle name="60% — акцент1 11 8" xfId="20296"/>
    <cellStyle name="60% - Акцент1 11 9" xfId="28465"/>
    <cellStyle name="60% — акцент1 11 9" xfId="32269"/>
    <cellStyle name="60% - Акцент1 12" xfId="3102"/>
    <cellStyle name="60% — акцент1 12" xfId="3103"/>
    <cellStyle name="60% - Акцент1 12 10" xfId="29325"/>
    <cellStyle name="60% — акцент1 12 10" xfId="34895"/>
    <cellStyle name="60% - Акцент1 12 11" xfId="37138"/>
    <cellStyle name="60% — акцент1 12 11" xfId="36984"/>
    <cellStyle name="60% - Акцент1 12 12" xfId="31747"/>
    <cellStyle name="60% — акцент1 12 12" xfId="36453"/>
    <cellStyle name="60% - Акцент1 12 13" xfId="41302"/>
    <cellStyle name="60% — акцент1 12 13" xfId="41303"/>
    <cellStyle name="60% - Акцент1 12 14" xfId="44909"/>
    <cellStyle name="60% — акцент1 12 14" xfId="44744"/>
    <cellStyle name="60% - Акцент1 12 15" xfId="42921"/>
    <cellStyle name="60% — акцент1 12 15" xfId="42924"/>
    <cellStyle name="60% - Акцент1 12 16" xfId="50411"/>
    <cellStyle name="60% — акцент1 12 16" xfId="50412"/>
    <cellStyle name="60% - Акцент1 12 2" xfId="7653"/>
    <cellStyle name="60% — акцент1 12 2" xfId="7654"/>
    <cellStyle name="60% - Акцент1 12 3" xfId="16327"/>
    <cellStyle name="60% — акцент1 12 3" xfId="16328"/>
    <cellStyle name="60% - Акцент1 12 4" xfId="19916"/>
    <cellStyle name="60% — акцент1 12 4" xfId="25573"/>
    <cellStyle name="60% - Акцент1 12 5" xfId="22068"/>
    <cellStyle name="60% — акцент1 12 5" xfId="18916"/>
    <cellStyle name="60% - Акцент1 12 6" xfId="27057"/>
    <cellStyle name="60% — акцент1 12 6" xfId="27653"/>
    <cellStyle name="60% - Акцент1 12 7" xfId="30855"/>
    <cellStyle name="60% — акцент1 12 7" xfId="30592"/>
    <cellStyle name="60% - Акцент1 12 8" xfId="30494"/>
    <cellStyle name="60% — акцент1 12 8" xfId="22605"/>
    <cellStyle name="60% - Акцент1 12 9" xfId="30945"/>
    <cellStyle name="60% — акцент1 12 9" xfId="28756"/>
    <cellStyle name="60% - Акцент1 13" xfId="3104"/>
    <cellStyle name="60% — акцент1 13" xfId="3105"/>
    <cellStyle name="60% - Акцент1 13 10" xfId="34402"/>
    <cellStyle name="60% — акцент1 13 10" xfId="26917"/>
    <cellStyle name="60% - Акцент1 13 11" xfId="36839"/>
    <cellStyle name="60% — акцент1 13 11" xfId="36683"/>
    <cellStyle name="60% - Акцент1 13 12" xfId="37747"/>
    <cellStyle name="60% — акцент1 13 12" xfId="37671"/>
    <cellStyle name="60% - Акцент1 13 13" xfId="41304"/>
    <cellStyle name="60% — акцент1 13 13" xfId="41305"/>
    <cellStyle name="60% - Акцент1 13 14" xfId="44579"/>
    <cellStyle name="60% — акцент1 13 14" xfId="44387"/>
    <cellStyle name="60% - Акцент1 13 15" xfId="41923"/>
    <cellStyle name="60% — акцент1 13 15" xfId="42088"/>
    <cellStyle name="60% - Акцент1 13 16" xfId="50413"/>
    <cellStyle name="60% — акцент1 13 16" xfId="50414"/>
    <cellStyle name="60% - Акцент1 13 2" xfId="7655"/>
    <cellStyle name="60% — акцент1 13 2" xfId="7656"/>
    <cellStyle name="60% - Акцент1 13 3" xfId="16329"/>
    <cellStyle name="60% — акцент1 13 3" xfId="16330"/>
    <cellStyle name="60% - Акцент1 13 4" xfId="25284"/>
    <cellStyle name="60% — акцент1 13 4" xfId="24995"/>
    <cellStyle name="60% - Акцент1 13 5" xfId="15929"/>
    <cellStyle name="60% — акцент1 13 5" xfId="27689"/>
    <cellStyle name="60% - Акцент1 13 6" xfId="14909"/>
    <cellStyle name="60% — акцент1 13 6" xfId="22025"/>
    <cellStyle name="60% - Акцент1 13 7" xfId="30332"/>
    <cellStyle name="60% — акцент1 13 7" xfId="30056"/>
    <cellStyle name="60% - Акцент1 13 8" xfId="32915"/>
    <cellStyle name="60% — акцент1 13 8" xfId="32661"/>
    <cellStyle name="60% - Акцент1 13 9" xfId="24142"/>
    <cellStyle name="60% — акцент1 13 9" xfId="29672"/>
    <cellStyle name="60% - Акцент1 14" xfId="3106"/>
    <cellStyle name="60% — акцент1 14" xfId="3107"/>
    <cellStyle name="60% - Акцент1 14 10" xfId="17392"/>
    <cellStyle name="60% — акцент1 14 10" xfId="31553"/>
    <cellStyle name="60% - Акцент1 14 11" xfId="36534"/>
    <cellStyle name="60% — акцент1 14 11" xfId="36385"/>
    <cellStyle name="60% - Акцент1 14 12" xfId="36956"/>
    <cellStyle name="60% — акцент1 14 12" xfId="27917"/>
    <cellStyle name="60% - Акцент1 14 13" xfId="41306"/>
    <cellStyle name="60% — акцент1 14 13" xfId="41307"/>
    <cellStyle name="60% - Акцент1 14 14" xfId="44420"/>
    <cellStyle name="60% — акцент1 14 14" xfId="43168"/>
    <cellStyle name="60% - Акцент1 14 15" xfId="42216"/>
    <cellStyle name="60% — акцент1 14 15" xfId="42335"/>
    <cellStyle name="60% - Акцент1 14 16" xfId="50415"/>
    <cellStyle name="60% — акцент1 14 16" xfId="50416"/>
    <cellStyle name="60% - Акцент1 14 2" xfId="7657"/>
    <cellStyle name="60% — акцент1 14 2" xfId="7658"/>
    <cellStyle name="60% - Акцент1 14 3" xfId="16331"/>
    <cellStyle name="60% — акцент1 14 3" xfId="16332"/>
    <cellStyle name="60% - Акцент1 14 4" xfId="24699"/>
    <cellStyle name="60% — акцент1 14 4" xfId="24409"/>
    <cellStyle name="60% - Акцент1 14 5" xfId="27392"/>
    <cellStyle name="60% — акцент1 14 5" xfId="27104"/>
    <cellStyle name="60% - Акцент1 14 6" xfId="18963"/>
    <cellStyle name="60% — акцент1 14 6" xfId="14814"/>
    <cellStyle name="60% - Акцент1 14 7" xfId="29793"/>
    <cellStyle name="60% — акцент1 14 7" xfId="29529"/>
    <cellStyle name="60% - Акцент1 14 8" xfId="32417"/>
    <cellStyle name="60% — акцент1 14 8" xfId="32162"/>
    <cellStyle name="60% - Акцент1 14 9" xfId="32091"/>
    <cellStyle name="60% — акцент1 14 9" xfId="26071"/>
    <cellStyle name="60% - Акцент1 15" xfId="3108"/>
    <cellStyle name="60% — акцент1 15" xfId="3109"/>
    <cellStyle name="60% - Акцент1 15 10" xfId="29698"/>
    <cellStyle name="60% — акцент1 15 10" xfId="33682"/>
    <cellStyle name="60% - Акцент1 15 11" xfId="32075"/>
    <cellStyle name="60% — акцент1 15 11" xfId="20311"/>
    <cellStyle name="60% - Акцент1 15 12" xfId="14919"/>
    <cellStyle name="60% — акцент1 15 12" xfId="17494"/>
    <cellStyle name="60% - Акцент1 15 13" xfId="41308"/>
    <cellStyle name="60% — акцент1 15 13" xfId="41309"/>
    <cellStyle name="60% - Акцент1 15 14" xfId="42326"/>
    <cellStyle name="60% — акцент1 15 14" xfId="43199"/>
    <cellStyle name="60% - Акцент1 15 15" xfId="42432"/>
    <cellStyle name="60% — акцент1 15 15" xfId="42922"/>
    <cellStyle name="60% - Акцент1 15 16" xfId="50417"/>
    <cellStyle name="60% — акцент1 15 16" xfId="50418"/>
    <cellStyle name="60% - Акцент1 15 2" xfId="7659"/>
    <cellStyle name="60% — акцент1 15 2" xfId="7660"/>
    <cellStyle name="60% - Акцент1 15 3" xfId="16333"/>
    <cellStyle name="60% — акцент1 15 3" xfId="16334"/>
    <cellStyle name="60% - Акцент1 15 4" xfId="24118"/>
    <cellStyle name="60% — акцент1 15 4" xfId="23826"/>
    <cellStyle name="60% - Акцент1 15 5" xfId="26809"/>
    <cellStyle name="60% — акцент1 15 5" xfId="26522"/>
    <cellStyle name="60% - Акцент1 15 6" xfId="23628"/>
    <cellStyle name="60% — акцент1 15 6" xfId="19539"/>
    <cellStyle name="60% - Акцент1 15 7" xfId="27889"/>
    <cellStyle name="60% — акцент1 15 7" xfId="18517"/>
    <cellStyle name="60% - Акцент1 15 8" xfId="31905"/>
    <cellStyle name="60% — акцент1 15 8" xfId="31644"/>
    <cellStyle name="60% - Акцент1 15 9" xfId="15049"/>
    <cellStyle name="60% — акцент1 15 9" xfId="32785"/>
    <cellStyle name="60% - Акцент1 16" xfId="3110"/>
    <cellStyle name="60% — акцент1 16" xfId="3111"/>
    <cellStyle name="60% - Акцент1 16 10" xfId="32374"/>
    <cellStyle name="60% — акцент1 16 10" xfId="30511"/>
    <cellStyle name="60% - Акцент1 16 11" xfId="36156"/>
    <cellStyle name="60% — акцент1 16 11" xfId="22184"/>
    <cellStyle name="60% - Акцент1 16 12" xfId="26018"/>
    <cellStyle name="60% — акцент1 16 12" xfId="17415"/>
    <cellStyle name="60% - Акцент1 16 13" xfId="41310"/>
    <cellStyle name="60% — акцент1 16 13" xfId="41311"/>
    <cellStyle name="60% - Акцент1 16 14" xfId="43198"/>
    <cellStyle name="60% — акцент1 16 14" xfId="42225"/>
    <cellStyle name="60% - Акцент1 16 15" xfId="44366"/>
    <cellStyle name="60% — акцент1 16 15" xfId="44449"/>
    <cellStyle name="60% - Акцент1 16 16" xfId="50419"/>
    <cellStyle name="60% — акцент1 16 16" xfId="50420"/>
    <cellStyle name="60% - Акцент1 16 2" xfId="7661"/>
    <cellStyle name="60% — акцент1 16 2" xfId="7662"/>
    <cellStyle name="60% - Акцент1 16 3" xfId="16335"/>
    <cellStyle name="60% — акцент1 16 3" xfId="16336"/>
    <cellStyle name="60% - Акцент1 16 4" xfId="23543"/>
    <cellStyle name="60% — акцент1 16 4" xfId="23250"/>
    <cellStyle name="60% - Акцент1 16 5" xfId="26234"/>
    <cellStyle name="60% — акцент1 16 5" xfId="25950"/>
    <cellStyle name="60% - Акцент1 16 6" xfId="26988"/>
    <cellStyle name="60% — акцент1 16 6" xfId="18892"/>
    <cellStyle name="60% - Акцент1 16 7" xfId="21780"/>
    <cellStyle name="60% — акцент1 16 7" xfId="22593"/>
    <cellStyle name="60% - Акцент1 16 8" xfId="31396"/>
    <cellStyle name="60% — акцент1 16 8" xfId="21652"/>
    <cellStyle name="60% - Акцент1 16 9" xfId="21485"/>
    <cellStyle name="60% — акцент1 16 9" xfId="30200"/>
    <cellStyle name="60% - Акцент1 17" xfId="3112"/>
    <cellStyle name="60% — акцент1 17" xfId="3113"/>
    <cellStyle name="60% - Акцент1 17 10" xfId="18565"/>
    <cellStyle name="60% — акцент1 17 10" xfId="29927"/>
    <cellStyle name="60% - Акцент1 17 11" xfId="24931"/>
    <cellStyle name="60% — акцент1 17 11" xfId="32045"/>
    <cellStyle name="60% - Акцент1 17 12" xfId="33938"/>
    <cellStyle name="60% — акцент1 17 12" xfId="36655"/>
    <cellStyle name="60% - Акцент1 17 13" xfId="41312"/>
    <cellStyle name="60% — акцент1 17 13" xfId="41313"/>
    <cellStyle name="60% - Акцент1 17 14" xfId="42265"/>
    <cellStyle name="60% — акцент1 17 14" xfId="42110"/>
    <cellStyle name="60% - Акцент1 17 15" xfId="42923"/>
    <cellStyle name="60% — акцент1 17 15" xfId="45308"/>
    <cellStyle name="60% - Акцент1 17 16" xfId="50421"/>
    <cellStyle name="60% — акцент1 17 16" xfId="50422"/>
    <cellStyle name="60% - Акцент1 17 2" xfId="7663"/>
    <cellStyle name="60% — акцент1 17 2" xfId="7664"/>
    <cellStyle name="60% - Акцент1 17 3" xfId="16337"/>
    <cellStyle name="60% — акцент1 17 3" xfId="16338"/>
    <cellStyle name="60% - Акцент1 17 4" xfId="19915"/>
    <cellStyle name="60% — акцент1 17 4" xfId="19914"/>
    <cellStyle name="60% - Акцент1 17 5" xfId="25655"/>
    <cellStyle name="60% — акцент1 17 5" xfId="13916"/>
    <cellStyle name="60% - Акцент1 17 6" xfId="27204"/>
    <cellStyle name="60% — акцент1 17 6" xfId="14813"/>
    <cellStyle name="60% - Акцент1 17 7" xfId="15302"/>
    <cellStyle name="60% — акцент1 17 7" xfId="26171"/>
    <cellStyle name="60% - Акцент1 17 8" xfId="14274"/>
    <cellStyle name="60% — акцент1 17 8" xfId="28890"/>
    <cellStyle name="60% - Акцент1 17 9" xfId="19215"/>
    <cellStyle name="60% — акцент1 17 9" xfId="27311"/>
    <cellStyle name="60% — акцент1 18" xfId="3114"/>
    <cellStyle name="60% — акцент1 18 2" xfId="7665"/>
    <cellStyle name="60% — акцент1 19" xfId="3115"/>
    <cellStyle name="60% — акцент1 19 2" xfId="7666"/>
    <cellStyle name="60% - Акцент1 2" xfId="3116"/>
    <cellStyle name="60% — акцент1 2" xfId="3117"/>
    <cellStyle name="60% - Акцент1 2 10" xfId="3118"/>
    <cellStyle name="60% — акцент1 2 10" xfId="3119"/>
    <cellStyle name="60% - Акцент1 2 10 10" xfId="21277"/>
    <cellStyle name="60% — акцент1 2 10 10" xfId="32565"/>
    <cellStyle name="60% - Акцент1 2 10 11" xfId="35391"/>
    <cellStyle name="60% — акцент1 2 10 11" xfId="27757"/>
    <cellStyle name="60% - Акцент1 2 10 12" xfId="36899"/>
    <cellStyle name="60% — акцент1 2 10 12" xfId="37053"/>
    <cellStyle name="60% - Акцент1 2 10 13" xfId="41318"/>
    <cellStyle name="60% — акцент1 2 10 13" xfId="41319"/>
    <cellStyle name="60% - Акцент1 2 10 14" xfId="43194"/>
    <cellStyle name="60% — акцент1 2 10 14" xfId="43193"/>
    <cellStyle name="60% - Акцент1 2 10 15" xfId="45206"/>
    <cellStyle name="60% — акцент1 2 10 15" xfId="42993"/>
    <cellStyle name="60% - Акцент1 2 10 16" xfId="50425"/>
    <cellStyle name="60% — акцент1 2 10 16" xfId="50426"/>
    <cellStyle name="60% - Акцент1 2 10 2" xfId="7669"/>
    <cellStyle name="60% — акцент1 2 10 2" xfId="7670"/>
    <cellStyle name="60% - Акцент1 2 10 3" xfId="16343"/>
    <cellStyle name="60% — акцент1 2 10 3" xfId="16344"/>
    <cellStyle name="60% - Акцент1 2 10 4" xfId="21801"/>
    <cellStyle name="60% — акцент1 2 10 4" xfId="21505"/>
    <cellStyle name="60% - Акцент1 2 10 5" xfId="23957"/>
    <cellStyle name="60% — акцент1 2 10 5" xfId="19519"/>
    <cellStyle name="60% - Акцент1 2 10 6" xfId="23339"/>
    <cellStyle name="60% — акцент1 2 10 6" xfId="18890"/>
    <cellStyle name="60% - Акцент1 2 10 7" xfId="18144"/>
    <cellStyle name="60% — акцент1 2 10 7" xfId="28223"/>
    <cellStyle name="60% - Акцент1 2 10 8" xfId="23928"/>
    <cellStyle name="60% — акцент1 2 10 8" xfId="18172"/>
    <cellStyle name="60% - Акцент1 2 10 9" xfId="33771"/>
    <cellStyle name="60% — акцент1 2 10 9" xfId="33531"/>
    <cellStyle name="60% - Акцент1 2 11" xfId="3120"/>
    <cellStyle name="60% — акцент1 2 11" xfId="3121"/>
    <cellStyle name="60% - Акцент1 2 11 10" xfId="19493"/>
    <cellStyle name="60% — акцент1 2 11 10" xfId="18409"/>
    <cellStyle name="60% - Акцент1 2 11 11" xfId="30121"/>
    <cellStyle name="60% — акцент1 2 11 11" xfId="32781"/>
    <cellStyle name="60% - Акцент1 2 11 12" xfId="37259"/>
    <cellStyle name="60% — акцент1 2 11 12" xfId="37356"/>
    <cellStyle name="60% - Акцент1 2 11 13" xfId="41320"/>
    <cellStyle name="60% — акцент1 2 11 13" xfId="41321"/>
    <cellStyle name="60% - Акцент1 2 11 14" xfId="42224"/>
    <cellStyle name="60% — акцент1 2 11 14" xfId="42266"/>
    <cellStyle name="60% - Акцент1 2 11 15" xfId="44716"/>
    <cellStyle name="60% — акцент1 2 11 15" xfId="44887"/>
    <cellStyle name="60% - Акцент1 2 11 16" xfId="50427"/>
    <cellStyle name="60% — акцент1 2 11 16" xfId="50428"/>
    <cellStyle name="60% - Акцент1 2 11 2" xfId="7671"/>
    <cellStyle name="60% — акцент1 2 11 2" xfId="7672"/>
    <cellStyle name="60% - Акцент1 2 11 3" xfId="16345"/>
    <cellStyle name="60% — акцент1 2 11 3" xfId="16346"/>
    <cellStyle name="60% - Акцент1 2 11 4" xfId="19882"/>
    <cellStyle name="60% — акцент1 2 11 4" xfId="17698"/>
    <cellStyle name="60% - Акцент1 2 11 5" xfId="19567"/>
    <cellStyle name="60% — акцент1 2 11 5" xfId="21759"/>
    <cellStyle name="60% - Акцент1 2 11 6" xfId="16195"/>
    <cellStyle name="60% — акцент1 2 11 6" xfId="29373"/>
    <cellStyle name="60% - Акцент1 2 11 7" xfId="21850"/>
    <cellStyle name="60% — акцент1 2 11 7" xfId="26279"/>
    <cellStyle name="60% - Акцент1 2 11 8" xfId="32928"/>
    <cellStyle name="60% — акцент1 2 11 8" xfId="32674"/>
    <cellStyle name="60% - Акцент1 2 11 9" xfId="33292"/>
    <cellStyle name="60% — акцент1 2 11 9" xfId="33066"/>
    <cellStyle name="60% - Акцент1 2 12" xfId="3122"/>
    <cellStyle name="60% — акцент1 2 12" xfId="3123"/>
    <cellStyle name="60% - Акцент1 2 12 10" xfId="15483"/>
    <cellStyle name="60% — акцент1 2 12 10" xfId="36287"/>
    <cellStyle name="60% - Акцент1 2 12 11" xfId="34874"/>
    <cellStyle name="60% — акцент1 2 12 11" xfId="32875"/>
    <cellStyle name="60% - Акцент1 2 12 12" xfId="37566"/>
    <cellStyle name="60% — акцент1 2 12 12" xfId="33454"/>
    <cellStyle name="60% - Акцент1 2 12 13" xfId="41322"/>
    <cellStyle name="60% — акцент1 2 12 13" xfId="41323"/>
    <cellStyle name="60% - Акцент1 2 12 14" xfId="42111"/>
    <cellStyle name="60% — акцент1 2 12 14" xfId="41964"/>
    <cellStyle name="60% - Акцент1 2 12 15" xfId="43374"/>
    <cellStyle name="60% — акцент1 2 12 15" xfId="46096"/>
    <cellStyle name="60% - Акцент1 2 12 16" xfId="50429"/>
    <cellStyle name="60% — акцент1 2 12 16" xfId="50430"/>
    <cellStyle name="60% - Акцент1 2 12 2" xfId="7673"/>
    <cellStyle name="60% — акцент1 2 12 2" xfId="7674"/>
    <cellStyle name="60% - Акцент1 2 12 3" xfId="16347"/>
    <cellStyle name="60% — акцент1 2 12 3" xfId="16348"/>
    <cellStyle name="60% - Акцент1 2 12 4" xfId="19913"/>
    <cellStyle name="60% — акцент1 2 12 4" xfId="19912"/>
    <cellStyle name="60% - Акцент1 2 12 5" xfId="23217"/>
    <cellStyle name="60% — акцент1 2 12 5" xfId="22367"/>
    <cellStyle name="60% - Акцент1 2 12 6" xfId="29102"/>
    <cellStyle name="60% — акцент1 2 12 6" xfId="28814"/>
    <cellStyle name="60% - Акцент1 2 12 7" xfId="21554"/>
    <cellStyle name="60% — акцент1 2 12 7" xfId="31114"/>
    <cellStyle name="60% - Акцент1 2 12 8" xfId="32430"/>
    <cellStyle name="60% — акцент1 2 12 8" xfId="32175"/>
    <cellStyle name="60% - Акцент1 2 12 9" xfId="14233"/>
    <cellStyle name="60% — акцент1 2 12 9" xfId="31352"/>
    <cellStyle name="60% - Акцент1 2 13" xfId="3124"/>
    <cellStyle name="60% — акцент1 2 13" xfId="3125"/>
    <cellStyle name="60% - Акцент1 2 13 10" xfId="36084"/>
    <cellStyle name="60% — акцент1 2 13 10" xfId="35892"/>
    <cellStyle name="60% - Акцент1 2 13 11" xfId="32638"/>
    <cellStyle name="60% — акцент1 2 13 11" xfId="31454"/>
    <cellStyle name="60% - Акцент1 2 13 12" xfId="33447"/>
    <cellStyle name="60% — акцент1 2 13 12" xfId="23970"/>
    <cellStyle name="60% - Акцент1 2 13 13" xfId="41324"/>
    <cellStyle name="60% — акцент1 2 13 13" xfId="41325"/>
    <cellStyle name="60% - Акцент1 2 13 14" xfId="43192"/>
    <cellStyle name="60% — акцент1 2 13 14" xfId="43191"/>
    <cellStyle name="60% - Акцент1 2 13 15" xfId="46835"/>
    <cellStyle name="60% — акцент1 2 13 15" xfId="46247"/>
    <cellStyle name="60% - Акцент1 2 13 16" xfId="50431"/>
    <cellStyle name="60% — акцент1 2 13 16" xfId="50432"/>
    <cellStyle name="60% - Акцент1 2 13 2" xfId="7675"/>
    <cellStyle name="60% — акцент1 2 13 2" xfId="7676"/>
    <cellStyle name="60% - Акцент1 2 13 3" xfId="16349"/>
    <cellStyle name="60% — акцент1 2 13 3" xfId="16350"/>
    <cellStyle name="60% - Акцент1 2 13 4" xfId="17482"/>
    <cellStyle name="60% — акцент1 2 13 4" xfId="17587"/>
    <cellStyle name="60% - Акцент1 2 13 5" xfId="20018"/>
    <cellStyle name="60% — акцент1 2 13 5" xfId="18917"/>
    <cellStyle name="60% - Акцент1 2 13 6" xfId="28526"/>
    <cellStyle name="60% — акцент1 2 13 6" xfId="28246"/>
    <cellStyle name="60% - Акцент1 2 13 7" xfId="30839"/>
    <cellStyle name="60% — акцент1 2 13 7" xfId="30576"/>
    <cellStyle name="60% - Акцент1 2 13 8" xfId="31919"/>
    <cellStyle name="60% — акцент1 2 13 8" xfId="27325"/>
    <cellStyle name="60% - Акцент1 2 13 9" xfId="23264"/>
    <cellStyle name="60% — акцент1 2 13 9" xfId="31548"/>
    <cellStyle name="60% - Акцент1 2 14" xfId="3126"/>
    <cellStyle name="60% — акцент1 2 14" xfId="3127"/>
    <cellStyle name="60% - Акцент1 2 14 10" xfId="35695"/>
    <cellStyle name="60% — акцент1 2 14 10" xfId="35499"/>
    <cellStyle name="60% - Акцент1 2 14 11" xfId="27027"/>
    <cellStyle name="60% — акцент1 2 14 11" xfId="23489"/>
    <cellStyle name="60% - Акцент1 2 14 12" xfId="30499"/>
    <cellStyle name="60% — акцент1 2 14 12" xfId="33624"/>
    <cellStyle name="60% - Акцент1 2 14 13" xfId="41326"/>
    <cellStyle name="60% — акцент1 2 14 13" xfId="41327"/>
    <cellStyle name="60% - Акцент1 2 14 14" xfId="43190"/>
    <cellStyle name="60% — акцент1 2 14 14" xfId="46817"/>
    <cellStyle name="60% - Акцент1 2 14 15" xfId="43350"/>
    <cellStyle name="60% — акцент1 2 14 15" xfId="46454"/>
    <cellStyle name="60% - Акцент1 2 14 16" xfId="50433"/>
    <cellStyle name="60% — акцент1 2 14 16" xfId="50434"/>
    <cellStyle name="60% - Акцент1 2 14 2" xfId="7677"/>
    <cellStyle name="60% — акцент1 2 14 2" xfId="7678"/>
    <cellStyle name="60% - Акцент1 2 14 3" xfId="16351"/>
    <cellStyle name="60% — акцент1 2 14 3" xfId="16352"/>
    <cellStyle name="60% - Акцент1 2 14 4" xfId="17320"/>
    <cellStyle name="60% — акцент1 2 14 4" xfId="17098"/>
    <cellStyle name="60% - Акцент1 2 14 5" xfId="20017"/>
    <cellStyle name="60% — акцент1 2 14 5" xfId="24245"/>
    <cellStyle name="60% - Акцент1 2 14 6" xfId="23048"/>
    <cellStyle name="60% — акцент1 2 14 6" xfId="27963"/>
    <cellStyle name="60% - Акцент1 2 14 7" xfId="30316"/>
    <cellStyle name="60% — акцент1 2 14 7" xfId="30040"/>
    <cellStyle name="60% - Акцент1 2 14 8" xfId="31658"/>
    <cellStyle name="60% — акцент1 2 14 8" xfId="31409"/>
    <cellStyle name="60% - Акцент1 2 14 9" xfId="32794"/>
    <cellStyle name="60% — акцент1 2 14 9" xfId="28042"/>
    <cellStyle name="60% - Акцент1 2 15" xfId="3128"/>
    <cellStyle name="60% — акцент1 2 15" xfId="3129"/>
    <cellStyle name="60% - Акцент1 2 15 10" xfId="35307"/>
    <cellStyle name="60% — акцент1 2 15 10" xfId="35110"/>
    <cellStyle name="60% - Акцент1 2 15 11" xfId="28797"/>
    <cellStyle name="60% — акцент1 2 15 11" xfId="32154"/>
    <cellStyle name="60% - Акцент1 2 15 12" xfId="33855"/>
    <cellStyle name="60% — акцент1 2 15 12" xfId="34158"/>
    <cellStyle name="60% - Акцент1 2 15 13" xfId="41328"/>
    <cellStyle name="60% — акцент1 2 15 13" xfId="41329"/>
    <cellStyle name="60% - Акцент1 2 15 14" xfId="46653"/>
    <cellStyle name="60% — акцент1 2 15 14" xfId="46493"/>
    <cellStyle name="60% - Акцент1 2 15 15" xfId="43351"/>
    <cellStyle name="60% — акцент1 2 15 15" xfId="46565"/>
    <cellStyle name="60% - Акцент1 2 15 16" xfId="50435"/>
    <cellStyle name="60% — акцент1 2 15 16" xfId="50436"/>
    <cellStyle name="60% - Акцент1 2 15 2" xfId="7679"/>
    <cellStyle name="60% — акцент1 2 15 2" xfId="7680"/>
    <cellStyle name="60% - Акцент1 2 15 3" xfId="16353"/>
    <cellStyle name="60% — акцент1 2 15 3" xfId="16354"/>
    <cellStyle name="60% - Акцент1 2 15 4" xfId="19911"/>
    <cellStyle name="60% — акцент1 2 15 4" xfId="15833"/>
    <cellStyle name="60% - Акцент1 2 15 5" xfId="15931"/>
    <cellStyle name="60% — акцент1 2 15 5" xfId="24541"/>
    <cellStyle name="60% - Акцент1 2 15 6" xfId="21456"/>
    <cellStyle name="60% — акцент1 2 15 6" xfId="20750"/>
    <cellStyle name="60% - Акцент1 2 15 7" xfId="29777"/>
    <cellStyle name="60% — акцент1 2 15 7" xfId="29512"/>
    <cellStyle name="60% - Акцент1 2 15 8" xfId="22885"/>
    <cellStyle name="60% — акцент1 2 15 8" xfId="29983"/>
    <cellStyle name="60% - Акцент1 2 15 9" xfId="25929"/>
    <cellStyle name="60% — акцент1 2 15 9" xfId="27906"/>
    <cellStyle name="60% - Акцент1 2 16" xfId="3130"/>
    <cellStyle name="60% — акцент1 2 16" xfId="3131"/>
    <cellStyle name="60% - Акцент1 2 16 10" xfId="34907"/>
    <cellStyle name="60% — акцент1 2 16 10" xfId="32629"/>
    <cellStyle name="60% - Акцент1 2 16 11" xfId="29437"/>
    <cellStyle name="60% — акцент1 2 16 11" xfId="19734"/>
    <cellStyle name="60% - Акцент1 2 16 12" xfId="33681"/>
    <cellStyle name="60% — акцент1 2 16 12" xfId="26397"/>
    <cellStyle name="60% - Акцент1 2 16 13" xfId="41330"/>
    <cellStyle name="60% — акцент1 2 16 13" xfId="41331"/>
    <cellStyle name="60% - Акцент1 2 16 14" xfId="46333"/>
    <cellStyle name="60% — акцент1 2 16 14" xfId="46178"/>
    <cellStyle name="60% - Акцент1 2 16 15" xfId="46777"/>
    <cellStyle name="60% — акцент1 2 16 15" xfId="39658"/>
    <cellStyle name="60% - Акцент1 2 16 16" xfId="50437"/>
    <cellStyle name="60% — акцент1 2 16 16" xfId="50438"/>
    <cellStyle name="60% - Акцент1 2 16 2" xfId="7681"/>
    <cellStyle name="60% — акцент1 2 16 2" xfId="7682"/>
    <cellStyle name="60% - Акцент1 2 16 3" xfId="16355"/>
    <cellStyle name="60% — акцент1 2 16 3" xfId="16356"/>
    <cellStyle name="60% - Акцент1 2 16 4" xfId="19910"/>
    <cellStyle name="60% — акцент1 2 16 4" xfId="15832"/>
    <cellStyle name="60% - Акцент1 2 16 5" xfId="20019"/>
    <cellStyle name="60% — акцент1 2 16 5" xfId="24866"/>
    <cellStyle name="60% - Акцент1 2 16 6" xfId="22014"/>
    <cellStyle name="60% — акцент1 2 16 6" xfId="26427"/>
    <cellStyle name="60% - Акцент1 2 16 7" xfId="18006"/>
    <cellStyle name="60% — акцент1 2 16 7" xfId="19162"/>
    <cellStyle name="60% - Акцент1 2 16 8" xfId="30778"/>
    <cellStyle name="60% — акцент1 2 16 8" xfId="25225"/>
    <cellStyle name="60% - Акцент1 2 16 9" xfId="32894"/>
    <cellStyle name="60% — акцент1 2 16 9" xfId="18815"/>
    <cellStyle name="60% - Акцент1 2 17" xfId="7667"/>
    <cellStyle name="60% — акцент1 2 17" xfId="7668"/>
    <cellStyle name="60% - Акцент1 2 18" xfId="16341"/>
    <cellStyle name="60% — акцент1 2 18" xfId="16342"/>
    <cellStyle name="60% - Акцент1 2 19" xfId="22392"/>
    <cellStyle name="60% — акцент1 2 19" xfId="22091"/>
    <cellStyle name="60% - Акцент1 2 2" xfId="3132"/>
    <cellStyle name="60% — акцент1 2 2" xfId="3133"/>
    <cellStyle name="60% - Акцент1 2 2 10" xfId="31570"/>
    <cellStyle name="60% — акцент1 2 2 10" xfId="25985"/>
    <cellStyle name="60% - Акцент1 2 2 11" xfId="35277"/>
    <cellStyle name="60% — акцент1 2 2 11" xfId="32375"/>
    <cellStyle name="60% - Акцент1 2 2 12" xfId="34300"/>
    <cellStyle name="60% — акцент1 2 2 12" xfId="35275"/>
    <cellStyle name="60% - Акцент1 2 2 13" xfId="41332"/>
    <cellStyle name="60% — акцент1 2 2 13" xfId="41333"/>
    <cellStyle name="60% - Акцент1 2 2 14" xfId="46026"/>
    <cellStyle name="60% — акцент1 2 2 14" xfId="45869"/>
    <cellStyle name="60% - Акцент1 2 2 15" xfId="42926"/>
    <cellStyle name="60% — акцент1 2 2 15" xfId="41924"/>
    <cellStyle name="60% - Акцент1 2 2 16" xfId="50439"/>
    <cellStyle name="60% — акцент1 2 2 16" xfId="50440"/>
    <cellStyle name="60% - Акцент1 2 2 2" xfId="7683"/>
    <cellStyle name="60% — акцент1 2 2 2" xfId="7684"/>
    <cellStyle name="60% - Акцент1 2 2 3" xfId="16357"/>
    <cellStyle name="60% — акцент1 2 2 3" xfId="16358"/>
    <cellStyle name="60% - Акцент1 2 2 4" xfId="19909"/>
    <cellStyle name="60% — акцент1 2 2 4" xfId="15831"/>
    <cellStyle name="60% - Акцент1 2 2 5" xfId="15932"/>
    <cellStyle name="60% — акцент1 2 2 5" xfId="25126"/>
    <cellStyle name="60% - Акцент1 2 2 6" xfId="27490"/>
    <cellStyle name="60% — акцент1 2 2 6" xfId="19423"/>
    <cellStyle name="60% - Акцент1 2 2 7" xfId="22464"/>
    <cellStyle name="60% — акцент1 2 2 7" xfId="22140"/>
    <cellStyle name="60% - Акцент1 2 2 8" xfId="24035"/>
    <cellStyle name="60% — акцент1 2 2 8" xfId="23779"/>
    <cellStyle name="60% - Акцент1 2 2 9" xfId="18701"/>
    <cellStyle name="60% — акцент1 2 2 9" xfId="24339"/>
    <cellStyle name="60% - Акцент1 2 20" xfId="21353"/>
    <cellStyle name="60% — акцент1 2 20" xfId="21953"/>
    <cellStyle name="60% - Акцент1 2 21" xfId="20291"/>
    <cellStyle name="60% — акцент1 2 21" xfId="14812"/>
    <cellStyle name="60% - Акцент1 2 22" xfId="16891"/>
    <cellStyle name="60% — акцент1 2 22" xfId="27455"/>
    <cellStyle name="60% - Акцент1 2 23" xfId="18356"/>
    <cellStyle name="60% — акцент1 2 23" xfId="29300"/>
    <cellStyle name="60% - Акцент1 2 24" xfId="34230"/>
    <cellStyle name="60% — акцент1 2 24" xfId="33995"/>
    <cellStyle name="60% - Акцент1 2 25" xfId="17299"/>
    <cellStyle name="60% — акцент1 2 25" xfId="21904"/>
    <cellStyle name="60% - Акцент1 2 26" xfId="34530"/>
    <cellStyle name="60% — акцент1 2 26" xfId="35623"/>
    <cellStyle name="60% - Акцент1 2 27" xfId="36750"/>
    <cellStyle name="60% — акцент1 2 27" xfId="33697"/>
    <cellStyle name="60% - Акцент1 2 28" xfId="41316"/>
    <cellStyle name="60% — акцент1 2 28" xfId="41317"/>
    <cellStyle name="60% - Акцент1 2 29" xfId="43196"/>
    <cellStyle name="60% — акцент1 2 29" xfId="43195"/>
    <cellStyle name="60% - Акцент1 2 3" xfId="3134"/>
    <cellStyle name="60% — акцент1 2 3" xfId="3135"/>
    <cellStyle name="60% - Акцент1 2 3 10" xfId="25184"/>
    <cellStyle name="60% — акцент1 2 3 10" xfId="29554"/>
    <cellStyle name="60% - Акцент1 2 3 11" xfId="32634"/>
    <cellStyle name="60% — акцент1 2 3 11" xfId="29294"/>
    <cellStyle name="60% - Акцент1 2 3 12" xfId="36813"/>
    <cellStyle name="60% — акцент1 2 3 12" xfId="37569"/>
    <cellStyle name="60% - Акцент1 2 3 13" xfId="41334"/>
    <cellStyle name="60% — акцент1 2 3 13" xfId="41335"/>
    <cellStyle name="60% - Акцент1 2 3 14" xfId="43189"/>
    <cellStyle name="60% — акцент1 2 3 14" xfId="43188"/>
    <cellStyle name="60% - Акцент1 2 3 15" xfId="42925"/>
    <cellStyle name="60% — акцент1 2 3 15" xfId="44541"/>
    <cellStyle name="60% - Акцент1 2 3 16" xfId="50441"/>
    <cellStyle name="60% — акцент1 2 3 16" xfId="50442"/>
    <cellStyle name="60% - Акцент1 2 3 2" xfId="7685"/>
    <cellStyle name="60% — акцент1 2 3 2" xfId="7686"/>
    <cellStyle name="60% - Акцент1 2 3 3" xfId="16359"/>
    <cellStyle name="60% — акцент1 2 3 3" xfId="16360"/>
    <cellStyle name="60% - Акцент1 2 3 4" xfId="19908"/>
    <cellStyle name="60% — акцент1 2 3 4" xfId="15830"/>
    <cellStyle name="60% - Акцент1 2 3 5" xfId="20020"/>
    <cellStyle name="60% — акцент1 2 3 5" xfId="25443"/>
    <cellStyle name="60% - Акцент1 2 3 6" xfId="24023"/>
    <cellStyle name="60% — акцент1 2 3 6" xfId="16878"/>
    <cellStyle name="60% - Акцент1 2 3 7" xfId="17853"/>
    <cellStyle name="60% — акцент1 2 3 7" xfId="15101"/>
    <cellStyle name="60% - Акцент1 2 3 8" xfId="28427"/>
    <cellStyle name="60% — акцент1 2 3 8" xfId="30745"/>
    <cellStyle name="60% - Акцент1 2 3 9" xfId="30457"/>
    <cellStyle name="60% — акцент1 2 3 9" xfId="18293"/>
    <cellStyle name="60% - Акцент1 2 30" xfId="42946"/>
    <cellStyle name="60% — акцент1 2 30" xfId="42967"/>
    <cellStyle name="60% - Акцент1 2 31" xfId="50423"/>
    <cellStyle name="60% — акцент1 2 31" xfId="50424"/>
    <cellStyle name="60% - Акцент1 2 4" xfId="3136"/>
    <cellStyle name="60% — акцент1 2 4" xfId="3137"/>
    <cellStyle name="60% - Акцент1 2 4 10" xfId="14433"/>
    <cellStyle name="60% — акцент1 2 4 10" xfId="25769"/>
    <cellStyle name="60% - Акцент1 2 4 11" xfId="34628"/>
    <cellStyle name="60% — акцент1 2 4 11" xfId="34059"/>
    <cellStyle name="60% - Акцент1 2 4 12" xfId="36964"/>
    <cellStyle name="60% — акцент1 2 4 12" xfId="26599"/>
    <cellStyle name="60% - Акцент1 2 4 13" xfId="41336"/>
    <cellStyle name="60% — акцент1 2 4 13" xfId="41337"/>
    <cellStyle name="60% - Акцент1 2 4 14" xfId="45712"/>
    <cellStyle name="60% — акцент1 2 4 14" xfId="45560"/>
    <cellStyle name="60% - Акцент1 2 4 15" xfId="44706"/>
    <cellStyle name="60% — акцент1 2 4 15" xfId="44817"/>
    <cellStyle name="60% - Акцент1 2 4 16" xfId="50443"/>
    <cellStyle name="60% — акцент1 2 4 16" xfId="50444"/>
    <cellStyle name="60% - Акцент1 2 4 2" xfId="7687"/>
    <cellStyle name="60% — акцент1 2 4 2" xfId="7688"/>
    <cellStyle name="60% - Акцент1 2 4 3" xfId="16361"/>
    <cellStyle name="60% — акцент1 2 4 3" xfId="16362"/>
    <cellStyle name="60% - Акцент1 2 4 4" xfId="19907"/>
    <cellStyle name="60% — акцент1 2 4 4" xfId="15829"/>
    <cellStyle name="60% - Акцент1 2 4 5" xfId="15935"/>
    <cellStyle name="60% — акцент1 2 4 5" xfId="14841"/>
    <cellStyle name="60% - Акцент1 2 4 6" xfId="22450"/>
    <cellStyle name="60% — акцент1 2 4 6" xfId="27286"/>
    <cellStyle name="60% - Акцент1 2 4 7" xfId="18157"/>
    <cellStyle name="60% — акцент1 2 4 7" xfId="22439"/>
    <cellStyle name="60% - Акцент1 2 4 8" xfId="29707"/>
    <cellStyle name="60% — акцент1 2 4 8" xfId="17994"/>
    <cellStyle name="60% - Акцент1 2 4 9" xfId="33053"/>
    <cellStyle name="60% — акцент1 2 4 9" xfId="17486"/>
    <cellStyle name="60% - Акцент1 2 5" xfId="3138"/>
    <cellStyle name="60% — акцент1 2 5" xfId="3139"/>
    <cellStyle name="60% - Акцент1 2 5 10" xfId="19175"/>
    <cellStyle name="60% — акцент1 2 5 10" xfId="18681"/>
    <cellStyle name="60% - Акцент1 2 5 11" xfId="34167"/>
    <cellStyle name="60% — акцент1 2 5 11" xfId="37593"/>
    <cellStyle name="60% - Акцент1 2 5 12" xfId="35514"/>
    <cellStyle name="60% — акцент1 2 5 12" xfId="31391"/>
    <cellStyle name="60% - Акцент1 2 5 13" xfId="41338"/>
    <cellStyle name="60% — акцент1 2 5 13" xfId="41339"/>
    <cellStyle name="60% - Акцент1 2 5 14" xfId="45396"/>
    <cellStyle name="60% — акцент1 2 5 14" xfId="45237"/>
    <cellStyle name="60% - Акцент1 2 5 15" xfId="44983"/>
    <cellStyle name="60% — акцент1 2 5 15" xfId="47608"/>
    <cellStyle name="60% - Акцент1 2 5 16" xfId="50445"/>
    <cellStyle name="60% — акцент1 2 5 16" xfId="50446"/>
    <cellStyle name="60% - Акцент1 2 5 2" xfId="7689"/>
    <cellStyle name="60% — акцент1 2 5 2" xfId="7690"/>
    <cellStyle name="60% - Акцент1 2 5 3" xfId="16363"/>
    <cellStyle name="60% — акцент1 2 5 3" xfId="16364"/>
    <cellStyle name="60% - Акцент1 2 5 4" xfId="17480"/>
    <cellStyle name="60% — акцент1 2 5 4" xfId="17588"/>
    <cellStyle name="60% - Акцент1 2 5 5" xfId="20023"/>
    <cellStyle name="60% — акцент1 2 5 5" xfId="27686"/>
    <cellStyle name="60% - Акцент1 2 5 6" xfId="23202"/>
    <cellStyle name="60% — акцент1 2 5 6" xfId="22579"/>
    <cellStyle name="60% - Акцент1 2 5 7" xfId="18348"/>
    <cellStyle name="60% — акцент1 2 5 7" xfId="17434"/>
    <cellStyle name="60% - Акцент1 2 5 8" xfId="19047"/>
    <cellStyle name="60% — акцент1 2 5 8" xfId="15154"/>
    <cellStyle name="60% - Акцент1 2 5 9" xfId="20285"/>
    <cellStyle name="60% — акцент1 2 5 9" xfId="32755"/>
    <cellStyle name="60% - Акцент1 2 6" xfId="3140"/>
    <cellStyle name="60% — акцент1 2 6" xfId="3141"/>
    <cellStyle name="60% - Акцент1 2 6 10" xfId="33427"/>
    <cellStyle name="60% — акцент1 2 6 10" xfId="30283"/>
    <cellStyle name="60% - Акцент1 2 6 11" xfId="37444"/>
    <cellStyle name="60% — акцент1 2 6 11" xfId="37290"/>
    <cellStyle name="60% - Акцент1 2 6 12" xfId="33488"/>
    <cellStyle name="60% — акцент1 2 6 12" xfId="28507"/>
    <cellStyle name="60% - Акцент1 2 6 13" xfId="41340"/>
    <cellStyle name="60% — акцент1 2 6 13" xfId="41341"/>
    <cellStyle name="60% - Акцент1 2 6 14" xfId="45074"/>
    <cellStyle name="60% — акцент1 2 6 14" xfId="44910"/>
    <cellStyle name="60% - Акцент1 2 6 15" xfId="47525"/>
    <cellStyle name="60% — акцент1 2 6 15" xfId="47446"/>
    <cellStyle name="60% - Акцент1 2 6 16" xfId="50447"/>
    <cellStyle name="60% — акцент1 2 6 16" xfId="50448"/>
    <cellStyle name="60% - Акцент1 2 6 2" xfId="7691"/>
    <cellStyle name="60% — акцент1 2 6 2" xfId="7692"/>
    <cellStyle name="60% - Акцент1 2 6 3" xfId="16365"/>
    <cellStyle name="60% — акцент1 2 6 3" xfId="16366"/>
    <cellStyle name="60% - Акцент1 2 6 4" xfId="17321"/>
    <cellStyle name="60% — акцент1 2 6 4" xfId="17099"/>
    <cellStyle name="60% - Акцент1 2 6 5" xfId="27389"/>
    <cellStyle name="60% — акцент1 2 6 5" xfId="27101"/>
    <cellStyle name="60% - Акцент1 2 6 6" xfId="22892"/>
    <cellStyle name="60% — акцент1 2 6 6" xfId="19285"/>
    <cellStyle name="60% - Акцент1 2 6 7" xfId="31128"/>
    <cellStyle name="60% — акцент1 2 6 7" xfId="30852"/>
    <cellStyle name="60% - Акцент1 2 6 8" xfId="30446"/>
    <cellStyle name="60% — акцент1 2 6 8" xfId="26666"/>
    <cellStyle name="60% - Акцент1 2 6 9" xfId="28372"/>
    <cellStyle name="60% — акцент1 2 6 9" xfId="32273"/>
    <cellStyle name="60% - Акцент1 2 7" xfId="3142"/>
    <cellStyle name="60% — акцент1 2 7" xfId="3143"/>
    <cellStyle name="60% - Акцент1 2 7 10" xfId="21326"/>
    <cellStyle name="60% — акцент1 2 7 10" xfId="33957"/>
    <cellStyle name="60% - Акцент1 2 7 11" xfId="37139"/>
    <cellStyle name="60% — акцент1 2 7 11" xfId="36985"/>
    <cellStyle name="60% - Акцент1 2 7 12" xfId="31068"/>
    <cellStyle name="60% — акцент1 2 7 12" xfId="22762"/>
    <cellStyle name="60% - Акцент1 2 7 13" xfId="41342"/>
    <cellStyle name="60% — акцент1 2 7 13" xfId="41343"/>
    <cellStyle name="60% - Акцент1 2 7 14" xfId="44745"/>
    <cellStyle name="60% — акцент1 2 7 14" xfId="44580"/>
    <cellStyle name="60% - Акцент1 2 7 15" xfId="47368"/>
    <cellStyle name="60% — акцент1 2 7 15" xfId="47294"/>
    <cellStyle name="60% - Акцент1 2 7 16" xfId="50449"/>
    <cellStyle name="60% — акцент1 2 7 16" xfId="50450"/>
    <cellStyle name="60% - Акцент1 2 7 2" xfId="7693"/>
    <cellStyle name="60% — акцент1 2 7 2" xfId="7694"/>
    <cellStyle name="60% - Акцент1 2 7 3" xfId="16367"/>
    <cellStyle name="60% — акцент1 2 7 3" xfId="16368"/>
    <cellStyle name="60% - Акцент1 2 7 4" xfId="19906"/>
    <cellStyle name="60% — акцент1 2 7 4" xfId="15828"/>
    <cellStyle name="60% - Акцент1 2 7 5" xfId="26806"/>
    <cellStyle name="60% — акцент1 2 7 5" xfId="26519"/>
    <cellStyle name="60% - Акцент1 2 7 6" xfId="22765"/>
    <cellStyle name="60% — акцент1 2 7 6" xfId="17611"/>
    <cellStyle name="60% - Акцент1 2 7 7" xfId="30589"/>
    <cellStyle name="60% — акцент1 2 7 7" xfId="30329"/>
    <cellStyle name="60% - Акцент1 2 7 8" xfId="27654"/>
    <cellStyle name="60% — акцент1 2 7 8" xfId="21775"/>
    <cellStyle name="60% - Акцент1 2 7 9" xfId="19540"/>
    <cellStyle name="60% — акцент1 2 7 9" xfId="29948"/>
    <cellStyle name="60% - Акцент1 2 8" xfId="3144"/>
    <cellStyle name="60% — акцент1 2 8" xfId="3145"/>
    <cellStyle name="60% - Акцент1 2 8 10" xfId="31836"/>
    <cellStyle name="60% — акцент1 2 8 10" xfId="29958"/>
    <cellStyle name="60% - Акцент1 2 8 11" xfId="36840"/>
    <cellStyle name="60% — акцент1 2 8 11" xfId="36684"/>
    <cellStyle name="60% - Акцент1 2 8 12" xfId="15572"/>
    <cellStyle name="60% — акцент1 2 8 12" xfId="31108"/>
    <cellStyle name="60% - Акцент1 2 8 13" xfId="41344"/>
    <cellStyle name="60% — акцент1 2 8 13" xfId="41345"/>
    <cellStyle name="60% - Акцент1 2 8 14" xfId="43187"/>
    <cellStyle name="60% — акцент1 2 8 14" xfId="42327"/>
    <cellStyle name="60% - Акцент1 2 8 15" xfId="47216"/>
    <cellStyle name="60% — акцент1 2 8 15" xfId="47135"/>
    <cellStyle name="60% - Акцент1 2 8 16" xfId="50451"/>
    <cellStyle name="60% — акцент1 2 8 16" xfId="50452"/>
    <cellStyle name="60% - Акцент1 2 8 2" xfId="7695"/>
    <cellStyle name="60% — акцент1 2 8 2" xfId="7696"/>
    <cellStyle name="60% - Акцент1 2 8 3" xfId="16369"/>
    <cellStyle name="60% — акцент1 2 8 3" xfId="16370"/>
    <cellStyle name="60% - Акцент1 2 8 4" xfId="19905"/>
    <cellStyle name="60% — акцент1 2 8 4" xfId="15827"/>
    <cellStyle name="60% - Акцент1 2 8 5" xfId="18920"/>
    <cellStyle name="60% — акцент1 2 8 5" xfId="26231"/>
    <cellStyle name="60% - Акцент1 2 8 6" xfId="17823"/>
    <cellStyle name="60% — акцент1 2 8 6" xfId="19997"/>
    <cellStyle name="60% - Акцент1 2 8 7" xfId="30053"/>
    <cellStyle name="60% — акцент1 2 8 7" xfId="18019"/>
    <cellStyle name="60% - Акцент1 2 8 8" xfId="26687"/>
    <cellStyle name="60% — акцент1 2 8 8" xfId="32929"/>
    <cellStyle name="60% - Акцент1 2 8 9" xfId="30124"/>
    <cellStyle name="60% — акцент1 2 8 9" xfId="16091"/>
    <cellStyle name="60% - Акцент1 2 9" xfId="3146"/>
    <cellStyle name="60% — акцент1 2 9" xfId="3147"/>
    <cellStyle name="60% - Акцент1 2 9 10" xfId="21403"/>
    <cellStyle name="60% — акцент1 2 9 10" xfId="30793"/>
    <cellStyle name="60% - Акцент1 2 9 11" xfId="33718"/>
    <cellStyle name="60% — акцент1 2 9 11" xfId="33478"/>
    <cellStyle name="60% - Акцент1 2 9 12" xfId="33622"/>
    <cellStyle name="60% — акцент1 2 9 12" xfId="34367"/>
    <cellStyle name="60% - Акцент1 2 9 13" xfId="41346"/>
    <cellStyle name="60% — акцент1 2 9 13" xfId="41347"/>
    <cellStyle name="60% - Акцент1 2 9 14" xfId="43186"/>
    <cellStyle name="60% — акцент1 2 9 14" xfId="43185"/>
    <cellStyle name="60% - Акцент1 2 9 15" xfId="47056"/>
    <cellStyle name="60% — акцент1 2 9 15" xfId="46978"/>
    <cellStyle name="60% - Акцент1 2 9 16" xfId="50453"/>
    <cellStyle name="60% — акцент1 2 9 16" xfId="50454"/>
    <cellStyle name="60% - Акцент1 2 9 2" xfId="7697"/>
    <cellStyle name="60% — акцент1 2 9 2" xfId="7698"/>
    <cellStyle name="60% - Акцент1 2 9 3" xfId="16371"/>
    <cellStyle name="60% — акцент1 2 9 3" xfId="16372"/>
    <cellStyle name="60% - Акцент1 2 9 4" xfId="19904"/>
    <cellStyle name="60% — акцент1 2 9 4" xfId="15826"/>
    <cellStyle name="60% - Акцент1 2 9 5" xfId="25947"/>
    <cellStyle name="60% — акцент1 2 9 5" xfId="25652"/>
    <cellStyle name="60% - Акцент1 2 9 6" xfId="29374"/>
    <cellStyle name="60% — акцент1 2 9 6" xfId="29103"/>
    <cellStyle name="60% - Акцент1 2 9 7" xfId="29790"/>
    <cellStyle name="60% — акцент1 2 9 7" xfId="29526"/>
    <cellStyle name="60% - Акцент1 2 9 8" xfId="32675"/>
    <cellStyle name="60% — акцент1 2 9 8" xfId="32431"/>
    <cellStyle name="60% - Акцент1 2 9 9" xfId="28117"/>
    <cellStyle name="60% — акцент1 2 9 9" xfId="30405"/>
    <cellStyle name="60% — акцент1 20" xfId="3148"/>
    <cellStyle name="60% — акцент1 20 2" xfId="7699"/>
    <cellStyle name="60% — акцент1 21" xfId="3149"/>
    <cellStyle name="60% — акцент1 21 2" xfId="7700"/>
    <cellStyle name="60% — акцент1 22" xfId="3150"/>
    <cellStyle name="60% — акцент1 22 2" xfId="7701"/>
    <cellStyle name="60% — акцент1 23" xfId="4045"/>
    <cellStyle name="60% — акцент1 24" xfId="4271"/>
    <cellStyle name="60% — акцент1 25" xfId="4590"/>
    <cellStyle name="60% — акцент1 26" xfId="4794"/>
    <cellStyle name="60% — акцент1 27" xfId="4998"/>
    <cellStyle name="60% — акцент1 28" xfId="7648"/>
    <cellStyle name="60% — акцент1 29" xfId="8892"/>
    <cellStyle name="60% - Акцент1 3" xfId="3151"/>
    <cellStyle name="60% — акцент1 3" xfId="3152"/>
    <cellStyle name="60% - Акцент1 3 10" xfId="18345"/>
    <cellStyle name="60% — акцент1 3 10" xfId="32021"/>
    <cellStyle name="60% - Акцент1 3 11" xfId="31001"/>
    <cellStyle name="60% — акцент1 3 11" xfId="26103"/>
    <cellStyle name="60% - Акцент1 3 12" xfId="33268"/>
    <cellStyle name="60% — акцент1 3 12" xfId="34178"/>
    <cellStyle name="60% - Акцент1 3 13" xfId="41351"/>
    <cellStyle name="60% — акцент1 3 13" xfId="41352"/>
    <cellStyle name="60% - Акцент1 3 14" xfId="43182"/>
    <cellStyle name="60% — акцент1 3 14" xfId="43181"/>
    <cellStyle name="60% - Акцент1 3 15" xfId="41873"/>
    <cellStyle name="60% — акцент1 3 15" xfId="46725"/>
    <cellStyle name="60% - Акцент1 3 16" xfId="50455"/>
    <cellStyle name="60% — акцент1 3 16" xfId="50456"/>
    <cellStyle name="60% - Акцент1 3 2" xfId="7702"/>
    <cellStyle name="60% — акцент1 3 2" xfId="3153"/>
    <cellStyle name="60% — акцент1 3 2 2" xfId="7704"/>
    <cellStyle name="60% - Акцент1 3 3" xfId="16376"/>
    <cellStyle name="60% — акцент1 3 3" xfId="7703"/>
    <cellStyle name="60% - Акцент1 3 4" xfId="24700"/>
    <cellStyle name="60% — акцент1 3 4" xfId="16377"/>
    <cellStyle name="60% - Акцент1 3 5" xfId="18252"/>
    <cellStyle name="60% — акцент1 3 5" xfId="24410"/>
    <cellStyle name="60% - Акцент1 3 6" xfId="27964"/>
    <cellStyle name="60% — акцент1 3 6" xfId="22280"/>
    <cellStyle name="60% - Акцент1 3 7" xfId="17623"/>
    <cellStyle name="60% — акцент1 3 7" xfId="15516"/>
    <cellStyle name="60% - Акцент1 3 8" xfId="31410"/>
    <cellStyle name="60% — акцент1 3 8" xfId="14651"/>
    <cellStyle name="60% - Акцент1 3 9" xfId="31761"/>
    <cellStyle name="60% — акцент1 3 9" xfId="30921"/>
    <cellStyle name="60% — акцент1 30" xfId="9211"/>
    <cellStyle name="60% — акцент1 31" xfId="9529"/>
    <cellStyle name="60% — акцент1 32" xfId="9847"/>
    <cellStyle name="60% — акцент1 33" xfId="10165"/>
    <cellStyle name="60% — акцент1 34" xfId="10483"/>
    <cellStyle name="60% — акцент1 35" xfId="10801"/>
    <cellStyle name="60% — акцент1 36" xfId="11119"/>
    <cellStyle name="60% — акцент1 37" xfId="11437"/>
    <cellStyle name="60% — акцент1 38" xfId="11755"/>
    <cellStyle name="60% — акцент1 39" xfId="12073"/>
    <cellStyle name="60% - Акцент1 4" xfId="3154"/>
    <cellStyle name="60% — акцент1 4" xfId="3155"/>
    <cellStyle name="60% - Акцент1 4 10" xfId="32225"/>
    <cellStyle name="60% — акцент1 4 10" xfId="21747"/>
    <cellStyle name="60% - Акцент1 4 11" xfId="35634"/>
    <cellStyle name="60% — акцент1 4 11" xfId="34829"/>
    <cellStyle name="60% - Акцент1 4 12" xfId="32244"/>
    <cellStyle name="60% — акцент1 4 12" xfId="38302"/>
    <cellStyle name="60% - Акцент1 4 13" xfId="41354"/>
    <cellStyle name="60% — акцент1 4 13" xfId="41355"/>
    <cellStyle name="60% - Акцент1 4 14" xfId="43179"/>
    <cellStyle name="60% — акцент1 4 14" xfId="43178"/>
    <cellStyle name="60% - Акцент1 4 15" xfId="42570"/>
    <cellStyle name="60% — акцент1 4 15" xfId="46735"/>
    <cellStyle name="60% - Акцент1 4 16" xfId="50457"/>
    <cellStyle name="60% — акцент1 4 16" xfId="50458"/>
    <cellStyle name="60% - Акцент1 4 2" xfId="7705"/>
    <cellStyle name="60% — акцент1 4 2" xfId="7706"/>
    <cellStyle name="60% - Акцент1 4 3" xfId="16379"/>
    <cellStyle name="60% — акцент1 4 3" xfId="16380"/>
    <cellStyle name="60% - Акцент1 4 4" xfId="23827"/>
    <cellStyle name="60% — акцент1 4 4" xfId="19903"/>
    <cellStyle name="60% - Акцент1 4 5" xfId="18485"/>
    <cellStyle name="60% — акцент1 4 5" xfId="14081"/>
    <cellStyle name="60% - Акцент1 4 6" xfId="22305"/>
    <cellStyle name="60% — акцент1 4 6" xfId="19431"/>
    <cellStyle name="60% - Акцент1 4 7" xfId="27033"/>
    <cellStyle name="60% — акцент1 4 7" xfId="25128"/>
    <cellStyle name="60% - Акцент1 4 8" xfId="30410"/>
    <cellStyle name="60% — акцент1 4 8" xfId="28121"/>
    <cellStyle name="60% - Акцент1 4 9" xfId="32532"/>
    <cellStyle name="60% — акцент1 4 9" xfId="32834"/>
    <cellStyle name="60% — акцент1 40" xfId="12390"/>
    <cellStyle name="60% — акцент1 41" xfId="12709"/>
    <cellStyle name="60% — акцент1 42" xfId="13026"/>
    <cellStyle name="60% — акцент1 43" xfId="13344"/>
    <cellStyle name="60% — акцент1 44" xfId="13667"/>
    <cellStyle name="60% — акцент1 45" xfId="13701"/>
    <cellStyle name="60% — акцент1 46" xfId="19764"/>
    <cellStyle name="60% — акцент1 47" xfId="21561"/>
    <cellStyle name="60% — акцент1 48" xfId="14261"/>
    <cellStyle name="60% — акцент1 49" xfId="29921"/>
    <cellStyle name="60% - Акцент1 5" xfId="3156"/>
    <cellStyle name="60% — акцент1 5" xfId="3157"/>
    <cellStyle name="60% - Акцент1 5 10" xfId="32722"/>
    <cellStyle name="60% — акцент1 5 10" xfId="33034"/>
    <cellStyle name="60% - Акцент1 5 11" xfId="33239"/>
    <cellStyle name="60% — акцент1 5 11" xfId="36258"/>
    <cellStyle name="60% - Акцент1 5 12" xfId="38221"/>
    <cellStyle name="60% — акцент1 5 12" xfId="38145"/>
    <cellStyle name="60% - Акцент1 5 13" xfId="41356"/>
    <cellStyle name="60% — акцент1 5 13" xfId="41357"/>
    <cellStyle name="60% - Акцент1 5 14" xfId="43177"/>
    <cellStyle name="60% — акцент1 5 14" xfId="43176"/>
    <cellStyle name="60% - Акцент1 5 15" xfId="45349"/>
    <cellStyle name="60% — акцент1 5 15" xfId="46736"/>
    <cellStyle name="60% - Акцент1 5 16" xfId="50459"/>
    <cellStyle name="60% — акцент1 5 16" xfId="50460"/>
    <cellStyle name="60% - Акцент1 5 2" xfId="7707"/>
    <cellStyle name="60% — акцент1 5 2" xfId="7708"/>
    <cellStyle name="60% - Акцент1 5 3" xfId="16381"/>
    <cellStyle name="60% — акцент1 5 3" xfId="16382"/>
    <cellStyle name="60% - Акцент1 5 4" xfId="19902"/>
    <cellStyle name="60% — акцент1 5 4" xfId="23544"/>
    <cellStyle name="60% - Акцент1 5 5" xfId="14174"/>
    <cellStyle name="60% — акцент1 5 5" xfId="21986"/>
    <cellStyle name="60% - Акцент1 5 6" xfId="22477"/>
    <cellStyle name="60% — акцент1 5 6" xfId="13985"/>
    <cellStyle name="60% - Акцент1 5 7" xfId="18082"/>
    <cellStyle name="60% — акцент1 5 7" xfId="23573"/>
    <cellStyle name="60% - Акцент1 5 8" xfId="28882"/>
    <cellStyle name="60% — акцент1 5 8" xfId="19069"/>
    <cellStyle name="60% - Акцент1 5 9" xfId="34687"/>
    <cellStyle name="60% — акцент1 5 9" xfId="34456"/>
    <cellStyle name="60% — акцент1 50" xfId="28153"/>
    <cellStyle name="60% — акцент1 51" xfId="26741"/>
    <cellStyle name="60% — акцент1 52" xfId="28083"/>
    <cellStyle name="60% — акцент1 53" xfId="35643"/>
    <cellStyle name="60% — акцент1 54" xfId="38686"/>
    <cellStyle name="60% — акцент1 55" xfId="41762"/>
    <cellStyle name="60% — акцент1 56" xfId="41946"/>
    <cellStyle name="60% — акцент1 57" xfId="47990"/>
    <cellStyle name="60% - Акцент1 6" xfId="3158"/>
    <cellStyle name="60% — акцент1 6" xfId="3159"/>
    <cellStyle name="60% - Акцент1 6 10" xfId="29595"/>
    <cellStyle name="60% — акцент1 6 10" xfId="34200"/>
    <cellStyle name="60% - Акцент1 6 11" xfId="29284"/>
    <cellStyle name="60% — акцент1 6 11" xfId="33016"/>
    <cellStyle name="60% - Акцент1 6 12" xfId="38067"/>
    <cellStyle name="60% — акцент1 6 12" xfId="37988"/>
    <cellStyle name="60% - Акцент1 6 13" xfId="41358"/>
    <cellStyle name="60% — акцент1 6 13" xfId="41359"/>
    <cellStyle name="60% - Акцент1 6 14" xfId="43175"/>
    <cellStyle name="60% — акцент1 6 14" xfId="43174"/>
    <cellStyle name="60% - Акцент1 6 15" xfId="45306"/>
    <cellStyle name="60% — акцент1 6 15" xfId="44713"/>
    <cellStyle name="60% - Акцент1 6 16" xfId="50461"/>
    <cellStyle name="60% — акцент1 6 16" xfId="50462"/>
    <cellStyle name="60% - Акцент1 6 2" xfId="7709"/>
    <cellStyle name="60% — акцент1 6 2" xfId="7710"/>
    <cellStyle name="60% - Акцент1 6 3" xfId="16383"/>
    <cellStyle name="60% — акцент1 6 3" xfId="16384"/>
    <cellStyle name="60% - Акцент1 6 4" xfId="23251"/>
    <cellStyle name="60% — акцент1 6 4" xfId="22971"/>
    <cellStyle name="60% - Акцент1 6 5" xfId="17945"/>
    <cellStyle name="60% — акцент1 6 5" xfId="16934"/>
    <cellStyle name="60% - Акцент1 6 6" xfId="13984"/>
    <cellStyle name="60% — акцент1 6 6" xfId="17351"/>
    <cellStyle name="60% - Акцент1 6 7" xfId="28129"/>
    <cellStyle name="60% — акцент1 6 7" xfId="13849"/>
    <cellStyle name="60% - Акцент1 6 8" xfId="27620"/>
    <cellStyle name="60% — акцент1 6 8" xfId="25266"/>
    <cellStyle name="60% - Акцент1 6 9" xfId="34227"/>
    <cellStyle name="60% — акцент1 6 9" xfId="33992"/>
    <cellStyle name="60% - Акцент1 7" xfId="3160"/>
    <cellStyle name="60% — акцент1 7" xfId="3161"/>
    <cellStyle name="60% - Акцент1 7 10" xfId="18214"/>
    <cellStyle name="60% — акцент1 7 10" xfId="24310"/>
    <cellStyle name="60% - Акцент1 7 11" xfId="28791"/>
    <cellStyle name="60% — акцент1 7 11" xfId="35198"/>
    <cellStyle name="60% - Акцент1 7 12" xfId="37905"/>
    <cellStyle name="60% — акцент1 7 12" xfId="37823"/>
    <cellStyle name="60% - Акцент1 7 13" xfId="41360"/>
    <cellStyle name="60% — акцент1 7 13" xfId="41361"/>
    <cellStyle name="60% - Акцент1 7 14" xfId="43173"/>
    <cellStyle name="60% — акцент1 7 14" xfId="43172"/>
    <cellStyle name="60% - Акцент1 7 15" xfId="44705"/>
    <cellStyle name="60% — акцент1 7 15" xfId="44818"/>
    <cellStyle name="60% - Акцент1 7 16" xfId="50463"/>
    <cellStyle name="60% — акцент1 7 16" xfId="50464"/>
    <cellStyle name="60% - Акцент1 7 2" xfId="7711"/>
    <cellStyle name="60% — акцент1 7 2" xfId="7712"/>
    <cellStyle name="60% - Акцент1 7 3" xfId="16385"/>
    <cellStyle name="60% — акцент1 7 3" xfId="16386"/>
    <cellStyle name="60% - Акцент1 7 4" xfId="22680"/>
    <cellStyle name="60% — акцент1 7 4" xfId="22393"/>
    <cellStyle name="60% - Акцент1 7 5" xfId="17248"/>
    <cellStyle name="60% — акцент1 7 5" xfId="22657"/>
    <cellStyle name="60% - Акцент1 7 6" xfId="22706"/>
    <cellStyle name="60% — акцент1 7 6" xfId="24036"/>
    <cellStyle name="60% - Акцент1 7 7" xfId="18339"/>
    <cellStyle name="60% — акцент1 7 7" xfId="22604"/>
    <cellStyle name="60% - Акцент1 7 8" xfId="29495"/>
    <cellStyle name="60% — акцент1 7 8" xfId="16921"/>
    <cellStyle name="60% - Акцент1 7 9" xfId="33768"/>
    <cellStyle name="60% — акцент1 7 9" xfId="33528"/>
    <cellStyle name="60% - Акцент1 8" xfId="3162"/>
    <cellStyle name="60% — акцент1 8" xfId="3163"/>
    <cellStyle name="60% - Акцент1 8 10" xfId="24936"/>
    <cellStyle name="60% — акцент1 8 10" xfId="31379"/>
    <cellStyle name="60% - Акцент1 8 11" xfId="30285"/>
    <cellStyle name="60% — акцент1 8 11" xfId="29132"/>
    <cellStyle name="60% - Акцент1 8 12" xfId="37744"/>
    <cellStyle name="60% — акцент1 8 12" xfId="37668"/>
    <cellStyle name="60% - Акцент1 8 13" xfId="41362"/>
    <cellStyle name="60% — акцент1 8 13" xfId="41363"/>
    <cellStyle name="60% - Акцент1 8 14" xfId="43171"/>
    <cellStyle name="60% — акцент1 8 14" xfId="43170"/>
    <cellStyle name="60% - Акцент1 8 15" xfId="46303"/>
    <cellStyle name="60% — акцент1 8 15" xfId="42989"/>
    <cellStyle name="60% - Акцент1 8 16" xfId="50465"/>
    <cellStyle name="60% — акцент1 8 16" xfId="50466"/>
    <cellStyle name="60% - Акцент1 8 2" xfId="7713"/>
    <cellStyle name="60% — акцент1 8 2" xfId="7714"/>
    <cellStyle name="60% - Акцент1 8 3" xfId="16387"/>
    <cellStyle name="60% — акцент1 8 3" xfId="16388"/>
    <cellStyle name="60% - Акцент1 8 4" xfId="22092"/>
    <cellStyle name="60% — акцент1 8 4" xfId="21802"/>
    <cellStyle name="60% - Акцент1 8 5" xfId="16983"/>
    <cellStyle name="60% — акцент1 8 5" xfId="17331"/>
    <cellStyle name="60% - Акцент1 8 6" xfId="18987"/>
    <cellStyle name="60% — акцент1 8 6" xfId="25918"/>
    <cellStyle name="60% - Акцент1 8 7" xfId="28503"/>
    <cellStyle name="60% — акцент1 8 7" xfId="23470"/>
    <cellStyle name="60% - Акцент1 8 8" xfId="29496"/>
    <cellStyle name="60% — акцент1 8 8" xfId="18437"/>
    <cellStyle name="60% - Акцент1 8 9" xfId="33289"/>
    <cellStyle name="60% — акцент1 8 9" xfId="33064"/>
    <cellStyle name="60% - Акцент1 9" xfId="3164"/>
    <cellStyle name="60% — акцент1 9" xfId="3165"/>
    <cellStyle name="60% - Акцент1 9 10" xfId="36288"/>
    <cellStyle name="60% — акцент1 9 10" xfId="36085"/>
    <cellStyle name="60% - Акцент1 9 11" xfId="20662"/>
    <cellStyle name="60% — акцент1 9 11" xfId="32760"/>
    <cellStyle name="60% - Акцент1 9 12" xfId="34831"/>
    <cellStyle name="60% — акцент1 9 12" xfId="36021"/>
    <cellStyle name="60% - Акцент1 9 13" xfId="41364"/>
    <cellStyle name="60% — акцент1 9 13" xfId="41365"/>
    <cellStyle name="60% - Акцент1 9 14" xfId="43167"/>
    <cellStyle name="60% — акцент1 9 14" xfId="40715"/>
    <cellStyle name="60% - Акцент1 9 15" xfId="44552"/>
    <cellStyle name="60% — акцент1 9 15" xfId="43035"/>
    <cellStyle name="60% - Акцент1 9 16" xfId="50467"/>
    <cellStyle name="60% — акцент1 9 16" xfId="50468"/>
    <cellStyle name="60% - Акцент1 9 2" xfId="7715"/>
    <cellStyle name="60% — акцент1 9 2" xfId="7716"/>
    <cellStyle name="60% - Акцент1 9 3" xfId="16389"/>
    <cellStyle name="60% — акцент1 9 3" xfId="16390"/>
    <cellStyle name="60% - Акцент1 9 4" xfId="21506"/>
    <cellStyle name="60% — акцент1 9 4" xfId="19901"/>
    <cellStyle name="60% - Акцент1 9 5" xfId="27687"/>
    <cellStyle name="60% — акцент1 9 5" xfId="27390"/>
    <cellStyle name="60% - Акцент1 9 6" xfId="14882"/>
    <cellStyle name="60% — акцент1 9 6" xfId="16980"/>
    <cellStyle name="60% - Акцент1 9 7" xfId="27568"/>
    <cellStyle name="60% — акцент1 9 7" xfId="31129"/>
    <cellStyle name="60% - Акцент1 9 8" xfId="16309"/>
    <cellStyle name="60% — акцент1 9 8" xfId="18090"/>
    <cellStyle name="60% - Акцент1 9 9" xfId="31599"/>
    <cellStyle name="60% — акцент1 9 9" xfId="28819"/>
    <cellStyle name="60% — акцент2" xfId="314"/>
    <cellStyle name="60% - Акцент2 10" xfId="3166"/>
    <cellStyle name="60% — акцент2 10" xfId="3167"/>
    <cellStyle name="60% - Акцент2 10 10" xfId="35893"/>
    <cellStyle name="60% — акцент2 10 10" xfId="35696"/>
    <cellStyle name="60% - Акцент2 10 11" xfId="30820"/>
    <cellStyle name="60% — акцент2 10 11" xfId="25831"/>
    <cellStyle name="60% - Акцент2 10 12" xfId="37412"/>
    <cellStyle name="60% — акцент2 10 12" xfId="29048"/>
    <cellStyle name="60% - Акцент2 10 13" xfId="41366"/>
    <cellStyle name="60% — акцент2 10 13" xfId="41367"/>
    <cellStyle name="60% - Акцент2 10 14" xfId="43166"/>
    <cellStyle name="60% — акцент2 10 14" xfId="43165"/>
    <cellStyle name="60% - Акцент2 10 15" xfId="44984"/>
    <cellStyle name="60% — акцент2 10 15" xfId="45148"/>
    <cellStyle name="60% - Акцент2 10 16" xfId="50469"/>
    <cellStyle name="60% — акцент2 10 16" xfId="50470"/>
    <cellStyle name="60% - Акцент2 10 2" xfId="7718"/>
    <cellStyle name="60% — акцент2 10 2" xfId="7719"/>
    <cellStyle name="60% - Акцент2 10 3" xfId="16391"/>
    <cellStyle name="60% — акцент2 10 3" xfId="16392"/>
    <cellStyle name="60% - Акцент2 10 4" xfId="17700"/>
    <cellStyle name="60% — акцент2 10 4" xfId="19900"/>
    <cellStyle name="60% - Акцент2 10 5" xfId="27102"/>
    <cellStyle name="60% — акцент2 10 5" xfId="26807"/>
    <cellStyle name="60% - Акцент2 10 6" xfId="17636"/>
    <cellStyle name="60% — акцент2 10 6" xfId="14810"/>
    <cellStyle name="60% - Акцент2 10 7" xfId="30853"/>
    <cellStyle name="60% — акцент2 10 7" xfId="30590"/>
    <cellStyle name="60% - Акцент2 10 8" xfId="23924"/>
    <cellStyle name="60% — акцент2 10 8" xfId="17383"/>
    <cellStyle name="60% - Акцент2 10 9" xfId="20693"/>
    <cellStyle name="60% — акцент2 10 9" xfId="31079"/>
    <cellStyle name="60% - Акцент2 11" xfId="3168"/>
    <cellStyle name="60% — акцент2 11" xfId="3169"/>
    <cellStyle name="60% - Акцент2 11 10" xfId="35500"/>
    <cellStyle name="60% — акцент2 11 10" xfId="35308"/>
    <cellStyle name="60% - Акцент2 11 11" xfId="29991"/>
    <cellStyle name="60% — акцент2 11 11" xfId="31830"/>
    <cellStyle name="60% - Акцент2 11 12" xfId="34076"/>
    <cellStyle name="60% — акцент2 11 12" xfId="33747"/>
    <cellStyle name="60% - Акцент2 11 13" xfId="41368"/>
    <cellStyle name="60% — акцент2 11 13" xfId="41369"/>
    <cellStyle name="60% - Акцент2 11 14" xfId="43164"/>
    <cellStyle name="60% — акцент2 11 14" xfId="43163"/>
    <cellStyle name="60% - Акцент2 11 15" xfId="45309"/>
    <cellStyle name="60% — акцент2 11 15" xfId="45470"/>
    <cellStyle name="60% - Акцент2 11 16" xfId="50471"/>
    <cellStyle name="60% — акцент2 11 16" xfId="50472"/>
    <cellStyle name="60% - Акцент2 11 2" xfId="7720"/>
    <cellStyle name="60% — акцент2 11 2" xfId="7721"/>
    <cellStyle name="60% - Акцент2 11 3" xfId="16393"/>
    <cellStyle name="60% — акцент2 11 3" xfId="16394"/>
    <cellStyle name="60% - Акцент2 11 4" xfId="15823"/>
    <cellStyle name="60% — акцент2 11 4" xfId="19899"/>
    <cellStyle name="60% - Акцент2 11 5" xfId="26520"/>
    <cellStyle name="60% — акцент2 11 5" xfId="26232"/>
    <cellStyle name="60% - Акцент2 11 6" xfId="29357"/>
    <cellStyle name="60% — акцент2 11 6" xfId="29086"/>
    <cellStyle name="60% - Акцент2 11 7" xfId="30330"/>
    <cellStyle name="60% — акцент2 11 7" xfId="30054"/>
    <cellStyle name="60% - Акцент2 11 8" xfId="29050"/>
    <cellStyle name="60% — акцент2 11 8" xfId="27049"/>
    <cellStyle name="60% - Акцент2 11 9" xfId="30767"/>
    <cellStyle name="60% — акцент2 11 9" xfId="32767"/>
    <cellStyle name="60% - Акцент2 12" xfId="3170"/>
    <cellStyle name="60% — акцент2 12" xfId="3171"/>
    <cellStyle name="60% - Акцент2 12 10" xfId="35111"/>
    <cellStyle name="60% — акцент2 12 10" xfId="30022"/>
    <cellStyle name="60% - Акцент2 12 11" xfId="34071"/>
    <cellStyle name="60% — акцент2 12 11" xfId="20479"/>
    <cellStyle name="60% - Акцент2 12 12" xfId="36043"/>
    <cellStyle name="60% — акцент2 12 12" xfId="24236"/>
    <cellStyle name="60% - Акцент2 12 13" xfId="41370"/>
    <cellStyle name="60% — акцент2 12 13" xfId="41371"/>
    <cellStyle name="60% - Акцент2 12 14" xfId="43162"/>
    <cellStyle name="60% — акцент2 12 14" xfId="43161"/>
    <cellStyle name="60% - Акцент2 12 15" xfId="45631"/>
    <cellStyle name="60% — акцент2 12 15" xfId="46782"/>
    <cellStyle name="60% - Акцент2 12 16" xfId="50473"/>
    <cellStyle name="60% — акцент2 12 16" xfId="50474"/>
    <cellStyle name="60% - Акцент2 12 2" xfId="7722"/>
    <cellStyle name="60% — акцент2 12 2" xfId="7723"/>
    <cellStyle name="60% - Акцент2 12 3" xfId="16395"/>
    <cellStyle name="60% — акцент2 12 3" xfId="16396"/>
    <cellStyle name="60% - Акцент2 12 4" xfId="15822"/>
    <cellStyle name="60% — акцент2 12 4" xfId="19898"/>
    <cellStyle name="60% - Акцент2 12 5" xfId="25948"/>
    <cellStyle name="60% — акцент2 12 5" xfId="25653"/>
    <cellStyle name="60% - Акцент2 12 6" xfId="28798"/>
    <cellStyle name="60% — акцент2 12 6" xfId="28510"/>
    <cellStyle name="60% - Акцент2 12 7" xfId="29791"/>
    <cellStyle name="60% — акцент2 12 7" xfId="29527"/>
    <cellStyle name="60% - Акцент2 12 8" xfId="16266"/>
    <cellStyle name="60% — акцент2 12 8" xfId="21948"/>
    <cellStyle name="60% - Акцент2 12 9" xfId="27502"/>
    <cellStyle name="60% — акцент2 12 9" xfId="29726"/>
    <cellStyle name="60% - Акцент2 13" xfId="3172"/>
    <cellStyle name="60% — акцент2 13" xfId="3173"/>
    <cellStyle name="60% - Акцент2 13 10" xfId="28663"/>
    <cellStyle name="60% — акцент2 13 10" xfId="34908"/>
    <cellStyle name="60% - Акцент2 13 11" xfId="34785"/>
    <cellStyle name="60% — акцент2 13 11" xfId="31258"/>
    <cellStyle name="60% - Акцент2 13 12" xfId="32847"/>
    <cellStyle name="60% — акцент2 13 12" xfId="32000"/>
    <cellStyle name="60% - Акцент2 13 13" xfId="41372"/>
    <cellStyle name="60% — акцент2 13 13" xfId="41373"/>
    <cellStyle name="60% - Акцент2 13 14" xfId="43160"/>
    <cellStyle name="60% — акцент2 13 14" xfId="43159"/>
    <cellStyle name="60% - Акцент2 13 15" xfId="42988"/>
    <cellStyle name="60% — акцент2 13 15" xfId="43012"/>
    <cellStyle name="60% - Акцент2 13 16" xfId="50475"/>
    <cellStyle name="60% — акцент2 13 16" xfId="50476"/>
    <cellStyle name="60% - Акцент2 13 2" xfId="7724"/>
    <cellStyle name="60% — акцент2 13 2" xfId="7725"/>
    <cellStyle name="60% - Акцент2 13 3" xfId="16397"/>
    <cellStyle name="60% — акцент2 13 3" xfId="16398"/>
    <cellStyle name="60% - Акцент2 13 4" xfId="19883"/>
    <cellStyle name="60% — акцент2 13 4" xfId="19897"/>
    <cellStyle name="60% - Акцент2 13 5" xfId="13917"/>
    <cellStyle name="60% — акцент2 13 5" xfId="14020"/>
    <cellStyle name="60% - Акцент2 13 6" xfId="28231"/>
    <cellStyle name="60% — акцент2 13 6" xfId="27948"/>
    <cellStyle name="60% - Акцент2 13 7" xfId="28172"/>
    <cellStyle name="60% — акцент2 13 7" xfId="17810"/>
    <cellStyle name="60% - Акцент2 13 8" xfId="30433"/>
    <cellStyle name="60% — акцент2 13 8" xfId="17119"/>
    <cellStyle name="60% - Акцент2 13 9" xfId="27062"/>
    <cellStyle name="60% — акцент2 13 9" xfId="21968"/>
    <cellStyle name="60% - Акцент2 14" xfId="3174"/>
    <cellStyle name="60% — акцент2 14" xfId="3175"/>
    <cellStyle name="60% - Акцент2 14 10" xfId="19029"/>
    <cellStyle name="60% — акцент2 14 10" xfId="28962"/>
    <cellStyle name="60% - Акцент2 14 11" xfId="26091"/>
    <cellStyle name="60% — акцент2 14 11" xfId="34994"/>
    <cellStyle name="60% - Акцент2 14 12" xfId="30823"/>
    <cellStyle name="60% — акцент2 14 12" xfId="34313"/>
    <cellStyle name="60% - Акцент2 14 13" xfId="41374"/>
    <cellStyle name="60% — акцент2 14 13" xfId="41375"/>
    <cellStyle name="60% - Акцент2 14 14" xfId="42226"/>
    <cellStyle name="60% — акцент2 14 14" xfId="42264"/>
    <cellStyle name="60% - Акцент2 14 15" xfId="40485"/>
    <cellStyle name="60% — акцент2 14 15" xfId="45785"/>
    <cellStyle name="60% - Акцент2 14 16" xfId="50477"/>
    <cellStyle name="60% — акцент2 14 16" xfId="50478"/>
    <cellStyle name="60% - Акцент2 14 2" xfId="7726"/>
    <cellStyle name="60% — акцент2 14 2" xfId="7727"/>
    <cellStyle name="60% - Акцент2 14 3" xfId="16399"/>
    <cellStyle name="60% — акцент2 14 3" xfId="16400"/>
    <cellStyle name="60% - Акцент2 14 4" xfId="19896"/>
    <cellStyle name="60% — акцент2 14 4" xfId="19895"/>
    <cellStyle name="60% - Акцент2 14 5" xfId="17705"/>
    <cellStyle name="60% — акцент2 14 5" xfId="16949"/>
    <cellStyle name="60% - Акцент2 14 6" xfId="20808"/>
    <cellStyle name="60% — акцент2 14 6" xfId="22179"/>
    <cellStyle name="60% - Акцент2 14 7" xfId="24938"/>
    <cellStyle name="60% — акцент2 14 7" xfId="25144"/>
    <cellStyle name="60% - Акцент2 14 8" xfId="27853"/>
    <cellStyle name="60% — акцент2 14 8" xfId="27260"/>
    <cellStyle name="60% - Акцент2 14 9" xfId="21327"/>
    <cellStyle name="60% — акцент2 14 9" xfId="29869"/>
    <cellStyle name="60% - Акцент2 15" xfId="3176"/>
    <cellStyle name="60% — акцент2 15" xfId="3177"/>
    <cellStyle name="60% - Акцент2 15 10" xfId="30081"/>
    <cellStyle name="60% — акцент2 15 10" xfId="30510"/>
    <cellStyle name="60% - Акцент2 15 11" xfId="35971"/>
    <cellStyle name="60% — акцент2 15 11" xfId="35073"/>
    <cellStyle name="60% - Акцент2 15 12" xfId="26196"/>
    <cellStyle name="60% — акцент2 15 12" xfId="21680"/>
    <cellStyle name="60% - Акцент2 15 13" xfId="41376"/>
    <cellStyle name="60% — акцент2 15 13" xfId="41377"/>
    <cellStyle name="60% - Акцент2 15 14" xfId="42109"/>
    <cellStyle name="60% — акцент2 15 14" xfId="41962"/>
    <cellStyle name="60% - Акцент2 15 15" xfId="45942"/>
    <cellStyle name="60% — акцент2 15 15" xfId="42927"/>
    <cellStyle name="60% - Акцент2 15 16" xfId="50479"/>
    <cellStyle name="60% — акцент2 15 16" xfId="50480"/>
    <cellStyle name="60% - Акцент2 15 2" xfId="7728"/>
    <cellStyle name="60% — акцент2 15 2" xfId="7729"/>
    <cellStyle name="60% - Акцент2 15 3" xfId="16401"/>
    <cellStyle name="60% — акцент2 15 3" xfId="16402"/>
    <cellStyle name="60% - Акцент2 15 4" xfId="19894"/>
    <cellStyle name="60% — акцент2 15 4" xfId="19893"/>
    <cellStyle name="60% - Акцент2 15 5" xfId="22541"/>
    <cellStyle name="60% — акцент2 15 5" xfId="17889"/>
    <cellStyle name="60% - Акцент2 15 6" xfId="18888"/>
    <cellStyle name="60% — акцент2 15 6" xfId="17140"/>
    <cellStyle name="60% - Акцент2 15 7" xfId="14105"/>
    <cellStyle name="60% — акцент2 15 7" xfId="26012"/>
    <cellStyle name="60% - Акцент2 15 8" xfId="26977"/>
    <cellStyle name="60% — акцент2 15 8" xfId="20632"/>
    <cellStyle name="60% - Акцент2 15 9" xfId="31620"/>
    <cellStyle name="60% — акцент2 15 9" xfId="27040"/>
    <cellStyle name="60% - Акцент2 16" xfId="3178"/>
    <cellStyle name="60% — акцент2 16" xfId="3179"/>
    <cellStyle name="60% - Акцент2 16 10" xfId="32123"/>
    <cellStyle name="60% — акцент2 16 10" xfId="26608"/>
    <cellStyle name="60% - Акцент2 16 11" xfId="19299"/>
    <cellStyle name="60% — акцент2 16 11" xfId="35079"/>
    <cellStyle name="60% - Акцент2 16 12" xfId="36961"/>
    <cellStyle name="60% — акцент2 16 12" xfId="35063"/>
    <cellStyle name="60% - Акцент2 16 13" xfId="41378"/>
    <cellStyle name="60% — акцент2 16 13" xfId="41379"/>
    <cellStyle name="60% - Акцент2 16 14" xfId="43158"/>
    <cellStyle name="60% — акцент2 16 14" xfId="43157"/>
    <cellStyle name="60% - Акцент2 16 15" xfId="47609"/>
    <cellStyle name="60% — акцент2 16 15" xfId="47526"/>
    <cellStyle name="60% - Акцент2 16 16" xfId="50481"/>
    <cellStyle name="60% — акцент2 16 16" xfId="50482"/>
    <cellStyle name="60% - Акцент2 16 2" xfId="7730"/>
    <cellStyle name="60% — акцент2 16 2" xfId="7731"/>
    <cellStyle name="60% - Акцент2 16 3" xfId="16403"/>
    <cellStyle name="60% — акцент2 16 3" xfId="16404"/>
    <cellStyle name="60% - Акцент2 16 4" xfId="19892"/>
    <cellStyle name="60% — акцент2 16 4" xfId="19891"/>
    <cellStyle name="60% - Акцент2 16 5" xfId="25242"/>
    <cellStyle name="60% — акцент2 16 5" xfId="25248"/>
    <cellStyle name="60% - Акцент2 16 6" xfId="14809"/>
    <cellStyle name="60% — акцент2 16 6" xfId="21888"/>
    <cellStyle name="60% - Акцент2 16 7" xfId="21741"/>
    <cellStyle name="60% — акцент2 16 7" xfId="21981"/>
    <cellStyle name="60% - Акцент2 16 8" xfId="15545"/>
    <cellStyle name="60% — акцент2 16 8" xfId="25839"/>
    <cellStyle name="60% - Акцент2 16 9" xfId="28325"/>
    <cellStyle name="60% — акцент2 16 9" xfId="23518"/>
    <cellStyle name="60% - Акцент2 17" xfId="3180"/>
    <cellStyle name="60% — акцент2 17" xfId="3181"/>
    <cellStyle name="60% - Акцент2 17 10" xfId="19840"/>
    <cellStyle name="60% — акцент2 17 10" xfId="30028"/>
    <cellStyle name="60% - Акцент2 17 11" xfId="32346"/>
    <cellStyle name="60% — акцент2 17 11" xfId="24351"/>
    <cellStyle name="60% - Акцент2 17 12" xfId="33927"/>
    <cellStyle name="60% — акцент2 17 12" xfId="36365"/>
    <cellStyle name="60% - Акцент2 17 13" xfId="41380"/>
    <cellStyle name="60% — акцент2 17 13" xfId="41381"/>
    <cellStyle name="60% - Акцент2 17 14" xfId="43156"/>
    <cellStyle name="60% — акцент2 17 14" xfId="46815"/>
    <cellStyle name="60% - Акцент2 17 15" xfId="47447"/>
    <cellStyle name="60% — акцент2 17 15" xfId="47369"/>
    <cellStyle name="60% - Акцент2 17 16" xfId="50483"/>
    <cellStyle name="60% — акцент2 17 16" xfId="50484"/>
    <cellStyle name="60% - Акцент2 17 2" xfId="7732"/>
    <cellStyle name="60% — акцент2 17 2" xfId="7733"/>
    <cellStyle name="60% - Акцент2 17 3" xfId="16405"/>
    <cellStyle name="60% — акцент2 17 3" xfId="16406"/>
    <cellStyle name="60% - Акцент2 17 4" xfId="19890"/>
    <cellStyle name="60% — акцент2 17 4" xfId="19889"/>
    <cellStyle name="60% - Акцент2 17 5" xfId="22352"/>
    <cellStyle name="60% — акцент2 17 5" xfId="23512"/>
    <cellStyle name="60% - Акцент2 17 6" xfId="18887"/>
    <cellStyle name="60% — акцент2 17 6" xfId="16193"/>
    <cellStyle name="60% - Акцент2 17 7" xfId="25165"/>
    <cellStyle name="60% — акцент2 17 7" xfId="28210"/>
    <cellStyle name="60% - Акцент2 17 8" xfId="17694"/>
    <cellStyle name="60% — акцент2 17 8" xfId="27884"/>
    <cellStyle name="60% - Акцент2 17 9" xfId="18704"/>
    <cellStyle name="60% — акцент2 17 9" xfId="23906"/>
    <cellStyle name="60% — акцент2 18" xfId="3182"/>
    <cellStyle name="60% — акцент2 18 2" xfId="7734"/>
    <cellStyle name="60% — акцент2 19" xfId="3183"/>
    <cellStyle name="60% — акцент2 19 2" xfId="7735"/>
    <cellStyle name="60% - Акцент2 2" xfId="3184"/>
    <cellStyle name="60% — акцент2 2" xfId="3185"/>
    <cellStyle name="60% - Акцент2 2 10" xfId="3186"/>
    <cellStyle name="60% — акцент2 2 10" xfId="3187"/>
    <cellStyle name="60% - Акцент2 2 10 10" xfId="32787"/>
    <cellStyle name="60% — акцент2 2 10 10" xfId="30825"/>
    <cellStyle name="60% - Акцент2 2 10 11" xfId="17686"/>
    <cellStyle name="60% — акцент2 2 10 11" xfId="35972"/>
    <cellStyle name="60% - Акцент2 2 10 12" xfId="36454"/>
    <cellStyle name="60% — акцент2 2 10 12" xfId="37420"/>
    <cellStyle name="60% - Акцент2 2 10 13" xfId="41386"/>
    <cellStyle name="60% — акцент2 2 10 13" xfId="41387"/>
    <cellStyle name="60% - Акцент2 2 10 14" xfId="46024"/>
    <cellStyle name="60% — акцент2 2 10 14" xfId="45867"/>
    <cellStyle name="60% - Акцент2 2 10 15" xfId="46248"/>
    <cellStyle name="60% — акцент2 2 10 15" xfId="47057"/>
    <cellStyle name="60% - Акцент2 2 10 16" xfId="50487"/>
    <cellStyle name="60% — акцент2 2 10 16" xfId="50488"/>
    <cellStyle name="60% - Акцент2 2 10 2" xfId="7738"/>
    <cellStyle name="60% — акцент2 2 10 2" xfId="7739"/>
    <cellStyle name="60% - Акцент2 2 10 3" xfId="16410"/>
    <cellStyle name="60% — акцент2 2 10 3" xfId="16411"/>
    <cellStyle name="60% - Акцент2 2 10 4" xfId="19884"/>
    <cellStyle name="60% — акцент2 2 10 4" xfId="19771"/>
    <cellStyle name="60% - Акцент2 2 10 5" xfId="27670"/>
    <cellStyle name="60% — акцент2 2 10 5" xfId="27373"/>
    <cellStyle name="60% - Акцент2 2 10 6" xfId="29371"/>
    <cellStyle name="60% — акцент2 2 10 6" xfId="29100"/>
    <cellStyle name="60% - Акцент2 2 10 7" xfId="27208"/>
    <cellStyle name="60% — акцент2 2 10 7" xfId="19017"/>
    <cellStyle name="60% - Акцент2 2 10 8" xfId="30162"/>
    <cellStyle name="60% — акцент2 2 10 8" xfId="32926"/>
    <cellStyle name="60% - Акцент2 2 10 9" xfId="25773"/>
    <cellStyle name="60% — акцент2 2 10 9" xfId="15195"/>
    <cellStyle name="60% - Акцент2 2 11" xfId="3188"/>
    <cellStyle name="60% — акцент2 2 11" xfId="3189"/>
    <cellStyle name="60% - Акцент2 2 11 10" xfId="28218"/>
    <cellStyle name="60% — акцент2 2 11 10" xfId="29478"/>
    <cellStyle name="60% - Акцент2 2 11 11" xfId="32270"/>
    <cellStyle name="60% — акцент2 2 11 11" xfId="36228"/>
    <cellStyle name="60% - Акцент2 2 11 12" xfId="34859"/>
    <cellStyle name="60% — акцент2 2 11 12" xfId="31215"/>
    <cellStyle name="60% - Акцент2 2 11 13" xfId="41388"/>
    <cellStyle name="60% — акцент2 2 11 13" xfId="41389"/>
    <cellStyle name="60% - Акцент2 2 11 14" xfId="43155"/>
    <cellStyle name="60% — акцент2 2 11 14" xfId="43154"/>
    <cellStyle name="60% - Акцент2 2 11 15" xfId="46979"/>
    <cellStyle name="60% — акцент2 2 11 15" xfId="46900"/>
    <cellStyle name="60% - Акцент2 2 11 16" xfId="50489"/>
    <cellStyle name="60% — акцент2 2 11 16" xfId="50490"/>
    <cellStyle name="60% - Акцент2 2 11 2" xfId="7740"/>
    <cellStyle name="60% — акцент2 2 11 2" xfId="7741"/>
    <cellStyle name="60% - Акцент2 2 11 3" xfId="16412"/>
    <cellStyle name="60% — акцент2 2 11 3" xfId="16413"/>
    <cellStyle name="60% - Акцент2 2 11 4" xfId="17672"/>
    <cellStyle name="60% — акцент2 2 11 4" xfId="17512"/>
    <cellStyle name="60% - Акцент2 2 11 5" xfId="27085"/>
    <cellStyle name="60% — акцент2 2 11 5" xfId="26790"/>
    <cellStyle name="60% - Акцент2 2 11 6" xfId="28812"/>
    <cellStyle name="60% — акцент2 2 11 6" xfId="28524"/>
    <cellStyle name="60% - Акцент2 2 11 7" xfId="21704"/>
    <cellStyle name="60% — акцент2 2 11 7" xfId="27254"/>
    <cellStyle name="60% - Акцент2 2 11 8" xfId="32672"/>
    <cellStyle name="60% — акцент2 2 11 8" xfId="32428"/>
    <cellStyle name="60% - Акцент2 2 11 9" xfId="15256"/>
    <cellStyle name="60% — акцент2 2 11 9" xfId="30955"/>
    <cellStyle name="60% - Акцент2 2 12" xfId="3190"/>
    <cellStyle name="60% — акцент2 2 12" xfId="3191"/>
    <cellStyle name="60% - Акцент2 2 12 10" xfId="33160"/>
    <cellStyle name="60% — акцент2 2 12 10" xfId="33390"/>
    <cellStyle name="60% - Акцент2 2 12 11" xfId="29939"/>
    <cellStyle name="60% — акцент2 2 12 11" xfId="31493"/>
    <cellStyle name="60% - Акцент2 2 12 12" xfId="33253"/>
    <cellStyle name="60% — акцент2 2 12 12" xfId="36599"/>
    <cellStyle name="60% - Акцент2 2 12 13" xfId="41390"/>
    <cellStyle name="60% — акцент2 2 12 13" xfId="41391"/>
    <cellStyle name="60% - Акцент2 2 12 14" xfId="45710"/>
    <cellStyle name="60% — акцент2 2 12 14" xfId="45558"/>
    <cellStyle name="60% - Акцент2 2 12 15" xfId="42523"/>
    <cellStyle name="60% — акцент2 2 12 15" xfId="46616"/>
    <cellStyle name="60% - Акцент2 2 12 16" xfId="50491"/>
    <cellStyle name="60% — акцент2 2 12 16" xfId="50492"/>
    <cellStyle name="60% - Акцент2 2 12 2" xfId="7742"/>
    <cellStyle name="60% — акцент2 2 12 2" xfId="7743"/>
    <cellStyle name="60% - Акцент2 2 12 3" xfId="16414"/>
    <cellStyle name="60% — акцент2 2 12 3" xfId="16415"/>
    <cellStyle name="60% - Акцент2 2 12 4" xfId="17576"/>
    <cellStyle name="60% — акцент2 2 12 4" xfId="17312"/>
    <cellStyle name="60% - Акцент2 2 12 5" xfId="26503"/>
    <cellStyle name="60% — акцент2 2 12 5" xfId="26216"/>
    <cellStyle name="60% - Акцент2 2 12 6" xfId="28244"/>
    <cellStyle name="60% — акцент2 2 12 6" xfId="25550"/>
    <cellStyle name="60% - Акцент2 2 12 7" xfId="21952"/>
    <cellStyle name="60% — акцент2 2 12 7" xfId="14432"/>
    <cellStyle name="60% - Акцент2 2 12 8" xfId="32173"/>
    <cellStyle name="60% — акцент2 2 12 8" xfId="31917"/>
    <cellStyle name="60% - Акцент2 2 12 9" xfId="17418"/>
    <cellStyle name="60% — акцент2 2 12 9" xfId="26879"/>
    <cellStyle name="60% - Акцент2 2 13" xfId="3192"/>
    <cellStyle name="60% — акцент2 2 13" xfId="3193"/>
    <cellStyle name="60% - Акцент2 2 13 10" xfId="33630"/>
    <cellStyle name="60% — акцент2 2 13 10" xfId="33863"/>
    <cellStyle name="60% - Акцент2 2 13 11" xfId="14270"/>
    <cellStyle name="60% — акцент2 2 13 11" xfId="33749"/>
    <cellStyle name="60% - Акцент2 2 13 12" xfId="36751"/>
    <cellStyle name="60% — акцент2 2 13 12" xfId="36900"/>
    <cellStyle name="60% - Акцент2 2 13 13" xfId="41392"/>
    <cellStyle name="60% — акцент2 2 13 13" xfId="41393"/>
    <cellStyle name="60% - Акцент2 2 13 14" xfId="45394"/>
    <cellStyle name="60% — акцент2 2 13 14" xfId="45235"/>
    <cellStyle name="60% - Акцент2 2 13 15" xfId="42384"/>
    <cellStyle name="60% — акцент2 2 13 15" xfId="42569"/>
    <cellStyle name="60% - Акцент2 2 13 16" xfId="50493"/>
    <cellStyle name="60% — акцент2 2 13 16" xfId="50494"/>
    <cellStyle name="60% - Акцент2 2 13 2" xfId="7744"/>
    <cellStyle name="60% — акцент2 2 13 2" xfId="7745"/>
    <cellStyle name="60% - Акцент2 2 13 3" xfId="16416"/>
    <cellStyle name="60% — акцент2 2 13 3" xfId="16417"/>
    <cellStyle name="60% - Акцент2 2 13 4" xfId="17086"/>
    <cellStyle name="60% — акцент2 2 13 4" xfId="19881"/>
    <cellStyle name="60% - Акцент2 2 13 5" xfId="25933"/>
    <cellStyle name="60% — акцент2 2 13 5" xfId="18918"/>
    <cellStyle name="60% - Акцент2 2 13 6" xfId="27961"/>
    <cellStyle name="60% — акцент2 2 13 6" xfId="24937"/>
    <cellStyle name="60% - Акцент2 2 13 7" xfId="20408"/>
    <cellStyle name="60% — акцент2 2 13 7" xfId="28407"/>
    <cellStyle name="60% - Акцент2 2 13 8" xfId="31656"/>
    <cellStyle name="60% — акцент2 2 13 8" xfId="31407"/>
    <cellStyle name="60% - Акцент2 2 13 9" xfId="20276"/>
    <cellStyle name="60% — акцент2 2 13 9" xfId="29964"/>
    <cellStyle name="60% - Акцент2 2 14" xfId="3194"/>
    <cellStyle name="60% — акцент2 2 14" xfId="3195"/>
    <cellStyle name="60% - Акцент2 2 14 10" xfId="34147"/>
    <cellStyle name="60% — акцент2 2 14 10" xfId="34326"/>
    <cellStyle name="60% - Акцент2 2 14 11" xfId="33743"/>
    <cellStyle name="60% — акцент2 2 14 11" xfId="34656"/>
    <cellStyle name="60% - Акцент2 2 14 12" xfId="38303"/>
    <cellStyle name="60% — акцент2 2 14 12" xfId="38222"/>
    <cellStyle name="60% - Акцент2 2 14 13" xfId="41394"/>
    <cellStyle name="60% — акцент2 2 14 13" xfId="41395"/>
    <cellStyle name="60% - Акцент2 2 14 14" xfId="45072"/>
    <cellStyle name="60% — акцент2 2 14 14" xfId="44908"/>
    <cellStyle name="60% - Акцент2 2 14 15" xfId="46606"/>
    <cellStyle name="60% — акцент2 2 14 15" xfId="46453"/>
    <cellStyle name="60% - Акцент2 2 14 16" xfId="50495"/>
    <cellStyle name="60% — акцент2 2 14 16" xfId="50496"/>
    <cellStyle name="60% - Акцент2 2 14 2" xfId="7746"/>
    <cellStyle name="60% — акцент2 2 14 2" xfId="7747"/>
    <cellStyle name="60% - Акцент2 2 14 3" xfId="16418"/>
    <cellStyle name="60% — акцент2 2 14 3" xfId="16419"/>
    <cellStyle name="60% - Акцент2 2 14 4" xfId="15804"/>
    <cellStyle name="60% — акцент2 2 14 4" xfId="19880"/>
    <cellStyle name="60% - Акцент2 2 14 5" xfId="20021"/>
    <cellStyle name="60% — акцент2 2 14 5" xfId="18919"/>
    <cellStyle name="60% - Акцент2 2 14 6" xfId="20749"/>
    <cellStyle name="60% — акцент2 2 14 6" xfId="25859"/>
    <cellStyle name="60% - Акцент2 2 14 7" xfId="25073"/>
    <cellStyle name="60% — акцент2 2 14 7" xfId="15850"/>
    <cellStyle name="60% - Акцент2 2 14 8" xfId="24183"/>
    <cellStyle name="60% — акцент2 2 14 8" xfId="30401"/>
    <cellStyle name="60% - Акцент2 2 14 9" xfId="23500"/>
    <cellStyle name="60% — акцент2 2 14 9" xfId="28992"/>
    <cellStyle name="60% - Акцент2 2 15" xfId="3196"/>
    <cellStyle name="60% — акцент2 2 15" xfId="3197"/>
    <cellStyle name="60% - Акцент2 2 15 10" xfId="34613"/>
    <cellStyle name="60% — акцент2 2 15 10" xfId="31968"/>
    <cellStyle name="60% - Акцент2 2 15 11" xfId="14923"/>
    <cellStyle name="60% — акцент2 2 15 11" xfId="32889"/>
    <cellStyle name="60% - Акцент2 2 15 12" xfId="38146"/>
    <cellStyle name="60% — акцент2 2 15 12" xfId="38068"/>
    <cellStyle name="60% - Акцент2 2 15 13" xfId="41396"/>
    <cellStyle name="60% — акцент2 2 15 13" xfId="41397"/>
    <cellStyle name="60% - Акцент2 2 15 14" xfId="44743"/>
    <cellStyle name="60% — акцент2 2 15 14" xfId="44578"/>
    <cellStyle name="60% - Акцент2 2 15 15" xfId="42195"/>
    <cellStyle name="60% — акцент2 2 15 15" xfId="46566"/>
    <cellStyle name="60% - Акцент2 2 15 16" xfId="50497"/>
    <cellStyle name="60% — акцент2 2 15 16" xfId="50498"/>
    <cellStyle name="60% - Акцент2 2 15 2" xfId="7748"/>
    <cellStyle name="60% — акцент2 2 15 2" xfId="7749"/>
    <cellStyle name="60% - Акцент2 2 15 3" xfId="16420"/>
    <cellStyle name="60% — акцент2 2 15 3" xfId="16421"/>
    <cellStyle name="60% - Акцент2 2 15 4" xfId="15803"/>
    <cellStyle name="60% — акцент2 2 15 4" xfId="19879"/>
    <cellStyle name="60% - Акцент2 2 15 5" xfId="20022"/>
    <cellStyle name="60% — акцент2 2 15 5" xfId="22794"/>
    <cellStyle name="60% - Акцент2 2 15 6" xfId="26897"/>
    <cellStyle name="60% — акцент2 2 15 6" xfId="20574"/>
    <cellStyle name="60% - Акцент2 2 15 7" xfId="18000"/>
    <cellStyle name="60% — акцент2 2 15 7" xfId="26893"/>
    <cellStyle name="60% - Акцент2 2 15 8" xfId="30493"/>
    <cellStyle name="60% — акцент2 2 15 8" xfId="30697"/>
    <cellStyle name="60% - Акцент2 2 15 9" xfId="22055"/>
    <cellStyle name="60% — акцент2 2 15 9" xfId="14284"/>
    <cellStyle name="60% - Акцент2 2 16" xfId="3198"/>
    <cellStyle name="60% — акцент2 2 16" xfId="3199"/>
    <cellStyle name="60% - Акцент2 2 16 10" xfId="30895"/>
    <cellStyle name="60% — акцент2 2 16 10" xfId="29060"/>
    <cellStyle name="60% - Акцент2 2 16 11" xfId="19533"/>
    <cellStyle name="60% — акцент2 2 16 11" xfId="37590"/>
    <cellStyle name="60% - Акцент2 2 16 12" xfId="37989"/>
    <cellStyle name="60% — акцент2 2 16 12" xfId="37906"/>
    <cellStyle name="60% - Акцент2 2 16 13" xfId="41398"/>
    <cellStyle name="60% — акцент2 2 16 13" xfId="41399"/>
    <cellStyle name="60% - Акцент2 2 16 14" xfId="43153"/>
    <cellStyle name="60% — акцент2 2 16 14" xfId="42325"/>
    <cellStyle name="60% - Акцент2 2 16 15" xfId="46776"/>
    <cellStyle name="60% — акцент2 2 16 15" xfId="42928"/>
    <cellStyle name="60% - Акцент2 2 16 16" xfId="50499"/>
    <cellStyle name="60% — акцент2 2 16 16" xfId="50500"/>
    <cellStyle name="60% - Акцент2 2 16 2" xfId="7750"/>
    <cellStyle name="60% — акцент2 2 16 2" xfId="7751"/>
    <cellStyle name="60% - Акцент2 2 16 3" xfId="16422"/>
    <cellStyle name="60% — акцент2 2 16 3" xfId="16423"/>
    <cellStyle name="60% - Акцент2 2 16 4" xfId="15802"/>
    <cellStyle name="60% — акцент2 2 16 4" xfId="19878"/>
    <cellStyle name="60% - Акцент2 2 16 5" xfId="22987"/>
    <cellStyle name="60% — акцент2 2 16 5" xfId="23077"/>
    <cellStyle name="60% - Акцент2 2 16 6" xfId="24559"/>
    <cellStyle name="60% — акцент2 2 16 6" xfId="17410"/>
    <cellStyle name="60% - Акцент2 2 16 7" xfId="24651"/>
    <cellStyle name="60% — акцент2 2 16 7" xfId="22036"/>
    <cellStyle name="60% - Акцент2 2 16 8" xfId="24955"/>
    <cellStyle name="60% — акцент2 2 16 8" xfId="30245"/>
    <cellStyle name="60% - Акцент2 2 16 9" xfId="34688"/>
    <cellStyle name="60% — акцент2 2 16 9" xfId="34457"/>
    <cellStyle name="60% - Акцент2 2 17" xfId="7736"/>
    <cellStyle name="60% — акцент2 2 17" xfId="7737"/>
    <cellStyle name="60% - Акцент2 2 18" xfId="16408"/>
    <cellStyle name="60% — акцент2 2 18" xfId="16409"/>
    <cellStyle name="60% - Акцент2 2 19" xfId="19886"/>
    <cellStyle name="60% — акцент2 2 19" xfId="19885"/>
    <cellStyle name="60% - Акцент2 2 2" xfId="3200"/>
    <cellStyle name="60% — акцент2 2 2" xfId="3201"/>
    <cellStyle name="60% - Акцент2 2 2 10" xfId="24280"/>
    <cellStyle name="60% — акцент2 2 2 10" xfId="34617"/>
    <cellStyle name="60% - Акцент2 2 2 11" xfId="37441"/>
    <cellStyle name="60% — акцент2 2 2 11" xfId="37287"/>
    <cellStyle name="60% - Акцент2 2 2 12" xfId="37824"/>
    <cellStyle name="60% — акцент2 2 2 12" xfId="37054"/>
    <cellStyle name="60% - Акцент2 2 2 13" xfId="41400"/>
    <cellStyle name="60% — акцент2 2 2 13" xfId="41401"/>
    <cellStyle name="60% - Акцент2 2 2 14" xfId="43152"/>
    <cellStyle name="60% — акцент2 2 2 14" xfId="43151"/>
    <cellStyle name="60% - Акцент2 2 2 15" xfId="42935"/>
    <cellStyle name="60% — акцент2 2 2 15" xfId="42929"/>
    <cellStyle name="60% - Акцент2 2 2 16" xfId="50501"/>
    <cellStyle name="60% — акцент2 2 2 16" xfId="50502"/>
    <cellStyle name="60% - Акцент2 2 2 2" xfId="7752"/>
    <cellStyle name="60% — акцент2 2 2 2" xfId="7753"/>
    <cellStyle name="60% - Акцент2 2 2 3" xfId="16424"/>
    <cellStyle name="60% — акцент2 2 2 3" xfId="16425"/>
    <cellStyle name="60% - Акцент2 2 2 4" xfId="19877"/>
    <cellStyle name="60% — акцент2 2 2 4" xfId="19876"/>
    <cellStyle name="60% - Акцент2 2 2 5" xfId="23270"/>
    <cellStyle name="60% — акцент2 2 2 5" xfId="23370"/>
    <cellStyle name="60% - Акцент2 2 2 6" xfId="26107"/>
    <cellStyle name="60% — акцент2 2 2 6" xfId="22150"/>
    <cellStyle name="60% - Акцент2 2 2 7" xfId="27792"/>
    <cellStyle name="60% — акцент2 2 2 7" xfId="18225"/>
    <cellStyle name="60% - Акцент2 2 2 8" xfId="19317"/>
    <cellStyle name="60% — акцент2 2 2 8" xfId="16993"/>
    <cellStyle name="60% - Акцент2 2 2 9" xfId="34228"/>
    <cellStyle name="60% — акцент2 2 2 9" xfId="33993"/>
    <cellStyle name="60% - Акцент2 2 20" xfId="17475"/>
    <cellStyle name="60% — акцент2 2 20" xfId="17606"/>
    <cellStyle name="60% - Акцент2 2 21" xfId="18886"/>
    <cellStyle name="60% — акцент2 2 21" xfId="16194"/>
    <cellStyle name="60% - Акцент2 2 22" xfId="26632"/>
    <cellStyle name="60% — акцент2 2 22" xfId="18444"/>
    <cellStyle name="60% - Акцент2 2 23" xfId="28740"/>
    <cellStyle name="60% — акцент2 2 23" xfId="29891"/>
    <cellStyle name="60% - Акцент2 2 24" xfId="14664"/>
    <cellStyle name="60% — акцент2 2 24" xfId="29218"/>
    <cellStyle name="60% - Акцент2 2 25" xfId="32795"/>
    <cellStyle name="60% — акцент2 2 25" xfId="22744"/>
    <cellStyle name="60% - Акцент2 2 26" xfId="32102"/>
    <cellStyle name="60% — акцент2 2 26" xfId="35834"/>
    <cellStyle name="60% - Акцент2 2 27" xfId="28447"/>
    <cellStyle name="60% — акцент2 2 27" xfId="25466"/>
    <cellStyle name="60% - Акцент2 2 28" xfId="41384"/>
    <cellStyle name="60% — акцент2 2 28" xfId="41385"/>
    <cellStyle name="60% - Акцент2 2 29" xfId="46331"/>
    <cellStyle name="60% — акцент2 2 29" xfId="46176"/>
    <cellStyle name="60% - Акцент2 2 3" xfId="3202"/>
    <cellStyle name="60% — акцент2 2 3" xfId="3203"/>
    <cellStyle name="60% - Акцент2 2 3 10" xfId="24603"/>
    <cellStyle name="60% — акцент2 2 3 10" xfId="26127"/>
    <cellStyle name="60% - Акцент2 2 3 11" xfId="37136"/>
    <cellStyle name="60% — акцент2 2 3 11" xfId="36982"/>
    <cellStyle name="60% - Акцент2 2 3 12" xfId="37258"/>
    <cellStyle name="60% — акцент2 2 3 12" xfId="37745"/>
    <cellStyle name="60% - Акцент2 2 3 13" xfId="41402"/>
    <cellStyle name="60% — акцент2 2 3 13" xfId="41403"/>
    <cellStyle name="60% - Акцент2 2 3 14" xfId="43150"/>
    <cellStyle name="60% — акцент2 2 3 14" xfId="43149"/>
    <cellStyle name="60% - Акцент2 2 3 15" xfId="42930"/>
    <cellStyle name="60% — акцент2 2 3 15" xfId="42931"/>
    <cellStyle name="60% - Акцент2 2 3 16" xfId="50503"/>
    <cellStyle name="60% — акцент2 2 3 16" xfId="50504"/>
    <cellStyle name="60% - Акцент2 2 3 2" xfId="7754"/>
    <cellStyle name="60% — акцент2 2 3 2" xfId="7755"/>
    <cellStyle name="60% - Акцент2 2 3 3" xfId="16426"/>
    <cellStyle name="60% — акцент2 2 3 3" xfId="16427"/>
    <cellStyle name="60% - Акцент2 2 3 4" xfId="19875"/>
    <cellStyle name="60% — акцент2 2 3 4" xfId="19874"/>
    <cellStyle name="60% - Акцент2 2 3 5" xfId="23562"/>
    <cellStyle name="60% — акцент2 2 3 5" xfId="23652"/>
    <cellStyle name="60% - Акцент2 2 3 6" xfId="24057"/>
    <cellStyle name="60% — акцент2 2 3 6" xfId="21738"/>
    <cellStyle name="60% - Акцент2 2 3 7" xfId="28067"/>
    <cellStyle name="60% — акцент2 2 3 7" xfId="28349"/>
    <cellStyle name="60% - Акцент2 2 3 8" xfId="28609"/>
    <cellStyle name="60% — акцент2 2 3 8" xfId="21724"/>
    <cellStyle name="60% - Акцент2 2 3 9" xfId="33769"/>
    <cellStyle name="60% — акцент2 2 3 9" xfId="33529"/>
    <cellStyle name="60% - Акцент2 2 30" xfId="47136"/>
    <cellStyle name="60% — акцент2 2 30" xfId="46097"/>
    <cellStyle name="60% - Акцент2 2 31" xfId="50485"/>
    <cellStyle name="60% — акцент2 2 31" xfId="50486"/>
    <cellStyle name="60% - Акцент2 2 4" xfId="3204"/>
    <cellStyle name="60% — акцент2 2 4" xfId="3205"/>
    <cellStyle name="60% - Акцент2 2 4 10" xfId="33256"/>
    <cellStyle name="60% — акцент2 2 4 10" xfId="23505"/>
    <cellStyle name="60% - Акцент2 2 4 11" xfId="36837"/>
    <cellStyle name="60% — акцент2 2 4 11" xfId="36681"/>
    <cellStyle name="60% - Акцент2 2 4 12" xfId="37669"/>
    <cellStyle name="60% — акцент2 2 4 12" xfId="37202"/>
    <cellStyle name="60% - Акцент2 2 4 13" xfId="41404"/>
    <cellStyle name="60% — акцент2 2 4 13" xfId="41405"/>
    <cellStyle name="60% - Акцент2 2 4 14" xfId="43148"/>
    <cellStyle name="60% — акцент2 2 4 14" xfId="43147"/>
    <cellStyle name="60% - Акцент2 2 4 15" xfId="42932"/>
    <cellStyle name="60% — акцент2 2 4 15" xfId="42933"/>
    <cellStyle name="60% - Акцент2 2 4 16" xfId="50505"/>
    <cellStyle name="60% — акцент2 2 4 16" xfId="50506"/>
    <cellStyle name="60% - Акцент2 2 4 2" xfId="7756"/>
    <cellStyle name="60% — акцент2 2 4 2" xfId="7757"/>
    <cellStyle name="60% - Акцент2 2 4 3" xfId="16428"/>
    <cellStyle name="60% — акцент2 2 4 3" xfId="16429"/>
    <cellStyle name="60% - Акцент2 2 4 4" xfId="19873"/>
    <cellStyle name="60% — акцент2 2 4 4" xfId="19872"/>
    <cellStyle name="60% - Акцент2 2 4 5" xfId="23846"/>
    <cellStyle name="60% — акцент2 2 4 5" xfId="27684"/>
    <cellStyle name="60% - Акцент2 2 4 6" xfId="23416"/>
    <cellStyle name="60% — акцент2 2 4 6" xfId="25814"/>
    <cellStyle name="60% - Акцент2 2 4 7" xfId="28706"/>
    <cellStyle name="60% — акцент2 2 4 7" xfId="28925"/>
    <cellStyle name="60% - Акцент2 2 4 8" xfId="30989"/>
    <cellStyle name="60% — акцент2 2 4 8" xfId="22898"/>
    <cellStyle name="60% - Акцент2 2 4 9" xfId="33290"/>
    <cellStyle name="60% — акцент2 2 4 9" xfId="30763"/>
    <cellStyle name="60% - Акцент2 2 5" xfId="3206"/>
    <cellStyle name="60% — акцент2 2 5" xfId="3207"/>
    <cellStyle name="60% - Акцент2 2 5 10" xfId="14232"/>
    <cellStyle name="60% — акцент2 2 5 10" xfId="13852"/>
    <cellStyle name="60% - Акцент2 2 5 11" xfId="36532"/>
    <cellStyle name="60% — акцент2 2 5 11" xfId="36383"/>
    <cellStyle name="60% - Акцент2 2 5 12" xfId="25156"/>
    <cellStyle name="60% — акцент2 2 5 12" xfId="35052"/>
    <cellStyle name="60% - Акцент2 2 5 13" xfId="41406"/>
    <cellStyle name="60% — акцент2 2 5 13" xfId="41407"/>
    <cellStyle name="60% - Акцент2 2 5 14" xfId="46813"/>
    <cellStyle name="60% — акцент2 2 5 14" xfId="46649"/>
    <cellStyle name="60% - Акцент2 2 5 15" xfId="42936"/>
    <cellStyle name="60% — акцент2 2 5 15" xfId="41925"/>
    <cellStyle name="60% - Акцент2 2 5 16" xfId="50507"/>
    <cellStyle name="60% — акцент2 2 5 16" xfId="50508"/>
    <cellStyle name="60% - Акцент2 2 5 2" xfId="7758"/>
    <cellStyle name="60% — акцент2 2 5 2" xfId="7759"/>
    <cellStyle name="60% - Акцент2 2 5 3" xfId="16430"/>
    <cellStyle name="60% — акцент2 2 5 3" xfId="16431"/>
    <cellStyle name="60% - Акцент2 2 5 4" xfId="19871"/>
    <cellStyle name="60% — акцент2 2 5 4" xfId="19870"/>
    <cellStyle name="60% - Акцент2 2 5 5" xfId="27387"/>
    <cellStyle name="60% — акцент2 2 5 5" xfId="27099"/>
    <cellStyle name="60% - Акцент2 2 5 6" xfId="15225"/>
    <cellStyle name="60% — акцент2 2 5 6" xfId="22354"/>
    <cellStyle name="60% - Акцент2 2 5 7" xfId="29268"/>
    <cellStyle name="60% — акцент2 2 5 7" xfId="31126"/>
    <cellStyle name="60% - Акцент2 2 5 8" xfId="30694"/>
    <cellStyle name="60% — акцент2 2 5 8" xfId="22177"/>
    <cellStyle name="60% - Акцент2 2 5 9" xfId="22880"/>
    <cellStyle name="60% — акцент2 2 5 9" xfId="33065"/>
    <cellStyle name="60% - Акцент2 2 6" xfId="3208"/>
    <cellStyle name="60% — акцент2 2 6" xfId="3209"/>
    <cellStyle name="60% - Акцент2 2 6 10" xfId="19328"/>
    <cellStyle name="60% — акцент2 2 6 10" xfId="34709"/>
    <cellStyle name="60% - Акцент2 2 6 11" xfId="28960"/>
    <cellStyle name="60% — акцент2 2 6 11" xfId="32410"/>
    <cellStyle name="60% - Акцент2 2 6 12" xfId="36497"/>
    <cellStyle name="60% — акцент2 2 6 12" xfId="19259"/>
    <cellStyle name="60% - Акцент2 2 6 13" xfId="41408"/>
    <cellStyle name="60% — акцент2 2 6 13" xfId="41409"/>
    <cellStyle name="60% - Акцент2 2 6 14" xfId="46489"/>
    <cellStyle name="60% — акцент2 2 6 14" xfId="46329"/>
    <cellStyle name="60% - Акцент2 2 6 15" xfId="42089"/>
    <cellStyle name="60% — акцент2 2 6 15" xfId="42218"/>
    <cellStyle name="60% - Акцент2 2 6 16" xfId="50509"/>
    <cellStyle name="60% — акцент2 2 6 16" xfId="50510"/>
    <cellStyle name="60% - Акцент2 2 6 2" xfId="7760"/>
    <cellStyle name="60% — акцент2 2 6 2" xfId="7761"/>
    <cellStyle name="60% - Акцент2 2 6 3" xfId="16432"/>
    <cellStyle name="60% — акцент2 2 6 3" xfId="16433"/>
    <cellStyle name="60% - Акцент2 2 6 4" xfId="19869"/>
    <cellStyle name="60% — акцент2 2 6 4" xfId="25571"/>
    <cellStyle name="60% - Акцент2 2 6 5" xfId="26804"/>
    <cellStyle name="60% — акцент2 2 6 5" xfId="26517"/>
    <cellStyle name="60% - Акцент2 2 6 6" xfId="17334"/>
    <cellStyle name="60% — акцент2 2 6 6" xfId="19610"/>
    <cellStyle name="60% - Акцент2 2 6 7" xfId="30850"/>
    <cellStyle name="60% — акцент2 2 6 7" xfId="30587"/>
    <cellStyle name="60% - Акцент2 2 6 8" xfId="31022"/>
    <cellStyle name="60% — акцент2 2 6 8" xfId="28317"/>
    <cellStyle name="60% - Акцент2 2 6 9" xfId="31357"/>
    <cellStyle name="60% — акцент2 2 6 9" xfId="23511"/>
    <cellStyle name="60% - Акцент2 2 7" xfId="3210"/>
    <cellStyle name="60% — акцент2 2 7" xfId="3211"/>
    <cellStyle name="60% - Акцент2 2 7 10" xfId="28713"/>
    <cellStyle name="60% — акцент2 2 7 10" xfId="23668"/>
    <cellStyle name="60% - Акцент2 2 7 11" xfId="17275"/>
    <cellStyle name="60% — акцент2 2 7 11" xfId="29515"/>
    <cellStyle name="60% - Акцент2 2 7 12" xfId="27929"/>
    <cellStyle name="60% — акцент2 2 7 12" xfId="37357"/>
    <cellStyle name="60% - Акцент2 2 7 13" xfId="41410"/>
    <cellStyle name="60% — акцент2 2 7 13" xfId="41411"/>
    <cellStyle name="60% - Акцент2 2 7 14" xfId="46174"/>
    <cellStyle name="60% — акцент2 2 7 14" xfId="43146"/>
    <cellStyle name="60% - Акцент2 2 7 15" xfId="42334"/>
    <cellStyle name="60% — акцент2 2 7 15" xfId="42431"/>
    <cellStyle name="60% - Акцент2 2 7 16" xfId="50511"/>
    <cellStyle name="60% — акцент2 2 7 16" xfId="50512"/>
    <cellStyle name="60% - Акцент2 2 7 2" xfId="7762"/>
    <cellStyle name="60% — акцент2 2 7 2" xfId="7763"/>
    <cellStyle name="60% - Акцент2 2 7 3" xfId="16434"/>
    <cellStyle name="60% — акцент2 2 7 3" xfId="16435"/>
    <cellStyle name="60% - Акцент2 2 7 4" xfId="25282"/>
    <cellStyle name="60% — акцент2 2 7 4" xfId="24993"/>
    <cellStyle name="60% - Акцент2 2 7 5" xfId="23940"/>
    <cellStyle name="60% — акцент2 2 7 5" xfId="26229"/>
    <cellStyle name="60% - Акцент2 2 7 6" xfId="25113"/>
    <cellStyle name="60% — акцент2 2 7 6" xfId="29372"/>
    <cellStyle name="60% - Акцент2 2 7 7" xfId="30327"/>
    <cellStyle name="60% — акцент2 2 7 7" xfId="30051"/>
    <cellStyle name="60% - Акцент2 2 7 8" xfId="24451"/>
    <cellStyle name="60% — акцент2 2 7 8" xfId="25507"/>
    <cellStyle name="60% - Акцент2 2 7 9" xfId="14267"/>
    <cellStyle name="60% — акцент2 2 7 9" xfId="32595"/>
    <cellStyle name="60% - Акцент2 2 8" xfId="3212"/>
    <cellStyle name="60% — акцент2 2 8" xfId="3213"/>
    <cellStyle name="60% - Акцент2 2 8 10" xfId="30539"/>
    <cellStyle name="60% — акцент2 2 8 10" xfId="25171"/>
    <cellStyle name="60% - Акцент2 2 8 11" xfId="22836"/>
    <cellStyle name="60% — акцент2 2 8 11" xfId="34431"/>
    <cellStyle name="60% - Акцент2 2 8 12" xfId="37262"/>
    <cellStyle name="60% — акцент2 2 8 12" xfId="37565"/>
    <cellStyle name="60% - Акцент2 2 8 13" xfId="41412"/>
    <cellStyle name="60% — акцент2 2 8 13" xfId="41413"/>
    <cellStyle name="60% - Акцент2 2 8 14" xfId="46022"/>
    <cellStyle name="60% — акцент2 2 8 14" xfId="45865"/>
    <cellStyle name="60% - Акцент2 2 8 15" xfId="42934"/>
    <cellStyle name="60% — акцент2 2 8 15" xfId="44368"/>
    <cellStyle name="60% - Акцент2 2 8 16" xfId="50513"/>
    <cellStyle name="60% — акцент2 2 8 16" xfId="50514"/>
    <cellStyle name="60% - Акцент2 2 8 2" xfId="7764"/>
    <cellStyle name="60% — акцент2 2 8 2" xfId="7765"/>
    <cellStyle name="60% - Акцент2 2 8 3" xfId="16436"/>
    <cellStyle name="60% — акцент2 2 8 3" xfId="16437"/>
    <cellStyle name="60% - Акцент2 2 8 4" xfId="24697"/>
    <cellStyle name="60% — акцент2 2 8 4" xfId="24407"/>
    <cellStyle name="60% - Акцент2 2 8 5" xfId="25945"/>
    <cellStyle name="60% — акцент2 2 8 5" xfId="25650"/>
    <cellStyle name="60% - Акцент2 2 8 6" xfId="29101"/>
    <cellStyle name="60% — акцент2 2 8 6" xfId="28813"/>
    <cellStyle name="60% - Акцент2 2 8 7" xfId="29788"/>
    <cellStyle name="60% — акцент2 2 8 7" xfId="29524"/>
    <cellStyle name="60% - Акцент2 2 8 8" xfId="30026"/>
    <cellStyle name="60% — акцент2 2 8 8" xfId="27515"/>
    <cellStyle name="60% - Акцент2 2 8 9" xfId="18105"/>
    <cellStyle name="60% — акцент2 2 8 9" xfId="29163"/>
    <cellStyle name="60% - Акцент2 2 9" xfId="3214"/>
    <cellStyle name="60% — акцент2 2 9" xfId="3215"/>
    <cellStyle name="60% - Акцент2 2 9 10" xfId="28332"/>
    <cellStyle name="60% — акцент2 2 9 10" xfId="28723"/>
    <cellStyle name="60% - Акцент2 2 9 11" xfId="36178"/>
    <cellStyle name="60% — акцент2 2 9 11" xfId="28437"/>
    <cellStyle name="60% - Акцент2 2 9 12" xfId="29506"/>
    <cellStyle name="60% — акцент2 2 9 12" xfId="28063"/>
    <cellStyle name="60% - Акцент2 2 9 13" xfId="41414"/>
    <cellStyle name="60% — акцент2 2 9 13" xfId="41415"/>
    <cellStyle name="60% - Акцент2 2 9 14" xfId="45708"/>
    <cellStyle name="60% — акцент2 2 9 14" xfId="45556"/>
    <cellStyle name="60% - Акцент2 2 9 15" xfId="44447"/>
    <cellStyle name="60% — акцент2 2 9 15" xfId="45468"/>
    <cellStyle name="60% - Акцент2 2 9 16" xfId="50515"/>
    <cellStyle name="60% — акцент2 2 9 16" xfId="50516"/>
    <cellStyle name="60% - Акцент2 2 9 2" xfId="7766"/>
    <cellStyle name="60% — акцент2 2 9 2" xfId="7767"/>
    <cellStyle name="60% - Акцент2 2 9 3" xfId="16438"/>
    <cellStyle name="60% — акцент2 2 9 3" xfId="16439"/>
    <cellStyle name="60% - Акцент2 2 9 4" xfId="24116"/>
    <cellStyle name="60% — акцент2 2 9 4" xfId="23824"/>
    <cellStyle name="60% - Акцент2 2 9 5" xfId="17179"/>
    <cellStyle name="60% — акцент2 2 9 5" xfId="17704"/>
    <cellStyle name="60% - Акцент2 2 9 6" xfId="28525"/>
    <cellStyle name="60% — акцент2 2 9 6" xfId="28245"/>
    <cellStyle name="60% - Акцент2 2 9 7" xfId="29030"/>
    <cellStyle name="60% — акцент2 2 9 7" xfId="21457"/>
    <cellStyle name="60% - Акцент2 2 9 8" xfId="25687"/>
    <cellStyle name="60% — акцент2 2 9 8" xfId="28034"/>
    <cellStyle name="60% - Акцент2 2 9 9" xfId="17066"/>
    <cellStyle name="60% — акцент2 2 9 9" xfId="29232"/>
    <cellStyle name="60% — акцент2 20" xfId="3216"/>
    <cellStyle name="60% — акцент2 20 2" xfId="7768"/>
    <cellStyle name="60% — акцент2 21" xfId="3217"/>
    <cellStyle name="60% — акцент2 21 2" xfId="7769"/>
    <cellStyle name="60% — акцент2 22" xfId="3218"/>
    <cellStyle name="60% — акцент2 22 2" xfId="7770"/>
    <cellStyle name="60% — акцент2 23" xfId="4046"/>
    <cellStyle name="60% — акцент2 24" xfId="4272"/>
    <cellStyle name="60% — акцент2 25" xfId="4591"/>
    <cellStyle name="60% — акцент2 26" xfId="4795"/>
    <cellStyle name="60% — акцент2 27" xfId="4999"/>
    <cellStyle name="60% — акцент2 28" xfId="7717"/>
    <cellStyle name="60% — акцент2 29" xfId="8893"/>
    <cellStyle name="60% - Акцент2 3" xfId="3219"/>
    <cellStyle name="60% — акцент2 3" xfId="3220"/>
    <cellStyle name="60% - Акцент2 3 10" xfId="20089"/>
    <cellStyle name="60% — акцент2 3 10" xfId="19260"/>
    <cellStyle name="60% - Акцент2 3 11" xfId="29957"/>
    <cellStyle name="60% — акцент2 3 11" xfId="29220"/>
    <cellStyle name="60% - Акцент2 3 12" xfId="35843"/>
    <cellStyle name="60% — акцент2 3 12" xfId="35572"/>
    <cellStyle name="60% - Акцент2 3 13" xfId="41419"/>
    <cellStyle name="60% — акцент2 3 13" xfId="41420"/>
    <cellStyle name="60% - Акцент2 3 14" xfId="44906"/>
    <cellStyle name="60% — акцент2 3 14" xfId="44741"/>
    <cellStyle name="60% - Акцент2 3 15" xfId="45939"/>
    <cellStyle name="60% — акцент2 3 15" xfId="46094"/>
    <cellStyle name="60% - Акцент2 3 16" xfId="50517"/>
    <cellStyle name="60% — акцент2 3 16" xfId="50518"/>
    <cellStyle name="60% - Акцент2 3 2" xfId="7771"/>
    <cellStyle name="60% — акцент2 3 2" xfId="3221"/>
    <cellStyle name="60% — акцент2 3 2 2" xfId="7773"/>
    <cellStyle name="60% - Акцент2 3 3" xfId="16443"/>
    <cellStyle name="60% — акцент2 3 3" xfId="7772"/>
    <cellStyle name="60% - Акцент2 3 4" xfId="19867"/>
    <cellStyle name="60% — акцент2 3 4" xfId="16444"/>
    <cellStyle name="60% - Акцент2 3 5" xfId="22849"/>
    <cellStyle name="60% — акцент2 3 5" xfId="22968"/>
    <cellStyle name="60% - Акцент2 3 6" xfId="22024"/>
    <cellStyle name="60% — акцент2 3 6" xfId="21637"/>
    <cellStyle name="60% - Акцент2 3 7" xfId="18277"/>
    <cellStyle name="60% — акцент2 3 7" xfId="26716"/>
    <cellStyle name="60% - Акцент2 3 8" xfId="27764"/>
    <cellStyle name="60% — акцент2 3 8" xfId="14652"/>
    <cellStyle name="60% - Акцент2 3 9" xfId="31279"/>
    <cellStyle name="60% — акцент2 3 9" xfId="29062"/>
    <cellStyle name="60% — акцент2 30" xfId="9212"/>
    <cellStyle name="60% — акцент2 31" xfId="9530"/>
    <cellStyle name="60% — акцент2 32" xfId="9848"/>
    <cellStyle name="60% — акцент2 33" xfId="10166"/>
    <cellStyle name="60% — акцент2 34" xfId="10484"/>
    <cellStyle name="60% — акцент2 35" xfId="10802"/>
    <cellStyle name="60% — акцент2 36" xfId="11120"/>
    <cellStyle name="60% — акцент2 37" xfId="11438"/>
    <cellStyle name="60% — акцент2 38" xfId="11756"/>
    <cellStyle name="60% — акцент2 39" xfId="12074"/>
    <cellStyle name="60% - Акцент2 4" xfId="3222"/>
    <cellStyle name="60% — акцент2 4" xfId="3223"/>
    <cellStyle name="60% - Акцент2 4 10" xfId="33161"/>
    <cellStyle name="60% — акцент2 4 10" xfId="33391"/>
    <cellStyle name="60% - Акцент2 4 11" xfId="23209"/>
    <cellStyle name="60% — акцент2 4 11" xfId="33922"/>
    <cellStyle name="60% - Акцент2 4 12" xfId="35188"/>
    <cellStyle name="60% — акцент2 4 12" xfId="34985"/>
    <cellStyle name="60% - Акцент2 4 13" xfId="41422"/>
    <cellStyle name="60% — акцент2 4 13" xfId="41423"/>
    <cellStyle name="60% - Акцент2 4 14" xfId="45234"/>
    <cellStyle name="60% — акцент2 4 14" xfId="45071"/>
    <cellStyle name="60% - Акцент2 4 15" xfId="46456"/>
    <cellStyle name="60% — акцент2 4 15" xfId="46563"/>
    <cellStyle name="60% - Акцент2 4 16" xfId="50519"/>
    <cellStyle name="60% — акцент2 4 16" xfId="50520"/>
    <cellStyle name="60% - Акцент2 4 2" xfId="7774"/>
    <cellStyle name="60% — акцент2 4 2" xfId="7775"/>
    <cellStyle name="60% - Акцент2 4 3" xfId="16446"/>
    <cellStyle name="60% — акцент2 4 3" xfId="16447"/>
    <cellStyle name="60% - Акцент2 4 4" xfId="22390"/>
    <cellStyle name="60% — акцент2 4 4" xfId="22089"/>
    <cellStyle name="60% - Акцент2 4 5" xfId="16896"/>
    <cellStyle name="60% — акцент2 4 5" xfId="22574"/>
    <cellStyle name="60% - Акцент2 4 6" xfId="19235"/>
    <cellStyle name="60% — акцент2 4 6" xfId="25218"/>
    <cellStyle name="60% - Акцент2 4 7" xfId="25809"/>
    <cellStyle name="60% — акцент2 4 7" xfId="25441"/>
    <cellStyle name="60% - Акцент2 4 8" xfId="19389"/>
    <cellStyle name="60% — акцент2 4 8" xfId="18955"/>
    <cellStyle name="60% - Акцент2 4 9" xfId="28729"/>
    <cellStyle name="60% — акцент2 4 9" xfId="31762"/>
    <cellStyle name="60% — акцент2 40" xfId="12391"/>
    <cellStyle name="60% — акцент2 41" xfId="12710"/>
    <cellStyle name="60% — акцент2 42" xfId="13027"/>
    <cellStyle name="60% — акцент2 43" xfId="13345"/>
    <cellStyle name="60% — акцент2 44" xfId="13668"/>
    <cellStyle name="60% — акцент2 45" xfId="13700"/>
    <cellStyle name="60% — акцент2 46" xfId="17085"/>
    <cellStyle name="60% — акцент2 47" xfId="17173"/>
    <cellStyle name="60% — акцент2 48" xfId="26254"/>
    <cellStyle name="60% — акцент2 49" xfId="18145"/>
    <cellStyle name="60% - Акцент2 5" xfId="3224"/>
    <cellStyle name="60% — акцент2 5" xfId="3225"/>
    <cellStyle name="60% - Акцент2 5 10" xfId="36285"/>
    <cellStyle name="60% — акцент2 5 10" xfId="36082"/>
    <cellStyle name="60% - Акцент2 5 11" xfId="33319"/>
    <cellStyle name="60% — акцент2 5 11" xfId="34319"/>
    <cellStyle name="60% - Акцент2 5 12" xfId="34776"/>
    <cellStyle name="60% — акцент2 5 12" xfId="24534"/>
    <cellStyle name="60% - Акцент2 5 13" xfId="41424"/>
    <cellStyle name="60% — акцент2 5 13" xfId="41425"/>
    <cellStyle name="60% - Акцент2 5 14" xfId="44907"/>
    <cellStyle name="60% — акцент2 5 14" xfId="44742"/>
    <cellStyle name="60% - Акцент2 5 15" xfId="46779"/>
    <cellStyle name="60% — акцент2 5 15" xfId="45998"/>
    <cellStyle name="60% - Акцент2 5 16" xfId="50521"/>
    <cellStyle name="60% — акцент2 5 16" xfId="50522"/>
    <cellStyle name="60% - Акцент2 5 2" xfId="7776"/>
    <cellStyle name="60% — акцент2 5 2" xfId="7777"/>
    <cellStyle name="60% - Акцент2 5 3" xfId="16448"/>
    <cellStyle name="60% — акцент2 5 3" xfId="16449"/>
    <cellStyle name="60% - Акцент2 5 4" xfId="21799"/>
    <cellStyle name="60% — акцент2 5 4" xfId="21503"/>
    <cellStyle name="60% - Акцент2 5 5" xfId="18385"/>
    <cellStyle name="60% — акцент2 5 5" xfId="21337"/>
    <cellStyle name="60% - Акцент2 5 6" xfId="21418"/>
    <cellStyle name="60% — акцент2 5 6" xfId="22119"/>
    <cellStyle name="60% - Акцент2 5 7" xfId="20447"/>
    <cellStyle name="60% — акцент2 5 7" xfId="17844"/>
    <cellStyle name="60% - Акцент2 5 8" xfId="20290"/>
    <cellStyle name="60% — акцент2 5 8" xfId="29761"/>
    <cellStyle name="60% - Акцент2 5 9" xfId="32022"/>
    <cellStyle name="60% — акцент2 5 9" xfId="32334"/>
    <cellStyle name="60% — акцент2 50" xfId="23492"/>
    <cellStyle name="60% — акцент2 51" xfId="14766"/>
    <cellStyle name="60% — акцент2 52" xfId="30017"/>
    <cellStyle name="60% — акцент2 53" xfId="16903"/>
    <cellStyle name="60% — акцент2 54" xfId="38687"/>
    <cellStyle name="60% — акцент2 55" xfId="38720"/>
    <cellStyle name="60% — акцент2 56" xfId="42100"/>
    <cellStyle name="60% — акцент2 57" xfId="47991"/>
    <cellStyle name="60% - Акцент2 6" xfId="3226"/>
    <cellStyle name="60% — акцент2 6" xfId="3227"/>
    <cellStyle name="60% - Акцент2 6 10" xfId="35890"/>
    <cellStyle name="60% — акцент2 6 10" xfId="35693"/>
    <cellStyle name="60% - Акцент2 6 11" xfId="31885"/>
    <cellStyle name="60% — акцент2 6 11" xfId="33567"/>
    <cellStyle name="60% - Акцент2 6 12" xfId="34066"/>
    <cellStyle name="60% — акцент2 6 12" xfId="17629"/>
    <cellStyle name="60% - Акцент2 6 13" xfId="41426"/>
    <cellStyle name="60% — акцент2 6 13" xfId="41427"/>
    <cellStyle name="60% - Акцент2 6 14" xfId="44577"/>
    <cellStyle name="60% — акцент2 6 14" xfId="43144"/>
    <cellStyle name="60% - Акцент2 6 15" xfId="42990"/>
    <cellStyle name="60% — акцент2 6 15" xfId="44717"/>
    <cellStyle name="60% - Акцент2 6 16" xfId="50523"/>
    <cellStyle name="60% — акцент2 6 16" xfId="50524"/>
    <cellStyle name="60% - Акцент2 6 2" xfId="7778"/>
    <cellStyle name="60% — акцент2 6 2" xfId="7779"/>
    <cellStyle name="60% - Акцент2 6 3" xfId="16450"/>
    <cellStyle name="60% — акцент2 6 3" xfId="16451"/>
    <cellStyle name="60% - Акцент2 6 4" xfId="19835"/>
    <cellStyle name="60% — акцент2 6 4" xfId="17695"/>
    <cellStyle name="60% - Акцент2 6 5" xfId="24525"/>
    <cellStyle name="60% — акцент2 6 5" xfId="23225"/>
    <cellStyle name="60% - Акцент2 6 6" xfId="16997"/>
    <cellStyle name="60% — акцент2 6 6" xfId="25098"/>
    <cellStyle name="60% - Акцент2 6 7" xfId="23424"/>
    <cellStyle name="60% — акцент2 6 7" xfId="27924"/>
    <cellStyle name="60% - Акцент2 6 8" xfId="28789"/>
    <cellStyle name="60% — акцент2 6 8" xfId="23908"/>
    <cellStyle name="60% - Акцент2 6 9" xfId="32533"/>
    <cellStyle name="60% — акцент2 6 9" xfId="32833"/>
    <cellStyle name="60% - Акцент2 7" xfId="3228"/>
    <cellStyle name="60% — акцент2 7" xfId="3229"/>
    <cellStyle name="60% - Акцент2 7 10" xfId="35497"/>
    <cellStyle name="60% — акцент2 7 10" xfId="35305"/>
    <cellStyle name="60% - Акцент2 7 11" xfId="33972"/>
    <cellStyle name="60% — акцент2 7 11" xfId="33969"/>
    <cellStyle name="60% - Акцент2 7 12" xfId="33015"/>
    <cellStyle name="60% — акцент2 7 12" xfId="18347"/>
    <cellStyle name="60% - Акцент2 7 13" xfId="41428"/>
    <cellStyle name="60% — акцент2 7 13" xfId="41429"/>
    <cellStyle name="60% - Акцент2 7 14" xfId="41961"/>
    <cellStyle name="60% — акцент2 7 14" xfId="43145"/>
    <cellStyle name="60% - Акцент2 7 15" xfId="41941"/>
    <cellStyle name="60% — акцент2 7 15" xfId="39669"/>
    <cellStyle name="60% - Акцент2 7 16" xfId="50525"/>
    <cellStyle name="60% — акцент2 7 16" xfId="50526"/>
    <cellStyle name="60% - Акцент2 7 2" xfId="7780"/>
    <cellStyle name="60% — акцент2 7 2" xfId="7781"/>
    <cellStyle name="60% - Акцент2 7 3" xfId="16452"/>
    <cellStyle name="60% — акцент2 7 3" xfId="16453"/>
    <cellStyle name="60% - Акцент2 7 4" xfId="19866"/>
    <cellStyle name="60% — акцент2 7 4" xfId="19865"/>
    <cellStyle name="60% - Акцент2 7 5" xfId="24230"/>
    <cellStyle name="60% — акцент2 7 5" xfId="24428"/>
    <cellStyle name="60% - Акцент2 7 6" xfId="26202"/>
    <cellStyle name="60% — акцент2 7 6" xfId="18962"/>
    <cellStyle name="60% - Акцент2 7 7" xfId="25172"/>
    <cellStyle name="60% — акцент2 7 7" xfId="14708"/>
    <cellStyle name="60% - Акцент2 7 8" xfId="22294"/>
    <cellStyle name="60% — акцент2 7 8" xfId="22573"/>
    <cellStyle name="60% - Акцент2 7 9" xfId="28898"/>
    <cellStyle name="60% — акцент2 7 9" xfId="31048"/>
    <cellStyle name="60% - Акцент2 8" xfId="3230"/>
    <cellStyle name="60% — акцент2 8" xfId="3231"/>
    <cellStyle name="60% - Акцент2 8 10" xfId="35108"/>
    <cellStyle name="60% — акцент2 8 10" xfId="34905"/>
    <cellStyle name="60% - Акцент2 8 11" xfId="27177"/>
    <cellStyle name="60% — акцент2 8 11" xfId="28467"/>
    <cellStyle name="60% - Акцент2 8 12" xfId="31083"/>
    <cellStyle name="60% — акцент2 8 12" xfId="34394"/>
    <cellStyle name="60% - Акцент2 8 13" xfId="41430"/>
    <cellStyle name="60% — акцент2 8 13" xfId="41431"/>
    <cellStyle name="60% - Акцент2 8 14" xfId="40694"/>
    <cellStyle name="60% — акцент2 8 14" xfId="46814"/>
    <cellStyle name="60% - Акцент2 8 15" xfId="42938"/>
    <cellStyle name="60% — акцент2 8 15" xfId="41926"/>
    <cellStyle name="60% - Акцент2 8 16" xfId="50527"/>
    <cellStyle name="60% — акцент2 8 16" xfId="50528"/>
    <cellStyle name="60% - Акцент2 8 2" xfId="7782"/>
    <cellStyle name="60% — акцент2 8 2" xfId="7783"/>
    <cellStyle name="60% - Акцент2 8 3" xfId="16454"/>
    <cellStyle name="60% — акцент2 8 3" xfId="16455"/>
    <cellStyle name="60% - Акцент2 8 4" xfId="17487"/>
    <cellStyle name="60% — акцент2 8 4" xfId="17585"/>
    <cellStyle name="60% - Акцент2 8 5" xfId="27685"/>
    <cellStyle name="60% — акцент2 8 5" xfId="27388"/>
    <cellStyle name="60% - Акцент2 8 6" xfId="24234"/>
    <cellStyle name="60% — акцент2 8 6" xfId="21754"/>
    <cellStyle name="60% - Акцент2 8 7" xfId="14511"/>
    <cellStyle name="60% — акцент2 8 7" xfId="28778"/>
    <cellStyle name="60% - Акцент2 8 8" xfId="32927"/>
    <cellStyle name="60% — акцент2 8 8" xfId="32673"/>
    <cellStyle name="60% - Акцент2 8 9" xfId="30669"/>
    <cellStyle name="60% — акцент2 8 9" xfId="25817"/>
    <cellStyle name="60% - Акцент2 9" xfId="3232"/>
    <cellStyle name="60% — акцент2 9" xfId="3233"/>
    <cellStyle name="60% - Акцент2 9 10" xfId="15416"/>
    <cellStyle name="60% — акцент2 9 10" xfId="22201"/>
    <cellStyle name="60% - Акцент2 9 11" xfId="25851"/>
    <cellStyle name="60% — акцент2 9 11" xfId="26274"/>
    <cellStyle name="60% - Акцент2 9 12" xfId="33371"/>
    <cellStyle name="60% — акцент2 9 12" xfId="28413"/>
    <cellStyle name="60% - Акцент2 9 13" xfId="41432"/>
    <cellStyle name="60% — акцент2 9 13" xfId="41433"/>
    <cellStyle name="60% - Акцент2 9 14" xfId="46650"/>
    <cellStyle name="60% — акцент2 9 14" xfId="46490"/>
    <cellStyle name="60% - Акцент2 9 15" xfId="47607"/>
    <cellStyle name="60% — акцент2 9 15" xfId="47524"/>
    <cellStyle name="60% - Акцент2 9 16" xfId="50529"/>
    <cellStyle name="60% — акцент2 9 16" xfId="50530"/>
    <cellStyle name="60% - Акцент2 9 2" xfId="7784"/>
    <cellStyle name="60% — акцент2 9 2" xfId="7785"/>
    <cellStyle name="60% - Акцент2 9 3" xfId="16456"/>
    <cellStyle name="60% — акцент2 9 3" xfId="16457"/>
    <cellStyle name="60% - Акцент2 9 4" xfId="17318"/>
    <cellStyle name="60% — акцент2 9 4" xfId="17096"/>
    <cellStyle name="60% - Акцент2 9 5" xfId="27100"/>
    <cellStyle name="60% — акцент2 9 5" xfId="26805"/>
    <cellStyle name="60% - Акцент2 9 6" xfId="24879"/>
    <cellStyle name="60% — акцент2 9 6" xfId="25515"/>
    <cellStyle name="60% - Акцент2 9 7" xfId="21603"/>
    <cellStyle name="60% — акцент2 9 7" xfId="29349"/>
    <cellStyle name="60% - Акцент2 9 8" xfId="32429"/>
    <cellStyle name="60% — акцент2 9 8" xfId="32174"/>
    <cellStyle name="60% - Акцент2 9 9" xfId="30518"/>
    <cellStyle name="60% — акцент2 9 9" xfId="14475"/>
    <cellStyle name="60% — акцент3" xfId="315"/>
    <cellStyle name="60% - Акцент3 10" xfId="3234"/>
    <cellStyle name="60% — акцент3 10" xfId="3235"/>
    <cellStyle name="60% - Акцент3 10 10" xfId="33631"/>
    <cellStyle name="60% — акцент3 10 10" xfId="30208"/>
    <cellStyle name="60% - Акцент3 10 11" xfId="27592"/>
    <cellStyle name="60% — акцент3 10 11" xfId="34619"/>
    <cellStyle name="60% - Акцент3 10 12" xfId="34717"/>
    <cellStyle name="60% — акцент3 10 12" xfId="32598"/>
    <cellStyle name="60% - Акцент3 10 13" xfId="41434"/>
    <cellStyle name="60% — акцент3 10 13" xfId="41435"/>
    <cellStyle name="60% - Акцент3 10 14" xfId="46330"/>
    <cellStyle name="60% — акцент3 10 14" xfId="46175"/>
    <cellStyle name="60% - Акцент3 10 15" xfId="47445"/>
    <cellStyle name="60% — акцент3 10 15" xfId="47367"/>
    <cellStyle name="60% - Акцент3 10 16" xfId="50531"/>
    <cellStyle name="60% — акцент3 10 16" xfId="50532"/>
    <cellStyle name="60% - Акцент3 10 2" xfId="7787"/>
    <cellStyle name="60% — акцент3 10 2" xfId="7788"/>
    <cellStyle name="60% - Акцент3 10 3" xfId="16458"/>
    <cellStyle name="60% — акцент3 10 3" xfId="16459"/>
    <cellStyle name="60% - Акцент3 10 4" xfId="19864"/>
    <cellStyle name="60% — акцент3 10 4" xfId="15787"/>
    <cellStyle name="60% - Акцент3 10 5" xfId="26518"/>
    <cellStyle name="60% — акцент3 10 5" xfId="26230"/>
    <cellStyle name="60% - Акцент3 10 6" xfId="20684"/>
    <cellStyle name="60% — акцент3 10 6" xfId="19414"/>
    <cellStyle name="60% - Акцент3 10 7" xfId="26822"/>
    <cellStyle name="60% — акцент3 10 7" xfId="18405"/>
    <cellStyle name="60% - Акцент3 10 8" xfId="31918"/>
    <cellStyle name="60% — акцент3 10 8" xfId="31657"/>
    <cellStyle name="60% - Акцент3 10 9" xfId="30135"/>
    <cellStyle name="60% — акцент3 10 9" xfId="29575"/>
    <cellStyle name="60% - Акцент3 11" xfId="3236"/>
    <cellStyle name="60% — акцент3 11" xfId="3237"/>
    <cellStyle name="60% - Акцент3 11 10" xfId="33461"/>
    <cellStyle name="60% — акцент3 11 10" xfId="18121"/>
    <cellStyle name="60% - Акцент3 11 11" xfId="29984"/>
    <cellStyle name="60% — акцент3 11 11" xfId="30216"/>
    <cellStyle name="60% - Акцент3 11 12" xfId="29179"/>
    <cellStyle name="60% — акцент3 11 12" xfId="28140"/>
    <cellStyle name="60% - Акцент3 11 13" xfId="41436"/>
    <cellStyle name="60% — акцент3 11 13" xfId="41437"/>
    <cellStyle name="60% - Акцент3 11 14" xfId="46023"/>
    <cellStyle name="60% — акцент3 11 14" xfId="45866"/>
    <cellStyle name="60% - Акцент3 11 15" xfId="47293"/>
    <cellStyle name="60% — акцент3 11 15" xfId="47215"/>
    <cellStyle name="60% - Акцент3 11 16" xfId="50533"/>
    <cellStyle name="60% — акцент3 11 16" xfId="50534"/>
    <cellStyle name="60% - Акцент3 11 2" xfId="7789"/>
    <cellStyle name="60% — акцент3 11 2" xfId="7790"/>
    <cellStyle name="60% - Акцент3 11 3" xfId="16460"/>
    <cellStyle name="60% — акцент3 11 3" xfId="16461"/>
    <cellStyle name="60% - Акцент3 11 4" xfId="19863"/>
    <cellStyle name="60% — акцент3 11 4" xfId="15786"/>
    <cellStyle name="60% - Акцент3 11 5" xfId="25946"/>
    <cellStyle name="60% — акцент3 11 5" xfId="25651"/>
    <cellStyle name="60% - Акцент3 11 6" xfId="20569"/>
    <cellStyle name="60% — акцент3 11 6" xfId="19335"/>
    <cellStyle name="60% - Акцент3 11 7" xfId="14119"/>
    <cellStyle name="60% — акцент3 11 7" xfId="18787"/>
    <cellStyle name="60% - Акцент3 11 8" xfId="31408"/>
    <cellStyle name="60% — акцент3 11 8" xfId="16576"/>
    <cellStyle name="60% - Акцент3 11 9" xfId="28321"/>
    <cellStyle name="60% — акцент3 11 9" xfId="29878"/>
    <cellStyle name="60% - Акцент3 12" xfId="3238"/>
    <cellStyle name="60% — акцент3 12" xfId="3239"/>
    <cellStyle name="60% - Акцент3 12 10" xfId="28200"/>
    <cellStyle name="60% — акцент3 12 10" xfId="23634"/>
    <cellStyle name="60% - Акцент3 12 11" xfId="29308"/>
    <cellStyle name="60% — акцент3 12 11" xfId="37591"/>
    <cellStyle name="60% - Акцент3 12 12" xfId="16513"/>
    <cellStyle name="60% — акцент3 12 12" xfId="34418"/>
    <cellStyle name="60% - Акцент3 12 13" xfId="41438"/>
    <cellStyle name="60% — акцент3 12 13" xfId="41439"/>
    <cellStyle name="60% - Акцент3 12 14" xfId="45709"/>
    <cellStyle name="60% — акцент3 12 14" xfId="45557"/>
    <cellStyle name="60% - Акцент3 12 15" xfId="47134"/>
    <cellStyle name="60% — акцент3 12 15" xfId="42937"/>
    <cellStyle name="60% - Акцент3 12 16" xfId="50535"/>
    <cellStyle name="60% — акцент3 12 16" xfId="50536"/>
    <cellStyle name="60% - Акцент3 12 2" xfId="7791"/>
    <cellStyle name="60% — акцент3 12 2" xfId="7792"/>
    <cellStyle name="60% - Акцент3 12 3" xfId="16462"/>
    <cellStyle name="60% — акцент3 12 3" xfId="16463"/>
    <cellStyle name="60% - Акцент3 12 4" xfId="19862"/>
    <cellStyle name="60% — акцент3 12 4" xfId="15785"/>
    <cellStyle name="60% - Акцент3 12 5" xfId="16883"/>
    <cellStyle name="60% — акцент3 12 5" xfId="14021"/>
    <cellStyle name="60% - Акцент3 12 6" xfId="27509"/>
    <cellStyle name="60% — акцент3 12 6" xfId="24187"/>
    <cellStyle name="60% - Акцент3 12 7" xfId="25185"/>
    <cellStyle name="60% — акцент3 12 7" xfId="25159"/>
    <cellStyle name="60% - Акцент3 12 8" xfId="19505"/>
    <cellStyle name="60% — акцент3 12 8" xfId="23765"/>
    <cellStyle name="60% - Акцент3 12 9" xfId="27039"/>
    <cellStyle name="60% — акцент3 12 9" xfId="32402"/>
    <cellStyle name="60% - Акцент3 13" xfId="3240"/>
    <cellStyle name="60% — акцент3 13" xfId="3241"/>
    <cellStyle name="60% - Акцент3 13 10" xfId="25192"/>
    <cellStyle name="60% — акцент3 13 10" xfId="14471"/>
    <cellStyle name="60% - Акцент3 13 11" xfId="37442"/>
    <cellStyle name="60% — акцент3 13 11" xfId="37288"/>
    <cellStyle name="60% - Акцент3 13 12" xfId="19321"/>
    <cellStyle name="60% — акцент3 13 12" xfId="36812"/>
    <cellStyle name="60% - Акцент3 13 13" xfId="41440"/>
    <cellStyle name="60% — акцент3 13 13" xfId="41441"/>
    <cellStyle name="60% - Акцент3 13 14" xfId="45393"/>
    <cellStyle name="60% — акцент3 13 14" xfId="43142"/>
    <cellStyle name="60% - Акцент3 13 15" xfId="44543"/>
    <cellStyle name="60% — акцент3 13 15" xfId="47055"/>
    <cellStyle name="60% - Акцент3 13 16" xfId="50537"/>
    <cellStyle name="60% — акцент3 13 16" xfId="50538"/>
    <cellStyle name="60% - Акцент3 13 2" xfId="7793"/>
    <cellStyle name="60% — акцент3 13 2" xfId="7794"/>
    <cellStyle name="60% - Акцент3 13 3" xfId="16464"/>
    <cellStyle name="60% — акцент3 13 3" xfId="16465"/>
    <cellStyle name="60% - Акцент3 13 4" xfId="19861"/>
    <cellStyle name="60% — акцент3 13 4" xfId="15784"/>
    <cellStyle name="60% - Акцент3 13 5" xfId="25109"/>
    <cellStyle name="60% — акцент3 13 5" xfId="18571"/>
    <cellStyle name="60% - Акцент3 13 6" xfId="17862"/>
    <cellStyle name="60% — акцент3 13 6" xfId="17078"/>
    <cellStyle name="60% - Акцент3 13 7" xfId="26392"/>
    <cellStyle name="60% — акцент3 13 7" xfId="22887"/>
    <cellStyle name="60% - Акцент3 13 8" xfId="30261"/>
    <cellStyle name="60% — акцент3 13 8" xfId="30934"/>
    <cellStyle name="60% - Акцент3 13 9" xfId="27159"/>
    <cellStyle name="60% — акцент3 13 9" xfId="16099"/>
    <cellStyle name="60% - Акцент3 14" xfId="3242"/>
    <cellStyle name="60% — акцент3 14" xfId="3243"/>
    <cellStyle name="60% - Акцент3 14 10" xfId="28429"/>
    <cellStyle name="60% — акцент3 14 10" xfId="29509"/>
    <cellStyle name="60% - Акцент3 14 11" xfId="37137"/>
    <cellStyle name="60% — акцент3 14 11" xfId="36983"/>
    <cellStyle name="60% - Акцент3 14 12" xfId="36360"/>
    <cellStyle name="60% — акцент3 14 12" xfId="32074"/>
    <cellStyle name="60% - Акцент3 14 13" xfId="41442"/>
    <cellStyle name="60% — акцент3 14 13" xfId="41443"/>
    <cellStyle name="60% - Акцент3 14 14" xfId="44388"/>
    <cellStyle name="60% — акцент3 14 14" xfId="44419"/>
    <cellStyle name="60% - Акцент3 14 15" xfId="46977"/>
    <cellStyle name="60% — акцент3 14 15" xfId="46899"/>
    <cellStyle name="60% - Акцент3 14 16" xfId="50539"/>
    <cellStyle name="60% — акцент3 14 16" xfId="50540"/>
    <cellStyle name="60% - Акцент3 14 2" xfId="7795"/>
    <cellStyle name="60% — акцент3 14 2" xfId="7796"/>
    <cellStyle name="60% - Акцент3 14 3" xfId="16466"/>
    <cellStyle name="60% — акцент3 14 3" xfId="16467"/>
    <cellStyle name="60% - Акцент3 14 4" xfId="19860"/>
    <cellStyle name="60% — акцент3 14 4" xfId="15783"/>
    <cellStyle name="60% - Акцент3 14 5" xfId="21349"/>
    <cellStyle name="60% — акцент3 14 5" xfId="25458"/>
    <cellStyle name="60% - Акцент3 14 6" xfId="24757"/>
    <cellStyle name="60% — акцент3 14 6" xfId="22245"/>
    <cellStyle name="60% - Акцент3 14 7" xfId="23404"/>
    <cellStyle name="60% — акцент3 14 7" xfId="15040"/>
    <cellStyle name="60% - Акцент3 14 8" xfId="29966"/>
    <cellStyle name="60% — акцент3 14 8" xfId="25777"/>
    <cellStyle name="60% - Акцент3 14 9" xfId="27836"/>
    <cellStyle name="60% — акцент3 14 9" xfId="27485"/>
    <cellStyle name="60% - Акцент3 15" xfId="3244"/>
    <cellStyle name="60% — акцент3 15" xfId="3245"/>
    <cellStyle name="60% - Акцент3 15 10" xfId="17605"/>
    <cellStyle name="60% — акцент3 15 10" xfId="33864"/>
    <cellStyle name="60% - Акцент3 15 11" xfId="36838"/>
    <cellStyle name="60% — акцент3 15 11" xfId="36682"/>
    <cellStyle name="60% - Акцент3 15 12" xfId="36515"/>
    <cellStyle name="60% — акцент3 15 12" xfId="26212"/>
    <cellStyle name="60% - Акцент3 15 13" xfId="41444"/>
    <cellStyle name="60% — акцент3 15 13" xfId="41445"/>
    <cellStyle name="60% - Акцент3 15 14" xfId="43141"/>
    <cellStyle name="60% — акцент3 15 14" xfId="42324"/>
    <cellStyle name="60% - Акцент3 15 15" xfId="42056"/>
    <cellStyle name="60% — акцент3 15 15" xfId="42493"/>
    <cellStyle name="60% - Акцент3 15 16" xfId="50541"/>
    <cellStyle name="60% — акцент3 15 16" xfId="50542"/>
    <cellStyle name="60% - Акцент3 15 2" xfId="7797"/>
    <cellStyle name="60% — акцент3 15 2" xfId="7798"/>
    <cellStyle name="60% - Акцент3 15 3" xfId="16468"/>
    <cellStyle name="60% — акцент3 15 3" xfId="16469"/>
    <cellStyle name="60% - Акцент3 15 4" xfId="17484"/>
    <cellStyle name="60% — акцент3 15 4" xfId="17586"/>
    <cellStyle name="60% - Акцент3 15 5" xfId="17056"/>
    <cellStyle name="60% — акцент3 15 5" xfId="19563"/>
    <cellStyle name="60% - Акцент3 15 6" xfId="23408"/>
    <cellStyle name="60% — акцент3 15 6" xfId="22476"/>
    <cellStyle name="60% - Акцент3 15 7" xfId="21974"/>
    <cellStyle name="60% — акцент3 15 7" xfId="28490"/>
    <cellStyle name="60% - Акцент3 15 8" xfId="21373"/>
    <cellStyle name="60% — акцент3 15 8" xfId="26099"/>
    <cellStyle name="60% - Акцент3 15 9" xfId="23152"/>
    <cellStyle name="60% — акцент3 15 9" xfId="22022"/>
    <cellStyle name="60% - Акцент3 16" xfId="3246"/>
    <cellStyle name="60% — акцент3 16" xfId="3247"/>
    <cellStyle name="60% - Акцент3 16 10" xfId="34146"/>
    <cellStyle name="60% — акцент3 16 10" xfId="28940"/>
    <cellStyle name="60% - Акцент3 16 11" xfId="25233"/>
    <cellStyle name="60% — акцент3 16 11" xfId="32370"/>
    <cellStyle name="60% - Акцент3 16 12" xfId="33746"/>
    <cellStyle name="60% — акцент3 16 12" xfId="22715"/>
    <cellStyle name="60% - Акцент3 16 13" xfId="41446"/>
    <cellStyle name="60% — акцент3 16 13" xfId="41447"/>
    <cellStyle name="60% - Акцент3 16 14" xfId="42228"/>
    <cellStyle name="60% — акцент3 16 14" xfId="42263"/>
    <cellStyle name="60% - Акцент3 16 15" xfId="44655"/>
    <cellStyle name="60% — акцент3 16 15" xfId="42571"/>
    <cellStyle name="60% - Акцент3 16 16" xfId="50543"/>
    <cellStyle name="60% — акцент3 16 16" xfId="50544"/>
    <cellStyle name="60% - Акцент3 16 2" xfId="7799"/>
    <cellStyle name="60% — акцент3 16 2" xfId="7800"/>
    <cellStyle name="60% - Акцент3 16 3" xfId="16470"/>
    <cellStyle name="60% — акцент3 16 3" xfId="16471"/>
    <cellStyle name="60% - Акцент3 16 4" xfId="17319"/>
    <cellStyle name="60% — акцент3 16 4" xfId="17097"/>
    <cellStyle name="60% - Акцент3 16 5" xfId="21464"/>
    <cellStyle name="60% — акцент3 16 5" xfId="23794"/>
    <cellStyle name="60% - Акцент3 16 6" xfId="17882"/>
    <cellStyle name="60% — акцент3 16 6" xfId="13997"/>
    <cellStyle name="60% - Акцент3 16 7" xfId="17878"/>
    <cellStyle name="60% — акцент3 16 7" xfId="29078"/>
    <cellStyle name="60% - Акцент3 16 8" xfId="30976"/>
    <cellStyle name="60% — акцент3 16 8" xfId="19245"/>
    <cellStyle name="60% - Акцент3 16 9" xfId="18529"/>
    <cellStyle name="60% — акцент3 16 9" xfId="25374"/>
    <cellStyle name="60% - Акцент3 17" xfId="3248"/>
    <cellStyle name="60% — акцент3 17" xfId="3249"/>
    <cellStyle name="60% - Акцент3 17 10" xfId="32766"/>
    <cellStyle name="60% — акцент3 17 10" xfId="30743"/>
    <cellStyle name="60% - Акцент3 17 11" xfId="36533"/>
    <cellStyle name="60% — акцент3 17 11" xfId="36384"/>
    <cellStyle name="60% - Акцент3 17 12" xfId="38301"/>
    <cellStyle name="60% — акцент3 17 12" xfId="38220"/>
    <cellStyle name="60% - Акцент3 17 13" xfId="41448"/>
    <cellStyle name="60% — акцент3 17 13" xfId="41449"/>
    <cellStyle name="60% - Акцент3 17 14" xfId="42108"/>
    <cellStyle name="60% — акцент3 17 14" xfId="41960"/>
    <cellStyle name="60% - Акцент3 17 15" xfId="39188"/>
    <cellStyle name="60% — акцент3 17 15" xfId="44708"/>
    <cellStyle name="60% - Акцент3 17 16" xfId="50545"/>
    <cellStyle name="60% — акцент3 17 16" xfId="50546"/>
    <cellStyle name="60% - Акцент3 17 2" xfId="7801"/>
    <cellStyle name="60% — акцент3 17 2" xfId="7802"/>
    <cellStyle name="60% - Акцент3 17 3" xfId="16472"/>
    <cellStyle name="60% — акцент3 17 3" xfId="16473"/>
    <cellStyle name="60% - Акцент3 17 4" xfId="19859"/>
    <cellStyle name="60% — акцент3 17 4" xfId="15782"/>
    <cellStyle name="60% - Акцент3 17 5" xfId="23519"/>
    <cellStyle name="60% — акцент3 17 5" xfId="25304"/>
    <cellStyle name="60% - Акцент3 17 6" xfId="22020"/>
    <cellStyle name="60% — акцент3 17 6" xfId="25754"/>
    <cellStyle name="60% - Акцент3 17 7" xfId="14077"/>
    <cellStyle name="60% — акцент3 17 7" xfId="22344"/>
    <cellStyle name="60% - Акцент3 17 8" xfId="25506"/>
    <cellStyle name="60% — акцент3 17 8" xfId="17797"/>
    <cellStyle name="60% - Акцент3 17 9" xfId="26881"/>
    <cellStyle name="60% — акцент3 17 9" xfId="25749"/>
    <cellStyle name="60% — акцент3 18" xfId="3250"/>
    <cellStyle name="60% — акцент3 18 2" xfId="7803"/>
    <cellStyle name="60% — акцент3 19" xfId="3251"/>
    <cellStyle name="60% — акцент3 19 2" xfId="7804"/>
    <cellStyle name="60% - Акцент3 2" xfId="3252"/>
    <cellStyle name="60% — акцент3 2" xfId="3253"/>
    <cellStyle name="60% - Акцент3 2 10" xfId="3254"/>
    <cellStyle name="60% — акцент3 2 10" xfId="3255"/>
    <cellStyle name="60% - Акцент3 2 10 10" xfId="34612"/>
    <cellStyle name="60% — акцент3 2 10 10" xfId="17869"/>
    <cellStyle name="60% - Акцент3 2 10 11" xfId="36019"/>
    <cellStyle name="60% — акцент3 2 10 11" xfId="35241"/>
    <cellStyle name="60% - Акцент3 2 10 12" xfId="37822"/>
    <cellStyle name="60% — акцент3 2 10 12" xfId="22768"/>
    <cellStyle name="60% - Акцент3 2 10 13" xfId="41454"/>
    <cellStyle name="60% — акцент3 2 10 13" xfId="41455"/>
    <cellStyle name="60% - Акцент3 2 10 14" xfId="43137"/>
    <cellStyle name="60% — акцент3 2 10 14" xfId="43136"/>
    <cellStyle name="60% - Акцент3 2 10 15" xfId="44542"/>
    <cellStyle name="60% — акцент3 2 10 15" xfId="44707"/>
    <cellStyle name="60% - Акцент3 2 10 16" xfId="50549"/>
    <cellStyle name="60% — акцент3 2 10 16" xfId="50550"/>
    <cellStyle name="60% - Акцент3 2 10 2" xfId="7807"/>
    <cellStyle name="60% — акцент3 2 10 2" xfId="7808"/>
    <cellStyle name="60% - Акцент3 2 10 3" xfId="16478"/>
    <cellStyle name="60% — акцент3 2 10 3" xfId="16479"/>
    <cellStyle name="60% - Акцент3 2 10 4" xfId="25572"/>
    <cellStyle name="60% — акцент3 2 10 4" xfId="25283"/>
    <cellStyle name="60% - Акцент3 2 10 5" xfId="17186"/>
    <cellStyle name="60% — акцент3 2 10 5" xfId="17950"/>
    <cellStyle name="60% - Акцент3 2 10 6" xfId="29098"/>
    <cellStyle name="60% — акцент3 2 10 6" xfId="28810"/>
    <cellStyle name="60% - Акцент3 2 10 7" xfId="30328"/>
    <cellStyle name="60% — акцент3 2 10 7" xfId="30052"/>
    <cellStyle name="60% - Акцент3 2 10 8" xfId="19580"/>
    <cellStyle name="60% — акцент3 2 10 8" xfId="18127"/>
    <cellStyle name="60% - Акцент3 2 10 9" xfId="30199"/>
    <cellStyle name="60% — акцент3 2 10 9" xfId="23795"/>
    <cellStyle name="60% - Акцент3 2 11" xfId="3256"/>
    <cellStyle name="60% — акцент3 2 11" xfId="3257"/>
    <cellStyle name="60% - Акцент3 2 11 10" xfId="29609"/>
    <cellStyle name="60% — акцент3 2 11 10" xfId="18463"/>
    <cellStyle name="60% - Акцент3 2 11 11" xfId="33428"/>
    <cellStyle name="60% — акцент3 2 11 11" xfId="33620"/>
    <cellStyle name="60% - Акцент3 2 11 12" xfId="17263"/>
    <cellStyle name="60% — акцент3 2 11 12" xfId="37743"/>
    <cellStyle name="60% - Акцент3 2 11 13" xfId="41456"/>
    <cellStyle name="60% — акцент3 2 11 13" xfId="41457"/>
    <cellStyle name="60% - Акцент3 2 11 14" xfId="43135"/>
    <cellStyle name="60% — акцент3 2 11 14" xfId="46811"/>
    <cellStyle name="60% - Акцент3 2 11 15" xfId="44816"/>
    <cellStyle name="60% — акцент3 2 11 15" xfId="47605"/>
    <cellStyle name="60% - Акцент3 2 11 16" xfId="50551"/>
    <cellStyle name="60% — акцент3 2 11 16" xfId="50552"/>
    <cellStyle name="60% - Акцент3 2 11 2" xfId="7809"/>
    <cellStyle name="60% — акцент3 2 11 2" xfId="7810"/>
    <cellStyle name="60% - Акцент3 2 11 3" xfId="16480"/>
    <cellStyle name="60% — акцент3 2 11 3" xfId="16481"/>
    <cellStyle name="60% - Акцент3 2 11 4" xfId="24994"/>
    <cellStyle name="60% — акцент3 2 11 4" xfId="24698"/>
    <cellStyle name="60% - Акцент3 2 11 5" xfId="18263"/>
    <cellStyle name="60% — акцент3 2 11 5" xfId="14254"/>
    <cellStyle name="60% - Акцент3 2 11 6" xfId="28522"/>
    <cellStyle name="60% — акцент3 2 11 6" xfId="28242"/>
    <cellStyle name="60% - Акцент3 2 11 7" xfId="29789"/>
    <cellStyle name="60% — акцент3 2 11 7" xfId="29525"/>
    <cellStyle name="60% - Акцент3 2 11 8" xfId="14519"/>
    <cellStyle name="60% — акцент3 2 11 8" xfId="27614"/>
    <cellStyle name="60% - Акцент3 2 11 9" xfId="29604"/>
    <cellStyle name="60% — акцент3 2 11 9" xfId="20544"/>
    <cellStyle name="60% - Акцент3 2 12" xfId="3258"/>
    <cellStyle name="60% — акцент3 2 12" xfId="3259"/>
    <cellStyle name="60% - Акцент3 2 12 10" xfId="32092"/>
    <cellStyle name="60% — акцент3 2 12 10" xfId="32276"/>
    <cellStyle name="60% - Акцент3 2 12 11" xfId="32608"/>
    <cellStyle name="60% — акцент3 2 12 11" xfId="28969"/>
    <cellStyle name="60% - Акцент3 2 12 12" xfId="37667"/>
    <cellStyle name="60% — акцент3 2 12 12" xfId="37513"/>
    <cellStyle name="60% - Акцент3 2 12 13" xfId="41458"/>
    <cellStyle name="60% — акцент3 2 12 13" xfId="41459"/>
    <cellStyle name="60% - Акцент3 2 12 14" xfId="46647"/>
    <cellStyle name="60% — акцент3 2 12 14" xfId="46487"/>
    <cellStyle name="60% - Акцент3 2 12 15" xfId="47522"/>
    <cellStyle name="60% — акцент3 2 12 15" xfId="47444"/>
    <cellStyle name="60% - Акцент3 2 12 16" xfId="50553"/>
    <cellStyle name="60% — акцент3 2 12 16" xfId="50554"/>
    <cellStyle name="60% - Акцент3 2 12 2" xfId="7811"/>
    <cellStyle name="60% — акцент3 2 12 2" xfId="7812"/>
    <cellStyle name="60% - Акцент3 2 12 3" xfId="16482"/>
    <cellStyle name="60% — акцент3 2 12 3" xfId="16483"/>
    <cellStyle name="60% - Акцент3 2 12 4" xfId="24408"/>
    <cellStyle name="60% — акцент3 2 12 4" xfId="24117"/>
    <cellStyle name="60% - Акцент3 2 12 5" xfId="21332"/>
    <cellStyle name="60% — акцент3 2 12 5" xfId="14423"/>
    <cellStyle name="60% - Акцент3 2 12 6" xfId="27959"/>
    <cellStyle name="60% — акцент3 2 12 6" xfId="24570"/>
    <cellStyle name="60% - Акцент3 2 12 7" xfId="15041"/>
    <cellStyle name="60% — акцент3 2 12 7" xfId="14154"/>
    <cellStyle name="60% - Акцент3 2 12 8" xfId="25383"/>
    <cellStyle name="60% — акцент3 2 12 8" xfId="26315"/>
    <cellStyle name="60% - Акцент3 2 12 9" xfId="34685"/>
    <cellStyle name="60% — акцент3 2 12 9" xfId="34454"/>
    <cellStyle name="60% - Акцент3 2 13" xfId="3260"/>
    <cellStyle name="60% — акцент3 2 13" xfId="3261"/>
    <cellStyle name="60% - Акцент3 2 13 10" xfId="34660"/>
    <cellStyle name="60% — акцент3 2 13 10" xfId="17003"/>
    <cellStyle name="60% - Акцент3 2 13 11" xfId="33443"/>
    <cellStyle name="60% — акцент3 2 13 11" xfId="32002"/>
    <cellStyle name="60% - Акцент3 2 13 12" xfId="36173"/>
    <cellStyle name="60% — акцент3 2 13 12" xfId="36157"/>
    <cellStyle name="60% - Акцент3 2 13 13" xfId="41460"/>
    <cellStyle name="60% — акцент3 2 13 13" xfId="41461"/>
    <cellStyle name="60% - Акцент3 2 13 14" xfId="46327"/>
    <cellStyle name="60% — акцент3 2 13 14" xfId="46172"/>
    <cellStyle name="60% - Акцент3 2 13 15" xfId="47366"/>
    <cellStyle name="60% — акцент3 2 13 15" xfId="47292"/>
    <cellStyle name="60% - Акцент3 2 13 16" xfId="50555"/>
    <cellStyle name="60% — акцент3 2 13 16" xfId="50556"/>
    <cellStyle name="60% - Акцент3 2 13 2" xfId="7813"/>
    <cellStyle name="60% — акцент3 2 13 2" xfId="7814"/>
    <cellStyle name="60% - Акцент3 2 13 3" xfId="16484"/>
    <cellStyle name="60% — акцент3 2 13 3" xfId="16485"/>
    <cellStyle name="60% - Акцент3 2 13 4" xfId="23825"/>
    <cellStyle name="60% — акцент3 2 13 4" xfId="19856"/>
    <cellStyle name="60% - Акцент3 2 13 5" xfId="17226"/>
    <cellStyle name="60% — акцент3 2 13 5" xfId="18552"/>
    <cellStyle name="60% - Акцент3 2 13 6" xfId="20748"/>
    <cellStyle name="60% — акцент3 2 13 6" xfId="25241"/>
    <cellStyle name="60% - Акцент3 2 13 7" xfId="28597"/>
    <cellStyle name="60% — акцент3 2 13 7" xfId="18166"/>
    <cellStyle name="60% - Акцент3 2 13 8" xfId="16644"/>
    <cellStyle name="60% — акцент3 2 13 8" xfId="27878"/>
    <cellStyle name="60% - Акцент3 2 13 9" xfId="34225"/>
    <cellStyle name="60% — акцент3 2 13 9" xfId="33990"/>
    <cellStyle name="60% - Акцент3 2 14" xfId="3262"/>
    <cellStyle name="60% — акцент3 2 14" xfId="3263"/>
    <cellStyle name="60% - Акцент3 2 14 10" xfId="21331"/>
    <cellStyle name="60% — акцент3 2 14 10" xfId="26317"/>
    <cellStyle name="60% - Акцент3 2 14 11" xfId="30724"/>
    <cellStyle name="60% — акцент3 2 14 11" xfId="32278"/>
    <cellStyle name="60% - Акцент3 2 14 12" xfId="31739"/>
    <cellStyle name="60% — акцент3 2 14 12" xfId="20683"/>
    <cellStyle name="60% - Акцент3 2 14 13" xfId="41462"/>
    <cellStyle name="60% — акцент3 2 14 13" xfId="41463"/>
    <cellStyle name="60% - Акцент3 2 14 14" xfId="43134"/>
    <cellStyle name="60% — акцент3 2 14 14" xfId="46020"/>
    <cellStyle name="60% - Акцент3 2 14 15" xfId="44982"/>
    <cellStyle name="60% — акцент3 2 14 15" xfId="47213"/>
    <cellStyle name="60% - Акцент3 2 14 16" xfId="50557"/>
    <cellStyle name="60% — акцент3 2 14 16" xfId="50558"/>
    <cellStyle name="60% - Акцент3 2 14 2" xfId="7815"/>
    <cellStyle name="60% — акцент3 2 14 2" xfId="7816"/>
    <cellStyle name="60% - Акцент3 2 14 3" xfId="16486"/>
    <cellStyle name="60% — акцент3 2 14 3" xfId="16487"/>
    <cellStyle name="60% - Акцент3 2 14 4" xfId="19855"/>
    <cellStyle name="60% — акцент3 2 14 4" xfId="23542"/>
    <cellStyle name="60% - Акцент3 2 14 5" xfId="14842"/>
    <cellStyle name="60% — акцент3 2 14 5" xfId="18922"/>
    <cellStyle name="60% - Акцент3 2 14 6" xfId="26992"/>
    <cellStyle name="60% — акцент3 2 14 6" xfId="27200"/>
    <cellStyle name="60% - Акцент3 2 14 7" xfId="20725"/>
    <cellStyle name="60% — акцент3 2 14 7" xfId="17973"/>
    <cellStyle name="60% - Акцент3 2 14 8" xfId="28603"/>
    <cellStyle name="60% — акцент3 2 14 8" xfId="27893"/>
    <cellStyle name="60% - Акцент3 2 14 9" xfId="33766"/>
    <cellStyle name="60% — акцент3 2 14 9" xfId="33526"/>
    <cellStyle name="60% - Акцент3 2 15" xfId="3264"/>
    <cellStyle name="60% — акцент3 2 15" xfId="3265"/>
    <cellStyle name="60% - Акцент3 2 15 10" xfId="24538"/>
    <cellStyle name="60% — акцент3 2 15 10" xfId="36286"/>
    <cellStyle name="60% - Акцент3 2 15 11" xfId="33935"/>
    <cellStyle name="60% — акцент3 2 15 11" xfId="31742"/>
    <cellStyle name="60% - Акцент3 2 15 12" xfId="35658"/>
    <cellStyle name="60% — акцент3 2 15 12" xfId="29362"/>
    <cellStyle name="60% - Акцент3 2 15 13" xfId="41464"/>
    <cellStyle name="60% — акцент3 2 15 13" xfId="41465"/>
    <cellStyle name="60% - Акцент3 2 15 14" xfId="45863"/>
    <cellStyle name="60% — акцент3 2 15 14" xfId="45706"/>
    <cellStyle name="60% - Акцент3 2 15 15" xfId="47132"/>
    <cellStyle name="60% — акцент3 2 15 15" xfId="47054"/>
    <cellStyle name="60% - Акцент3 2 15 16" xfId="50559"/>
    <cellStyle name="60% — акцент3 2 15 16" xfId="50560"/>
    <cellStyle name="60% - Акцент3 2 15 2" xfId="7817"/>
    <cellStyle name="60% — акцент3 2 15 2" xfId="7818"/>
    <cellStyle name="60% - Акцент3 2 15 3" xfId="16488"/>
    <cellStyle name="60% — акцент3 2 15 3" xfId="16489"/>
    <cellStyle name="60% - Акцент3 2 15 4" xfId="23249"/>
    <cellStyle name="60% — акцент3 2 15 4" xfId="22969"/>
    <cellStyle name="60% - Акцент3 2 15 5" xfId="16984"/>
    <cellStyle name="60% — акцент3 2 15 5" xfId="18921"/>
    <cellStyle name="60% - Акцент3 2 15 6" xfId="27480"/>
    <cellStyle name="60% — акцент3 2 15 6" xfId="20573"/>
    <cellStyle name="60% - Акцент3 2 15 7" xfId="14974"/>
    <cellStyle name="60% — акцент3 2 15 7" xfId="28641"/>
    <cellStyle name="60% - Акцент3 2 15 8" xfId="29629"/>
    <cellStyle name="60% — акцент3 2 15 8" xfId="29888"/>
    <cellStyle name="60% - Акцент3 2 15 9" xfId="33287"/>
    <cellStyle name="60% — акцент3 2 15 9" xfId="33062"/>
    <cellStyle name="60% - Акцент3 2 16" xfId="3266"/>
    <cellStyle name="60% — акцент3 2 16" xfId="3267"/>
    <cellStyle name="60% - Акцент3 2 16 10" xfId="36083"/>
    <cellStyle name="60% — акцент3 2 16 10" xfId="35891"/>
    <cellStyle name="60% - Акцент3 2 16 11" xfId="17569"/>
    <cellStyle name="60% — акцент3 2 16 11" xfId="28397"/>
    <cellStyle name="60% - Акцент3 2 16 12" xfId="36234"/>
    <cellStyle name="60% — акцент3 2 16 12" xfId="28648"/>
    <cellStyle name="60% - Акцент3 2 16 13" xfId="41466"/>
    <cellStyle name="60% — акцент3 2 16 13" xfId="41467"/>
    <cellStyle name="60% - Акцент3 2 16 14" xfId="45554"/>
    <cellStyle name="60% — акцент3 2 16 14" xfId="45390"/>
    <cellStyle name="60% - Акцент3 2 16 15" xfId="46975"/>
    <cellStyle name="60% — акцент3 2 16 15" xfId="46897"/>
    <cellStyle name="60% - Акцент3 2 16 16" xfId="50561"/>
    <cellStyle name="60% — акцент3 2 16 16" xfId="50562"/>
    <cellStyle name="60% - Акцент3 2 16 2" xfId="7819"/>
    <cellStyle name="60% — акцент3 2 16 2" xfId="7820"/>
    <cellStyle name="60% - Акцент3 2 16 3" xfId="16490"/>
    <cellStyle name="60% — акцент3 2 16 3" xfId="16491"/>
    <cellStyle name="60% - Акцент3 2 16 4" xfId="22679"/>
    <cellStyle name="60% — акцент3 2 16 4" xfId="22391"/>
    <cellStyle name="60% - Акцент3 2 16 5" xfId="21386"/>
    <cellStyle name="60% — акцент3 2 16 5" xfId="21688"/>
    <cellStyle name="60% - Акцент3 2 16 6" xfId="21440"/>
    <cellStyle name="60% — акцент3 2 16 6" xfId="22285"/>
    <cellStyle name="60% - Акцент3 2 16 7" xfId="19617"/>
    <cellStyle name="60% — акцент3 2 16 7" xfId="18399"/>
    <cellStyle name="60% - Акцент3 2 16 8" xfId="30160"/>
    <cellStyle name="60% — акцент3 2 16 8" xfId="29884"/>
    <cellStyle name="60% - Акцент3 2 16 9" xfId="31855"/>
    <cellStyle name="60% — акцент3 2 16 9" xfId="30931"/>
    <cellStyle name="60% - Акцент3 2 17" xfId="7805"/>
    <cellStyle name="60% — акцент3 2 17" xfId="7806"/>
    <cellStyle name="60% - Акцент3 2 18" xfId="16476"/>
    <cellStyle name="60% — акцент3 2 18" xfId="16477"/>
    <cellStyle name="60% - Акцент3 2 19" xfId="19857"/>
    <cellStyle name="60% — акцент3 2 19" xfId="15780"/>
    <cellStyle name="60% - Акцент3 2 2" xfId="3268"/>
    <cellStyle name="60% — акцент3 2 2" xfId="3269"/>
    <cellStyle name="60% - Акцент3 2 2 10" xfId="35694"/>
    <cellStyle name="60% — акцент3 2 2 10" xfId="35498"/>
    <cellStyle name="60% - Акцент3 2 2 11" xfId="34786"/>
    <cellStyle name="60% — акцент3 2 2 11" xfId="34995"/>
    <cellStyle name="60% - Акцент3 2 2 12" xfId="33147"/>
    <cellStyle name="60% — акцент3 2 2 12" xfId="33375"/>
    <cellStyle name="60% - Акцент3 2 2 13" xfId="41468"/>
    <cellStyle name="60% — акцент3 2 2 13" xfId="41469"/>
    <cellStyle name="60% - Акцент3 2 2 14" xfId="45232"/>
    <cellStyle name="60% — акцент3 2 2 14" xfId="45068"/>
    <cellStyle name="60% - Акцент3 2 2 15" xfId="42390"/>
    <cellStyle name="60% — акцент3 2 2 15" xfId="42491"/>
    <cellStyle name="60% - Акцент3 2 2 16" xfId="50563"/>
    <cellStyle name="60% — акцент3 2 2 16" xfId="50564"/>
    <cellStyle name="60% - Акцент3 2 2 2" xfId="7821"/>
    <cellStyle name="60% — акцент3 2 2 2" xfId="7822"/>
    <cellStyle name="60% - Акцент3 2 2 3" xfId="16492"/>
    <cellStyle name="60% — акцент3 2 2 3" xfId="16493"/>
    <cellStyle name="60% - Акцент3 2 2 4" xfId="22090"/>
    <cellStyle name="60% — акцент3 2 2 4" xfId="21800"/>
    <cellStyle name="60% - Акцент3 2 2 5" xfId="21916"/>
    <cellStyle name="60% — акцент3 2 2 5" xfId="22211"/>
    <cellStyle name="60% - Акцент3 2 2 6" xfId="26393"/>
    <cellStyle name="60% — акцент3 2 2 6" xfId="22451"/>
    <cellStyle name="60% - Акцент3 2 2 7" xfId="21692"/>
    <cellStyle name="60% — акцент3 2 2 7" xfId="24477"/>
    <cellStyle name="60% - Акцент3 2 2 8" xfId="19253"/>
    <cellStyle name="60% — акцент3 2 2 8" xfId="14497"/>
    <cellStyle name="60% - Акцент3 2 2 9" xfId="13876"/>
    <cellStyle name="60% — акцент3 2 2 9" xfId="32108"/>
    <cellStyle name="60% - Акцент3 2 20" xfId="22902"/>
    <cellStyle name="60% — акцент3 2 20" xfId="17178"/>
    <cellStyle name="60% - Акцент3 2 21" xfId="26624"/>
    <cellStyle name="60% — акцент3 2 21" xfId="29369"/>
    <cellStyle name="60% - Акцент3 2 22" xfId="30851"/>
    <cellStyle name="60% — акцент3 2 22" xfId="30588"/>
    <cellStyle name="60% - Акцент3 2 23" xfId="30496"/>
    <cellStyle name="60% — акцент3 2 23" xfId="24908"/>
    <cellStyle name="60% - Акцент3 2 24" xfId="23633"/>
    <cellStyle name="60% — акцент3 2 24" xfId="29292"/>
    <cellStyle name="60% - Акцент3 2 25" xfId="34327"/>
    <cellStyle name="60% — акцент3 2 25" xfId="22203"/>
    <cellStyle name="60% - Акцент3 2 26" xfId="31867"/>
    <cellStyle name="60% — акцент3 2 26" xfId="14172"/>
    <cellStyle name="60% - Акцент3 2 27" xfId="37987"/>
    <cellStyle name="60% — акцент3 2 27" xfId="37904"/>
    <cellStyle name="60% - Акцент3 2 28" xfId="41452"/>
    <cellStyle name="60% — акцент3 2 28" xfId="41453"/>
    <cellStyle name="60% - Акцент3 2 29" xfId="43139"/>
    <cellStyle name="60% — акцент3 2 29" xfId="43138"/>
    <cellStyle name="60% - Акцент3 2 3" xfId="3270"/>
    <cellStyle name="60% — акцент3 2 3" xfId="3271"/>
    <cellStyle name="60% - Акцент3 2 3 10" xfId="35306"/>
    <cellStyle name="60% — акцент3 2 3 10" xfId="35109"/>
    <cellStyle name="60% - Акцент3 2 3 11" xfId="35199"/>
    <cellStyle name="60% — акцент3 2 3 11" xfId="35392"/>
    <cellStyle name="60% - Акцент3 2 3 12" xfId="29572"/>
    <cellStyle name="60% — акцент3 2 3 12" xfId="22916"/>
    <cellStyle name="60% - Акцент3 2 3 13" xfId="41470"/>
    <cellStyle name="60% — акцент3 2 3 13" xfId="41471"/>
    <cellStyle name="60% - Акцент3 2 3 14" xfId="44904"/>
    <cellStyle name="60% — акцент3 2 3 14" xfId="44739"/>
    <cellStyle name="60% - Акцент3 2 3 15" xfId="45034"/>
    <cellStyle name="60% — акцент3 2 3 15" xfId="42573"/>
    <cellStyle name="60% - Акцент3 2 3 16" xfId="50565"/>
    <cellStyle name="60% — акцент3 2 3 16" xfId="50566"/>
    <cellStyle name="60% - Акцент3 2 3 2" xfId="7823"/>
    <cellStyle name="60% — акцент3 2 3 2" xfId="7824"/>
    <cellStyle name="60% - Акцент3 2 3 3" xfId="16494"/>
    <cellStyle name="60% — акцент3 2 3 3" xfId="16495"/>
    <cellStyle name="60% - Акцент3 2 3 4" xfId="21504"/>
    <cellStyle name="60% — акцент3 2 3 4" xfId="19854"/>
    <cellStyle name="60% - Акцент3 2 3 5" xfId="22505"/>
    <cellStyle name="60% — акцент3 2 3 5" xfId="21385"/>
    <cellStyle name="60% - Акцент3 2 3 6" xfId="17865"/>
    <cellStyle name="60% — акцент3 2 3 6" xfId="26374"/>
    <cellStyle name="60% - Акцент3 2 3 7" xfId="21760"/>
    <cellStyle name="60% — акцент3 2 3 7" xfId="17544"/>
    <cellStyle name="60% - Акцент3 2 3 8" xfId="30290"/>
    <cellStyle name="60% — акцент3 2 3 8" xfId="18245"/>
    <cellStyle name="60% - Акцент3 2 3 9" xfId="18508"/>
    <cellStyle name="60% — акцент3 2 3 9" xfId="21578"/>
    <cellStyle name="60% - Акцент3 2 30" xfId="44981"/>
    <cellStyle name="60% — акцент3 2 30" xfId="45146"/>
    <cellStyle name="60% - Акцент3 2 31" xfId="50547"/>
    <cellStyle name="60% — акцент3 2 31" xfId="50548"/>
    <cellStyle name="60% - Акцент3 2 4" xfId="3272"/>
    <cellStyle name="60% — акцент3 2 4" xfId="3273"/>
    <cellStyle name="60% - Акцент3 2 4 10" xfId="24377"/>
    <cellStyle name="60% — акцент3 2 4 10" xfId="29871"/>
    <cellStyle name="60% - Акцент3 2 4 11" xfId="35584"/>
    <cellStyle name="60% — акцент3 2 4 11" xfId="35833"/>
    <cellStyle name="60% - Акцент3 2 4 12" xfId="33614"/>
    <cellStyle name="60% — акцент3 2 4 12" xfId="38299"/>
    <cellStyle name="60% - Акцент3 2 4 13" xfId="41472"/>
    <cellStyle name="60% — акцент3 2 4 13" xfId="41473"/>
    <cellStyle name="60% - Акцент3 2 4 14" xfId="44574"/>
    <cellStyle name="60% — акцент3 2 4 14" xfId="45233"/>
    <cellStyle name="60% - Акцент3 2 4 15" xfId="41881"/>
    <cellStyle name="60% — акцент3 2 4 15" xfId="42160"/>
    <cellStyle name="60% - Акцент3 2 4 16" xfId="50567"/>
    <cellStyle name="60% — акцент3 2 4 16" xfId="50568"/>
    <cellStyle name="60% - Акцент3 2 4 2" xfId="7825"/>
    <cellStyle name="60% — акцент3 2 4 2" xfId="7826"/>
    <cellStyle name="60% - Акцент3 2 4 3" xfId="16496"/>
    <cellStyle name="60% — акцент3 2 4 3" xfId="16497"/>
    <cellStyle name="60% - Акцент3 2 4 4" xfId="17696"/>
    <cellStyle name="60% — акцент3 2 4 4" xfId="19853"/>
    <cellStyle name="60% - Акцент3 2 4 5" xfId="27682"/>
    <cellStyle name="60% — акцент3 2 4 5" xfId="27385"/>
    <cellStyle name="60% - Акцент3 2 4 6" xfId="19155"/>
    <cellStyle name="60% — акцент3 2 4 6" xfId="21829"/>
    <cellStyle name="60% - Акцент3 2 4 7" xfId="22656"/>
    <cellStyle name="60% — акцент3 2 4 7" xfId="29271"/>
    <cellStyle name="60% - Акцент3 2 4 8" xfId="25896"/>
    <cellStyle name="60% — акцент3 2 4 8" xfId="17399"/>
    <cellStyle name="60% - Акцент3 2 4 9" xfId="15597"/>
    <cellStyle name="60% — акцент3 2 4 9" xfId="31564"/>
    <cellStyle name="60% - Акцент3 2 5" xfId="3274"/>
    <cellStyle name="60% — акцент3 2 5" xfId="3275"/>
    <cellStyle name="60% - Акцент3 2 5 10" xfId="34906"/>
    <cellStyle name="60% — акцент3 2 5 10" xfId="30438"/>
    <cellStyle name="60% - Акцент3 2 5 11" xfId="35973"/>
    <cellStyle name="60% — акцент3 2 5 11" xfId="36227"/>
    <cellStyle name="60% - Акцент3 2 5 12" xfId="38218"/>
    <cellStyle name="60% — акцент3 2 5 12" xfId="38143"/>
    <cellStyle name="60% - Акцент3 2 5 13" xfId="41474"/>
    <cellStyle name="60% — акцент3 2 5 13" xfId="41475"/>
    <cellStyle name="60% - Акцент3 2 5 14" xfId="45069"/>
    <cellStyle name="60% — акцент3 2 5 14" xfId="44905"/>
    <cellStyle name="60% - Акцент3 2 5 15" xfId="42492"/>
    <cellStyle name="60% — акцент3 2 5 15" xfId="44869"/>
    <cellStyle name="60% - Акцент3 2 5 16" xfId="50569"/>
    <cellStyle name="60% — акцент3 2 5 16" xfId="50570"/>
    <cellStyle name="60% - Акцент3 2 5 2" xfId="7827"/>
    <cellStyle name="60% — акцент3 2 5 2" xfId="7828"/>
    <cellStyle name="60% - Акцент3 2 5 3" xfId="16498"/>
    <cellStyle name="60% — акцент3 2 5 3" xfId="16499"/>
    <cellStyle name="60% - Акцент3 2 5 4" xfId="15777"/>
    <cellStyle name="60% — акцент3 2 5 4" xfId="19852"/>
    <cellStyle name="60% - Акцент3 2 5 5" xfId="27097"/>
    <cellStyle name="60% — акцент3 2 5 5" xfId="26802"/>
    <cellStyle name="60% - Акцент3 2 5 6" xfId="27576"/>
    <cellStyle name="60% — акцент3 2 5 6" xfId="20288"/>
    <cellStyle name="60% - Акцент3 2 5 7" xfId="25196"/>
    <cellStyle name="60% — акцент3 2 5 7" xfId="19107"/>
    <cellStyle name="60% - Акцент3 2 5 8" xfId="31025"/>
    <cellStyle name="60% — акцент3 2 5 8" xfId="23056"/>
    <cellStyle name="60% - Акцент3 2 5 9" xfId="26203"/>
    <cellStyle name="60% — акцент3 2 5 9" xfId="27919"/>
    <cellStyle name="60% - Акцент3 2 6" xfId="3276"/>
    <cellStyle name="60% — акцент3 2 6" xfId="3277"/>
    <cellStyle name="60% - Акцент3 2 6 10" xfId="29965"/>
    <cellStyle name="60% — акцент3 2 6 10" xfId="33227"/>
    <cellStyle name="60% - Акцент3 2 6 11" xfId="32355"/>
    <cellStyle name="60% — акцент3 2 6 11" xfId="18581"/>
    <cellStyle name="60% - Акцент3 2 6 12" xfId="38065"/>
    <cellStyle name="60% — акцент3 2 6 12" xfId="37985"/>
    <cellStyle name="60% - Акцент3 2 6 13" xfId="41476"/>
    <cellStyle name="60% — акцент3 2 6 13" xfId="41477"/>
    <cellStyle name="60% - Акцент3 2 6 14" xfId="44740"/>
    <cellStyle name="60% — акцент3 2 6 14" xfId="44575"/>
    <cellStyle name="60% - Акцент3 2 6 15" xfId="42572"/>
    <cellStyle name="60% — акцент3 2 6 15" xfId="42597"/>
    <cellStyle name="60% - Акцент3 2 6 16" xfId="50571"/>
    <cellStyle name="60% — акцент3 2 6 16" xfId="50572"/>
    <cellStyle name="60% - Акцент3 2 6 2" xfId="7829"/>
    <cellStyle name="60% — акцент3 2 6 2" xfId="7830"/>
    <cellStyle name="60% - Акцент3 2 6 3" xfId="16500"/>
    <cellStyle name="60% — акцент3 2 6 3" xfId="16501"/>
    <cellStyle name="60% - Акцент3 2 6 4" xfId="15776"/>
    <cellStyle name="60% — акцент3 2 6 4" xfId="19851"/>
    <cellStyle name="60% - Акцент3 2 6 5" xfId="26515"/>
    <cellStyle name="60% — акцент3 2 6 5" xfId="26227"/>
    <cellStyle name="60% - Акцент3 2 6 6" xfId="19604"/>
    <cellStyle name="60% — акцент3 2 6 6" xfId="19671"/>
    <cellStyle name="60% - Акцент3 2 6 7" xfId="19232"/>
    <cellStyle name="60% — акцент3 2 6 7" xfId="21484"/>
    <cellStyle name="60% - Акцент3 2 6 8" xfId="19354"/>
    <cellStyle name="60% — акцент3 2 6 8" xfId="22625"/>
    <cellStyle name="60% - Акцент3 2 6 9" xfId="19403"/>
    <cellStyle name="60% — акцент3 2 6 9" xfId="32835"/>
    <cellStyle name="60% - Акцент3 2 7" xfId="3278"/>
    <cellStyle name="60% — акцент3 2 7" xfId="3279"/>
    <cellStyle name="60% - Акцент3 2 7 10" xfId="25249"/>
    <cellStyle name="60% — акцент3 2 7 10" xfId="32379"/>
    <cellStyle name="60% - Акцент3 2 7 11" xfId="32514"/>
    <cellStyle name="60% — акцент3 2 7 11" xfId="32853"/>
    <cellStyle name="60% - Акцент3 2 7 12" xfId="33849"/>
    <cellStyle name="60% — акцент3 2 7 12" xfId="37902"/>
    <cellStyle name="60% - Акцент3 2 7 13" xfId="41478"/>
    <cellStyle name="60% — акцент3 2 7 13" xfId="41479"/>
    <cellStyle name="60% - Акцент3 2 7 14" xfId="43132"/>
    <cellStyle name="60% — акцент3 2 7 14" xfId="41959"/>
    <cellStyle name="60% - Акцент3 2 7 15" xfId="45307"/>
    <cellStyle name="60% — акцент3 2 7 15" xfId="43034"/>
    <cellStyle name="60% - Акцент3 2 7 16" xfId="50573"/>
    <cellStyle name="60% — акцент3 2 7 16" xfId="50574"/>
    <cellStyle name="60% - Акцент3 2 7 2" xfId="7831"/>
    <cellStyle name="60% — акцент3 2 7 2" xfId="7832"/>
    <cellStyle name="60% - Акцент3 2 7 3" xfId="16502"/>
    <cellStyle name="60% — акцент3 2 7 3" xfId="16503"/>
    <cellStyle name="60% - Акцент3 2 7 4" xfId="19836"/>
    <cellStyle name="60% — акцент3 2 7 4" xfId="19850"/>
    <cellStyle name="60% - Акцент3 2 7 5" xfId="25943"/>
    <cellStyle name="60% — акцент3 2 7 5" xfId="25648"/>
    <cellStyle name="60% - Акцент3 2 7 6" xfId="26776"/>
    <cellStyle name="60% — акцент3 2 7 6" xfId="14881"/>
    <cellStyle name="60% - Акцент3 2 7 7" xfId="16126"/>
    <cellStyle name="60% — акцент3 2 7 7" xfId="26133"/>
    <cellStyle name="60% - Акцент3 2 7 8" xfId="26602"/>
    <cellStyle name="60% — акцент3 2 7 8" xfId="14012"/>
    <cellStyle name="60% - Акцент3 2 7 9" xfId="32890"/>
    <cellStyle name="60% — акцент3 2 7 9" xfId="31276"/>
    <cellStyle name="60% - Акцент3 2 8" xfId="3280"/>
    <cellStyle name="60% — акцент3 2 8" xfId="3281"/>
    <cellStyle name="60% - Акцент3 2 8 10" xfId="32628"/>
    <cellStyle name="60% — акцент3 2 8 10" xfId="32871"/>
    <cellStyle name="60% - Акцент3 2 8 11" xfId="27534"/>
    <cellStyle name="60% — акцент3 2 8 11" xfId="34626"/>
    <cellStyle name="60% - Акцент3 2 8 12" xfId="37820"/>
    <cellStyle name="60% — акцент3 2 8 12" xfId="37741"/>
    <cellStyle name="60% - Акцент3 2 8 13" xfId="41480"/>
    <cellStyle name="60% — акцент3 2 8 13" xfId="41481"/>
    <cellStyle name="60% - Акцент3 2 8 14" xfId="43133"/>
    <cellStyle name="60% — акцент3 2 8 14" xfId="40683"/>
    <cellStyle name="60% - Акцент3 2 8 15" xfId="45147"/>
    <cellStyle name="60% — акцент3 2 8 15" xfId="43368"/>
    <cellStyle name="60% - Акцент3 2 8 16" xfId="50575"/>
    <cellStyle name="60% — акцент3 2 8 16" xfId="50576"/>
    <cellStyle name="60% - Акцент3 2 8 2" xfId="7833"/>
    <cellStyle name="60% — акцент3 2 8 2" xfId="7834"/>
    <cellStyle name="60% - Акцент3 2 8 3" xfId="16504"/>
    <cellStyle name="60% — акцент3 2 8 3" xfId="16505"/>
    <cellStyle name="60% - Акцент3 2 8 4" xfId="19849"/>
    <cellStyle name="60% — акцент3 2 8 4" xfId="19848"/>
    <cellStyle name="60% - Акцент3 2 8 5" xfId="17805"/>
    <cellStyle name="60% — акцент3 2 8 5" xfId="21687"/>
    <cellStyle name="60% - Акцент3 2 8 6" xfId="23554"/>
    <cellStyle name="60% — акцент3 2 8 6" xfId="21719"/>
    <cellStyle name="60% - Акцент3 2 8 7" xfId="21573"/>
    <cellStyle name="60% — акцент3 2 8 7" xfId="17921"/>
    <cellStyle name="60% - Акцент3 2 8 8" xfId="26381"/>
    <cellStyle name="60% — акцент3 2 8 8" xfId="23309"/>
    <cellStyle name="60% - Акцент3 2 8 9" xfId="31509"/>
    <cellStyle name="60% — акцент3 2 8 9" xfId="26466"/>
    <cellStyle name="60% - Акцент3 2 9" xfId="3282"/>
    <cellStyle name="60% — акцент3 2 9" xfId="3283"/>
    <cellStyle name="60% - Акцент3 2 9 10" xfId="33173"/>
    <cellStyle name="60% — акцент3 2 9 10" xfId="34419"/>
    <cellStyle name="60% - Акцент3 2 9 11" xfId="34312"/>
    <cellStyle name="60% — акцент3 2 9 11" xfId="34165"/>
    <cellStyle name="60% - Акцент3 2 9 12" xfId="37665"/>
    <cellStyle name="60% — акцент3 2 9 12" xfId="33941"/>
    <cellStyle name="60% - Акцент3 2 9 13" xfId="41482"/>
    <cellStyle name="60% — акцент3 2 9 13" xfId="41483"/>
    <cellStyle name="60% - Акцент3 2 9 14" xfId="46812"/>
    <cellStyle name="60% — акцент3 2 9 14" xfId="46648"/>
    <cellStyle name="60% - Акцент3 2 9 15" xfId="47606"/>
    <cellStyle name="60% — акцент3 2 9 15" xfId="47523"/>
    <cellStyle name="60% - Акцент3 2 9 16" xfId="50577"/>
    <cellStyle name="60% — акцент3 2 9 16" xfId="50578"/>
    <cellStyle name="60% - Акцент3 2 9 2" xfId="7835"/>
    <cellStyle name="60% — акцент3 2 9 2" xfId="7836"/>
    <cellStyle name="60% - Акцент3 2 9 3" xfId="16506"/>
    <cellStyle name="60% — акцент3 2 9 3" xfId="16507"/>
    <cellStyle name="60% - Акцент3 2 9 4" xfId="19847"/>
    <cellStyle name="60% — акцент3 2 9 4" xfId="19846"/>
    <cellStyle name="60% - Акцент3 2 9 5" xfId="21917"/>
    <cellStyle name="60% — акцент3 2 9 5" xfId="22615"/>
    <cellStyle name="60% - Акцент3 2 9 6" xfId="21587"/>
    <cellStyle name="60% — акцент3 2 9 6" xfId="25263"/>
    <cellStyle name="60% - Акцент3 2 9 7" xfId="17655"/>
    <cellStyle name="60% — акцент3 2 9 7" xfId="27789"/>
    <cellStyle name="60% - Акцент3 2 9 8" xfId="27081"/>
    <cellStyle name="60% — акцент3 2 9 8" xfId="25378"/>
    <cellStyle name="60% - Акцент3 2 9 9" xfId="23643"/>
    <cellStyle name="60% — акцент3 2 9 9" xfId="21763"/>
    <cellStyle name="60% — акцент3 20" xfId="3284"/>
    <cellStyle name="60% — акцент3 20 2" xfId="7837"/>
    <cellStyle name="60% — акцент3 21" xfId="3285"/>
    <cellStyle name="60% — акцент3 21 2" xfId="7838"/>
    <cellStyle name="60% — акцент3 22" xfId="3286"/>
    <cellStyle name="60% — акцент3 22 2" xfId="7839"/>
    <cellStyle name="60% — акцент3 23" xfId="4047"/>
    <cellStyle name="60% — акцент3 24" xfId="4273"/>
    <cellStyle name="60% — акцент3 25" xfId="4592"/>
    <cellStyle name="60% — акцент3 26" xfId="4796"/>
    <cellStyle name="60% — акцент3 27" xfId="5000"/>
    <cellStyle name="60% — акцент3 28" xfId="7786"/>
    <cellStyle name="60% — акцент3 29" xfId="8894"/>
    <cellStyle name="60% - Акцент3 3" xfId="3287"/>
    <cellStyle name="60% — акцент3 3" xfId="3288"/>
    <cellStyle name="60% - Акцент3 3 10" xfId="30513"/>
    <cellStyle name="60% — акцент3 3 10" xfId="32019"/>
    <cellStyle name="60% - Акцент3 3 11" xfId="22126"/>
    <cellStyle name="60% — акцент3 3 11" xfId="27296"/>
    <cellStyle name="60% - Акцент3 3 12" xfId="36495"/>
    <cellStyle name="60% — акцент3 3 12" xfId="36639"/>
    <cellStyle name="60% - Акцент3 3 13" xfId="41486"/>
    <cellStyle name="60% — акцент3 3 13" xfId="41487"/>
    <cellStyle name="60% - Акцент3 3 14" xfId="46021"/>
    <cellStyle name="60% — акцент3 3 14" xfId="45864"/>
    <cellStyle name="60% - Акцент3 3 15" xfId="47214"/>
    <cellStyle name="60% — акцент3 3 15" xfId="47133"/>
    <cellStyle name="60% - Акцент3 3 16" xfId="50579"/>
    <cellStyle name="60% — акцент3 3 16" xfId="50580"/>
    <cellStyle name="60% - Акцент3 3 2" xfId="7840"/>
    <cellStyle name="60% — акцент3 3 2" xfId="3289"/>
    <cellStyle name="60% — акцент3 3 2 2" xfId="7842"/>
    <cellStyle name="60% - Акцент3 3 3" xfId="16511"/>
    <cellStyle name="60% — акцент3 3 3" xfId="7841"/>
    <cellStyle name="60% - Акцент3 3 4" xfId="19842"/>
    <cellStyle name="60% — акцент3 3 4" xfId="16512"/>
    <cellStyle name="60% - Акцент3 3 5" xfId="23428"/>
    <cellStyle name="60% — акцент3 3 5" xfId="19841"/>
    <cellStyle name="60% - Акцент3 3 6" xfId="14444"/>
    <cellStyle name="60% — акцент3 3 6" xfId="22260"/>
    <cellStyle name="60% - Акцент3 3 7" xfId="28922"/>
    <cellStyle name="60% — акцент3 3 7" xfId="22798"/>
    <cellStyle name="60% - Акцент3 3 8" xfId="18096"/>
    <cellStyle name="60% — акцент3 3 8" xfId="28059"/>
    <cellStyle name="60% - Акцент3 3 9" xfId="30436"/>
    <cellStyle name="60% — акцент3 3 9" xfId="27842"/>
    <cellStyle name="60% — акцент3 30" xfId="9213"/>
    <cellStyle name="60% — акцент3 31" xfId="9531"/>
    <cellStyle name="60% — акцент3 32" xfId="9849"/>
    <cellStyle name="60% — акцент3 33" xfId="10167"/>
    <cellStyle name="60% — акцент3 34" xfId="10485"/>
    <cellStyle name="60% — акцент3 35" xfId="10803"/>
    <cellStyle name="60% — акцент3 36" xfId="11121"/>
    <cellStyle name="60% — акцент3 37" xfId="11439"/>
    <cellStyle name="60% — акцент3 38" xfId="11757"/>
    <cellStyle name="60% — акцент3 39" xfId="12075"/>
    <cellStyle name="60% - Акцент3 4" xfId="3290"/>
    <cellStyle name="60% — акцент3 4" xfId="3291"/>
    <cellStyle name="60% - Акцент3 4 10" xfId="34598"/>
    <cellStyle name="60% — акцент3 4 10" xfId="24632"/>
    <cellStyle name="60% - Акцент3 4 11" xfId="20461"/>
    <cellStyle name="60% — акцент3 4 11" xfId="24527"/>
    <cellStyle name="60% - Акцент3 4 12" xfId="31034"/>
    <cellStyle name="60% — акцент3 4 12" xfId="36643"/>
    <cellStyle name="60% - Акцент3 4 13" xfId="41489"/>
    <cellStyle name="60% — акцент3 4 13" xfId="41490"/>
    <cellStyle name="60% - Акцент3 4 14" xfId="45555"/>
    <cellStyle name="60% — акцент3 4 14" xfId="45391"/>
    <cellStyle name="60% - Акцент3 4 15" xfId="46976"/>
    <cellStyle name="60% — акцент3 4 15" xfId="46898"/>
    <cellStyle name="60% - Акцент3 4 16" xfId="50581"/>
    <cellStyle name="60% — акцент3 4 16" xfId="50582"/>
    <cellStyle name="60% - Акцент3 4 2" xfId="7843"/>
    <cellStyle name="60% — акцент3 4 2" xfId="7844"/>
    <cellStyle name="60% - Акцент3 4 3" xfId="16514"/>
    <cellStyle name="60% — акцент3 4 3" xfId="16515"/>
    <cellStyle name="60% - Акцент3 4 4" xfId="19839"/>
    <cellStyle name="60% — акцент3 4 4" xfId="19838"/>
    <cellStyle name="60% - Акцент3 4 5" xfId="22249"/>
    <cellStyle name="60% — акцент3 4 5" xfId="17703"/>
    <cellStyle name="60% - Акцент3 4 6" xfId="25968"/>
    <cellStyle name="60% — акцент3 4 6" xfId="23787"/>
    <cellStyle name="60% - Акцент3 4 7" xfId="23342"/>
    <cellStyle name="60% — акцент3 4 7" xfId="18048"/>
    <cellStyle name="60% - Акцент3 4 8" xfId="32924"/>
    <cellStyle name="60% — акцент3 4 8" xfId="32670"/>
    <cellStyle name="60% - Акцент3 4 9" xfId="32336"/>
    <cellStyle name="60% — акцент3 4 9" xfId="32530"/>
    <cellStyle name="60% — акцент3 40" xfId="12392"/>
    <cellStyle name="60% — акцент3 41" xfId="12711"/>
    <cellStyle name="60% — акцент3 42" xfId="13028"/>
    <cellStyle name="60% — акцент3 43" xfId="13346"/>
    <cellStyle name="60% — акцент3 44" xfId="13669"/>
    <cellStyle name="60% — акцент3 45" xfId="13699"/>
    <cellStyle name="60% — акцент3 46" xfId="25141"/>
    <cellStyle name="60% — акцент3 47" xfId="25938"/>
    <cellStyle name="60% — акцент3 48" xfId="15089"/>
    <cellStyle name="60% — акцент3 49" xfId="24588"/>
    <cellStyle name="60% - Акцент3 5" xfId="3292"/>
    <cellStyle name="60% — акцент3 5" xfId="3293"/>
    <cellStyle name="60% - Акцент3 5 10" xfId="32858"/>
    <cellStyle name="60% — акцент3 5 10" xfId="23775"/>
    <cellStyle name="60% - Акцент3 5 11" xfId="32248"/>
    <cellStyle name="60% — акцент3 5 11" xfId="37589"/>
    <cellStyle name="60% - Акцент3 5 12" xfId="28160"/>
    <cellStyle name="60% — акцент3 5 12" xfId="36492"/>
    <cellStyle name="60% - Акцент3 5 13" xfId="41491"/>
    <cellStyle name="60% — акцент3 5 13" xfId="41492"/>
    <cellStyle name="60% - Акцент3 5 14" xfId="43130"/>
    <cellStyle name="60% — акцент3 5 14" xfId="44389"/>
    <cellStyle name="60% - Акцент3 5 15" xfId="45630"/>
    <cellStyle name="60% — акцент3 5 15" xfId="44857"/>
    <cellStyle name="60% - Акцент3 5 16" xfId="50583"/>
    <cellStyle name="60% — акцент3 5 16" xfId="50584"/>
    <cellStyle name="60% - Акцент3 5 2" xfId="7845"/>
    <cellStyle name="60% — акцент3 5 2" xfId="7846"/>
    <cellStyle name="60% - Акцент3 5 3" xfId="16516"/>
    <cellStyle name="60% — акцент3 5 3" xfId="16517"/>
    <cellStyle name="60% - Акцент3 5 4" xfId="19837"/>
    <cellStyle name="60% — акцент3 5 4" xfId="19834"/>
    <cellStyle name="60% - Акцент3 5 5" xfId="22047"/>
    <cellStyle name="60% — акцент3 5 5" xfId="22212"/>
    <cellStyle name="60% - Акцент3 5 6" xfId="17768"/>
    <cellStyle name="60% — акцент3 5 6" xfId="26490"/>
    <cellStyle name="60% - Акцент3 5 7" xfId="18549"/>
    <cellStyle name="60% — акцент3 5 7" xfId="23032"/>
    <cellStyle name="60% - Акцент3 5 8" xfId="32426"/>
    <cellStyle name="60% — акцент3 5 8" xfId="32171"/>
    <cellStyle name="60% - Акцент3 5 9" xfId="32836"/>
    <cellStyle name="60% — акцент3 5 9" xfId="27537"/>
    <cellStyle name="60% — акцент3 50" xfId="29018"/>
    <cellStyle name="60% — акцент3 51" xfId="34214"/>
    <cellStyle name="60% — акцент3 52" xfId="32845"/>
    <cellStyle name="60% — акцент3 53" xfId="22929"/>
    <cellStyle name="60% — акцент3 54" xfId="38688"/>
    <cellStyle name="60% — акцент3 55" xfId="44209"/>
    <cellStyle name="60% — акцент3 56" xfId="42253"/>
    <cellStyle name="60% — акцент3 57" xfId="47992"/>
    <cellStyle name="60% - Акцент3 6" xfId="3294"/>
    <cellStyle name="60% — акцент3 6" xfId="3295"/>
    <cellStyle name="60% - Акцент3 6 10" xfId="21306"/>
    <cellStyle name="60% — акцент3 6 10" xfId="27593"/>
    <cellStyle name="60% - Акцент3 6 11" xfId="37440"/>
    <cellStyle name="60% — акцент3 6 11" xfId="37286"/>
    <cellStyle name="60% - Акцент3 6 12" xfId="33377"/>
    <cellStyle name="60% — акцент3 6 12" xfId="36663"/>
    <cellStyle name="60% - Акцент3 6 13" xfId="41493"/>
    <cellStyle name="60% — акцент3 6 13" xfId="41494"/>
    <cellStyle name="60% - Акцент3 6 14" xfId="44418"/>
    <cellStyle name="60% — акцент3 6 14" xfId="43129"/>
    <cellStyle name="60% - Акцент3 6 15" xfId="42606"/>
    <cellStyle name="60% — акцент3 6 15" xfId="45783"/>
    <cellStyle name="60% - Акцент3 6 16" xfId="50585"/>
    <cellStyle name="60% — акцент3 6 16" xfId="50586"/>
    <cellStyle name="60% - Акцент3 6 2" xfId="7847"/>
    <cellStyle name="60% — акцент3 6 2" xfId="7848"/>
    <cellStyle name="60% - Акцент3 6 3" xfId="16518"/>
    <cellStyle name="60% — акцент3 6 3" xfId="16519"/>
    <cellStyle name="60% - Акцент3 6 4" xfId="15758"/>
    <cellStyle name="60% — акцент3 6 4" xfId="19833"/>
    <cellStyle name="60% - Акцент3 6 5" xfId="22506"/>
    <cellStyle name="60% — акцент3 6 5" xfId="23506"/>
    <cellStyle name="60% - Акцент3 6 6" xfId="17118"/>
    <cellStyle name="60% — акцент3 6 6" xfId="23432"/>
    <cellStyle name="60% - Акцент3 6 7" xfId="24792"/>
    <cellStyle name="60% — акцент3 6 7" xfId="19108"/>
    <cellStyle name="60% - Акцент3 6 8" xfId="31915"/>
    <cellStyle name="60% — акцент3 6 8" xfId="31654"/>
    <cellStyle name="60% - Акцент3 6 9" xfId="23524"/>
    <cellStyle name="60% — акцент3 6 9" xfId="26510"/>
    <cellStyle name="60% - Акцент3 7" xfId="3296"/>
    <cellStyle name="60% — акцент3 7" xfId="3297"/>
    <cellStyle name="60% - Акцент3 7 10" xfId="24778"/>
    <cellStyle name="60% — акцент3 7 10" xfId="17522"/>
    <cellStyle name="60% - Акцент3 7 11" xfId="37135"/>
    <cellStyle name="60% — акцент3 7 11" xfId="36981"/>
    <cellStyle name="60% - Акцент3 7 12" xfId="36236"/>
    <cellStyle name="60% — акцент3 7 12" xfId="22478"/>
    <cellStyle name="60% - Акцент3 7 13" xfId="41495"/>
    <cellStyle name="60% — акцент3 7 13" xfId="41496"/>
    <cellStyle name="60% - Акцент3 7 14" xfId="42323"/>
    <cellStyle name="60% — акцент3 7 14" xfId="42229"/>
    <cellStyle name="60% - Акцент3 7 15" xfId="45685"/>
    <cellStyle name="60% — акцент3 7 15" xfId="42995"/>
    <cellStyle name="60% - Акцент3 7 16" xfId="50587"/>
    <cellStyle name="60% — акцент3 7 16" xfId="50588"/>
    <cellStyle name="60% - Акцент3 7 2" xfId="7849"/>
    <cellStyle name="60% — акцент3 7 2" xfId="7850"/>
    <cellStyle name="60% - Акцент3 7 3" xfId="16520"/>
    <cellStyle name="60% — акцент3 7 3" xfId="16521"/>
    <cellStyle name="60% - Акцент3 7 4" xfId="19832"/>
    <cellStyle name="60% — акцент3 7 4" xfId="19831"/>
    <cellStyle name="60% - Акцент3 7 5" xfId="22050"/>
    <cellStyle name="60% — акцент3 7 5" xfId="15525"/>
    <cellStyle name="60% - Акцент3 7 6" xfId="26252"/>
    <cellStyle name="60% — акцент3 7 6" xfId="23444"/>
    <cellStyle name="60% - Акцент3 7 7" xfId="17511"/>
    <cellStyle name="60% — акцент3 7 7" xfId="25308"/>
    <cellStyle name="60% - Акцент3 7 8" xfId="31405"/>
    <cellStyle name="60% — акцент3 7 8" xfId="23903"/>
    <cellStyle name="60% - Акцент3 7 9" xfId="18443"/>
    <cellStyle name="60% — акцент3 7 9" xfId="23349"/>
    <cellStyle name="60% - Акцент3 8" xfId="3298"/>
    <cellStyle name="60% — акцент3 8" xfId="3299"/>
    <cellStyle name="60% - Акцент3 8 10" xfId="28178"/>
    <cellStyle name="60% — акцент3 8 10" xfId="30140"/>
    <cellStyle name="60% - Акцент3 8 11" xfId="36836"/>
    <cellStyle name="60% — акцент3 8 11" xfId="36680"/>
    <cellStyle name="60% - Акцент3 8 12" xfId="38300"/>
    <cellStyle name="60% — акцент3 8 12" xfId="38219"/>
    <cellStyle name="60% - Акцент3 8 13" xfId="41497"/>
    <cellStyle name="60% — акцент3 8 13" xfId="41498"/>
    <cellStyle name="60% - Акцент3 8 14" xfId="42262"/>
    <cellStyle name="60% — акцент3 8 14" xfId="42107"/>
    <cellStyle name="60% - Акцент3 8 15" xfId="42095"/>
    <cellStyle name="60% — акцент3 8 15" xfId="44883"/>
    <cellStyle name="60% - Акцент3 8 16" xfId="50589"/>
    <cellStyle name="60% — акцент3 8 16" xfId="50590"/>
    <cellStyle name="60% - Акцент3 8 2" xfId="7851"/>
    <cellStyle name="60% — акцент3 8 2" xfId="7852"/>
    <cellStyle name="60% - Акцент3 8 3" xfId="16522"/>
    <cellStyle name="60% — акцент3 8 3" xfId="16523"/>
    <cellStyle name="60% - Акцент3 8 4" xfId="19830"/>
    <cellStyle name="60% — акцент3 8 4" xfId="19829"/>
    <cellStyle name="60% - Акцент3 8 5" xfId="19691"/>
    <cellStyle name="60% — акцент3 8 5" xfId="17332"/>
    <cellStyle name="60% - Акцент3 8 6" xfId="17782"/>
    <cellStyle name="60% — акцент3 8 6" xfId="29370"/>
    <cellStyle name="60% - Акцент3 8 7" xfId="26535"/>
    <cellStyle name="60% — акцент3 8 7" xfId="20223"/>
    <cellStyle name="60% - Акцент3 8 8" xfId="30928"/>
    <cellStyle name="60% — акцент3 8 8" xfId="22629"/>
    <cellStyle name="60% - Акцент3 8 9" xfId="21662"/>
    <cellStyle name="60% — акцент3 8 9" xfId="25880"/>
    <cellStyle name="60% - Акцент3 9" xfId="3300"/>
    <cellStyle name="60% — акцент3 9" xfId="3301"/>
    <cellStyle name="60% - Акцент3 9 10" xfId="24784"/>
    <cellStyle name="60% — акцент3 9 10" xfId="28080"/>
    <cellStyle name="60% - Акцент3 9 11" xfId="31333"/>
    <cellStyle name="60% — акцент3 9 11" xfId="32381"/>
    <cellStyle name="60% - Акцент3 9 12" xfId="38144"/>
    <cellStyle name="60% — акцент3 9 12" xfId="38066"/>
    <cellStyle name="60% - Акцент3 9 13" xfId="41499"/>
    <cellStyle name="60% — акцент3 9 13" xfId="41500"/>
    <cellStyle name="60% - Акцент3 9 14" xfId="41958"/>
    <cellStyle name="60% — акцент3 9 14" xfId="43131"/>
    <cellStyle name="60% - Акцент3 9 15" xfId="44558"/>
    <cellStyle name="60% — акцент3 9 15" xfId="45469"/>
    <cellStyle name="60% - Акцент3 9 16" xfId="50591"/>
    <cellStyle name="60% — акцент3 9 16" xfId="50592"/>
    <cellStyle name="60% - Акцент3 9 2" xfId="7853"/>
    <cellStyle name="60% — акцент3 9 2" xfId="7854"/>
    <cellStyle name="60% - Акцент3 9 3" xfId="16524"/>
    <cellStyle name="60% — акцент3 9 3" xfId="16525"/>
    <cellStyle name="60% - Акцент3 9 4" xfId="19828"/>
    <cellStyle name="60% — акцент3 9 4" xfId="19827"/>
    <cellStyle name="60% - Акцент3 9 5" xfId="22795"/>
    <cellStyle name="60% — акцент3 9 5" xfId="22697"/>
    <cellStyle name="60% - Акцент3 9 6" xfId="29099"/>
    <cellStyle name="60% — акцент3 9 6" xfId="28811"/>
    <cellStyle name="60% - Акцент3 9 7" xfId="20299"/>
    <cellStyle name="60% — акцент3 9 7" xfId="23327"/>
    <cellStyle name="60% - Акцент3 9 8" xfId="26939"/>
    <cellStyle name="60% — акцент3 9 8" xfId="25223"/>
    <cellStyle name="60% - Акцент3 9 9" xfId="34686"/>
    <cellStyle name="60% — акцент3 9 9" xfId="34455"/>
    <cellStyle name="60% — акцент4" xfId="316"/>
    <cellStyle name="60% - Акцент4 10" xfId="3302"/>
    <cellStyle name="60% — акцент4 10" xfId="3303"/>
    <cellStyle name="60% - Акцент4 10 10" xfId="31595"/>
    <cellStyle name="60% — акцент4 10 10" xfId="18344"/>
    <cellStyle name="60% - Акцент4 10 11" xfId="36531"/>
    <cellStyle name="60% — акцент4 10 11" xfId="36382"/>
    <cellStyle name="60% - Акцент4 10 12" xfId="37986"/>
    <cellStyle name="60% — акцент4 10 12" xfId="37903"/>
    <cellStyle name="60% - Акцент4 10 13" xfId="41501"/>
    <cellStyle name="60% — акцент4 10 13" xfId="41502"/>
    <cellStyle name="60% - Акцент4 10 14" xfId="43128"/>
    <cellStyle name="60% — акцент4 10 14" xfId="43127"/>
    <cellStyle name="60% - Акцент4 10 15" xfId="45940"/>
    <cellStyle name="60% — акцент4 10 15" xfId="42939"/>
    <cellStyle name="60% - Акцент4 10 16" xfId="50593"/>
    <cellStyle name="60% — акцент4 10 16" xfId="50594"/>
    <cellStyle name="60% - Акцент4 10 2" xfId="7856"/>
    <cellStyle name="60% — акцент4 10 2" xfId="7857"/>
    <cellStyle name="60% - Акцент4 10 3" xfId="16526"/>
    <cellStyle name="60% — акцент4 10 3" xfId="16527"/>
    <cellStyle name="60% - Акцент4 10 4" xfId="19826"/>
    <cellStyle name="60% — акцент4 10 4" xfId="17489"/>
    <cellStyle name="60% - Акцент4 10 5" xfId="23078"/>
    <cellStyle name="60% — акцент4 10 5" xfId="22986"/>
    <cellStyle name="60% - Акцент4 10 6" xfId="28523"/>
    <cellStyle name="60% — акцент4 10 6" xfId="28243"/>
    <cellStyle name="60% - Акцент4 10 7" xfId="24017"/>
    <cellStyle name="60% — акцент4 10 7" xfId="19304"/>
    <cellStyle name="60% - Акцент4 10 8" xfId="30772"/>
    <cellStyle name="60% — акцент4 10 8" xfId="17851"/>
    <cellStyle name="60% - Акцент4 10 9" xfId="34226"/>
    <cellStyle name="60% — акцент4 10 9" xfId="33991"/>
    <cellStyle name="60% - Акцент4 11" xfId="3304"/>
    <cellStyle name="60% — акцент4 11" xfId="3305"/>
    <cellStyle name="60% - Акцент4 11 10" xfId="28383"/>
    <cellStyle name="60% — акцент4 11 10" xfId="33158"/>
    <cellStyle name="60% - Акцент4 11 11" xfId="29684"/>
    <cellStyle name="60% — акцент4 11 11" xfId="33712"/>
    <cellStyle name="60% - Акцент4 11 12" xfId="37821"/>
    <cellStyle name="60% — акцент4 11 12" xfId="37742"/>
    <cellStyle name="60% - Акцент4 11 13" xfId="41503"/>
    <cellStyle name="60% — акцент4 11 13" xfId="41504"/>
    <cellStyle name="60% - Акцент4 11 14" xfId="43126"/>
    <cellStyle name="60% — акцент4 11 14" xfId="43125"/>
    <cellStyle name="60% - Акцент4 11 15" xfId="46095"/>
    <cellStyle name="60% — акцент4 11 15" xfId="46246"/>
    <cellStyle name="60% - Акцент4 11 16" xfId="50595"/>
    <cellStyle name="60% — акцент4 11 16" xfId="50596"/>
    <cellStyle name="60% - Акцент4 11 2" xfId="7858"/>
    <cellStyle name="60% — акцент4 11 2" xfId="7859"/>
    <cellStyle name="60% - Акцент4 11 3" xfId="16528"/>
    <cellStyle name="60% — акцент4 11 3" xfId="16529"/>
    <cellStyle name="60% - Акцент4 11 4" xfId="17584"/>
    <cellStyle name="60% — акцент4 11 4" xfId="17317"/>
    <cellStyle name="60% - Акцент4 11 5" xfId="23371"/>
    <cellStyle name="60% — акцент4 11 5" xfId="23269"/>
    <cellStyle name="60% - Акцент4 11 6" xfId="27960"/>
    <cellStyle name="60% — акцент4 11 6" xfId="22535"/>
    <cellStyle name="60% - Акцент4 11 7" xfId="18189"/>
    <cellStyle name="60% — акцент4 11 7" xfId="22306"/>
    <cellStyle name="60% - Акцент4 11 8" xfId="21618"/>
    <cellStyle name="60% — акцент4 11 8" xfId="15482"/>
    <cellStyle name="60% - Акцент4 11 9" xfId="33767"/>
    <cellStyle name="60% — акцент4 11 9" xfId="33527"/>
    <cellStyle name="60% - Акцент4 12" xfId="3306"/>
    <cellStyle name="60% — акцент4 12" xfId="3307"/>
    <cellStyle name="60% - Акцент4 12 10" xfId="33388"/>
    <cellStyle name="60% — акцент4 12 10" xfId="33628"/>
    <cellStyle name="60% - Акцент4 12 11" xfId="26702"/>
    <cellStyle name="60% — акцент4 12 11" xfId="19503"/>
    <cellStyle name="60% - Акцент4 12 12" xfId="37666"/>
    <cellStyle name="60% — акцент4 12 12" xfId="26126"/>
    <cellStyle name="60% - Акцент4 12 13" xfId="41505"/>
    <cellStyle name="60% — акцент4 12 13" xfId="41506"/>
    <cellStyle name="60% - Акцент4 12 14" xfId="43124"/>
    <cellStyle name="60% — акцент4 12 14" xfId="43123"/>
    <cellStyle name="60% - Акцент4 12 15" xfId="46455"/>
    <cellStyle name="60% — акцент4 12 15" xfId="46564"/>
    <cellStyle name="60% - Акцент4 12 16" xfId="50597"/>
    <cellStyle name="60% — акцент4 12 16" xfId="50598"/>
    <cellStyle name="60% - Акцент4 12 2" xfId="7860"/>
    <cellStyle name="60% — акцент4 12 2" xfId="7861"/>
    <cellStyle name="60% - Акцент4 12 3" xfId="16530"/>
    <cellStyle name="60% — акцент4 12 3" xfId="16531"/>
    <cellStyle name="60% - Акцент4 12 4" xfId="17095"/>
    <cellStyle name="60% — акцент4 12 4" xfId="19825"/>
    <cellStyle name="60% - Акцент4 12 5" xfId="23653"/>
    <cellStyle name="60% — акцент4 12 5" xfId="23561"/>
    <cellStyle name="60% - Акцент4 12 6" xfId="18505"/>
    <cellStyle name="60% — акцент4 12 6" xfId="18419"/>
    <cellStyle name="60% - Акцент4 12 7" xfId="17646"/>
    <cellStyle name="60% — акцент4 12 7" xfId="21308"/>
    <cellStyle name="60% - Акцент4 12 8" xfId="14503"/>
    <cellStyle name="60% — акцент4 12 8" xfId="30198"/>
    <cellStyle name="60% - Акцент4 12 9" xfId="33288"/>
    <cellStyle name="60% — акцент4 12 9" xfId="23138"/>
    <cellStyle name="60% - Акцент4 13" xfId="3308"/>
    <cellStyle name="60% — акцент4 13" xfId="3309"/>
    <cellStyle name="60% - Акцент4 13 10" xfId="33861"/>
    <cellStyle name="60% — акцент4 13 10" xfId="34149"/>
    <cellStyle name="60% - Акцент4 13 11" xfId="28445"/>
    <cellStyle name="60% — акцент4 13 11" xfId="35435"/>
    <cellStyle name="60% - Акцент4 13 12" xfId="28647"/>
    <cellStyle name="60% — акцент4 13 12" xfId="17505"/>
    <cellStyle name="60% - Акцент4 13 13" xfId="41507"/>
    <cellStyle name="60% — акцент4 13 13" xfId="41508"/>
    <cellStyle name="60% - Акцент4 13 14" xfId="46809"/>
    <cellStyle name="60% — акцент4 13 14" xfId="46645"/>
    <cellStyle name="60% - Акцент4 13 15" xfId="47603"/>
    <cellStyle name="60% — акцент4 13 15" xfId="47520"/>
    <cellStyle name="60% - Акцент4 13 16" xfId="50599"/>
    <cellStyle name="60% — акцент4 13 16" xfId="50600"/>
    <cellStyle name="60% - Акцент4 13 2" xfId="7862"/>
    <cellStyle name="60% — акцент4 13 2" xfId="7863"/>
    <cellStyle name="60% - Акцент4 13 3" xfId="16532"/>
    <cellStyle name="60% — акцент4 13 3" xfId="16533"/>
    <cellStyle name="60% - Акцент4 13 4" xfId="15749"/>
    <cellStyle name="60% — акцент4 13 4" xfId="19824"/>
    <cellStyle name="60% - Акцент4 13 5" xfId="23941"/>
    <cellStyle name="60% — акцент4 13 5" xfId="23845"/>
    <cellStyle name="60% - Акцент4 13 6" xfId="22038"/>
    <cellStyle name="60% — акцент4 13 6" xfId="26149"/>
    <cellStyle name="60% - Акцент4 13 7" xfId="15246"/>
    <cellStyle name="60% — акцент4 13 7" xfId="18295"/>
    <cellStyle name="60% - Акцент4 13 8" xfId="18651"/>
    <cellStyle name="60% — акцент4 13 8" xfId="23894"/>
    <cellStyle name="60% - Акцент4 13 9" xfId="14687"/>
    <cellStyle name="60% — акцент4 13 9" xfId="33063"/>
    <cellStyle name="60% - Акцент4 14" xfId="3310"/>
    <cellStyle name="60% — акцент4 14" xfId="3311"/>
    <cellStyle name="60% - Акцент4 14 10" xfId="34324"/>
    <cellStyle name="60% — акцент4 14 10" xfId="34615"/>
    <cellStyle name="60% - Акцент4 14 11" xfId="34539"/>
    <cellStyle name="60% — акцент4 14 11" xfId="27216"/>
    <cellStyle name="60% - Акцент4 14 12" xfId="36056"/>
    <cellStyle name="60% — акцент4 14 12" xfId="34297"/>
    <cellStyle name="60% - Акцент4 14 13" xfId="41509"/>
    <cellStyle name="60% — акцент4 14 13" xfId="41510"/>
    <cellStyle name="60% - Акцент4 14 14" xfId="46485"/>
    <cellStyle name="60% — акцент4 14 14" xfId="46325"/>
    <cellStyle name="60% - Акцент4 14 15" xfId="47442"/>
    <cellStyle name="60% — акцент4 14 15" xfId="47364"/>
    <cellStyle name="60% - Акцент4 14 16" xfId="50601"/>
    <cellStyle name="60% — акцент4 14 16" xfId="50602"/>
    <cellStyle name="60% - Акцент4 14 2" xfId="7864"/>
    <cellStyle name="60% — акцент4 14 2" xfId="7865"/>
    <cellStyle name="60% - Акцент4 14 3" xfId="16534"/>
    <cellStyle name="60% — акцент4 14 3" xfId="16535"/>
    <cellStyle name="60% - Акцент4 14 4" xfId="15748"/>
    <cellStyle name="60% — акцент4 14 4" xfId="19823"/>
    <cellStyle name="60% - Акцент4 14 5" xfId="24083"/>
    <cellStyle name="60% — акцент4 14 5" xfId="21758"/>
    <cellStyle name="60% - Акцент4 14 6" xfId="27295"/>
    <cellStyle name="60% — акцент4 14 6" xfId="23766"/>
    <cellStyle name="60% - Акцент4 14 7" xfId="15277"/>
    <cellStyle name="60% — акцент4 14 7" xfId="31124"/>
    <cellStyle name="60% - Акцент4 14 8" xfId="22182"/>
    <cellStyle name="60% — акцент4 14 8" xfId="18290"/>
    <cellStyle name="60% - Акцент4 14 9" xfId="29285"/>
    <cellStyle name="60% — акцент4 14 9" xfId="31849"/>
    <cellStyle name="60% - Акцент4 15" xfId="3312"/>
    <cellStyle name="60% — акцент4 15" xfId="3313"/>
    <cellStyle name="60% - Акцент4 15 10" xfId="31832"/>
    <cellStyle name="60% — акцент4 15 10" xfId="32759"/>
    <cellStyle name="60% - Акцент4 15 11" xfId="27486"/>
    <cellStyle name="60% — акцент4 15 11" xfId="30833"/>
    <cellStyle name="60% - Акцент4 15 12" xfId="35384"/>
    <cellStyle name="60% — акцент4 15 12" xfId="32750"/>
    <cellStyle name="60% - Акцент4 15 13" xfId="41511"/>
    <cellStyle name="60% — акцент4 15 13" xfId="41512"/>
    <cellStyle name="60% - Акцент4 15 14" xfId="46170"/>
    <cellStyle name="60% — акцент4 15 14" xfId="43122"/>
    <cellStyle name="60% - Акцент4 15 15" xfId="47290"/>
    <cellStyle name="60% — акцент4 15 15" xfId="46778"/>
    <cellStyle name="60% - Акцент4 15 16" xfId="50603"/>
    <cellStyle name="60% — акцент4 15 16" xfId="50604"/>
    <cellStyle name="60% - Акцент4 15 2" xfId="7866"/>
    <cellStyle name="60% — акцент4 15 2" xfId="7867"/>
    <cellStyle name="60% - Акцент4 15 3" xfId="16536"/>
    <cellStyle name="60% — акцент4 15 3" xfId="16537"/>
    <cellStyle name="60% - Акцент4 15 4" xfId="15747"/>
    <cellStyle name="60% — акцент4 15 4" xfId="25570"/>
    <cellStyle name="60% - Акцент4 15 5" xfId="24089"/>
    <cellStyle name="60% — акцент4 15 5" xfId="19690"/>
    <cellStyle name="60% - Акцент4 15 6" xfId="17930"/>
    <cellStyle name="60% — акцент4 15 6" xfId="18350"/>
    <cellStyle name="60% - Акцент4 15 7" xfId="30848"/>
    <cellStyle name="60% — акцент4 15 7" xfId="30585"/>
    <cellStyle name="60% - Акцент4 15 8" xfId="26878"/>
    <cellStyle name="60% — акцент4 15 8" xfId="21892"/>
    <cellStyle name="60% - Акцент4 15 9" xfId="17428"/>
    <cellStyle name="60% — акцент4 15 9" xfId="27778"/>
    <cellStyle name="60% - Акцент4 16" xfId="3314"/>
    <cellStyle name="60% — акцент4 16" xfId="3315"/>
    <cellStyle name="60% - Акцент4 16 10" xfId="19707"/>
    <cellStyle name="60% — акцент4 16 10" xfId="32408"/>
    <cellStyle name="60% - Акцент4 16 11" xfId="34798"/>
    <cellStyle name="60% — акцент4 16 11" xfId="30979"/>
    <cellStyle name="60% - Акцент4 16 12" xfId="36656"/>
    <cellStyle name="60% — акцент4 16 12" xfId="36364"/>
    <cellStyle name="60% - Акцент4 16 13" xfId="41513"/>
    <cellStyle name="60% — акцент4 16 13" xfId="41514"/>
    <cellStyle name="60% - Акцент4 16 14" xfId="46018"/>
    <cellStyle name="60% — акцент4 16 14" xfId="45861"/>
    <cellStyle name="60% - Акцент4 16 15" xfId="47211"/>
    <cellStyle name="60% — акцент4 16 15" xfId="47130"/>
    <cellStyle name="60% - Акцент4 16 16" xfId="50605"/>
    <cellStyle name="60% — акцент4 16 16" xfId="50606"/>
    <cellStyle name="60% - Акцент4 16 2" xfId="7868"/>
    <cellStyle name="60% — акцент4 16 2" xfId="7869"/>
    <cellStyle name="60% - Акцент4 16 3" xfId="16538"/>
    <cellStyle name="60% — акцент4 16 3" xfId="16539"/>
    <cellStyle name="60% - Акцент4 16 4" xfId="25281"/>
    <cellStyle name="60% — акцент4 16 4" xfId="24992"/>
    <cellStyle name="60% - Акцент4 16 5" xfId="14843"/>
    <cellStyle name="60% — акцент4 16 5" xfId="24135"/>
    <cellStyle name="60% - Акцент4 16 6" xfId="25502"/>
    <cellStyle name="60% — акцент4 16 6" xfId="19284"/>
    <cellStyle name="60% - Акцент4 16 7" xfId="30325"/>
    <cellStyle name="60% — акцент4 16 7" xfId="30049"/>
    <cellStyle name="60% - Акцент4 16 8" xfId="18791"/>
    <cellStyle name="60% — акцент4 16 8" xfId="30563"/>
    <cellStyle name="60% - Акцент4 16 9" xfId="27041"/>
    <cellStyle name="60% — акцент4 16 9" xfId="31326"/>
    <cellStyle name="60% - Акцент4 17" xfId="3316"/>
    <cellStyle name="60% — акцент4 17" xfId="3317"/>
    <cellStyle name="60% - Акцент4 17 10" xfId="29744"/>
    <cellStyle name="60% — акцент4 17 10" xfId="32360"/>
    <cellStyle name="60% - Акцент4 17 11" xfId="33373"/>
    <cellStyle name="60% — акцент4 17 11" xfId="27451"/>
    <cellStyle name="60% - Акцент4 17 12" xfId="36819"/>
    <cellStyle name="60% — акцент4 17 12" xfId="23622"/>
    <cellStyle name="60% - Акцент4 17 13" xfId="41515"/>
    <cellStyle name="60% — акцент4 17 13" xfId="41516"/>
    <cellStyle name="60% - Акцент4 17 14" xfId="45704"/>
    <cellStyle name="60% — акцент4 17 14" xfId="45552"/>
    <cellStyle name="60% - Акцент4 17 15" xfId="47052"/>
    <cellStyle name="60% — акцент4 17 15" xfId="46973"/>
    <cellStyle name="60% - Акцент4 17 16" xfId="50607"/>
    <cellStyle name="60% — акцент4 17 16" xfId="50608"/>
    <cellStyle name="60% - Акцент4 17 2" xfId="7870"/>
    <cellStyle name="60% — акцент4 17 2" xfId="7871"/>
    <cellStyle name="60% - Акцент4 17 3" xfId="16540"/>
    <cellStyle name="60% — акцент4 17 3" xfId="16541"/>
    <cellStyle name="60% - Акцент4 17 4" xfId="24696"/>
    <cellStyle name="60% — акцент4 17 4" xfId="24406"/>
    <cellStyle name="60% - Акцент4 17 5" xfId="18923"/>
    <cellStyle name="60% — акцент4 17 5" xfId="15937"/>
    <cellStyle name="60% - Акцент4 17 6" xfId="23137"/>
    <cellStyle name="60% — акцент4 17 6" xfId="22707"/>
    <cellStyle name="60% - Акцент4 17 7" xfId="29786"/>
    <cellStyle name="60% — акцент4 17 7" xfId="29522"/>
    <cellStyle name="60% - Акцент4 17 8" xfId="22196"/>
    <cellStyle name="60% — акцент4 17 8" xfId="28700"/>
    <cellStyle name="60% - Акцент4 17 9" xfId="26728"/>
    <cellStyle name="60% — акцент4 17 9" xfId="17193"/>
    <cellStyle name="60% — акцент4 18" xfId="3318"/>
    <cellStyle name="60% — акцент4 18 2" xfId="7872"/>
    <cellStyle name="60% — акцент4 19" xfId="3319"/>
    <cellStyle name="60% — акцент4 19 2" xfId="7873"/>
    <cellStyle name="60% - Акцент4 2" xfId="3320"/>
    <cellStyle name="60% — акцент4 2" xfId="3321"/>
    <cellStyle name="60% - Акцент4 2 10" xfId="3322"/>
    <cellStyle name="60% — акцент4 2 10" xfId="3323"/>
    <cellStyle name="60% - Акцент4 2 10 10" xfId="35692"/>
    <cellStyle name="60% — акцент4 2 10 10" xfId="35496"/>
    <cellStyle name="60% - Акцент4 2 10 11" xfId="36979"/>
    <cellStyle name="60% — акцент4 2 10 11" xfId="33509"/>
    <cellStyle name="60% - Акцент4 2 10 12" xfId="34550"/>
    <cellStyle name="60% — акцент4 2 10 12" xfId="32007"/>
    <cellStyle name="60% - Акцент4 2 10 13" xfId="41521"/>
    <cellStyle name="60% — акцент4 2 10 13" xfId="41522"/>
    <cellStyle name="60% - Акцент4 2 10 14" xfId="44737"/>
    <cellStyle name="60% — акцент4 2 10 14" xfId="44572"/>
    <cellStyle name="60% - Акцент4 2 10 15" xfId="42575"/>
    <cellStyle name="60% — акцент4 2 10 15" xfId="44496"/>
    <cellStyle name="60% - Акцент4 2 10 16" xfId="50611"/>
    <cellStyle name="60% — акцент4 2 10 16" xfId="50612"/>
    <cellStyle name="60% - Акцент4 2 10 2" xfId="7876"/>
    <cellStyle name="60% — акцент4 2 10 2" xfId="7877"/>
    <cellStyle name="60% - Акцент4 2 10 3" xfId="16545"/>
    <cellStyle name="60% — акцент4 2 10 3" xfId="16546"/>
    <cellStyle name="60% - Акцент4 2 10 4" xfId="23540"/>
    <cellStyle name="60% — акцент4 2 10 4" xfId="23247"/>
    <cellStyle name="60% - Акцент4 2 10 5" xfId="26803"/>
    <cellStyle name="60% — акцент4 2 10 5" xfId="26516"/>
    <cellStyle name="60% - Акцент4 2 10 6" xfId="25366"/>
    <cellStyle name="60% — акцент4 2 10 6" xfId="21583"/>
    <cellStyle name="60% - Акцент4 2 10 7" xfId="28157"/>
    <cellStyle name="60% — акцент4 2 10 7" xfId="18397"/>
    <cellStyle name="60% - Акцент4 2 10 8" xfId="29630"/>
    <cellStyle name="60% — акцент4 2 10 8" xfId="30076"/>
    <cellStyle name="60% - Акцент4 2 10 9" xfId="32531"/>
    <cellStyle name="60% — акцент4 2 10 9" xfId="21997"/>
    <cellStyle name="60% - Акцент4 2 11" xfId="3324"/>
    <cellStyle name="60% — акцент4 2 11" xfId="3325"/>
    <cellStyle name="60% - Акцент4 2 11 10" xfId="35304"/>
    <cellStyle name="60% — акцент4 2 11 10" xfId="35107"/>
    <cellStyle name="60% - Акцент4 2 11 11" xfId="36834"/>
    <cellStyle name="60% — акцент4 2 11 11" xfId="36678"/>
    <cellStyle name="60% - Акцент4 2 11 12" xfId="36452"/>
    <cellStyle name="60% — акцент4 2 11 12" xfId="38297"/>
    <cellStyle name="60% - Акцент4 2 11 13" xfId="41523"/>
    <cellStyle name="60% — акцент4 2 11 13" xfId="41524"/>
    <cellStyle name="60% - Акцент4 2 11 14" xfId="45231"/>
    <cellStyle name="60% — акцент4 2 11 14" xfId="45067"/>
    <cellStyle name="60% - Акцент4 2 11 15" xfId="42463"/>
    <cellStyle name="60% — акцент4 2 11 15" xfId="42490"/>
    <cellStyle name="60% - Акцент4 2 11 16" xfId="50613"/>
    <cellStyle name="60% — акцент4 2 11 16" xfId="50614"/>
    <cellStyle name="60% - Акцент4 2 11 2" xfId="7878"/>
    <cellStyle name="60% — акцент4 2 11 2" xfId="7879"/>
    <cellStyle name="60% - Акцент4 2 11 3" xfId="16547"/>
    <cellStyle name="60% — акцент4 2 11 3" xfId="16548"/>
    <cellStyle name="60% - Акцент4 2 11 4" xfId="22967"/>
    <cellStyle name="60% — акцент4 2 11 4" xfId="22677"/>
    <cellStyle name="60% - Акцент4 2 11 5" xfId="26228"/>
    <cellStyle name="60% — акцент4 2 11 5" xfId="25944"/>
    <cellStyle name="60% - Акцент4 2 11 6" xfId="25755"/>
    <cellStyle name="60% — акцент4 2 11 6" xfId="26049"/>
    <cellStyle name="60% - Акцент4 2 11 7" xfId="18724"/>
    <cellStyle name="60% — акцент4 2 11 7" xfId="22524"/>
    <cellStyle name="60% - Акцент4 2 11 8" xfId="19000"/>
    <cellStyle name="60% — акцент4 2 11 8" xfId="29889"/>
    <cellStyle name="60% - Акцент4 2 11 9" xfId="14888"/>
    <cellStyle name="60% — акцент4 2 11 9" xfId="23721"/>
    <cellStyle name="60% - Акцент4 2 12" xfId="3326"/>
    <cellStyle name="60% — акцент4 2 12" xfId="3327"/>
    <cellStyle name="60% - Акцент4 2 12 10" xfId="32508"/>
    <cellStyle name="60% — акцент4 2 12 10" xfId="32292"/>
    <cellStyle name="60% - Акцент4 2 12 11" xfId="36529"/>
    <cellStyle name="60% — акцент4 2 12 11" xfId="36380"/>
    <cellStyle name="60% - Акцент4 2 12 12" xfId="38216"/>
    <cellStyle name="60% — акцент4 2 12 12" xfId="38142"/>
    <cellStyle name="60% - Акцент4 2 12 13" xfId="41525"/>
    <cellStyle name="60% — акцент4 2 12 13" xfId="41526"/>
    <cellStyle name="60% - Акцент4 2 12 14" xfId="44903"/>
    <cellStyle name="60% — акцент4 2 12 14" xfId="44738"/>
    <cellStyle name="60% - Акцент4 2 12 15" xfId="45197"/>
    <cellStyle name="60% — акцент4 2 12 15" xfId="42574"/>
    <cellStyle name="60% - Акцент4 2 12 16" xfId="50615"/>
    <cellStyle name="60% — акцент4 2 12 16" xfId="50616"/>
    <cellStyle name="60% - Акцент4 2 12 2" xfId="7880"/>
    <cellStyle name="60% — акцент4 2 12 2" xfId="7881"/>
    <cellStyle name="60% - Акцент4 2 12 3" xfId="16549"/>
    <cellStyle name="60% — акцент4 2 12 3" xfId="16550"/>
    <cellStyle name="60% - Акцент4 2 12 4" xfId="22389"/>
    <cellStyle name="60% — акцент4 2 12 4" xfId="22088"/>
    <cellStyle name="60% - Акцент4 2 12 5" xfId="24526"/>
    <cellStyle name="60% — акцент4 2 12 5" xfId="24882"/>
    <cellStyle name="60% - Акцент4 2 12 6" xfId="21419"/>
    <cellStyle name="60% — акцент4 2 12 6" xfId="26335"/>
    <cellStyle name="60% - Акцент4 2 12 7" xfId="18188"/>
    <cellStyle name="60% — акцент4 2 12 7" xfId="14679"/>
    <cellStyle name="60% - Акцент4 2 12 8" xfId="25608"/>
    <cellStyle name="60% — акцент4 2 12 8" xfId="28491"/>
    <cellStyle name="60% - Акцент4 2 12 9" xfId="17852"/>
    <cellStyle name="60% — акцент4 2 12 9" xfId="26089"/>
    <cellStyle name="60% - Акцент4 2 13" xfId="3328"/>
    <cellStyle name="60% — акцент4 2 13" xfId="3329"/>
    <cellStyle name="60% - Акцент4 2 13 10" xfId="34904"/>
    <cellStyle name="60% — акцент4 2 13 10" xfId="32880"/>
    <cellStyle name="60% - Акцент4 2 13 11" xfId="32187"/>
    <cellStyle name="60% — акцент4 2 13 11" xfId="22915"/>
    <cellStyle name="60% - Акцент4 2 13 12" xfId="38064"/>
    <cellStyle name="60% — акцент4 2 13 12" xfId="37984"/>
    <cellStyle name="60% - Акцент4 2 13 13" xfId="41527"/>
    <cellStyle name="60% — акцент4 2 13 13" xfId="41528"/>
    <cellStyle name="60% - Акцент4 2 13 14" xfId="44573"/>
    <cellStyle name="60% — акцент4 2 13 14" xfId="43120"/>
    <cellStyle name="60% - Акцент4 2 13 15" xfId="42596"/>
    <cellStyle name="60% — акцент4 2 13 15" xfId="42941"/>
    <cellStyle name="60% - Акцент4 2 13 16" xfId="50617"/>
    <cellStyle name="60% — акцент4 2 13 16" xfId="50618"/>
    <cellStyle name="60% - Акцент4 2 13 2" xfId="7882"/>
    <cellStyle name="60% — акцент4 2 13 2" xfId="7883"/>
    <cellStyle name="60% - Акцент4 2 13 3" xfId="16551"/>
    <cellStyle name="60% — акцент4 2 13 3" xfId="16552"/>
    <cellStyle name="60% - Акцент4 2 13 4" xfId="21798"/>
    <cellStyle name="60% — акцент4 2 13 4" xfId="21502"/>
    <cellStyle name="60% - Акцент4 2 13 5" xfId="25649"/>
    <cellStyle name="60% — акцент4 2 13 5" xfId="17374"/>
    <cellStyle name="60% - Акцент4 2 13 6" xfId="26625"/>
    <cellStyle name="60% — акцент4 2 13 6" xfId="26991"/>
    <cellStyle name="60% - Акцент4 2 13 7" xfId="23618"/>
    <cellStyle name="60% — акцент4 2 13 7" xfId="17460"/>
    <cellStyle name="60% - Акцент4 2 13 8" xfId="30299"/>
    <cellStyle name="60% — акцент4 2 13 8" xfId="29226"/>
    <cellStyle name="60% - Акцент4 2 13 9" xfId="14660"/>
    <cellStyle name="60% — акцент4 2 13 9" xfId="30780"/>
    <cellStyle name="60% - Акцент4 2 14" xfId="3330"/>
    <cellStyle name="60% — акцент4 2 14" xfId="3331"/>
    <cellStyle name="60% - Акцент4 2 14 10" xfId="21545"/>
    <cellStyle name="60% — акцент4 2 14 10" xfId="33703"/>
    <cellStyle name="60% - Акцент4 2 14 11" xfId="28486"/>
    <cellStyle name="60% — акцент4 2 14 11" xfId="33249"/>
    <cellStyle name="60% - Акцент4 2 14 12" xfId="35841"/>
    <cellStyle name="60% — акцент4 2 14 12" xfId="37900"/>
    <cellStyle name="60% - Акцент4 2 14 13" xfId="41529"/>
    <cellStyle name="60% — акцент4 2 14 13" xfId="41530"/>
    <cellStyle name="60% - Акцент4 2 14 14" xfId="41957"/>
    <cellStyle name="60% — акцент4 2 14 14" xfId="43121"/>
    <cellStyle name="60% - Акцент4 2 14 15" xfId="44723"/>
    <cellStyle name="60% — акцент4 2 14 15" xfId="42940"/>
    <cellStyle name="60% - Акцент4 2 14 16" xfId="50619"/>
    <cellStyle name="60% — акцент4 2 14 16" xfId="50620"/>
    <cellStyle name="60% - Акцент4 2 14 2" xfId="7884"/>
    <cellStyle name="60% — акцент4 2 14 2" xfId="7885"/>
    <cellStyle name="60% - Акцент4 2 14 3" xfId="16553"/>
    <cellStyle name="60% — акцент4 2 14 3" xfId="16554"/>
    <cellStyle name="60% - Акцент4 2 14 4" xfId="19820"/>
    <cellStyle name="60% — акцент4 2 14 4" xfId="17693"/>
    <cellStyle name="60% - Акцент4 2 14 5" xfId="22326"/>
    <cellStyle name="60% — акцент4 2 14 5" xfId="14083"/>
    <cellStyle name="60% - Акцент4 2 14 6" xfId="27201"/>
    <cellStyle name="60% — акцент4 2 14 6" xfId="27575"/>
    <cellStyle name="60% - Акцент4 2 14 7" xfId="27018"/>
    <cellStyle name="60% — акцент4 2 14 7" xfId="29332"/>
    <cellStyle name="60% - Акцент4 2 14 8" xfId="30161"/>
    <cellStyle name="60% — акцент4 2 14 8" xfId="30495"/>
    <cellStyle name="60% - Акцент4 2 14 9" xfId="23030"/>
    <cellStyle name="60% — акцент4 2 14 9" xfId="31277"/>
    <cellStyle name="60% - Акцент4 2 15" xfId="3332"/>
    <cellStyle name="60% — акцент4 2 15" xfId="3333"/>
    <cellStyle name="60% - Акцент4 2 15 10" xfId="31040"/>
    <cellStyle name="60% — акцент4 2 15 10" xfId="28589"/>
    <cellStyle name="60% - Акцент4 2 15 11" xfId="15471"/>
    <cellStyle name="60% — акцент4 2 15 11" xfId="35791"/>
    <cellStyle name="60% - Акцент4 2 15 12" xfId="37818"/>
    <cellStyle name="60% — акцент4 2 15 12" xfId="37740"/>
    <cellStyle name="60% - Акцент4 2 15 13" xfId="41531"/>
    <cellStyle name="60% — акцент4 2 15 13" xfId="41532"/>
    <cellStyle name="60% - Акцент4 2 15 14" xfId="40672"/>
    <cellStyle name="60% — акцент4 2 15 14" xfId="46810"/>
    <cellStyle name="60% - Акцент4 2 15 15" xfId="40908"/>
    <cellStyle name="60% — акцент4 2 15 15" xfId="47604"/>
    <cellStyle name="60% - Акцент4 2 15 16" xfId="50621"/>
    <cellStyle name="60% — акцент4 2 15 16" xfId="50622"/>
    <cellStyle name="60% - Акцент4 2 15 2" xfId="7886"/>
    <cellStyle name="60% — акцент4 2 15 2" xfId="7887"/>
    <cellStyle name="60% - Акцент4 2 15 3" xfId="16555"/>
    <cellStyle name="60% — акцент4 2 15 3" xfId="16556"/>
    <cellStyle name="60% - Акцент4 2 15 4" xfId="19819"/>
    <cellStyle name="60% — акцент4 2 15 4" xfId="15744"/>
    <cellStyle name="60% - Акцент4 2 15 5" xfId="17387"/>
    <cellStyle name="60% — акцент4 2 15 5" xfId="23145"/>
    <cellStyle name="60% - Акцент4 2 15 6" xfId="25622"/>
    <cellStyle name="60% — акцент4 2 15 6" xfId="19154"/>
    <cellStyle name="60% - Акцент4 2 15 7" xfId="19501"/>
    <cellStyle name="60% — акцент4 2 15 7" xfId="22624"/>
    <cellStyle name="60% - Акцент4 2 15 8" xfId="30695"/>
    <cellStyle name="60% — акцент4 2 15 8" xfId="32925"/>
    <cellStyle name="60% - Акцент4 2 15 9" xfId="31510"/>
    <cellStyle name="60% — акцент4 2 15 9" xfId="23469"/>
    <cellStyle name="60% - Акцент4 2 16" xfId="3334"/>
    <cellStyle name="60% — акцент4 2 16" xfId="3335"/>
    <cellStyle name="60% - Акцент4 2 16 10" xfId="23802"/>
    <cellStyle name="60% — акцент4 2 16 10" xfId="27330"/>
    <cellStyle name="60% - Акцент4 2 16 11" xfId="34851"/>
    <cellStyle name="60% — акцент4 2 16 11" xfId="27064"/>
    <cellStyle name="60% - Акцент4 2 16 12" xfId="37663"/>
    <cellStyle name="60% — акцент4 2 16 12" xfId="35072"/>
    <cellStyle name="60% - Акцент4 2 16 13" xfId="41533"/>
    <cellStyle name="60% — акцент4 2 16 13" xfId="41534"/>
    <cellStyle name="60% - Акцент4 2 16 14" xfId="46646"/>
    <cellStyle name="60% — акцент4 2 16 14" xfId="46486"/>
    <cellStyle name="60% - Акцент4 2 16 15" xfId="47521"/>
    <cellStyle name="60% — акцент4 2 16 15" xfId="47443"/>
    <cellStyle name="60% - Акцент4 2 16 16" xfId="50623"/>
    <cellStyle name="60% — акцент4 2 16 16" xfId="50624"/>
    <cellStyle name="60% - Акцент4 2 16 2" xfId="7888"/>
    <cellStyle name="60% — акцент4 2 16 2" xfId="7889"/>
    <cellStyle name="60% - Акцент4 2 16 3" xfId="16557"/>
    <cellStyle name="60% — акцент4 2 16 3" xfId="16558"/>
    <cellStyle name="60% - Акцент4 2 16 4" xfId="19818"/>
    <cellStyle name="60% — акцент4 2 16 4" xfId="15743"/>
    <cellStyle name="60% - Акцент4 2 16 5" xfId="23134"/>
    <cellStyle name="60% — акцент4 2 16 5" xfId="21966"/>
    <cellStyle name="60% - Акцент4 2 16 6" xfId="25332"/>
    <cellStyle name="60% — акцент4 2 16 6" xfId="17018"/>
    <cellStyle name="60% - Акцент4 2 16 7" xfId="28214"/>
    <cellStyle name="60% — акцент4 2 16 7" xfId="29336"/>
    <cellStyle name="60% - Акцент4 2 16 8" xfId="32671"/>
    <cellStyle name="60% — акцент4 2 16 8" xfId="32427"/>
    <cellStyle name="60% - Акцент4 2 16 9" xfId="31760"/>
    <cellStyle name="60% — акцент4 2 16 9" xfId="32020"/>
    <cellStyle name="60% - Акцент4 2 17" xfId="7874"/>
    <cellStyle name="60% — акцент4 2 17" xfId="7875"/>
    <cellStyle name="60% - Акцент4 2 18" xfId="16543"/>
    <cellStyle name="60% — акцент4 2 18" xfId="16544"/>
    <cellStyle name="60% - Акцент4 2 19" xfId="19822"/>
    <cellStyle name="60% — акцент4 2 19" xfId="19821"/>
    <cellStyle name="60% - Акцент4 2 2" xfId="3336"/>
    <cellStyle name="60% — акцент4 2 2" xfId="3337"/>
    <cellStyle name="60% - Акцент4 2 2 10" xfId="22882"/>
    <cellStyle name="60% — акцент4 2 2 10" xfId="14490"/>
    <cellStyle name="60% - Акцент4 2 2 11" xfId="34647"/>
    <cellStyle name="60% — акцент4 2 2 11" xfId="23140"/>
    <cellStyle name="60% - Акцент4 2 2 12" xfId="17223"/>
    <cellStyle name="60% — акцент4 2 2 12" xfId="31896"/>
    <cellStyle name="60% - Акцент4 2 2 13" xfId="41535"/>
    <cellStyle name="60% — акцент4 2 2 13" xfId="41536"/>
    <cellStyle name="60% - Акцент4 2 2 14" xfId="46326"/>
    <cellStyle name="60% — акцент4 2 2 14" xfId="46171"/>
    <cellStyle name="60% - Акцент4 2 2 15" xfId="47365"/>
    <cellStyle name="60% — акцент4 2 2 15" xfId="47291"/>
    <cellStyle name="60% - Акцент4 2 2 16" xfId="50625"/>
    <cellStyle name="60% — акцент4 2 2 16" xfId="50626"/>
    <cellStyle name="60% - Акцент4 2 2 2" xfId="7890"/>
    <cellStyle name="60% — акцент4 2 2 2" xfId="7891"/>
    <cellStyle name="60% - Акцент4 2 2 3" xfId="16559"/>
    <cellStyle name="60% — акцент4 2 2 3" xfId="16560"/>
    <cellStyle name="60% - Акцент4 2 2 4" xfId="19817"/>
    <cellStyle name="60% — акцент4 2 2 4" xfId="15742"/>
    <cellStyle name="60% - Акцент4 2 2 5" xfId="25110"/>
    <cellStyle name="60% — акцент4 2 2 5" xfId="21461"/>
    <cellStyle name="60% - Акцент4 2 2 6" xfId="27197"/>
    <cellStyle name="60% — акцент4 2 2 6" xfId="25392"/>
    <cellStyle name="60% - Акцент4 2 2 7" xfId="17800"/>
    <cellStyle name="60% — акцент4 2 2 7" xfId="26329"/>
    <cellStyle name="60% - Акцент4 2 2 8" xfId="32172"/>
    <cellStyle name="60% — акцент4 2 2 8" xfId="31916"/>
    <cellStyle name="60% - Акцент4 2 2 9" xfId="32335"/>
    <cellStyle name="60% — акцент4 2 2 9" xfId="19619"/>
    <cellStyle name="60% - Акцент4 2 20" xfId="27386"/>
    <cellStyle name="60% — акцент4 2 20" xfId="27098"/>
    <cellStyle name="60% - Акцент4 2 21" xfId="14060"/>
    <cellStyle name="60% — акцент4 2 21" xfId="25045"/>
    <cellStyle name="60% - Акцент4 2 22" xfId="25842"/>
    <cellStyle name="60% — акцент4 2 22" xfId="27475"/>
    <cellStyle name="60% - Акцент4 2 23" xfId="22253"/>
    <cellStyle name="60% — акцент4 2 23" xfId="29813"/>
    <cellStyle name="60% - Акцент4 2 24" xfId="28186"/>
    <cellStyle name="60% — акцент4 2 24" xfId="29701"/>
    <cellStyle name="60% - Акцент4 2 25" xfId="36081"/>
    <cellStyle name="60% — акцент4 2 25" xfId="35889"/>
    <cellStyle name="60% - Акцент4 2 26" xfId="37284"/>
    <cellStyle name="60% — акцент4 2 26" xfId="37133"/>
    <cellStyle name="60% - Акцент4 2 27" xfId="32263"/>
    <cellStyle name="60% — акцент4 2 27" xfId="19277"/>
    <cellStyle name="60% - Акцент4 2 28" xfId="41519"/>
    <cellStyle name="60% — акцент4 2 28" xfId="41520"/>
    <cellStyle name="60% - Акцент4 2 29" xfId="45066"/>
    <cellStyle name="60% — акцент4 2 29" xfId="44902"/>
    <cellStyle name="60% - Акцент4 2 3" xfId="3338"/>
    <cellStyle name="60% — акцент4 2 3" xfId="3339"/>
    <cellStyle name="60% - Акцент4 2 3 10" xfId="23216"/>
    <cellStyle name="60% — акцент4 2 3 10" xfId="28988"/>
    <cellStyle name="60% - Акцент4 2 3 11" xfId="35627"/>
    <cellStyle name="60% — акцент4 2 3 11" xfId="34424"/>
    <cellStyle name="60% - Акцент4 2 3 12" xfId="37097"/>
    <cellStyle name="60% — акцент4 2 3 12" xfId="36794"/>
    <cellStyle name="60% - Акцент4 2 3 13" xfId="41537"/>
    <cellStyle name="60% — акцент4 2 3 13" xfId="41538"/>
    <cellStyle name="60% - Акцент4 2 3 14" xfId="46019"/>
    <cellStyle name="60% — акцент4 2 3 14" xfId="45862"/>
    <cellStyle name="60% - Акцент4 2 3 15" xfId="47212"/>
    <cellStyle name="60% — акцент4 2 3 15" xfId="47131"/>
    <cellStyle name="60% - Акцент4 2 3 16" xfId="50627"/>
    <cellStyle name="60% — акцент4 2 3 16" xfId="50628"/>
    <cellStyle name="60% - Акцент4 2 3 2" xfId="7892"/>
    <cellStyle name="60% — акцент4 2 3 2" xfId="7893"/>
    <cellStyle name="60% - Акцент4 2 3 3" xfId="16561"/>
    <cellStyle name="60% — акцент4 2 3 3" xfId="16562"/>
    <cellStyle name="60% - Акцент4 2 3 4" xfId="19816"/>
    <cellStyle name="60% — акцент4 2 3 4" xfId="15741"/>
    <cellStyle name="60% - Акцент4 2 3 5" xfId="25457"/>
    <cellStyle name="60% — акцент4 2 3 5" xfId="25013"/>
    <cellStyle name="60% - Акцент4 2 3 6" xfId="25402"/>
    <cellStyle name="60% — акцент4 2 3 6" xfId="25913"/>
    <cellStyle name="60% - Акцент4 2 3 7" xfId="24423"/>
    <cellStyle name="60% — акцент4 2 3 7" xfId="27790"/>
    <cellStyle name="60% - Акцент4 2 3 8" xfId="31655"/>
    <cellStyle name="60% — акцент4 2 3 8" xfId="31406"/>
    <cellStyle name="60% - Акцент4 2 3 9" xfId="23057"/>
    <cellStyle name="60% — акцент4 2 3 9" xfId="24250"/>
    <cellStyle name="60% - Акцент4 2 30" xfId="42489"/>
    <cellStyle name="60% — акцент4 2 30" xfId="45359"/>
    <cellStyle name="60% - Акцент4 2 31" xfId="50609"/>
    <cellStyle name="60% — акцент4 2 31" xfId="50610"/>
    <cellStyle name="60% - Акцент4 2 4" xfId="3340"/>
    <cellStyle name="60% — акцент4 2 4" xfId="3341"/>
    <cellStyle name="60% - Акцент4 2 4 10" xfId="27756"/>
    <cellStyle name="60% — акцент4 2 4 10" xfId="20682"/>
    <cellStyle name="60% - Акцент4 2 4 11" xfId="33858"/>
    <cellStyle name="60% — акцент4 2 4 11" xfId="33504"/>
    <cellStyle name="60% - Акцент4 2 4 12" xfId="26942"/>
    <cellStyle name="60% — акцент4 2 4 12" xfId="19632"/>
    <cellStyle name="60% - Акцент4 2 4 13" xfId="41539"/>
    <cellStyle name="60% — акцент4 2 4 13" xfId="41540"/>
    <cellStyle name="60% - Акцент4 2 4 14" xfId="45705"/>
    <cellStyle name="60% — акцент4 2 4 14" xfId="45553"/>
    <cellStyle name="60% - Акцент4 2 4 15" xfId="47053"/>
    <cellStyle name="60% — акцент4 2 4 15" xfId="46974"/>
    <cellStyle name="60% - Акцент4 2 4 16" xfId="50629"/>
    <cellStyle name="60% — акцент4 2 4 16" xfId="50630"/>
    <cellStyle name="60% - Акцент4 2 4 2" xfId="7894"/>
    <cellStyle name="60% — акцент4 2 4 2" xfId="7895"/>
    <cellStyle name="60% - Акцент4 2 4 3" xfId="16563"/>
    <cellStyle name="60% — акцент4 2 4 3" xfId="16564"/>
    <cellStyle name="60% - Акцент4 2 4 4" xfId="19815"/>
    <cellStyle name="60% — акцент4 2 4 4" xfId="15740"/>
    <cellStyle name="60% - Акцент4 2 4 5" xfId="14844"/>
    <cellStyle name="60% — акцент4 2 4 5" xfId="18924"/>
    <cellStyle name="60% - Акцент4 2 4 6" xfId="23930"/>
    <cellStyle name="60% — акцент4 2 4 6" xfId="22048"/>
    <cellStyle name="60% - Акцент4 2 4 7" xfId="24839"/>
    <cellStyle name="60% — акцент4 2 4 7" xfId="16127"/>
    <cellStyle name="60% - Акцент4 2 4 8" xfId="31024"/>
    <cellStyle name="60% — акцент4 2 4 8" xfId="24052"/>
    <cellStyle name="60% - Акцент4 2 4 9" xfId="19591"/>
    <cellStyle name="60% — акцент4 2 4 9" xfId="28696"/>
    <cellStyle name="60% - Акцент4 2 5" xfId="3342"/>
    <cellStyle name="60% — акцент4 2 5" xfId="3343"/>
    <cellStyle name="60% - Акцент4 2 5 10" xfId="32575"/>
    <cellStyle name="60% — акцент4 2 5 10" xfId="25031"/>
    <cellStyle name="60% - Акцент4 2 5 11" xfId="33014"/>
    <cellStyle name="60% — акцент4 2 5 11" xfId="37588"/>
    <cellStyle name="60% - Акцент4 2 5 12" xfId="28613"/>
    <cellStyle name="60% — акцент4 2 5 12" xfId="36946"/>
    <cellStyle name="60% - Акцент4 2 5 13" xfId="41541"/>
    <cellStyle name="60% — акцент4 2 5 13" xfId="41542"/>
    <cellStyle name="60% - Акцент4 2 5 14" xfId="45389"/>
    <cellStyle name="60% — акцент4 2 5 14" xfId="43118"/>
    <cellStyle name="60% - Акцент4 2 5 15" xfId="46896"/>
    <cellStyle name="60% — акцент4 2 5 15" xfId="42942"/>
    <cellStyle name="60% - Акцент4 2 5 16" xfId="50631"/>
    <cellStyle name="60% — акцент4 2 5 16" xfId="50632"/>
    <cellStyle name="60% - Акцент4 2 5 2" xfId="7896"/>
    <cellStyle name="60% — акцент4 2 5 2" xfId="7897"/>
    <cellStyle name="60% - Акцент4 2 5 3" xfId="16565"/>
    <cellStyle name="60% — акцент4 2 5 3" xfId="16566"/>
    <cellStyle name="60% - Акцент4 2 5 4" xfId="19814"/>
    <cellStyle name="60% — акцент4 2 5 4" xfId="15739"/>
    <cellStyle name="60% - Акцент4 2 5 5" xfId="17477"/>
    <cellStyle name="60% — акцент4 2 5 5" xfId="14845"/>
    <cellStyle name="60% - Акцент4 2 5 6" xfId="24532"/>
    <cellStyle name="60% — акцент4 2 5 6" xfId="24750"/>
    <cellStyle name="60% - Акцент4 2 5 7" xfId="21607"/>
    <cellStyle name="60% — акцент4 2 5 7" xfId="28065"/>
    <cellStyle name="60% - Акцент4 2 5 8" xfId="19319"/>
    <cellStyle name="60% — акцент4 2 5 8" xfId="30784"/>
    <cellStyle name="60% - Акцент4 2 5 9" xfId="21604"/>
    <cellStyle name="60% — акцент4 2 5 9" xfId="28936"/>
    <cellStyle name="60% - Акцент4 2 6" xfId="3344"/>
    <cellStyle name="60% — акцент4 2 6" xfId="3345"/>
    <cellStyle name="60% - Акцент4 2 6 10" xfId="27810"/>
    <cellStyle name="60% — акцент4 2 6 10" xfId="36282"/>
    <cellStyle name="60% - Акцент4 2 6 11" xfId="37439"/>
    <cellStyle name="60% — акцент4 2 6 11" xfId="37285"/>
    <cellStyle name="60% - Акцент4 2 6 12" xfId="36642"/>
    <cellStyle name="60% — акцент4 2 6 12" xfId="36790"/>
    <cellStyle name="60% - Акцент4 2 6 13" xfId="41543"/>
    <cellStyle name="60% — акцент4 2 6 13" xfId="41544"/>
    <cellStyle name="60% - Акцент4 2 6 14" xfId="44390"/>
    <cellStyle name="60% — акцент4 2 6 14" xfId="44417"/>
    <cellStyle name="60% - Акцент4 2 6 15" xfId="44502"/>
    <cellStyle name="60% — акцент4 2 6 15" xfId="44667"/>
    <cellStyle name="60% - Акцент4 2 6 16" xfId="50633"/>
    <cellStyle name="60% — акцент4 2 6 16" xfId="50634"/>
    <cellStyle name="60% - Акцент4 2 6 2" xfId="7898"/>
    <cellStyle name="60% — акцент4 2 6 2" xfId="7899"/>
    <cellStyle name="60% - Акцент4 2 6 3" xfId="16567"/>
    <cellStyle name="60% — акцент4 2 6 3" xfId="16568"/>
    <cellStyle name="60% - Акцент4 2 6 4" xfId="25568"/>
    <cellStyle name="60% — акцент4 2 6 4" xfId="25279"/>
    <cellStyle name="60% - Акцент4 2 6 5" xfId="18925"/>
    <cellStyle name="60% — акцент4 2 6 5" xfId="14846"/>
    <cellStyle name="60% - Акцент4 2 6 6" xfId="18882"/>
    <cellStyle name="60% — акцент4 2 6 6" xfId="15090"/>
    <cellStyle name="60% - Акцент4 2 6 7" xfId="26682"/>
    <cellStyle name="60% — акцент4 2 6 7" xfId="28347"/>
    <cellStyle name="60% - Акцент4 2 6 8" xfId="27926"/>
    <cellStyle name="60% — акцент4 2 6 8" xfId="30417"/>
    <cellStyle name="60% - Акцент4 2 6 9" xfId="18435"/>
    <cellStyle name="60% — акцент4 2 6 9" xfId="29259"/>
    <cellStyle name="60% - Акцент4 2 7" xfId="3346"/>
    <cellStyle name="60% — акцент4 2 7" xfId="3347"/>
    <cellStyle name="60% - Акцент4 2 7 10" xfId="36079"/>
    <cellStyle name="60% — акцент4 2 7 10" xfId="35887"/>
    <cellStyle name="60% - Акцент4 2 7 11" xfId="37134"/>
    <cellStyle name="60% — акцент4 2 7 11" xfId="36980"/>
    <cellStyle name="60% - Акцент4 2 7 12" xfId="36598"/>
    <cellStyle name="60% — акцент4 2 7 12" xfId="36965"/>
    <cellStyle name="60% - Акцент4 2 7 13" xfId="41545"/>
    <cellStyle name="60% — акцент4 2 7 13" xfId="41546"/>
    <cellStyle name="60% - Акцент4 2 7 14" xfId="43117"/>
    <cellStyle name="60% — акцент4 2 7 14" xfId="42322"/>
    <cellStyle name="60% - Акцент4 2 7 15" xfId="42943"/>
    <cellStyle name="60% — акцент4 2 7 15" xfId="46786"/>
    <cellStyle name="60% - Акцент4 2 7 16" xfId="50635"/>
    <cellStyle name="60% — акцент4 2 7 16" xfId="50636"/>
    <cellStyle name="60% - Акцент4 2 7 2" xfId="7900"/>
    <cellStyle name="60% — акцент4 2 7 2" xfId="7901"/>
    <cellStyle name="60% - Акцент4 2 7 3" xfId="16569"/>
    <cellStyle name="60% — акцент4 2 7 3" xfId="16570"/>
    <cellStyle name="60% - Акцент4 2 7 4" xfId="24990"/>
    <cellStyle name="60% — акцент4 2 7 4" xfId="24694"/>
    <cellStyle name="60% - Акцент4 2 7 5" xfId="18926"/>
    <cellStyle name="60% — акцент4 2 7 5" xfId="14847"/>
    <cellStyle name="60% - Акцент4 2 7 6" xfId="17737"/>
    <cellStyle name="60% — акцент4 2 7 6" xfId="24458"/>
    <cellStyle name="60% - Акцент4 2 7 7" xfId="23692"/>
    <cellStyle name="60% — акцент4 2 7 7" xfId="28708"/>
    <cellStyle name="60% - Акцент4 2 7 8" xfId="26070"/>
    <cellStyle name="60% — акцент4 2 7 8" xfId="15527"/>
    <cellStyle name="60% - Акцент4 2 7 9" xfId="21734"/>
    <cellStyle name="60% — акцент4 2 7 9" xfId="17388"/>
    <cellStyle name="60% - Акцент4 2 8" xfId="3348"/>
    <cellStyle name="60% — акцент4 2 8" xfId="3349"/>
    <cellStyle name="60% - Акцент4 2 8 10" xfId="35690"/>
    <cellStyle name="60% — акцент4 2 8 10" xfId="35494"/>
    <cellStyle name="60% - Акцент4 2 8 11" xfId="36835"/>
    <cellStyle name="60% — акцент4 2 8 11" xfId="36679"/>
    <cellStyle name="60% - Акцент4 2 8 12" xfId="35574"/>
    <cellStyle name="60% — акцент4 2 8 12" xfId="17309"/>
    <cellStyle name="60% - Акцент4 2 8 13" xfId="41547"/>
    <cellStyle name="60% — акцент4 2 8 13" xfId="41548"/>
    <cellStyle name="60% - Акцент4 2 8 14" xfId="42230"/>
    <cellStyle name="60% — акцент4 2 8 14" xfId="42261"/>
    <cellStyle name="60% - Акцент4 2 8 15" xfId="42994"/>
    <cellStyle name="60% — акцент4 2 8 15" xfId="42276"/>
    <cellStyle name="60% - Акцент4 2 8 16" xfId="50637"/>
    <cellStyle name="60% — акцент4 2 8 16" xfId="50638"/>
    <cellStyle name="60% - Акцент4 2 8 2" xfId="7902"/>
    <cellStyle name="60% — акцент4 2 8 2" xfId="7903"/>
    <cellStyle name="60% - Акцент4 2 8 3" xfId="16571"/>
    <cellStyle name="60% — акцент4 2 8 3" xfId="16572"/>
    <cellStyle name="60% - Акцент4 2 8 4" xfId="24404"/>
    <cellStyle name="60% — акцент4 2 8 4" xfId="19813"/>
    <cellStyle name="60% - Акцент4 2 8 5" xfId="18927"/>
    <cellStyle name="60% — акцент4 2 8 5" xfId="14848"/>
    <cellStyle name="60% - Акцент4 2 8 6" xfId="19679"/>
    <cellStyle name="60% — акцент4 2 8 6" xfId="25488"/>
    <cellStyle name="60% - Акцент4 2 8 7" xfId="29068"/>
    <cellStyle name="60% — акцент4 2 8 7" xfId="29064"/>
    <cellStyle name="60% - Акцент4 2 8 8" xfId="26179"/>
    <cellStyle name="60% — акцент4 2 8 8" xfId="25740"/>
    <cellStyle name="60% - Акцент4 2 8 9" xfId="28204"/>
    <cellStyle name="60% — акцент4 2 8 9" xfId="31383"/>
    <cellStyle name="60% - Акцент4 2 9" xfId="3350"/>
    <cellStyle name="60% — акцент4 2 9" xfId="3351"/>
    <cellStyle name="60% - Акцент4 2 9 10" xfId="29472"/>
    <cellStyle name="60% — акцент4 2 9 10" xfId="35302"/>
    <cellStyle name="60% - Акцент4 2 9 11" xfId="36530"/>
    <cellStyle name="60% — акцент4 2 9 11" xfId="36381"/>
    <cellStyle name="60% - Акцент4 2 9 12" xfId="38298"/>
    <cellStyle name="60% — акцент4 2 9 12" xfId="38217"/>
    <cellStyle name="60% - Акцент4 2 9 13" xfId="41549"/>
    <cellStyle name="60% — акцент4 2 9 13" xfId="41550"/>
    <cellStyle name="60% - Акцент4 2 9 14" xfId="42106"/>
    <cellStyle name="60% — акцент4 2 9 14" xfId="41956"/>
    <cellStyle name="60% - Акцент4 2 9 15" xfId="45046"/>
    <cellStyle name="60% — акцент4 2 9 15" xfId="44888"/>
    <cellStyle name="60% - Акцент4 2 9 16" xfId="50639"/>
    <cellStyle name="60% — акцент4 2 9 16" xfId="50640"/>
    <cellStyle name="60% - Акцент4 2 9 2" xfId="7904"/>
    <cellStyle name="60% — акцент4 2 9 2" xfId="7905"/>
    <cellStyle name="60% - Акцент4 2 9 3" xfId="16573"/>
    <cellStyle name="60% — акцент4 2 9 3" xfId="16574"/>
    <cellStyle name="60% - Акцент4 2 9 4" xfId="15738"/>
    <cellStyle name="60% — акцент4 2 9 4" xfId="24113"/>
    <cellStyle name="60% - Акцент4 2 9 5" xfId="18928"/>
    <cellStyle name="60% — акцент4 2 9 5" xfId="14849"/>
    <cellStyle name="60% - Акцент4 2 9 6" xfId="24163"/>
    <cellStyle name="60% — акцент4 2 9 6" xfId="25083"/>
    <cellStyle name="60% - Акцент4 2 9 7" xfId="14907"/>
    <cellStyle name="60% — акцент4 2 9 7" xfId="25662"/>
    <cellStyle name="60% - Акцент4 2 9 8" xfId="25168"/>
    <cellStyle name="60% — акцент4 2 9 8" xfId="23210"/>
    <cellStyle name="60% - Акцент4 2 9 9" xfId="14491"/>
    <cellStyle name="60% — акцент4 2 9 9" xfId="27736"/>
    <cellStyle name="60% — акцент4 20" xfId="3352"/>
    <cellStyle name="60% — акцент4 20 2" xfId="7906"/>
    <cellStyle name="60% — акцент4 21" xfId="3353"/>
    <cellStyle name="60% — акцент4 21 2" xfId="7907"/>
    <cellStyle name="60% — акцент4 22" xfId="3354"/>
    <cellStyle name="60% — акцент4 22 2" xfId="7908"/>
    <cellStyle name="60% — акцент4 23" xfId="4048"/>
    <cellStyle name="60% — акцент4 24" xfId="4274"/>
    <cellStyle name="60% — акцент4 25" xfId="4593"/>
    <cellStyle name="60% — акцент4 26" xfId="4797"/>
    <cellStyle name="60% — акцент4 27" xfId="5001"/>
    <cellStyle name="60% — акцент4 28" xfId="7855"/>
    <cellStyle name="60% — акцент4 29" xfId="8895"/>
    <cellStyle name="60% - Акцент4 3" xfId="3355"/>
    <cellStyle name="60% — акцент4 3" xfId="3356"/>
    <cellStyle name="60% - Акцент4 3 10" xfId="27084"/>
    <cellStyle name="60% — акцент4 3 10" xfId="34224"/>
    <cellStyle name="60% - Акцент4 3 11" xfId="34517"/>
    <cellStyle name="60% — акцент4 3 11" xfId="33612"/>
    <cellStyle name="60% - Акцент4 3 12" xfId="37901"/>
    <cellStyle name="60% — акцент4 3 12" xfId="37819"/>
    <cellStyle name="60% - Акцент4 3 13" xfId="41554"/>
    <cellStyle name="60% — акцент4 3 13" xfId="41555"/>
    <cellStyle name="60% - Акцент4 3 14" xfId="43114"/>
    <cellStyle name="60% — акцент4 3 14" xfId="43113"/>
    <cellStyle name="60% - Акцент4 3 15" xfId="41927"/>
    <cellStyle name="60% — акцент4 3 15" xfId="42090"/>
    <cellStyle name="60% - Акцент4 3 16" xfId="50641"/>
    <cellStyle name="60% — акцент4 3 16" xfId="50642"/>
    <cellStyle name="60% - Акцент4 3 2" xfId="7909"/>
    <cellStyle name="60% — акцент4 3 2" xfId="3357"/>
    <cellStyle name="60% — акцент4 3 2 2" xfId="7911"/>
    <cellStyle name="60% - Акцент4 3 3" xfId="16578"/>
    <cellStyle name="60% — акцент4 3 3" xfId="7910"/>
    <cellStyle name="60% - Акцент4 3 4" xfId="22965"/>
    <cellStyle name="60% — акцент4 3 4" xfId="16579"/>
    <cellStyle name="60% - Акцент4 3 5" xfId="16985"/>
    <cellStyle name="60% — акцент4 3 5" xfId="22675"/>
    <cellStyle name="60% - Акцент4 3 6" xfId="24971"/>
    <cellStyle name="60% — акцент4 3 6" xfId="17249"/>
    <cellStyle name="60% - Акцент4 3 7" xfId="31125"/>
    <cellStyle name="60% — акцент4 3 7" xfId="15539"/>
    <cellStyle name="60% - Акцент4 3 8" xfId="22190"/>
    <cellStyle name="60% — акцент4 3 8" xfId="30849"/>
    <cellStyle name="60% - Акцент4 3 9" xfId="34453"/>
    <cellStyle name="60% — акцент4 3 9" xfId="27080"/>
    <cellStyle name="60% — акцент4 30" xfId="9214"/>
    <cellStyle name="60% — акцент4 31" xfId="9532"/>
    <cellStyle name="60% — акцент4 32" xfId="9850"/>
    <cellStyle name="60% — акцент4 33" xfId="10168"/>
    <cellStyle name="60% — акцент4 34" xfId="10486"/>
    <cellStyle name="60% — акцент4 35" xfId="10804"/>
    <cellStyle name="60% — акцент4 36" xfId="11122"/>
    <cellStyle name="60% — акцент4 37" xfId="11440"/>
    <cellStyle name="60% — акцент4 38" xfId="11758"/>
    <cellStyle name="60% — акцент4 39" xfId="12076"/>
    <cellStyle name="60% - Акцент4 4" xfId="3358"/>
    <cellStyle name="60% — акцент4 4" xfId="3359"/>
    <cellStyle name="60% - Акцент4 4 10" xfId="20710"/>
    <cellStyle name="60% — акцент4 4 10" xfId="18965"/>
    <cellStyle name="60% - Акцент4 4 11" xfId="34556"/>
    <cellStyle name="60% — акцент4 4 11" xfId="28580"/>
    <cellStyle name="60% - Акцент4 4 12" xfId="37664"/>
    <cellStyle name="60% — акцент4 4 12" xfId="34862"/>
    <cellStyle name="60% - Акцент4 4 13" xfId="41557"/>
    <cellStyle name="60% — акцент4 4 13" xfId="41558"/>
    <cellStyle name="60% - Акцент4 4 14" xfId="43111"/>
    <cellStyle name="60% — акцент4 4 14" xfId="46807"/>
    <cellStyle name="60% - Акцент4 4 15" xfId="42332"/>
    <cellStyle name="60% — акцент4 4 15" xfId="47601"/>
    <cellStyle name="60% - Акцент4 4 16" xfId="50643"/>
    <cellStyle name="60% — акцент4 4 16" xfId="50644"/>
    <cellStyle name="60% - Акцент4 4 2" xfId="7912"/>
    <cellStyle name="60% — акцент4 4 2" xfId="7913"/>
    <cellStyle name="60% - Акцент4 4 3" xfId="16581"/>
    <cellStyle name="60% — акцент4 4 3" xfId="16582"/>
    <cellStyle name="60% - Акцент4 4 4" xfId="22086"/>
    <cellStyle name="60% — акцент4 4 4" xfId="21796"/>
    <cellStyle name="60% - Акцент4 4 5" xfId="19528"/>
    <cellStyle name="60% — акцент4 4 5" xfId="17550"/>
    <cellStyle name="60% - Акцент4 4 6" xfId="22347"/>
    <cellStyle name="60% — акцент4 4 6" xfId="29367"/>
    <cellStyle name="60% - Акцент4 4 7" xfId="30326"/>
    <cellStyle name="60% — акцент4 4 7" xfId="30050"/>
    <cellStyle name="60% - Акцент4 4 8" xfId="26562"/>
    <cellStyle name="60% — акцент4 4 8" xfId="23125"/>
    <cellStyle name="60% - Акцент4 4 9" xfId="33765"/>
    <cellStyle name="60% — акцент4 4 9" xfId="33525"/>
    <cellStyle name="60% — акцент4 40" xfId="12393"/>
    <cellStyle name="60% — акцент4 41" xfId="12712"/>
    <cellStyle name="60% — акцент4 42" xfId="13029"/>
    <cellStyle name="60% — акцент4 43" xfId="13347"/>
    <cellStyle name="60% — акцент4 44" xfId="13670"/>
    <cellStyle name="60% — акцент4 45" xfId="13698"/>
    <cellStyle name="60% — акцент4 46" xfId="24850"/>
    <cellStyle name="60% — акцент4 47" xfId="26221"/>
    <cellStyle name="60% — акцент4 48" xfId="25970"/>
    <cellStyle name="60% — акцент4 49" xfId="25764"/>
    <cellStyle name="60% - Акцент4 5" xfId="3360"/>
    <cellStyle name="60% — акцент4 5" xfId="3361"/>
    <cellStyle name="60% - Акцент4 5 10" xfId="33433"/>
    <cellStyle name="60% — акцент4 5 10" xfId="33931"/>
    <cellStyle name="60% - Акцент4 5 11" xfId="29703"/>
    <cellStyle name="60% — акцент4 5 11" xfId="33625"/>
    <cellStyle name="60% - Акцент4 5 12" xfId="36898"/>
    <cellStyle name="60% — акцент4 5 12" xfId="18071"/>
    <cellStyle name="60% - Акцент4 5 13" xfId="41559"/>
    <cellStyle name="60% — акцент4 5 13" xfId="41560"/>
    <cellStyle name="60% - Акцент4 5 14" xfId="46643"/>
    <cellStyle name="60% — акцент4 5 14" xfId="46483"/>
    <cellStyle name="60% - Акцент4 5 15" xfId="47518"/>
    <cellStyle name="60% — акцент4 5 15" xfId="47441"/>
    <cellStyle name="60% - Акцент4 5 16" xfId="50645"/>
    <cellStyle name="60% — акцент4 5 16" xfId="50646"/>
    <cellStyle name="60% - Акцент4 5 2" xfId="7914"/>
    <cellStyle name="60% — акцент4 5 2" xfId="7915"/>
    <cellStyle name="60% - Акцент4 5 3" xfId="16583"/>
    <cellStyle name="60% — акцент4 5 3" xfId="16584"/>
    <cellStyle name="60% - Акцент4 5 4" xfId="21500"/>
    <cellStyle name="60% — акцент4 5 4" xfId="22676"/>
    <cellStyle name="60% - Акцент4 5 5" xfId="24953"/>
    <cellStyle name="60% — акцент4 5 5" xfId="19598"/>
    <cellStyle name="60% - Акцент4 5 6" xfId="29096"/>
    <cellStyle name="60% — акцент4 5 6" xfId="28808"/>
    <cellStyle name="60% - Акцент4 5 7" xfId="29787"/>
    <cellStyle name="60% — акцент4 5 7" xfId="29523"/>
    <cellStyle name="60% - Акцент4 5 8" xfId="26028"/>
    <cellStyle name="60% — акцент4 5 8" xfId="18306"/>
    <cellStyle name="60% - Акцент4 5 9" xfId="33286"/>
    <cellStyle name="60% — акцент4 5 9" xfId="28113"/>
    <cellStyle name="60% — акцент4 50" xfId="28329"/>
    <cellStyle name="60% — акцент4 51" xfId="34442"/>
    <cellStyle name="60% — акцент4 52" xfId="22626"/>
    <cellStyle name="60% — акцент4 53" xfId="36784"/>
    <cellStyle name="60% — акцент4 54" xfId="38689"/>
    <cellStyle name="60% — акцент4 55" xfId="44210"/>
    <cellStyle name="60% — акцент4 56" xfId="46740"/>
    <cellStyle name="60% — акцент4 57" xfId="47993"/>
    <cellStyle name="60% - Акцент4 6" xfId="3362"/>
    <cellStyle name="60% — акцент4 6" xfId="3363"/>
    <cellStyle name="60% - Акцент4 6 10" xfId="28868"/>
    <cellStyle name="60% — акцент4 6 10" xfId="26442"/>
    <cellStyle name="60% - Акцент4 6 11" xfId="32740"/>
    <cellStyle name="60% — акцент4 6 11" xfId="31549"/>
    <cellStyle name="60% - Акцент4 6 12" xfId="24220"/>
    <cellStyle name="60% — акцент4 6 12" xfId="37052"/>
    <cellStyle name="60% - Акцент4 6 13" xfId="41561"/>
    <cellStyle name="60% — акцент4 6 13" xfId="41562"/>
    <cellStyle name="60% - Акцент4 6 14" xfId="46323"/>
    <cellStyle name="60% — акцент4 6 14" xfId="46168"/>
    <cellStyle name="60% - Акцент4 6 15" xfId="47363"/>
    <cellStyle name="60% — акцент4 6 15" xfId="47288"/>
    <cellStyle name="60% - Акцент4 6 16" xfId="50647"/>
    <cellStyle name="60% — акцент4 6 16" xfId="50648"/>
    <cellStyle name="60% - Акцент4 6 2" xfId="7916"/>
    <cellStyle name="60% — акцент4 6 2" xfId="7917"/>
    <cellStyle name="60% - Акцент4 6 3" xfId="16585"/>
    <cellStyle name="60% — акцент4 6 3" xfId="16586"/>
    <cellStyle name="60% - Акцент4 6 4" xfId="22388"/>
    <cellStyle name="60% — акцент4 6 4" xfId="22087"/>
    <cellStyle name="60% - Акцент4 6 5" xfId="15622"/>
    <cellStyle name="60% — акцент4 6 5" xfId="20073"/>
    <cellStyle name="60% - Акцент4 6 6" xfId="28520"/>
    <cellStyle name="60% — акцент4 6 6" xfId="28240"/>
    <cellStyle name="60% - Акцент4 6 7" xfId="22803"/>
    <cellStyle name="60% — акцент4 6 7" xfId="20224"/>
    <cellStyle name="60% - Акцент4 6 8" xfId="26849"/>
    <cellStyle name="60% — акцент4 6 8" xfId="18422"/>
    <cellStyle name="60% - Акцент4 6 9" xfId="19629"/>
    <cellStyle name="60% — акцент4 6 9" xfId="33061"/>
    <cellStyle name="60% - Акцент4 7" xfId="3364"/>
    <cellStyle name="60% — акцент4 7" xfId="3365"/>
    <cellStyle name="60% - Акцент4 7 10" xfId="23521"/>
    <cellStyle name="60% — акцент4 7 10" xfId="33205"/>
    <cellStyle name="60% - Акцент4 7 11" xfId="34932"/>
    <cellStyle name="60% — акцент4 7 11" xfId="31317"/>
    <cellStyle name="60% - Акцент4 7 12" xfId="34843"/>
    <cellStyle name="60% — акцент4 7 12" xfId="27332"/>
    <cellStyle name="60% - Акцент4 7 13" xfId="41563"/>
    <cellStyle name="60% — акцент4 7 13" xfId="41564"/>
    <cellStyle name="60% - Акцент4 7 14" xfId="43110"/>
    <cellStyle name="60% — акцент4 7 14" xfId="46016"/>
    <cellStyle name="60% - Акцент4 7 15" xfId="42430"/>
    <cellStyle name="60% — акцент4 7 15" xfId="47209"/>
    <cellStyle name="60% - Акцент4 7 16" xfId="50649"/>
    <cellStyle name="60% — акцент4 7 16" xfId="50650"/>
    <cellStyle name="60% - Акцент4 7 2" xfId="7918"/>
    <cellStyle name="60% — акцент4 7 2" xfId="7919"/>
    <cellStyle name="60% - Акцент4 7 3" xfId="16587"/>
    <cellStyle name="60% — акцент4 7 3" xfId="16588"/>
    <cellStyle name="60% - Акцент4 7 4" xfId="21797"/>
    <cellStyle name="60% — акцент4 7 4" xfId="21501"/>
    <cellStyle name="60% - Акцент4 7 5" xfId="17887"/>
    <cellStyle name="60% — акцент4 7 5" xfId="17608"/>
    <cellStyle name="60% - Акцент4 7 6" xfId="27957"/>
    <cellStyle name="60% — акцент4 7 6" xfId="25353"/>
    <cellStyle name="60% - Акцент4 7 7" xfId="29170"/>
    <cellStyle name="60% — акцент4 7 7" xfId="27464"/>
    <cellStyle name="60% - Акцент4 7 8" xfId="26998"/>
    <cellStyle name="60% — акцент4 7 8" xfId="21717"/>
    <cellStyle name="60% - Акцент4 7 9" xfId="32113"/>
    <cellStyle name="60% — акцент4 7 9" xfId="32250"/>
    <cellStyle name="60% - Акцент4 8" xfId="3366"/>
    <cellStyle name="60% — акцент4 8" xfId="3367"/>
    <cellStyle name="60% - Акцент4 8 10" xfId="31082"/>
    <cellStyle name="60% — акцент4 8 10" xfId="30618"/>
    <cellStyle name="60% - Акцент4 8 11" xfId="34568"/>
    <cellStyle name="60% — акцент4 8 11" xfId="19479"/>
    <cellStyle name="60% - Акцент4 8 12" xfId="30222"/>
    <cellStyle name="60% — акцент4 8 12" xfId="36513"/>
    <cellStyle name="60% - Акцент4 8 13" xfId="41565"/>
    <cellStyle name="60% — акцент4 8 13" xfId="41566"/>
    <cellStyle name="60% - Акцент4 8 14" xfId="45859"/>
    <cellStyle name="60% — акцент4 8 14" xfId="45702"/>
    <cellStyle name="60% - Акцент4 8 15" xfId="47128"/>
    <cellStyle name="60% — акцент4 8 15" xfId="47050"/>
    <cellStyle name="60% - Акцент4 8 16" xfId="50651"/>
    <cellStyle name="60% — акцент4 8 16" xfId="50652"/>
    <cellStyle name="60% - Акцент4 8 2" xfId="7920"/>
    <cellStyle name="60% — акцент4 8 2" xfId="7921"/>
    <cellStyle name="60% - Акцент4 8 3" xfId="16589"/>
    <cellStyle name="60% — акцент4 8 3" xfId="16590"/>
    <cellStyle name="60% - Акцент4 8 4" xfId="19811"/>
    <cellStyle name="60% — акцент4 8 4" xfId="17094"/>
    <cellStyle name="60% - Акцент4 8 5" xfId="18930"/>
    <cellStyle name="60% — акцент4 8 5" xfId="17431"/>
    <cellStyle name="60% - Акцент4 8 6" xfId="23193"/>
    <cellStyle name="60% — акцент4 8 6" xfId="26438"/>
    <cellStyle name="60% - Акцент4 8 7" xfId="27874"/>
    <cellStyle name="60% — акцент4 8 7" xfId="23438"/>
    <cellStyle name="60% - Акцент4 8 8" xfId="25087"/>
    <cellStyle name="60% — акцент4 8 8" xfId="16729"/>
    <cellStyle name="60% - Акцент4 8 9" xfId="28961"/>
    <cellStyle name="60% — акцент4 8 9" xfId="23514"/>
    <cellStyle name="60% - Акцент4 9" xfId="3368"/>
    <cellStyle name="60% — акцент4 9" xfId="3369"/>
    <cellStyle name="60% - Акцент4 9 10" xfId="17498"/>
    <cellStyle name="60% — акцент4 9 10" xfId="19655"/>
    <cellStyle name="60% - Акцент4 9 11" xfId="34531"/>
    <cellStyle name="60% — акцент4 9 11" xfId="18059"/>
    <cellStyle name="60% - Акцент4 9 12" xfId="37118"/>
    <cellStyle name="60% — акцент4 9 12" xfId="36409"/>
    <cellStyle name="60% - Акцент4 9 13" xfId="41567"/>
    <cellStyle name="60% — акцент4 9 13" xfId="41568"/>
    <cellStyle name="60% - Акцент4 9 14" xfId="45550"/>
    <cellStyle name="60% — акцент4 9 14" xfId="45386"/>
    <cellStyle name="60% - Акцент4 9 15" xfId="46971"/>
    <cellStyle name="60% — акцент4 9 15" xfId="46894"/>
    <cellStyle name="60% - Акцент4 9 16" xfId="50653"/>
    <cellStyle name="60% — акцент4 9 16" xfId="50654"/>
    <cellStyle name="60% - Акцент4 9 2" xfId="7922"/>
    <cellStyle name="60% — акцент4 9 2" xfId="7923"/>
    <cellStyle name="60% - Акцент4 9 3" xfId="16591"/>
    <cellStyle name="60% — акцент4 9 3" xfId="16592"/>
    <cellStyle name="60% - Акцент4 9 4" xfId="19812"/>
    <cellStyle name="60% — акцент4 9 4" xfId="15737"/>
    <cellStyle name="60% - Акцент4 9 5" xfId="18931"/>
    <cellStyle name="60% — акцент4 9 5" xfId="17749"/>
    <cellStyle name="60% - Акцент4 9 6" xfId="19464"/>
    <cellStyle name="60% — акцент4 9 6" xfId="24912"/>
    <cellStyle name="60% - Акцент4 9 7" xfId="23860"/>
    <cellStyle name="60% — акцент4 9 7" xfId="29213"/>
    <cellStyle name="60% - Акцент4 9 8" xfId="16887"/>
    <cellStyle name="60% — акцент4 9 8" xfId="25988"/>
    <cellStyle name="60% - Акцент4 9 9" xfId="30770"/>
    <cellStyle name="60% — акцент4 9 9" xfId="31818"/>
    <cellStyle name="60% — акцент5" xfId="317"/>
    <cellStyle name="60% - Акцент5 10" xfId="3370"/>
    <cellStyle name="60% — акцент5 10" xfId="3371"/>
    <cellStyle name="60% - Акцент5 10 10" xfId="36283"/>
    <cellStyle name="60% — акцент5 10 10" xfId="36080"/>
    <cellStyle name="60% - Акцент5 10 11" xfId="34783"/>
    <cellStyle name="60% — акцент5 10 11" xfId="37585"/>
    <cellStyle name="60% - Акцент5 10 12" xfId="36749"/>
    <cellStyle name="60% — акцент5 10 12" xfId="37260"/>
    <cellStyle name="60% - Акцент5 10 13" xfId="41569"/>
    <cellStyle name="60% — акцент5 10 13" xfId="41570"/>
    <cellStyle name="60% - Акцент5 10 14" xfId="45228"/>
    <cellStyle name="60% — акцент5 10 14" xfId="45064"/>
    <cellStyle name="60% - Акцент5 10 15" xfId="44481"/>
    <cellStyle name="60% — акцент5 10 15" xfId="42487"/>
    <cellStyle name="60% - Акцент5 10 16" xfId="50655"/>
    <cellStyle name="60% — акцент5 10 16" xfId="50656"/>
    <cellStyle name="60% - Акцент5 10 2" xfId="7925"/>
    <cellStyle name="60% — акцент5 10 2" xfId="7926"/>
    <cellStyle name="60% - Акцент5 10 3" xfId="16593"/>
    <cellStyle name="60% — акцент5 10 3" xfId="16594"/>
    <cellStyle name="60% - Акцент5 10 4" xfId="25569"/>
    <cellStyle name="60% — акцент5 10 4" xfId="25280"/>
    <cellStyle name="60% - Акцент5 10 5" xfId="22792"/>
    <cellStyle name="60% — акцент5 10 5" xfId="23075"/>
    <cellStyle name="60% - Акцент5 10 6" xfId="19429"/>
    <cellStyle name="60% — акцент5 10 6" xfId="24680"/>
    <cellStyle name="60% - Акцент5 10 7" xfId="25503"/>
    <cellStyle name="60% — акцент5 10 7" xfId="22553"/>
    <cellStyle name="60% - Акцент5 10 8" xfId="27012"/>
    <cellStyle name="60% — акцент5 10 8" xfId="28355"/>
    <cellStyle name="60% - Акцент5 10 9" xfId="19386"/>
    <cellStyle name="60% — акцент5 10 9" xfId="21791"/>
    <cellStyle name="60% - Акцент5 11" xfId="3372"/>
    <cellStyle name="60% — акцент5 11" xfId="3373"/>
    <cellStyle name="60% - Акцент5 11 10" xfId="35888"/>
    <cellStyle name="60% — акцент5 11 10" xfId="35691"/>
    <cellStyle name="60% - Акцент5 11 11" xfId="37436"/>
    <cellStyle name="60% — акцент5 11 11" xfId="37282"/>
    <cellStyle name="60% - Акцент5 11 12" xfId="37355"/>
    <cellStyle name="60% — акцент5 11 12" xfId="37567"/>
    <cellStyle name="60% - Акцент5 11 13" xfId="41571"/>
    <cellStyle name="60% — акцент5 11 13" xfId="41572"/>
    <cellStyle name="60% - Акцент5 11 14" xfId="44900"/>
    <cellStyle name="60% — акцент5 11 14" xfId="44735"/>
    <cellStyle name="60% - Акцент5 11 15" xfId="45678"/>
    <cellStyle name="60% — акцент5 11 15" xfId="42577"/>
    <cellStyle name="60% - Акцент5 11 16" xfId="50657"/>
    <cellStyle name="60% — акцент5 11 16" xfId="50658"/>
    <cellStyle name="60% - Акцент5 11 2" xfId="7927"/>
    <cellStyle name="60% — акцент5 11 2" xfId="7928"/>
    <cellStyle name="60% - Акцент5 11 3" xfId="16595"/>
    <cellStyle name="60% — акцент5 11 3" xfId="16596"/>
    <cellStyle name="60% - Акцент5 11 4" xfId="24991"/>
    <cellStyle name="60% — акцент5 11 4" xfId="24695"/>
    <cellStyle name="60% - Акцент5 11 5" xfId="23368"/>
    <cellStyle name="60% — акцент5 11 5" xfId="23650"/>
    <cellStyle name="60% - Акцент5 11 6" xfId="13968"/>
    <cellStyle name="60% — акцент5 11 6" xfId="14042"/>
    <cellStyle name="60% - Акцент5 11 7" xfId="19406"/>
    <cellStyle name="60% — акцент5 11 7" xfId="28485"/>
    <cellStyle name="60% - Акцент5 11 8" xfId="27869"/>
    <cellStyle name="60% — акцент5 11 8" xfId="28444"/>
    <cellStyle name="60% - Акцент5 11 9" xfId="26168"/>
    <cellStyle name="60% — акцент5 11 9" xfId="19225"/>
    <cellStyle name="60% - Акцент5 12" xfId="3374"/>
    <cellStyle name="60% — акцент5 12" xfId="3375"/>
    <cellStyle name="60% - Акцент5 12 10" xfId="35495"/>
    <cellStyle name="60% — акцент5 12 10" xfId="35303"/>
    <cellStyle name="60% - Акцент5 12 11" xfId="37131"/>
    <cellStyle name="60% — акцент5 12 11" xfId="36977"/>
    <cellStyle name="60% - Акцент5 12 12" xfId="35383"/>
    <cellStyle name="60% — акцент5 12 12" xfId="34162"/>
    <cellStyle name="60% - Акцент5 12 13" xfId="41573"/>
    <cellStyle name="60% — акцент5 12 13" xfId="41574"/>
    <cellStyle name="60% - Акцент5 12 14" xfId="44570"/>
    <cellStyle name="60% — акцент5 12 14" xfId="45229"/>
    <cellStyle name="60% - Акцент5 12 15" xfId="44861"/>
    <cellStyle name="60% — акцент5 12 15" xfId="44325"/>
    <cellStyle name="60% - Акцент5 12 16" xfId="50659"/>
    <cellStyle name="60% — акцент5 12 16" xfId="50660"/>
    <cellStyle name="60% - Акцент5 12 2" xfId="7929"/>
    <cellStyle name="60% — акцент5 12 2" xfId="7930"/>
    <cellStyle name="60% - Акцент5 12 3" xfId="16597"/>
    <cellStyle name="60% — акцент5 12 3" xfId="16598"/>
    <cellStyle name="60% - Акцент5 12 4" xfId="24405"/>
    <cellStyle name="60% — акцент5 12 4" xfId="24114"/>
    <cellStyle name="60% - Акцент5 12 5" xfId="23938"/>
    <cellStyle name="60% — акцент5 12 5" xfId="24228"/>
    <cellStyle name="60% - Акцент5 12 6" xfId="26932"/>
    <cellStyle name="60% — акцент5 12 6" xfId="21566"/>
    <cellStyle name="60% - Акцент5 12 7" xfId="19109"/>
    <cellStyle name="60% — акцент5 12 7" xfId="16973"/>
    <cellStyle name="60% - Акцент5 12 8" xfId="29176"/>
    <cellStyle name="60% — акцент5 12 8" xfId="28176"/>
    <cellStyle name="60% - Акцент5 12 9" xfId="30757"/>
    <cellStyle name="60% — акцент5 12 9" xfId="22711"/>
    <cellStyle name="60% - Акцент5 13" xfId="3376"/>
    <cellStyle name="60% — акцент5 13" xfId="3377"/>
    <cellStyle name="60% - Акцент5 13 10" xfId="35106"/>
    <cellStyle name="60% — акцент5 13 10" xfId="34903"/>
    <cellStyle name="60% - Акцент5 13 11" xfId="34992"/>
    <cellStyle name="60% — акцент5 13 11" xfId="36832"/>
    <cellStyle name="60% - Акцент5 13 12" xfId="35190"/>
    <cellStyle name="60% — акцент5 13 12" xfId="38295"/>
    <cellStyle name="60% - Акцент5 13 13" xfId="41575"/>
    <cellStyle name="60% — акцент5 13 13" xfId="41576"/>
    <cellStyle name="60% - Акцент5 13 14" xfId="45065"/>
    <cellStyle name="60% — акцент5 13 14" xfId="44901"/>
    <cellStyle name="60% - Акцент5 13 15" xfId="42488"/>
    <cellStyle name="60% — акцент5 13 15" xfId="45520"/>
    <cellStyle name="60% - Акцент5 13 16" xfId="50661"/>
    <cellStyle name="60% — акцент5 13 16" xfId="50662"/>
    <cellStyle name="60% - Акцент5 13 2" xfId="7931"/>
    <cellStyle name="60% — акцент5 13 2" xfId="7932"/>
    <cellStyle name="60% - Акцент5 13 3" xfId="16599"/>
    <cellStyle name="60% — акцент5 13 3" xfId="16600"/>
    <cellStyle name="60% - Акцент5 13 4" xfId="23822"/>
    <cellStyle name="60% — акцент5 13 4" xfId="23539"/>
    <cellStyle name="60% - Акцент5 13 5" xfId="24524"/>
    <cellStyle name="60% — акцент5 13 5" xfId="24885"/>
    <cellStyle name="60% - Акцент5 13 6" xfId="22272"/>
    <cellStyle name="60% — акцент5 13 6" xfId="17518"/>
    <cellStyle name="60% - Акцент5 13 7" xfId="16130"/>
    <cellStyle name="60% — акцент5 13 7" xfId="25252"/>
    <cellStyle name="60% - Акцент5 13 8" xfId="29627"/>
    <cellStyle name="60% — акцент5 13 8" xfId="29886"/>
    <cellStyle name="60% - Акцент5 13 9" xfId="17405"/>
    <cellStyle name="60% — акцент5 13 9" xfId="25028"/>
    <cellStyle name="60% - Акцент5 14" xfId="3378"/>
    <cellStyle name="60% — акцент5 14" xfId="3379"/>
    <cellStyle name="60% - Акцент5 14 10" xfId="32610"/>
    <cellStyle name="60% — акцент5 14 10" xfId="31555"/>
    <cellStyle name="60% - Акцент5 14 11" xfId="36676"/>
    <cellStyle name="60% — акцент5 14 11" xfId="36527"/>
    <cellStyle name="60% - Акцент5 14 12" xfId="38214"/>
    <cellStyle name="60% — акцент5 14 12" xfId="38140"/>
    <cellStyle name="60% - Акцент5 14 13" xfId="41577"/>
    <cellStyle name="60% — акцент5 14 13" xfId="41578"/>
    <cellStyle name="60% - Акцент5 14 14" xfId="44736"/>
    <cellStyle name="60% — акцент5 14 14" xfId="44571"/>
    <cellStyle name="60% - Акцент5 14 15" xfId="42576"/>
    <cellStyle name="60% — акцент5 14 15" xfId="44662"/>
    <cellStyle name="60% - Акцент5 14 16" xfId="50663"/>
    <cellStyle name="60% — акцент5 14 16" xfId="50664"/>
    <cellStyle name="60% - Акцент5 14 2" xfId="7933"/>
    <cellStyle name="60% — акцент5 14 2" xfId="7934"/>
    <cellStyle name="60% - Акцент5 14 3" xfId="16601"/>
    <cellStyle name="60% — акцент5 14 3" xfId="16602"/>
    <cellStyle name="60% - Акцент5 14 4" xfId="23246"/>
    <cellStyle name="60% — акцент5 14 4" xfId="22966"/>
    <cellStyle name="60% - Акцент5 14 5" xfId="25107"/>
    <cellStyle name="60% — акцент5 14 5" xfId="25460"/>
    <cellStyle name="60% - Акцент5 14 6" xfId="26048"/>
    <cellStyle name="60% — акцент5 14 6" xfId="15487"/>
    <cellStyle name="60% - Акцент5 14 7" xfId="17241"/>
    <cellStyle name="60% — акцент5 14 7" xfId="15043"/>
    <cellStyle name="60% - Акцент5 14 8" xfId="30158"/>
    <cellStyle name="60% — акцент5 14 8" xfId="30498"/>
    <cellStyle name="60% - Акцент5 14 9" xfId="28749"/>
    <cellStyle name="60% — акцент5 14 9" xfId="18227"/>
    <cellStyle name="60% - Акцент5 15" xfId="3380"/>
    <cellStyle name="60% — акцент5 15" xfId="3381"/>
    <cellStyle name="60% - Акцент5 15 10" xfId="18177"/>
    <cellStyle name="60% — акцент5 15 10" xfId="28850"/>
    <cellStyle name="60% - Акцент5 15 11" xfId="36378"/>
    <cellStyle name="60% — акцент5 15 11" xfId="31802"/>
    <cellStyle name="60% - Акцент5 15 12" xfId="38062"/>
    <cellStyle name="60% — акцент5 15 12" xfId="37982"/>
    <cellStyle name="60% - Акцент5 15 13" xfId="41579"/>
    <cellStyle name="60% — акцент5 15 13" xfId="41580"/>
    <cellStyle name="60% - Акцент5 15 14" xfId="43108"/>
    <cellStyle name="60% — акцент5 15 14" xfId="41955"/>
    <cellStyle name="60% - Акцент5 15 15" xfId="44370"/>
    <cellStyle name="60% — акцент5 15 15" xfId="45052"/>
    <cellStyle name="60% - Акцент5 15 16" xfId="50665"/>
    <cellStyle name="60% — акцент5 15 16" xfId="50666"/>
    <cellStyle name="60% - Акцент5 15 2" xfId="7935"/>
    <cellStyle name="60% — акцент5 15 2" xfId="7936"/>
    <cellStyle name="60% - Акцент5 15 3" xfId="16603"/>
    <cellStyle name="60% — акцент5 15 3" xfId="16604"/>
    <cellStyle name="60% - Акцент5 15 4" xfId="19809"/>
    <cellStyle name="60% — акцент5 15 4" xfId="19808"/>
    <cellStyle name="60% - Акцент5 15 5" xfId="27680"/>
    <cellStyle name="60% — акцент5 15 5" xfId="27383"/>
    <cellStyle name="60% - Акцент5 15 6" xfId="21653"/>
    <cellStyle name="60% — акцент5 15 6" xfId="23978"/>
    <cellStyle name="60% - Акцент5 15 7" xfId="19489"/>
    <cellStyle name="60% — акцент5 15 7" xfId="20227"/>
    <cellStyle name="60% - Акцент5 15 8" xfId="19722"/>
    <cellStyle name="60% — акцент5 15 8" xfId="20196"/>
    <cellStyle name="60% - Акцент5 15 9" xfId="14320"/>
    <cellStyle name="60% — акцент5 15 9" xfId="34682"/>
    <cellStyle name="60% - Акцент5 16" xfId="3382"/>
    <cellStyle name="60% — акцент5 16" xfId="3383"/>
    <cellStyle name="60% - Акцент5 16 10" xfId="32909"/>
    <cellStyle name="60% — акцент5 16 10" xfId="33159"/>
    <cellStyle name="60% - Акцент5 16 11" xfId="35059"/>
    <cellStyle name="60% — акцент5 16 11" xfId="30266"/>
    <cellStyle name="60% - Акцент5 16 12" xfId="24915"/>
    <cellStyle name="60% — акцент5 16 12" xfId="37898"/>
    <cellStyle name="60% - Акцент5 16 13" xfId="41581"/>
    <cellStyle name="60% — акцент5 16 13" xfId="41582"/>
    <cellStyle name="60% - Акцент5 16 14" xfId="43109"/>
    <cellStyle name="60% — акцент5 16 14" xfId="40661"/>
    <cellStyle name="60% - Акцент5 16 15" xfId="42944"/>
    <cellStyle name="60% — акцент5 16 15" xfId="44931"/>
    <cellStyle name="60% - Акцент5 16 16" xfId="50667"/>
    <cellStyle name="60% — акцент5 16 16" xfId="50668"/>
    <cellStyle name="60% - Акцент5 16 2" xfId="7937"/>
    <cellStyle name="60% — акцент5 16 2" xfId="7938"/>
    <cellStyle name="60% - Акцент5 16 3" xfId="16605"/>
    <cellStyle name="60% — акцент5 16 3" xfId="16606"/>
    <cellStyle name="60% - Акцент5 16 4" xfId="17690"/>
    <cellStyle name="60% — акцент5 16 4" xfId="17493"/>
    <cellStyle name="60% - Акцент5 16 5" xfId="27095"/>
    <cellStyle name="60% — акцент5 16 5" xfId="26800"/>
    <cellStyle name="60% - Акцент5 16 6" xfId="18984"/>
    <cellStyle name="60% — акцент5 16 6" xfId="19550"/>
    <cellStyle name="60% - Акцент5 16 7" xfId="22396"/>
    <cellStyle name="60% — акцент5 16 7" xfId="26596"/>
    <cellStyle name="60% - Акцент5 16 8" xfId="30826"/>
    <cellStyle name="60% — акцент5 16 8" xfId="28415"/>
    <cellStyle name="60% - Акцент5 16 9" xfId="34451"/>
    <cellStyle name="60% — акцент5 16 9" xfId="34222"/>
    <cellStyle name="60% - Акцент5 17" xfId="3384"/>
    <cellStyle name="60% — акцент5 17" xfId="3385"/>
    <cellStyle name="60% - Акцент5 17 10" xfId="29474"/>
    <cellStyle name="60% — акцент5 17 10" xfId="29926"/>
    <cellStyle name="60% - Акцент5 17 11" xfId="27860"/>
    <cellStyle name="60% — акцент5 17 11" xfId="24735"/>
    <cellStyle name="60% - Акцент5 17 12" xfId="37816"/>
    <cellStyle name="60% — акцент5 17 12" xfId="37738"/>
    <cellStyle name="60% - Акцент5 17 13" xfId="41583"/>
    <cellStyle name="60% — акцент5 17 13" xfId="41584"/>
    <cellStyle name="60% - Акцент5 17 14" xfId="46808"/>
    <cellStyle name="60% — акцент5 17 14" xfId="46644"/>
    <cellStyle name="60% - Акцент5 17 15" xfId="47602"/>
    <cellStyle name="60% — акцент5 17 15" xfId="47519"/>
    <cellStyle name="60% - Акцент5 17 16" xfId="50669"/>
    <cellStyle name="60% — акцент5 17 16" xfId="50670"/>
    <cellStyle name="60% - Акцент5 17 2" xfId="7939"/>
    <cellStyle name="60% — акцент5 17 2" xfId="7940"/>
    <cellStyle name="60% - Акцент5 17 3" xfId="16607"/>
    <cellStyle name="60% — акцент5 17 3" xfId="16608"/>
    <cellStyle name="60% - Акцент5 17 4" xfId="17582"/>
    <cellStyle name="60% — акцент5 17 4" xfId="17316"/>
    <cellStyle name="60% - Акцент5 17 5" xfId="26513"/>
    <cellStyle name="60% — акцент5 17 5" xfId="26225"/>
    <cellStyle name="60% - Акцент5 17 6" xfId="27359"/>
    <cellStyle name="60% — акцент5 17 6" xfId="18961"/>
    <cellStyle name="60% - Акцент5 17 7" xfId="17557"/>
    <cellStyle name="60% — акцент5 17 7" xfId="25598"/>
    <cellStyle name="60% - Акцент5 17 8" xfId="30692"/>
    <cellStyle name="60% — акцент5 17 8" xfId="31027"/>
    <cellStyle name="60% - Акцент5 17 9" xfId="33987"/>
    <cellStyle name="60% — акцент5 17 9" xfId="33763"/>
    <cellStyle name="60% — акцент5 18" xfId="3386"/>
    <cellStyle name="60% — акцент5 18 2" xfId="7941"/>
    <cellStyle name="60% — акцент5 19" xfId="3387"/>
    <cellStyle name="60% — акцент5 19 2" xfId="7942"/>
    <cellStyle name="60% - Акцент5 2" xfId="3388"/>
    <cellStyle name="60% — акцент5 2" xfId="3389"/>
    <cellStyle name="60% - Акцент5 2 10" xfId="3390"/>
    <cellStyle name="60% — акцент5 2 10" xfId="3391"/>
    <cellStyle name="60% - Акцент5 2 10 10" xfId="31353"/>
    <cellStyle name="60% — акцент5 2 10 10" xfId="23973"/>
    <cellStyle name="60% - Акцент5 2 10 11" xfId="29200"/>
    <cellStyle name="60% — акцент5 2 10 11" xfId="36012"/>
    <cellStyle name="60% - Акцент5 2 10 12" xfId="37402"/>
    <cellStyle name="60% — акцент5 2 10 12" xfId="36944"/>
    <cellStyle name="60% - Акцент5 2 10 13" xfId="41589"/>
    <cellStyle name="60% — акцент5 2 10 13" xfId="41590"/>
    <cellStyle name="60% - Акцент5 2 10 14" xfId="45860"/>
    <cellStyle name="60% — акцент5 2 10 14" xfId="45703"/>
    <cellStyle name="60% - Акцент5 2 10 15" xfId="47129"/>
    <cellStyle name="60% — акцент5 2 10 15" xfId="47051"/>
    <cellStyle name="60% - Акцент5 2 10 16" xfId="50673"/>
    <cellStyle name="60% — акцент5 2 10 16" xfId="50674"/>
    <cellStyle name="60% - Акцент5 2 10 2" xfId="7945"/>
    <cellStyle name="60% — акцент5 2 10 2" xfId="7946"/>
    <cellStyle name="60% - Акцент5 2 10 3" xfId="16613"/>
    <cellStyle name="60% — акцент5 2 10 3" xfId="16614"/>
    <cellStyle name="60% - Акцент5 2 10 4" xfId="15733"/>
    <cellStyle name="60% — акцент5 2 10 4" xfId="19806"/>
    <cellStyle name="60% - Акцент5 2 10 5" xfId="18934"/>
    <cellStyle name="60% — акцент5 2 10 5" xfId="23181"/>
    <cellStyle name="60% - Акцент5 2 10 6" xfId="14803"/>
    <cellStyle name="60% — акцент5 2 10 6" xfId="13998"/>
    <cellStyle name="60% - Акцент5 2 10 7" xfId="27174"/>
    <cellStyle name="60% — акцент5 2 10 7" xfId="19234"/>
    <cellStyle name="60% - Акцент5 2 10 8" xfId="32170"/>
    <cellStyle name="60% — акцент5 2 10 8" xfId="31914"/>
    <cellStyle name="60% - Акцент5 2 10 9" xfId="32616"/>
    <cellStyle name="60% — акцент5 2 10 9" xfId="32748"/>
    <cellStyle name="60% - Акцент5 2 11" xfId="3392"/>
    <cellStyle name="60% — акцент5 2 11" xfId="3393"/>
    <cellStyle name="60% - Акцент5 2 11 10" xfId="33389"/>
    <cellStyle name="60% — акцент5 2 11 10" xfId="19441"/>
    <cellStyle name="60% - Акцент5 2 11 11" xfId="35389"/>
    <cellStyle name="60% — акцент5 2 11 11" xfId="33384"/>
    <cellStyle name="60% - Акцент5 2 11 12" xfId="37092"/>
    <cellStyle name="60% — акцент5 2 11 12" xfId="24223"/>
    <cellStyle name="60% - Акцент5 2 11 13" xfId="41591"/>
    <cellStyle name="60% — акцент5 2 11 13" xfId="41592"/>
    <cellStyle name="60% - Акцент5 2 11 14" xfId="45551"/>
    <cellStyle name="60% — акцент5 2 11 14" xfId="45387"/>
    <cellStyle name="60% - Акцент5 2 11 15" xfId="46972"/>
    <cellStyle name="60% — акцент5 2 11 15" xfId="46895"/>
    <cellStyle name="60% - Акцент5 2 11 16" xfId="50675"/>
    <cellStyle name="60% — акцент5 2 11 16" xfId="50676"/>
    <cellStyle name="60% - Акцент5 2 11 2" xfId="7947"/>
    <cellStyle name="60% — акцент5 2 11 2" xfId="7948"/>
    <cellStyle name="60% - Акцент5 2 11 3" xfId="16615"/>
    <cellStyle name="60% — акцент5 2 11 3" xfId="16616"/>
    <cellStyle name="60% - Акцент5 2 11 4" xfId="15732"/>
    <cellStyle name="60% — акцент5 2 11 4" xfId="19805"/>
    <cellStyle name="60% - Акцент5 2 11 5" xfId="17946"/>
    <cellStyle name="60% — акцент5 2 11 5" xfId="17922"/>
    <cellStyle name="60% - Акцент5 2 11 6" xfId="18880"/>
    <cellStyle name="60% — акцент5 2 11 6" xfId="22609"/>
    <cellStyle name="60% - Акцент5 2 11 7" xfId="26905"/>
    <cellStyle name="60% — акцент5 2 11 7" xfId="15492"/>
    <cellStyle name="60% - Акцент5 2 11 8" xfId="31653"/>
    <cellStyle name="60% — акцент5 2 11 8" xfId="31404"/>
    <cellStyle name="60% - Акцент5 2 11 9" xfId="31346"/>
    <cellStyle name="60% — акцент5 2 11 9" xfId="22456"/>
    <cellStyle name="60% - Акцент5 2 12" xfId="3394"/>
    <cellStyle name="60% — акцент5 2 12" xfId="3395"/>
    <cellStyle name="60% - Акцент5 2 12 10" xfId="31997"/>
    <cellStyle name="60% — акцент5 2 12 10" xfId="33629"/>
    <cellStyle name="60% - Акцент5 2 12 11" xfId="35196"/>
    <cellStyle name="60% — акцент5 2 12 11" xfId="30252"/>
    <cellStyle name="60% - Акцент5 2 12 12" xfId="36647"/>
    <cellStyle name="60% — акцент5 2 12 12" xfId="37211"/>
    <cellStyle name="60% - Акцент5 2 12 13" xfId="41593"/>
    <cellStyle name="60% — акцент5 2 12 13" xfId="41594"/>
    <cellStyle name="60% - Акцент5 2 12 14" xfId="43106"/>
    <cellStyle name="60% — акцент5 2 12 14" xfId="44391"/>
    <cellStyle name="60% - Акцент5 2 12 15" xfId="42945"/>
    <cellStyle name="60% — акцент5 2 12 15" xfId="42611"/>
    <cellStyle name="60% - Акцент5 2 12 16" xfId="50677"/>
    <cellStyle name="60% — акцент5 2 12 16" xfId="50678"/>
    <cellStyle name="60% - Акцент5 2 12 2" xfId="7949"/>
    <cellStyle name="60% — акцент5 2 12 2" xfId="7950"/>
    <cellStyle name="60% - Акцент5 2 12 3" xfId="16617"/>
    <cellStyle name="60% — акцент5 2 12 3" xfId="16618"/>
    <cellStyle name="60% - Акцент5 2 12 4" xfId="15731"/>
    <cellStyle name="60% — акцент5 2 12 4" xfId="19804"/>
    <cellStyle name="60% - Акцент5 2 12 5" xfId="24011"/>
    <cellStyle name="60% — акцент5 2 12 5" xfId="23997"/>
    <cellStyle name="60% - Акцент5 2 12 6" xfId="22016"/>
    <cellStyle name="60% — акцент5 2 12 6" xfId="25752"/>
    <cellStyle name="60% - Акцент5 2 12 7" xfId="21454"/>
    <cellStyle name="60% — акцент5 2 12 7" xfId="17598"/>
    <cellStyle name="60% - Акцент5 2 12 8" xfId="27144"/>
    <cellStyle name="60% — акцент5 2 12 8" xfId="21293"/>
    <cellStyle name="60% - Акцент5 2 12 9" xfId="29320"/>
    <cellStyle name="60% — акцент5 2 12 9" xfId="32285"/>
    <cellStyle name="60% - Акцент5 2 13" xfId="3396"/>
    <cellStyle name="60% — акцент5 2 13" xfId="3397"/>
    <cellStyle name="60% - Акцент5 2 13 10" xfId="33862"/>
    <cellStyle name="60% — акцент5 2 13 10" xfId="34148"/>
    <cellStyle name="60% - Акцент5 2 13 11" xfId="37586"/>
    <cellStyle name="60% — акцент5 2 13 11" xfId="37437"/>
    <cellStyle name="60% - Акцент5 2 13 12" xfId="34570"/>
    <cellStyle name="60% — акцент5 2 13 12" xfId="36940"/>
    <cellStyle name="60% - Акцент5 2 13 13" xfId="41595"/>
    <cellStyle name="60% — акцент5 2 13 13" xfId="41596"/>
    <cellStyle name="60% - Акцент5 2 13 14" xfId="44416"/>
    <cellStyle name="60% — акцент5 2 13 14" xfId="43105"/>
    <cellStyle name="60% - Акцент5 2 13 15" xfId="45024"/>
    <cellStyle name="60% — акцент5 2 13 15" xfId="45304"/>
    <cellStyle name="60% - Акцент5 2 13 16" xfId="50679"/>
    <cellStyle name="60% — акцент5 2 13 16" xfId="50680"/>
    <cellStyle name="60% - Акцент5 2 13 2" xfId="7951"/>
    <cellStyle name="60% — акцент5 2 13 2" xfId="7952"/>
    <cellStyle name="60% - Акцент5 2 13 3" xfId="16619"/>
    <cellStyle name="60% — акцент5 2 13 3" xfId="16620"/>
    <cellStyle name="60% - Акцент5 2 13 4" xfId="15730"/>
    <cellStyle name="60% — акцент5 2 13 4" xfId="19803"/>
    <cellStyle name="60% - Акцент5 2 13 5" xfId="21336"/>
    <cellStyle name="60% — акцент5 2 13 5" xfId="24560"/>
    <cellStyle name="60% - Акцент5 2 13 6" xfId="25672"/>
    <cellStyle name="60% — акцент5 2 13 6" xfId="20140"/>
    <cellStyle name="60% - Акцент5 2 13 7" xfId="23191"/>
    <cellStyle name="60% — акцент5 2 13 7" xfId="27786"/>
    <cellStyle name="60% - Акцент5 2 13 8" xfId="23446"/>
    <cellStyle name="60% — акцент5 2 13 8" xfId="20674"/>
    <cellStyle name="60% - Акцент5 2 13 9" xfId="31061"/>
    <cellStyle name="60% — акцент5 2 13 9" xfId="25379"/>
    <cellStyle name="60% - Акцент5 2 14" xfId="3398"/>
    <cellStyle name="60% — акцент5 2 14" xfId="3399"/>
    <cellStyle name="60% - Акцент5 2 14 10" xfId="34325"/>
    <cellStyle name="60% — акцент5 2 14 10" xfId="36280"/>
    <cellStyle name="60% - Акцент5 2 14 11" xfId="37283"/>
    <cellStyle name="60% — акцент5 2 14 11" xfId="37132"/>
    <cellStyle name="60% - Акцент5 2 14 12" xfId="34318"/>
    <cellStyle name="60% — акцент5 2 14 12" xfId="37269"/>
    <cellStyle name="60% - Акцент5 2 14 13" xfId="41597"/>
    <cellStyle name="60% — акцент5 2 14 13" xfId="41598"/>
    <cellStyle name="60% - Акцент5 2 14 14" xfId="42321"/>
    <cellStyle name="60% — акцент5 2 14 14" xfId="42232"/>
    <cellStyle name="60% - Акцент5 2 14 15" xfId="41933"/>
    <cellStyle name="60% — акцент5 2 14 15" xfId="45532"/>
    <cellStyle name="60% - Акцент5 2 14 16" xfId="50681"/>
    <cellStyle name="60% — акцент5 2 14 16" xfId="50682"/>
    <cellStyle name="60% - Акцент5 2 14 2" xfId="7953"/>
    <cellStyle name="60% — акцент5 2 14 2" xfId="7954"/>
    <cellStyle name="60% - Акцент5 2 14 3" xfId="16621"/>
    <cellStyle name="60% — акцент5 2 14 3" xfId="16622"/>
    <cellStyle name="60% - Акцент5 2 14 4" xfId="15729"/>
    <cellStyle name="60% — акцент5 2 14 4" xfId="19802"/>
    <cellStyle name="60% - Акцент5 2 14 5" xfId="23690"/>
    <cellStyle name="60% — акцент5 2 14 5" xfId="18939"/>
    <cellStyle name="60% - Акцент5 2 14 6" xfId="17301"/>
    <cellStyle name="60% — акцент5 2 14 6" xfId="27069"/>
    <cellStyle name="60% - Акцент5 2 14 7" xfId="28061"/>
    <cellStyle name="60% — акцент5 2 14 7" xfId="28344"/>
    <cellStyle name="60% - Акцент5 2 14 8" xfId="27947"/>
    <cellStyle name="60% — акцент5 2 14 8" xfId="30942"/>
    <cellStyle name="60% - Акцент5 2 14 9" xfId="28060"/>
    <cellStyle name="60% — акцент5 2 14 9" xfId="24947"/>
    <cellStyle name="60% - Акцент5 2 15" xfId="3400"/>
    <cellStyle name="60% — акцент5 2 15" xfId="3401"/>
    <cellStyle name="60% - Акцент5 2 15 10" xfId="36077"/>
    <cellStyle name="60% — акцент5 2 15 10" xfId="35885"/>
    <cellStyle name="60% - Акцент5 2 15 11" xfId="36978"/>
    <cellStyle name="60% — акцент5 2 15 11" xfId="36833"/>
    <cellStyle name="60% - Акцент5 2 15 12" xfId="36265"/>
    <cellStyle name="60% — акцент5 2 15 12" xfId="37314"/>
    <cellStyle name="60% - Акцент5 2 15 13" xfId="41599"/>
    <cellStyle name="60% — акцент5 2 15 13" xfId="41600"/>
    <cellStyle name="60% - Акцент5 2 15 14" xfId="42259"/>
    <cellStyle name="60% — акцент5 2 15 14" xfId="42105"/>
    <cellStyle name="60% - Акцент5 2 15 15" xfId="42991"/>
    <cellStyle name="60% — акцент5 2 15 15" xfId="45210"/>
    <cellStyle name="60% - Акцент5 2 15 16" xfId="50683"/>
    <cellStyle name="60% — акцент5 2 15 16" xfId="50684"/>
    <cellStyle name="60% - Акцент5 2 15 2" xfId="7955"/>
    <cellStyle name="60% — акцент5 2 15 2" xfId="7956"/>
    <cellStyle name="60% - Акцент5 2 15 3" xfId="16623"/>
    <cellStyle name="60% — акцент5 2 15 3" xfId="16624"/>
    <cellStyle name="60% - Акцент5 2 15 4" xfId="15728"/>
    <cellStyle name="60% — акцент5 2 15 4" xfId="25566"/>
    <cellStyle name="60% - Акцент5 2 15 5" xfId="22046"/>
    <cellStyle name="60% — акцент5 2 15 5" xfId="16986"/>
    <cellStyle name="60% - Акцент5 2 15 6" xfId="20087"/>
    <cellStyle name="60% — акцент5 2 15 6" xfId="26047"/>
    <cellStyle name="60% - Акцент5 2 15 7" xfId="28712"/>
    <cellStyle name="60% — акцент5 2 15 7" xfId="28919"/>
    <cellStyle name="60% - Акцент5 2 15 8" xfId="28024"/>
    <cellStyle name="60% — акцент5 2 15 8" xfId="18192"/>
    <cellStyle name="60% - Акцент5 2 15 9" xfId="32076"/>
    <cellStyle name="60% — акцент5 2 15 9" xfId="27777"/>
    <cellStyle name="60% - Акцент5 2 16" xfId="3402"/>
    <cellStyle name="60% — акцент5 2 16" xfId="3403"/>
    <cellStyle name="60% - Акцент5 2 16 10" xfId="35688"/>
    <cellStyle name="60% — акцент5 2 16 10" xfId="35492"/>
    <cellStyle name="60% - Акцент5 2 16 11" xfId="36677"/>
    <cellStyle name="60% — акцент5 2 16 11" xfId="36528"/>
    <cellStyle name="60% - Акцент5 2 16 12" xfId="38296"/>
    <cellStyle name="60% — акцент5 2 16 12" xfId="38215"/>
    <cellStyle name="60% - Акцент5 2 16 13" xfId="41601"/>
    <cellStyle name="60% — акцент5 2 16 13" xfId="41602"/>
    <cellStyle name="60% - Акцент5 2 16 14" xfId="41954"/>
    <cellStyle name="60% — акцент5 2 16 14" xfId="43107"/>
    <cellStyle name="60% - Акцент5 2 16 15" xfId="45216"/>
    <cellStyle name="60% — акцент5 2 16 15" xfId="44446"/>
    <cellStyle name="60% - Акцент5 2 16 16" xfId="50685"/>
    <cellStyle name="60% — акцент5 2 16 16" xfId="50686"/>
    <cellStyle name="60% - Акцент5 2 16 2" xfId="7957"/>
    <cellStyle name="60% — акцент5 2 16 2" xfId="7958"/>
    <cellStyle name="60% - Акцент5 2 16 3" xfId="16625"/>
    <cellStyle name="60% — акцент5 2 16 3" xfId="16626"/>
    <cellStyle name="60% - Акцент5 2 16 4" xfId="25277"/>
    <cellStyle name="60% — акцент5 2 16 4" xfId="24988"/>
    <cellStyle name="60% - Акцент5 2 16 5" xfId="18933"/>
    <cellStyle name="60% — акцент5 2 16 5" xfId="22054"/>
    <cellStyle name="60% - Акцент5 2 16 6" xfId="25967"/>
    <cellStyle name="60% — акцент5 2 16 6" xfId="26332"/>
    <cellStyle name="60% - Акцент5 2 16 7" xfId="26448"/>
    <cellStyle name="60% — акцент5 2 16 7" xfId="23708"/>
    <cellStyle name="60% - Акцент5 2 16 8" xfId="14498"/>
    <cellStyle name="60% — акцент5 2 16 8" xfId="25003"/>
    <cellStyle name="60% - Акцент5 2 16 9" xfId="22890"/>
    <cellStyle name="60% — акцент5 2 16 9" xfId="19373"/>
    <cellStyle name="60% - Акцент5 2 17" xfId="7943"/>
    <cellStyle name="60% — акцент5 2 17" xfId="7944"/>
    <cellStyle name="60% - Акцент5 2 18" xfId="16611"/>
    <cellStyle name="60% — акцент5 2 18" xfId="16612"/>
    <cellStyle name="60% - Акцент5 2 19" xfId="15736"/>
    <cellStyle name="60% — акцент5 2 19" xfId="19807"/>
    <cellStyle name="60% - Акцент5 2 2" xfId="3404"/>
    <cellStyle name="60% — акцент5 2 2" xfId="3405"/>
    <cellStyle name="60% - Акцент5 2 2 10" xfId="34614"/>
    <cellStyle name="60% — акцент5 2 2 10" xfId="35300"/>
    <cellStyle name="60% - Акцент5 2 2 11" xfId="36379"/>
    <cellStyle name="60% — акцент5 2 2 11" xfId="34199"/>
    <cellStyle name="60% - Акцент5 2 2 12" xfId="38141"/>
    <cellStyle name="60% — акцент5 2 2 12" xfId="38063"/>
    <cellStyle name="60% - Акцент5 2 2 13" xfId="41603"/>
    <cellStyle name="60% — акцент5 2 2 13" xfId="41604"/>
    <cellStyle name="60% - Акцент5 2 2 14" xfId="43103"/>
    <cellStyle name="60% — акцент5 2 2 14" xfId="43102"/>
    <cellStyle name="60% - Акцент5 2 2 15" xfId="45466"/>
    <cellStyle name="60% — акцент5 2 2 15" xfId="45629"/>
    <cellStyle name="60% - Акцент5 2 2 16" xfId="50687"/>
    <cellStyle name="60% — акцент5 2 2 16" xfId="50688"/>
    <cellStyle name="60% - Акцент5 2 2 2" xfId="7959"/>
    <cellStyle name="60% — акцент5 2 2 2" xfId="7960"/>
    <cellStyle name="60% - Акцент5 2 2 3" xfId="16627"/>
    <cellStyle name="60% — акцент5 2 2 3" xfId="16628"/>
    <cellStyle name="60% - Акцент5 2 2 4" xfId="24692"/>
    <cellStyle name="60% — акцент5 2 2 4" xfId="24402"/>
    <cellStyle name="60% - Акцент5 2 2 5" xfId="22641"/>
    <cellStyle name="60% — акцент5 2 2 5" xfId="24379"/>
    <cellStyle name="60% - Акцент5 2 2 6" xfId="26622"/>
    <cellStyle name="60% — акцент5 2 2 6" xfId="29368"/>
    <cellStyle name="60% - Акцент5 2 2 7" xfId="17801"/>
    <cellStyle name="60% — акцент5 2 2 7" xfId="26210"/>
    <cellStyle name="60% - Акцент5 2 2 8" xfId="27180"/>
    <cellStyle name="60% — акцент5 2 2 8" xfId="27505"/>
    <cellStyle name="60% - Акцент5 2 2 9" xfId="26611"/>
    <cellStyle name="60% — акцент5 2 2 9" xfId="22827"/>
    <cellStyle name="60% - Акцент5 2 20" xfId="18104"/>
    <cellStyle name="60% — акцент5 2 20" xfId="14853"/>
    <cellStyle name="60% - Акцент5 2 21" xfId="23167"/>
    <cellStyle name="60% — акцент5 2 21" xfId="17884"/>
    <cellStyle name="60% - Акцент5 2 22" xfId="15473"/>
    <cellStyle name="60% — акцент5 2 22" xfId="13848"/>
    <cellStyle name="60% - Акцент5 2 23" xfId="32669"/>
    <cellStyle name="60% — акцент5 2 23" xfId="32425"/>
    <cellStyle name="60% - Акцент5 2 24" xfId="33284"/>
    <cellStyle name="60% — акцент5 2 24" xfId="33059"/>
    <cellStyle name="60% - Акцент5 2 25" xfId="24043"/>
    <cellStyle name="60% — акцент5 2 25" xfId="30502"/>
    <cellStyle name="60% - Акцент5 2 26" xfId="32127"/>
    <cellStyle name="60% — акцент5 2 26" xfId="34646"/>
    <cellStyle name="60% - Акцент5 2 27" xfId="29298"/>
    <cellStyle name="60% — акцент5 2 27" xfId="36799"/>
    <cellStyle name="60% - Акцент5 2 28" xfId="41587"/>
    <cellStyle name="60% — акцент5 2 28" xfId="41588"/>
    <cellStyle name="60% - Акцент5 2 29" xfId="46169"/>
    <cellStyle name="60% — акцент5 2 29" xfId="46017"/>
    <cellStyle name="60% - Акцент5 2 3" xfId="3406"/>
    <cellStyle name="60% — акцент5 2 3" xfId="3407"/>
    <cellStyle name="60% - Акцент5 2 3 10" xfId="35103"/>
    <cellStyle name="60% — акцент5 2 3 10" xfId="34900"/>
    <cellStyle name="60% - Акцент5 2 3 11" xfId="35835"/>
    <cellStyle name="60% — акцент5 2 3 11" xfId="30404"/>
    <cellStyle name="60% - Акцент5 2 3 12" xfId="37983"/>
    <cellStyle name="60% — акцент5 2 3 12" xfId="37899"/>
    <cellStyle name="60% - Акцент5 2 3 13" xfId="41605"/>
    <cellStyle name="60% — акцент5 2 3 13" xfId="41606"/>
    <cellStyle name="60% - Акцент5 2 3 14" xfId="43101"/>
    <cellStyle name="60% — акцент5 2 3 14" xfId="43100"/>
    <cellStyle name="60% - Акцент5 2 3 15" xfId="45782"/>
    <cellStyle name="60% — акцент5 2 3 15" xfId="45938"/>
    <cellStyle name="60% - Акцент5 2 3 16" xfId="50689"/>
    <cellStyle name="60% — акцент5 2 3 16" xfId="50690"/>
    <cellStyle name="60% - Акцент5 2 3 2" xfId="7961"/>
    <cellStyle name="60% — акцент5 2 3 2" xfId="7962"/>
    <cellStyle name="60% - Акцент5 2 3 3" xfId="16629"/>
    <cellStyle name="60% — акцент5 2 3 3" xfId="16630"/>
    <cellStyle name="60% - Акцент5 2 3 4" xfId="19801"/>
    <cellStyle name="60% — акцент5 2 3 4" xfId="15727"/>
    <cellStyle name="60% - Акцент5 2 3 5" xfId="24096"/>
    <cellStyle name="60% — акцент5 2 3 5" xfId="15951"/>
    <cellStyle name="60% - Акцент5 2 3 6" xfId="29097"/>
    <cellStyle name="60% — акцент5 2 3 6" xfId="28809"/>
    <cellStyle name="60% - Акцент5 2 3 7" xfId="29274"/>
    <cellStyle name="60% — акцент5 2 3 7" xfId="17465"/>
    <cellStyle name="60% - Акцент5 2 3 8" xfId="23508"/>
    <cellStyle name="60% — акцент5 2 3 8" xfId="29171"/>
    <cellStyle name="60% - Акцент5 2 3 9" xfId="34683"/>
    <cellStyle name="60% — акцент5 2 3 9" xfId="34452"/>
    <cellStyle name="60% - Акцент5 2 30" xfId="47289"/>
    <cellStyle name="60% — акцент5 2 30" xfId="47210"/>
    <cellStyle name="60% - Акцент5 2 31" xfId="50671"/>
    <cellStyle name="60% — акцент5 2 31" xfId="50672"/>
    <cellStyle name="60% - Акцент5 2 4" xfId="3408"/>
    <cellStyle name="60% — акцент5 2 4" xfId="3409"/>
    <cellStyle name="60% - Акцент5 2 4 10" xfId="33236"/>
    <cellStyle name="60% — акцент5 2 4 10" xfId="14293"/>
    <cellStyle name="60% - Акцент5 2 4 11" xfId="24274"/>
    <cellStyle name="60% — акцент5 2 4 11" xfId="35970"/>
    <cellStyle name="60% - Акцент5 2 4 12" xfId="37817"/>
    <cellStyle name="60% — акцент5 2 4 12" xfId="37739"/>
    <cellStyle name="60% - Акцент5 2 4 13" xfId="41607"/>
    <cellStyle name="60% — акцент5 2 4 13" xfId="41608"/>
    <cellStyle name="60% - Акцент5 2 4 14" xfId="43099"/>
    <cellStyle name="60% — акцент5 2 4 14" xfId="43098"/>
    <cellStyle name="60% - Акцент5 2 4 15" xfId="46093"/>
    <cellStyle name="60% — акцент5 2 4 15" xfId="46245"/>
    <cellStyle name="60% - Акцент5 2 4 16" xfId="50691"/>
    <cellStyle name="60% — акцент5 2 4 16" xfId="50692"/>
    <cellStyle name="60% - Акцент5 2 4 2" xfId="7963"/>
    <cellStyle name="60% — акцент5 2 4 2" xfId="7964"/>
    <cellStyle name="60% - Акцент5 2 4 3" xfId="16631"/>
    <cellStyle name="60% — акцент5 2 4 3" xfId="16632"/>
    <cellStyle name="60% - Акцент5 2 4 4" xfId="24111"/>
    <cellStyle name="60% — акцент5 2 4 4" xfId="23819"/>
    <cellStyle name="60% - Акцент5 2 4 5" xfId="21388"/>
    <cellStyle name="60% — акцент5 2 4 5" xfId="17116"/>
    <cellStyle name="60% - Акцент5 2 4 6" xfId="28521"/>
    <cellStyle name="60% — акцент5 2 4 6" xfId="28241"/>
    <cellStyle name="60% - Акцент5 2 4 7" xfId="19110"/>
    <cellStyle name="60% — акцент5 2 4 7" xfId="31123"/>
    <cellStyle name="60% - Акцент5 2 4 8" xfId="26434"/>
    <cellStyle name="60% — акцент5 2 4 8" xfId="29548"/>
    <cellStyle name="60% - Акцент5 2 4 9" xfId="34223"/>
    <cellStyle name="60% — акцент5 2 4 9" xfId="33988"/>
    <cellStyle name="60% - Акцент5 2 5" xfId="3410"/>
    <cellStyle name="60% — акцент5 2 5" xfId="3411"/>
    <cellStyle name="60% - Акцент5 2 5 10" xfId="34535"/>
    <cellStyle name="60% — акцент5 2 5 10" xfId="24159"/>
    <cellStyle name="60% - Акцент5 2 5 11" xfId="35663"/>
    <cellStyle name="60% — акцент5 2 5 11" xfId="35667"/>
    <cellStyle name="60% - Акцент5 2 5 12" xfId="37662"/>
    <cellStyle name="60% — акцент5 2 5 12" xfId="35268"/>
    <cellStyle name="60% - Акцент5 2 5 13" xfId="41609"/>
    <cellStyle name="60% — акцент5 2 5 13" xfId="41610"/>
    <cellStyle name="60% - Акцент5 2 5 14" xfId="46804"/>
    <cellStyle name="60% — акцент5 2 5 14" xfId="46640"/>
    <cellStyle name="60% - Акцент5 2 5 15" xfId="47599"/>
    <cellStyle name="60% — акцент5 2 5 15" xfId="47516"/>
    <cellStyle name="60% - Акцент5 2 5 16" xfId="50693"/>
    <cellStyle name="60% — акцент5 2 5 16" xfId="50694"/>
    <cellStyle name="60% - Акцент5 2 5 2" xfId="7965"/>
    <cellStyle name="60% — акцент5 2 5 2" xfId="7966"/>
    <cellStyle name="60% - Акцент5 2 5 3" xfId="16633"/>
    <cellStyle name="60% — акцент5 2 5 3" xfId="16634"/>
    <cellStyle name="60% - Акцент5 2 5 4" xfId="23536"/>
    <cellStyle name="60% — акцент5 2 5 4" xfId="23243"/>
    <cellStyle name="60% - Акцент5 2 5 5" xfId="21690"/>
    <cellStyle name="60% — акцент5 2 5 5" xfId="20036"/>
    <cellStyle name="60% - Акцент5 2 5 6" xfId="27958"/>
    <cellStyle name="60% — акцент5 2 5 6" xfId="25228"/>
    <cellStyle name="60% - Акцент5 2 5 7" xfId="30847"/>
    <cellStyle name="60% — акцент5 2 5 7" xfId="30584"/>
    <cellStyle name="60% - Акцент5 2 5 8" xfId="25094"/>
    <cellStyle name="60% — акцент5 2 5 8" xfId="29812"/>
    <cellStyle name="60% - Акцент5 2 5 9" xfId="33764"/>
    <cellStyle name="60% — акцент5 2 5 9" xfId="33524"/>
    <cellStyle name="60% - Акцент5 2 6" xfId="3412"/>
    <cellStyle name="60% — акцент5 2 6" xfId="3413"/>
    <cellStyle name="60% - Акцент5 2 6 10" xfId="29356"/>
    <cellStyle name="60% — акцент5 2 6 10" xfId="15048"/>
    <cellStyle name="60% - Акцент5 2 6 11" xfId="34084"/>
    <cellStyle name="60% — акцент5 2 6 11" xfId="18464"/>
    <cellStyle name="60% - Акцент5 2 6 12" xfId="34987"/>
    <cellStyle name="60% — акцент5 2 6 12" xfId="24200"/>
    <cellStyle name="60% - Акцент5 2 6 13" xfId="41611"/>
    <cellStyle name="60% — акцент5 2 6 13" xfId="41612"/>
    <cellStyle name="60% - Акцент5 2 6 14" xfId="46480"/>
    <cellStyle name="60% — акцент5 2 6 14" xfId="46320"/>
    <cellStyle name="60% - Акцент5 2 6 15" xfId="47439"/>
    <cellStyle name="60% — акцент5 2 6 15" xfId="47361"/>
    <cellStyle name="60% - Акцент5 2 6 16" xfId="50695"/>
    <cellStyle name="60% — акцент5 2 6 16" xfId="50696"/>
    <cellStyle name="60% - Акцент5 2 6 2" xfId="7967"/>
    <cellStyle name="60% — акцент5 2 6 2" xfId="7968"/>
    <cellStyle name="60% - Акцент5 2 6 3" xfId="16635"/>
    <cellStyle name="60% — акцент5 2 6 3" xfId="16636"/>
    <cellStyle name="60% - Акцент5 2 6 4" xfId="22963"/>
    <cellStyle name="60% — акцент5 2 6 4" xfId="22673"/>
    <cellStyle name="60% - Акцент5 2 6 5" xfId="21914"/>
    <cellStyle name="60% — акцент5 2 6 5" xfId="21527"/>
    <cellStyle name="60% - Акцент5 2 6 6" xfId="26994"/>
    <cellStyle name="60% — акцент5 2 6 6" xfId="27198"/>
    <cellStyle name="60% - Акцент5 2 6 7" xfId="30324"/>
    <cellStyle name="60% — акцент5 2 6 7" xfId="30048"/>
    <cellStyle name="60% - Акцент5 2 6 8" xfId="28134"/>
    <cellStyle name="60% — акцент5 2 6 8" xfId="18292"/>
    <cellStyle name="60% - Акцент5 2 6 9" xfId="33285"/>
    <cellStyle name="60% — акцент5 2 6 9" xfId="33060"/>
    <cellStyle name="60% - Акцент5 2 7" xfId="3414"/>
    <cellStyle name="60% — акцент5 2 7" xfId="3415"/>
    <cellStyle name="60% - Акцент5 2 7 10" xfId="33909"/>
    <cellStyle name="60% — акцент5 2 7 10" xfId="34393"/>
    <cellStyle name="60% - Акцент5 2 7 11" xfId="33154"/>
    <cellStyle name="60% — акцент5 2 7 11" xfId="15009"/>
    <cellStyle name="60% - Акцент5 2 7 12" xfId="19082"/>
    <cellStyle name="60% — акцент5 2 7 12" xfId="34778"/>
    <cellStyle name="60% - Акцент5 2 7 13" xfId="41613"/>
    <cellStyle name="60% — акцент5 2 7 13" xfId="41614"/>
    <cellStyle name="60% - Акцент5 2 7 14" xfId="46165"/>
    <cellStyle name="60% — акцент5 2 7 14" xfId="43097"/>
    <cellStyle name="60% - Акцент5 2 7 15" xfId="47286"/>
    <cellStyle name="60% — акцент5 2 7 15" xfId="46457"/>
    <cellStyle name="60% - Акцент5 2 7 16" xfId="50697"/>
    <cellStyle name="60% — акцент5 2 7 16" xfId="50698"/>
    <cellStyle name="60% - Акцент5 2 7 2" xfId="7969"/>
    <cellStyle name="60% — акцент5 2 7 2" xfId="7970"/>
    <cellStyle name="60% - Акцент5 2 7 3" xfId="16637"/>
    <cellStyle name="60% — акцент5 2 7 3" xfId="16638"/>
    <cellStyle name="60% - Акцент5 2 7 4" xfId="22385"/>
    <cellStyle name="60% — акцент5 2 7 4" xfId="22085"/>
    <cellStyle name="60% - Акцент5 2 7 5" xfId="22209"/>
    <cellStyle name="60% — акцент5 2 7 5" xfId="21823"/>
    <cellStyle name="60% - Акцент5 2 7 6" xfId="22337"/>
    <cellStyle name="60% — акцент5 2 7 6" xfId="19536"/>
    <cellStyle name="60% - Акцент5 2 7 7" xfId="29785"/>
    <cellStyle name="60% — акцент5 2 7 7" xfId="29521"/>
    <cellStyle name="60% - Акцент5 2 7 8" xfId="22806"/>
    <cellStyle name="60% — акцент5 2 7 8" xfId="32921"/>
    <cellStyle name="60% - Акцент5 2 7 9" xfId="32245"/>
    <cellStyle name="60% — акцент5 2 7 9" xfId="32612"/>
    <cellStyle name="60% - Акцент5 2 8" xfId="3416"/>
    <cellStyle name="60% — акцент5 2 8" xfId="3417"/>
    <cellStyle name="60% - Акцент5 2 8 10" xfId="32149"/>
    <cellStyle name="60% — акцент5 2 8 10" xfId="27627"/>
    <cellStyle name="60% - Акцент5 2 8 11" xfId="35581"/>
    <cellStyle name="60% — акцент5 2 8 11" xfId="32257"/>
    <cellStyle name="60% - Акцент5 2 8 12" xfId="36506"/>
    <cellStyle name="60% — акцент5 2 8 12" xfId="18231"/>
    <cellStyle name="60% - Акцент5 2 8 13" xfId="41615"/>
    <cellStyle name="60% — акцент5 2 8 13" xfId="41616"/>
    <cellStyle name="60% - Акцент5 2 8 14" xfId="46013"/>
    <cellStyle name="60% — акцент5 2 8 14" xfId="45856"/>
    <cellStyle name="60% - Акцент5 2 8 15" xfId="47207"/>
    <cellStyle name="60% — акцент5 2 8 15" xfId="47126"/>
    <cellStyle name="60% - Акцент5 2 8 16" xfId="50699"/>
    <cellStyle name="60% — акцент5 2 8 16" xfId="50700"/>
    <cellStyle name="60% - Акцент5 2 8 2" xfId="7971"/>
    <cellStyle name="60% — акцент5 2 8 2" xfId="7972"/>
    <cellStyle name="60% - Акцент5 2 8 3" xfId="16639"/>
    <cellStyle name="60% — акцент5 2 8 3" xfId="16640"/>
    <cellStyle name="60% - Акцент5 2 8 4" xfId="21794"/>
    <cellStyle name="60% — акцент5 2 8 4" xfId="21498"/>
    <cellStyle name="60% - Акцент5 2 8 5" xfId="22503"/>
    <cellStyle name="60% — акцент5 2 8 5" xfId="22113"/>
    <cellStyle name="60% - Акцент5 2 8 6" xfId="20652"/>
    <cellStyle name="60% — акцент5 2 8 6" xfId="23485"/>
    <cellStyle name="60% - Акцент5 2 8 7" xfId="22206"/>
    <cellStyle name="60% — акцент5 2 8 7" xfId="26309"/>
    <cellStyle name="60% - Акцент5 2 8 8" xfId="32667"/>
    <cellStyle name="60% — акцент5 2 8 8" xfId="32423"/>
    <cellStyle name="60% - Акцент5 2 8 9" xfId="31507"/>
    <cellStyle name="60% — акцент5 2 8 9" xfId="30212"/>
    <cellStyle name="60% - Акцент5 2 9" xfId="3418"/>
    <cellStyle name="60% — акцент5 2 9" xfId="3419"/>
    <cellStyle name="60% - Акцент5 2 9 10" xfId="30233"/>
    <cellStyle name="60% — акцент5 2 9 10" xfId="33674"/>
    <cellStyle name="60% - Акцент5 2 9 11" xfId="36230"/>
    <cellStyle name="60% — акцент5 2 9 11" xfId="26299"/>
    <cellStyle name="60% - Акцент5 2 9 12" xfId="37115"/>
    <cellStyle name="60% — акцент5 2 9 12" xfId="36661"/>
    <cellStyle name="60% - Акцент5 2 9 13" xfId="41617"/>
    <cellStyle name="60% — акцент5 2 9 13" xfId="41618"/>
    <cellStyle name="60% - Акцент5 2 9 14" xfId="45699"/>
    <cellStyle name="60% — акцент5 2 9 14" xfId="45547"/>
    <cellStyle name="60% - Акцент5 2 9 15" xfId="47048"/>
    <cellStyle name="60% — акцент5 2 9 15" xfId="46969"/>
    <cellStyle name="60% - Акцент5 2 9 16" xfId="50701"/>
    <cellStyle name="60% — акцент5 2 9 16" xfId="50702"/>
    <cellStyle name="60% - Акцент5 2 9 2" xfId="7973"/>
    <cellStyle name="60% — акцент5 2 9 2" xfId="7974"/>
    <cellStyle name="60% - Акцент5 2 9 3" xfId="16641"/>
    <cellStyle name="60% — акцент5 2 9 3" xfId="16642"/>
    <cellStyle name="60% - Акцент5 2 9 4" xfId="22674"/>
    <cellStyle name="60% — акцент5 2 9 4" xfId="22386"/>
    <cellStyle name="60% - Акцент5 2 9 5" xfId="22933"/>
    <cellStyle name="60% — акцент5 2 9 5" xfId="22351"/>
    <cellStyle name="60% - Акцент5 2 9 6" xfId="23463"/>
    <cellStyle name="60% — акцент5 2 9 6" xfId="23729"/>
    <cellStyle name="60% - Акцент5 2 9 7" xfId="20875"/>
    <cellStyle name="60% — акцент5 2 9 7" xfId="27883"/>
    <cellStyle name="60% - Акцент5 2 9 8" xfId="32168"/>
    <cellStyle name="60% — акцент5 2 9 8" xfId="31912"/>
    <cellStyle name="60% - Акцент5 2 9 9" xfId="21912"/>
    <cellStyle name="60% — акцент5 2 9 9" xfId="31758"/>
    <cellStyle name="60% — акцент5 20" xfId="3420"/>
    <cellStyle name="60% — акцент5 20 2" xfId="7975"/>
    <cellStyle name="60% — акцент5 21" xfId="3421"/>
    <cellStyle name="60% — акцент5 21 2" xfId="7976"/>
    <cellStyle name="60% — акцент5 22" xfId="3422"/>
    <cellStyle name="60% — акцент5 22 2" xfId="7977"/>
    <cellStyle name="60% — акцент5 23" xfId="4049"/>
    <cellStyle name="60% — акцент5 24" xfId="4275"/>
    <cellStyle name="60% — акцент5 25" xfId="4594"/>
    <cellStyle name="60% — акцент5 26" xfId="4798"/>
    <cellStyle name="60% — акцент5 27" xfId="5002"/>
    <cellStyle name="60% — акцент5 28" xfId="7924"/>
    <cellStyle name="60% — акцент5 29" xfId="8896"/>
    <cellStyle name="60% - Акцент5 3" xfId="3423"/>
    <cellStyle name="60% — акцент5 3" xfId="3424"/>
    <cellStyle name="60% - Акцент5 3 10" xfId="18309"/>
    <cellStyle name="60% — акцент5 3 10" xfId="27420"/>
    <cellStyle name="60% - Акцент5 3 11" xfId="32277"/>
    <cellStyle name="60% — акцент5 3 11" xfId="37583"/>
    <cellStyle name="60% - Акцент5 3 12" xfId="33469"/>
    <cellStyle name="60% — акцент5 3 12" xfId="25226"/>
    <cellStyle name="60% - Акцент5 3 13" xfId="41622"/>
    <cellStyle name="60% — акцент5 3 13" xfId="41623"/>
    <cellStyle name="60% - Акцент5 3 14" xfId="44897"/>
    <cellStyle name="60% — акцент5 3 14" xfId="44732"/>
    <cellStyle name="60% - Акцент5 3 15" xfId="45990"/>
    <cellStyle name="60% — акцент5 3 15" xfId="42579"/>
    <cellStyle name="60% - Акцент5 3 16" xfId="50703"/>
    <cellStyle name="60% — акцент5 3 16" xfId="50704"/>
    <cellStyle name="60% - Акцент5 3 2" xfId="7978"/>
    <cellStyle name="60% — акцент5 3 2" xfId="3425"/>
    <cellStyle name="60% — акцент5 3 2 2" xfId="7980"/>
    <cellStyle name="60% - Акцент5 3 3" xfId="16645"/>
    <cellStyle name="60% — акцент5 3 3" xfId="7979"/>
    <cellStyle name="60% - Акцент5 3 4" xfId="19799"/>
    <cellStyle name="60% — акцент5 3 4" xfId="16646"/>
    <cellStyle name="60% - Акцент5 3 5" xfId="22414"/>
    <cellStyle name="60% — акцент5 3 5" xfId="17092"/>
    <cellStyle name="60% - Акцент5 3 6" xfId="17571"/>
    <cellStyle name="60% — акцент5 3 6" xfId="21689"/>
    <cellStyle name="60% - Акцент5 3 7" xfId="25885"/>
    <cellStyle name="60% — акцент5 3 7" xfId="23588"/>
    <cellStyle name="60% - Акцент5 3 8" xfId="18337"/>
    <cellStyle name="60% — акцент5 3 8" xfId="19430"/>
    <cellStyle name="60% - Акцент5 3 9" xfId="31630"/>
    <cellStyle name="60% — акцент5 3 9" xfId="27588"/>
    <cellStyle name="60% — акцент5 30" xfId="9215"/>
    <cellStyle name="60% — акцент5 31" xfId="9533"/>
    <cellStyle name="60% — акцент5 32" xfId="9851"/>
    <cellStyle name="60% — акцент5 33" xfId="10169"/>
    <cellStyle name="60% — акцент5 34" xfId="10487"/>
    <cellStyle name="60% — акцент5 35" xfId="10805"/>
    <cellStyle name="60% — акцент5 36" xfId="11123"/>
    <cellStyle name="60% — акцент5 37" xfId="11441"/>
    <cellStyle name="60% — акцент5 38" xfId="11759"/>
    <cellStyle name="60% — акцент5 39" xfId="12077"/>
    <cellStyle name="60% - Акцент5 4" xfId="3426"/>
    <cellStyle name="60% — акцент5 4" xfId="3427"/>
    <cellStyle name="60% - Акцент5 4 10" xfId="35886"/>
    <cellStyle name="60% — акцент5 4 10" xfId="35689"/>
    <cellStyle name="60% - Акцент5 4 11" xfId="37280"/>
    <cellStyle name="60% — акцент5 4 11" xfId="37129"/>
    <cellStyle name="60% - Акцент5 4 12" xfId="31584"/>
    <cellStyle name="60% — акцент5 4 12" xfId="33462"/>
    <cellStyle name="60% - Акцент5 4 13" xfId="41625"/>
    <cellStyle name="60% — акцент5 4 13" xfId="41626"/>
    <cellStyle name="60% - Акцент5 4 14" xfId="45226"/>
    <cellStyle name="60% — акцент5 4 14" xfId="45062"/>
    <cellStyle name="60% - Акцент5 4 15" xfId="42524"/>
    <cellStyle name="60% — акцент5 4 15" xfId="42486"/>
    <cellStyle name="60% - Акцент5 4 16" xfId="50705"/>
    <cellStyle name="60% — акцент5 4 16" xfId="50706"/>
    <cellStyle name="60% - Акцент5 4 2" xfId="7981"/>
    <cellStyle name="60% — акцент5 4 2" xfId="7982"/>
    <cellStyle name="60% - Акцент5 4 3" xfId="16648"/>
    <cellStyle name="60% — акцент5 4 3" xfId="16649"/>
    <cellStyle name="60% - Акцент5 4 4" xfId="15726"/>
    <cellStyle name="60% — акцент5 4 4" xfId="25567"/>
    <cellStyle name="60% - Акцент5 4 5" xfId="21915"/>
    <cellStyle name="60% — акцент5 4 5" xfId="27681"/>
    <cellStyle name="60% - Акцент5 4 6" xfId="24676"/>
    <cellStyle name="60% — акцент5 4 6" xfId="25753"/>
    <cellStyle name="60% - Акцент5 4 7" xfId="20399"/>
    <cellStyle name="60% — акцент5 4 7" xfId="24629"/>
    <cellStyle name="60% - Акцент5 4 8" xfId="15061"/>
    <cellStyle name="60% — акцент5 4 8" xfId="24466"/>
    <cellStyle name="60% - Акцент5 4 9" xfId="31274"/>
    <cellStyle name="60% — акцент5 4 9" xfId="19148"/>
    <cellStyle name="60% — акцент5 40" xfId="12394"/>
    <cellStyle name="60% — акцент5 41" xfId="12713"/>
    <cellStyle name="60% — акцент5 42" xfId="13030"/>
    <cellStyle name="60% — акцент5 43" xfId="13348"/>
    <cellStyle name="60% — акцент5 44" xfId="13671"/>
    <cellStyle name="60% — акцент5 45" xfId="13697"/>
    <cellStyle name="60% — акцент5 46" xfId="19763"/>
    <cellStyle name="60% — акцент5 47" xfId="19208"/>
    <cellStyle name="60% — акцент5 48" xfId="26370"/>
    <cellStyle name="60% — акцент5 49" xfId="30727"/>
    <cellStyle name="60% - Акцент5 5" xfId="3428"/>
    <cellStyle name="60% — акцент5 5" xfId="3429"/>
    <cellStyle name="60% - Акцент5 5 10" xfId="35493"/>
    <cellStyle name="60% — акцент5 5 10" xfId="35301"/>
    <cellStyle name="60% - Акцент5 5 11" xfId="36975"/>
    <cellStyle name="60% — акцент5 5 11" xfId="29164"/>
    <cellStyle name="60% - Акцент5 5 12" xfId="24472"/>
    <cellStyle name="60% — акцент5 5 12" xfId="38294"/>
    <cellStyle name="60% - Акцент5 5 13" xfId="41627"/>
    <cellStyle name="60% — акцент5 5 13" xfId="41628"/>
    <cellStyle name="60% - Акцент5 5 14" xfId="44898"/>
    <cellStyle name="60% — акцент5 5 14" xfId="44733"/>
    <cellStyle name="60% - Акцент5 5 15" xfId="45831"/>
    <cellStyle name="60% — акцент5 5 15" xfId="42578"/>
    <cellStyle name="60% - Акцент5 5 16" xfId="50707"/>
    <cellStyle name="60% — акцент5 5 16" xfId="50708"/>
    <cellStyle name="60% - Акцент5 5 2" xfId="7983"/>
    <cellStyle name="60% — акцент5 5 2" xfId="7984"/>
    <cellStyle name="60% - Акцент5 5 3" xfId="16650"/>
    <cellStyle name="60% — акцент5 5 3" xfId="16651"/>
    <cellStyle name="60% - Акцент5 5 4" xfId="25278"/>
    <cellStyle name="60% — акцент5 5 4" xfId="24989"/>
    <cellStyle name="60% - Акцент5 5 5" xfId="27384"/>
    <cellStyle name="60% — акцент5 5 5" xfId="27096"/>
    <cellStyle name="60% - Акцент5 5 6" xfId="23912"/>
    <cellStyle name="60% — акцент5 5 6" xfId="25157"/>
    <cellStyle name="60% - Акцент5 5 7" xfId="21643"/>
    <cellStyle name="60% — акцент5 5 7" xfId="24162"/>
    <cellStyle name="60% - Акцент5 5 8" xfId="14455"/>
    <cellStyle name="60% — акцент5 5 8" xfId="29682"/>
    <cellStyle name="60% - Акцент5 5 9" xfId="32017"/>
    <cellStyle name="60% — акцент5 5 9" xfId="31680"/>
    <cellStyle name="60% — акцент5 50" xfId="23626"/>
    <cellStyle name="60% — акцент5 51" xfId="34673"/>
    <cellStyle name="60% — акцент5 52" xfId="23986"/>
    <cellStyle name="60% — акцент5 53" xfId="36632"/>
    <cellStyle name="60% — акцент5 54" xfId="38690"/>
    <cellStyle name="60% — акцент5 55" xfId="41761"/>
    <cellStyle name="60% — акцент5 56" xfId="46602"/>
    <cellStyle name="60% — акцент5 57" xfId="47994"/>
    <cellStyle name="60% - Акцент5 6" xfId="3430"/>
    <cellStyle name="60% — акцент5 6" xfId="3431"/>
    <cellStyle name="60% - Акцент5 6 10" xfId="35104"/>
    <cellStyle name="60% — акцент5 6 10" xfId="34901"/>
    <cellStyle name="60% - Акцент5 6 11" xfId="36830"/>
    <cellStyle name="60% — акцент5 6 11" xfId="36674"/>
    <cellStyle name="60% - Акцент5 6 12" xfId="38213"/>
    <cellStyle name="60% — акцент5 6 12" xfId="38138"/>
    <cellStyle name="60% - Акцент5 6 13" xfId="41629"/>
    <cellStyle name="60% — акцент5 6 13" xfId="41630"/>
    <cellStyle name="60% - Акцент5 6 14" xfId="44568"/>
    <cellStyle name="60% — акцент5 6 14" xfId="43095"/>
    <cellStyle name="60% - Акцент5 6 15" xfId="45027"/>
    <cellStyle name="60% — акцент5 6 15" xfId="46780"/>
    <cellStyle name="60% - Акцент5 6 16" xfId="50709"/>
    <cellStyle name="60% — акцент5 6 16" xfId="50710"/>
    <cellStyle name="60% - Акцент5 6 2" xfId="7985"/>
    <cellStyle name="60% — акцент5 6 2" xfId="7986"/>
    <cellStyle name="60% - Акцент5 6 3" xfId="16652"/>
    <cellStyle name="60% — акцент5 6 3" xfId="16653"/>
    <cellStyle name="60% - Акцент5 6 4" xfId="24693"/>
    <cellStyle name="60% — акцент5 6 4" xfId="24403"/>
    <cellStyle name="60% - Акцент5 6 5" xfId="26801"/>
    <cellStyle name="60% — акцент5 6 5" xfId="26514"/>
    <cellStyle name="60% - Акцент5 6 6" xfId="22846"/>
    <cellStyle name="60% — акцент5 6 6" xfId="24001"/>
    <cellStyle name="60% - Акцент5 6 7" xfId="26394"/>
    <cellStyle name="60% — акцент5 6 7" xfId="22905"/>
    <cellStyle name="60% - Акцент5 6 8" xfId="17038"/>
    <cellStyle name="60% — акцент5 6 8" xfId="21459"/>
    <cellStyle name="60% - Акцент5 6 9" xfId="32338"/>
    <cellStyle name="60% — акцент5 6 9" xfId="31941"/>
    <cellStyle name="60% - Акцент5 7" xfId="3432"/>
    <cellStyle name="60% — акцент5 7" xfId="3433"/>
    <cellStyle name="60% - Акцент5 7 10" xfId="33012"/>
    <cellStyle name="60% — акцент5 7 10" xfId="17200"/>
    <cellStyle name="60% - Акцент5 7 11" xfId="36525"/>
    <cellStyle name="60% — акцент5 7 11" xfId="36376"/>
    <cellStyle name="60% - Акцент5 7 12" xfId="38060"/>
    <cellStyle name="60% — акцент5 7 12" xfId="37980"/>
    <cellStyle name="60% - Акцент5 7 13" xfId="41631"/>
    <cellStyle name="60% — акцент5 7 13" xfId="41632"/>
    <cellStyle name="60% - Акцент5 7 14" xfId="41952"/>
    <cellStyle name="60% — акцент5 7 14" xfId="43096"/>
    <cellStyle name="60% - Акцент5 7 15" xfId="44557"/>
    <cellStyle name="60% — акцент5 7 15" xfId="46562"/>
    <cellStyle name="60% - Акцент5 7 16" xfId="50711"/>
    <cellStyle name="60% — акцент5 7 16" xfId="50712"/>
    <cellStyle name="60% - Акцент5 7 2" xfId="7987"/>
    <cellStyle name="60% — акцент5 7 2" xfId="7988"/>
    <cellStyle name="60% - Акцент5 7 3" xfId="16654"/>
    <cellStyle name="60% — акцент5 7 3" xfId="16655"/>
    <cellStyle name="60% - Акцент5 7 4" xfId="24112"/>
    <cellStyle name="60% — акцент5 7 4" xfId="23820"/>
    <cellStyle name="60% - Акцент5 7 5" xfId="26226"/>
    <cellStyle name="60% — акцент5 7 5" xfId="25942"/>
    <cellStyle name="60% - Акцент5 7 6" xfId="24015"/>
    <cellStyle name="60% — акцент5 7 6" xfId="18205"/>
    <cellStyle name="60% - Акцент5 7 7" xfId="23176"/>
    <cellStyle name="60% — акцент5 7 7" xfId="24457"/>
    <cellStyle name="60% - Акцент5 7 8" xfId="20279"/>
    <cellStyle name="60% — акцент5 7 8" xfId="28618"/>
    <cellStyle name="60% - Акцент5 7 9" xfId="32528"/>
    <cellStyle name="60% — акцент5 7 9" xfId="32837"/>
    <cellStyle name="60% - Акцент5 8" xfId="3434"/>
    <cellStyle name="60% — акцент5 8" xfId="3435"/>
    <cellStyle name="60% - Акцент5 8 10" xfId="31255"/>
    <cellStyle name="60% — акцент5 8 10" xfId="32784"/>
    <cellStyle name="60% - Акцент5 8 11" xfId="29183"/>
    <cellStyle name="60% — акцент5 8 11" xfId="35456"/>
    <cellStyle name="60% - Акцент5 8 12" xfId="34156"/>
    <cellStyle name="60% — акцент5 8 12" xfId="37896"/>
    <cellStyle name="60% - Акцент5 8 13" xfId="41633"/>
    <cellStyle name="60% — акцент5 8 13" xfId="41634"/>
    <cellStyle name="60% - Акцент5 8 14" xfId="40649"/>
    <cellStyle name="60% — акцент5 8 14" xfId="46805"/>
    <cellStyle name="60% - Акцент5 8 15" xfId="46515"/>
    <cellStyle name="60% — акцент5 8 15" xfId="47600"/>
    <cellStyle name="60% - Акцент5 8 16" xfId="50713"/>
    <cellStyle name="60% — акцент5 8 16" xfId="50714"/>
    <cellStyle name="60% - Акцент5 8 2" xfId="7989"/>
    <cellStyle name="60% — акцент5 8 2" xfId="7990"/>
    <cellStyle name="60% - Акцент5 8 3" xfId="16656"/>
    <cellStyle name="60% — акцент5 8 3" xfId="16657"/>
    <cellStyle name="60% - Акцент5 8 4" xfId="23537"/>
    <cellStyle name="60% — акцент5 8 4" xfId="23244"/>
    <cellStyle name="60% - Акцент5 8 5" xfId="22210"/>
    <cellStyle name="60% — акцент5 8 5" xfId="22504"/>
    <cellStyle name="60% - Акцент5 8 6" xfId="25412"/>
    <cellStyle name="60% — акцент5 8 6" xfId="23131"/>
    <cellStyle name="60% - Акцент5 8 7" xfId="25834"/>
    <cellStyle name="60% — акцент5 8 7" xfId="23182"/>
    <cellStyle name="60% - Акцент5 8 8" xfId="22907"/>
    <cellStyle name="60% — акцент5 8 8" xfId="19072"/>
    <cellStyle name="60% - Акцент5 8 9" xfId="21696"/>
    <cellStyle name="60% — акцент5 8 9" xfId="25877"/>
    <cellStyle name="60% - Акцент5 9" xfId="3436"/>
    <cellStyle name="60% — акцент5 9" xfId="3437"/>
    <cellStyle name="60% - Акцент5 9 10" xfId="28182"/>
    <cellStyle name="60% — акцент5 9 10" xfId="24543"/>
    <cellStyle name="60% - Акцент5 9 11" xfId="31868"/>
    <cellStyle name="60% — акцент5 9 11" xfId="32397"/>
    <cellStyle name="60% - Акцент5 9 12" xfId="37814"/>
    <cellStyle name="60% — акцент5 9 12" xfId="37736"/>
    <cellStyle name="60% - Акцент5 9 13" xfId="41635"/>
    <cellStyle name="60% — акцент5 9 13" xfId="41636"/>
    <cellStyle name="60% - Акцент5 9 14" xfId="46641"/>
    <cellStyle name="60% — акцент5 9 14" xfId="46481"/>
    <cellStyle name="60% - Акцент5 9 15" xfId="47517"/>
    <cellStyle name="60% — акцент5 9 15" xfId="47440"/>
    <cellStyle name="60% - Акцент5 9 16" xfId="50715"/>
    <cellStyle name="60% — акцент5 9 16" xfId="50716"/>
    <cellStyle name="60% - Акцент5 9 2" xfId="7991"/>
    <cellStyle name="60% — акцент5 9 2" xfId="7992"/>
    <cellStyle name="60% - Акцент5 9 3" xfId="16658"/>
    <cellStyle name="60% — акцент5 9 3" xfId="16659"/>
    <cellStyle name="60% - Акцент5 9 4" xfId="22964"/>
    <cellStyle name="60% — акцент5 9 4" xfId="19797"/>
    <cellStyle name="60% - Акцент5 9 5" xfId="25647"/>
    <cellStyle name="60% — акцент5 9 5" xfId="13918"/>
    <cellStyle name="60% - Акцент5 9 6" xfId="23709"/>
    <cellStyle name="60% — акцент5 9 6" xfId="23722"/>
    <cellStyle name="60% - Акцент5 9 7" xfId="19279"/>
    <cellStyle name="60% — акцент5 9 7" xfId="18438"/>
    <cellStyle name="60% - Акцент5 9 8" xfId="27852"/>
    <cellStyle name="60% — акцент5 9 8" xfId="21947"/>
    <cellStyle name="60% - Акцент5 9 9" xfId="34680"/>
    <cellStyle name="60% — акцент5 9 9" xfId="34449"/>
    <cellStyle name="60% — акцент6" xfId="318"/>
    <cellStyle name="60% - Акцент6 10" xfId="3438"/>
    <cellStyle name="60% — акцент6 10" xfId="3439"/>
    <cellStyle name="60% - Акцент6 10 10" xfId="33029"/>
    <cellStyle name="60% — акцент6 10 10" xfId="33497"/>
    <cellStyle name="60% - Акцент6 10 11" xfId="28135"/>
    <cellStyle name="60% — акцент6 10 11" xfId="29997"/>
    <cellStyle name="60% - Акцент6 10 12" xfId="37660"/>
    <cellStyle name="60% — акцент6 10 12" xfId="36045"/>
    <cellStyle name="60% - Акцент6 10 13" xfId="41637"/>
    <cellStyle name="60% — акцент6 10 13" xfId="41638"/>
    <cellStyle name="60% - Акцент6 10 14" xfId="46321"/>
    <cellStyle name="60% — акцент6 10 14" xfId="46166"/>
    <cellStyle name="60% - Акцент6 10 15" xfId="47362"/>
    <cellStyle name="60% — акцент6 10 15" xfId="47287"/>
    <cellStyle name="60% - Акцент6 10 16" xfId="50717"/>
    <cellStyle name="60% — акцент6 10 16" xfId="50718"/>
    <cellStyle name="60% - Акцент6 10 2" xfId="7994"/>
    <cellStyle name="60% — акцент6 10 2" xfId="7995"/>
    <cellStyle name="60% - Акцент6 10 3" xfId="16660"/>
    <cellStyle name="60% — акцент6 10 3" xfId="16661"/>
    <cellStyle name="60% - Акцент6 10 4" xfId="19796"/>
    <cellStyle name="60% — акцент6 10 4" xfId="17682"/>
    <cellStyle name="60% - Акцент6 10 5" xfId="22904"/>
    <cellStyle name="60% — акцент6 10 5" xfId="14084"/>
    <cellStyle name="60% - Акцент6 10 6" xfId="18204"/>
    <cellStyle name="60% — акцент6 10 6" xfId="14061"/>
    <cellStyle name="60% - Акцент6 10 7" xfId="31121"/>
    <cellStyle name="60% — акцент6 10 7" xfId="30845"/>
    <cellStyle name="60% - Акцент6 10 8" xfId="26456"/>
    <cellStyle name="60% — акцент6 10 8" xfId="31150"/>
    <cellStyle name="60% - Акцент6 10 9" xfId="34220"/>
    <cellStyle name="60% — акцент6 10 9" xfId="33985"/>
    <cellStyle name="60% - Акцент6 11" xfId="3440"/>
    <cellStyle name="60% — акцент6 11" xfId="3441"/>
    <cellStyle name="60% - Акцент6 11 10" xfId="30001"/>
    <cellStyle name="60% — акцент6 11 10" xfId="25179"/>
    <cellStyle name="60% - Акцент6 11 11" xfId="35258"/>
    <cellStyle name="60% — акцент6 11 11" xfId="22487"/>
    <cellStyle name="60% - Акцент6 11 12" xfId="36651"/>
    <cellStyle name="60% — акцент6 11 12" xfId="37101"/>
    <cellStyle name="60% - Акцент6 11 13" xfId="41639"/>
    <cellStyle name="60% — акцент6 11 13" xfId="41640"/>
    <cellStyle name="60% - Акцент6 11 14" xfId="46014"/>
    <cellStyle name="60% — акцент6 11 14" xfId="45857"/>
    <cellStyle name="60% - Акцент6 11 15" xfId="47208"/>
    <cellStyle name="60% — акцент6 11 15" xfId="47127"/>
    <cellStyle name="60% - Акцент6 11 16" xfId="50719"/>
    <cellStyle name="60% — акцент6 11 16" xfId="50720"/>
    <cellStyle name="60% - Акцент6 11 2" xfId="7996"/>
    <cellStyle name="60% — акцент6 11 2" xfId="7997"/>
    <cellStyle name="60% - Акцент6 11 3" xfId="16662"/>
    <cellStyle name="60% — акцент6 11 3" xfId="16663"/>
    <cellStyle name="60% - Акцент6 11 4" xfId="17502"/>
    <cellStyle name="60% — акцент6 11 4" xfId="17580"/>
    <cellStyle name="60% - Акцент6 11 5" xfId="17977"/>
    <cellStyle name="60% — акцент6 11 5" xfId="23718"/>
    <cellStyle name="60% - Акцент6 11 6" xfId="18022"/>
    <cellStyle name="60% — акцент6 11 6" xfId="22319"/>
    <cellStyle name="60% - Акцент6 11 7" xfId="30582"/>
    <cellStyle name="60% — акцент6 11 7" xfId="30322"/>
    <cellStyle name="60% - Акцент6 11 8" xfId="32922"/>
    <cellStyle name="60% — акцент6 11 8" xfId="32668"/>
    <cellStyle name="60% - Акцент6 11 9" xfId="33761"/>
    <cellStyle name="60% — акцент6 11 9" xfId="23933"/>
    <cellStyle name="60% - Акцент6 12" xfId="3442"/>
    <cellStyle name="60% — акцент6 12" xfId="3443"/>
    <cellStyle name="60% - Акцент6 12 10" xfId="26409"/>
    <cellStyle name="60% — акцент6 12 10" xfId="32778"/>
    <cellStyle name="60% - Акцент6 12 11" xfId="30806"/>
    <cellStyle name="60% — акцент6 12 11" xfId="30927"/>
    <cellStyle name="60% - Акцент6 12 12" xfId="32539"/>
    <cellStyle name="60% — акцент6 12 12" xfId="37213"/>
    <cellStyle name="60% - Акцент6 12 13" xfId="41641"/>
    <cellStyle name="60% — акцент6 12 13" xfId="41642"/>
    <cellStyle name="60% - Акцент6 12 14" xfId="45700"/>
    <cellStyle name="60% — акцент6 12 14" xfId="45548"/>
    <cellStyle name="60% - Акцент6 12 15" xfId="47049"/>
    <cellStyle name="60% — акцент6 12 15" xfId="46970"/>
    <cellStyle name="60% - Акцент6 12 16" xfId="50721"/>
    <cellStyle name="60% — акцент6 12 16" xfId="50722"/>
    <cellStyle name="60% - Акцент6 12 2" xfId="7998"/>
    <cellStyle name="60% — акцент6 12 2" xfId="7999"/>
    <cellStyle name="60% - Акцент6 12 3" xfId="16664"/>
    <cellStyle name="60% — акцент6 12 3" xfId="16665"/>
    <cellStyle name="60% - Акцент6 12 4" xfId="17315"/>
    <cellStyle name="60% — акцент6 12 4" xfId="17091"/>
    <cellStyle name="60% - Акцент6 12 5" xfId="23706"/>
    <cellStyle name="60% — акцент6 12 5" xfId="22554"/>
    <cellStyle name="60% - Акцент6 12 6" xfId="23338"/>
    <cellStyle name="60% — акцент6 12 6" xfId="19687"/>
    <cellStyle name="60% - Акцент6 12 7" xfId="30046"/>
    <cellStyle name="60% — акцент6 12 7" xfId="26108"/>
    <cellStyle name="60% - Акцент6 12 8" xfId="32424"/>
    <cellStyle name="60% — акцент6 12 8" xfId="32169"/>
    <cellStyle name="60% - Акцент6 12 9" xfId="33521"/>
    <cellStyle name="60% — акцент6 12 9" xfId="33282"/>
    <cellStyle name="60% - Акцент6 13" xfId="3444"/>
    <cellStyle name="60% — акцент6 13" xfId="3445"/>
    <cellStyle name="60% - Акцент6 13 10" xfId="31488"/>
    <cellStyle name="60% — акцент6 13 10" xfId="17257"/>
    <cellStyle name="60% - Акцент6 13 11" xfId="29049"/>
    <cellStyle name="60% — акцент6 13 11" xfId="32401"/>
    <cellStyle name="60% - Акцент6 13 12" xfId="37396"/>
    <cellStyle name="60% — акцент6 13 12" xfId="36502"/>
    <cellStyle name="60% - Акцент6 13 13" xfId="41643"/>
    <cellStyle name="60% — акцент6 13 13" xfId="41644"/>
    <cellStyle name="60% - Акцент6 13 14" xfId="45384"/>
    <cellStyle name="60% — акцент6 13 14" xfId="43093"/>
    <cellStyle name="60% - Акцент6 13 15" xfId="46893"/>
    <cellStyle name="60% — акцент6 13 15" xfId="42947"/>
    <cellStyle name="60% - Акцент6 13 16" xfId="50723"/>
    <cellStyle name="60% — акцент6 13 16" xfId="50724"/>
    <cellStyle name="60% - Акцент6 13 2" xfId="8000"/>
    <cellStyle name="60% — акцент6 13 2" xfId="8001"/>
    <cellStyle name="60% - Акцент6 13 3" xfId="16666"/>
    <cellStyle name="60% — акцент6 13 3" xfId="16667"/>
    <cellStyle name="60% - Акцент6 13 4" xfId="19798"/>
    <cellStyle name="60% — акцент6 13 4" xfId="15725"/>
    <cellStyle name="60% - Акцент6 13 5" xfId="22793"/>
    <cellStyle name="60% — акцент6 13 5" xfId="22638"/>
    <cellStyle name="60% - Акцент6 13 6" xfId="26333"/>
    <cellStyle name="60% — акцент6 13 6" xfId="26623"/>
    <cellStyle name="60% - Акцент6 13 7" xfId="29783"/>
    <cellStyle name="60% — акцент6 13 7" xfId="29519"/>
    <cellStyle name="60% - Акцент6 13 8" xfId="31913"/>
    <cellStyle name="60% — акцент6 13 8" xfId="31652"/>
    <cellStyle name="60% - Акцент6 13 9" xfId="33057"/>
    <cellStyle name="60% — акцент6 13 9" xfId="30004"/>
    <cellStyle name="60% - Акцент6 14" xfId="3446"/>
    <cellStyle name="60% — акцент6 14" xfId="3447"/>
    <cellStyle name="60% - Акцент6 14 10" xfId="24679"/>
    <cellStyle name="60% — акцент6 14 10" xfId="30274"/>
    <cellStyle name="60% - Акцент6 14 11" xfId="18120"/>
    <cellStyle name="60% — акцент6 14 11" xfId="33916"/>
    <cellStyle name="60% - Акцент6 14 12" xfId="36950"/>
    <cellStyle name="60% — акцент6 14 12" xfId="37522"/>
    <cellStyle name="60% - Акцент6 14 13" xfId="41645"/>
    <cellStyle name="60% — акцент6 14 13" xfId="41646"/>
    <cellStyle name="60% - Акцент6 14 14" xfId="44393"/>
    <cellStyle name="60% — акцент6 14 14" xfId="44414"/>
    <cellStyle name="60% - Акцент6 14 15" xfId="42608"/>
    <cellStyle name="60% — акцент6 14 15" xfId="45189"/>
    <cellStyle name="60% - Акцент6 14 16" xfId="50725"/>
    <cellStyle name="60% — акцент6 14 16" xfId="50726"/>
    <cellStyle name="60% - Акцент6 14 2" xfId="8002"/>
    <cellStyle name="60% — акцент6 14 2" xfId="8003"/>
    <cellStyle name="60% - Акцент6 14 3" xfId="16668"/>
    <cellStyle name="60% — акцент6 14 3" xfId="16669"/>
    <cellStyle name="60% - Акцент6 14 4" xfId="19795"/>
    <cellStyle name="60% — акцент6 14 4" xfId="15722"/>
    <cellStyle name="60% - Акцент6 14 5" xfId="23076"/>
    <cellStyle name="60% — акцент6 14 5" xfId="22413"/>
    <cellStyle name="60% - Акцент6 14 6" xfId="26993"/>
    <cellStyle name="60% — акцент6 14 6" xfId="27199"/>
    <cellStyle name="60% - Акцент6 14 7" xfId="23969"/>
    <cellStyle name="60% — акцент6 14 7" xfId="24370"/>
    <cellStyle name="60% - Акцент6 14 8" xfId="31403"/>
    <cellStyle name="60% — акцент6 14 8" xfId="20630"/>
    <cellStyle name="60% - Акцент6 14 9" xfId="27943"/>
    <cellStyle name="60% — акцент6 14 9" xfId="17982"/>
    <cellStyle name="60% - Акцент6 15" xfId="3448"/>
    <cellStyle name="60% — акцент6 15" xfId="3449"/>
    <cellStyle name="60% - Акцент6 15 10" xfId="31211"/>
    <cellStyle name="60% — акцент6 15 10" xfId="25464"/>
    <cellStyle name="60% - Акцент6 15 11" xfId="24762"/>
    <cellStyle name="60% — акцент6 15 11" xfId="37584"/>
    <cellStyle name="60% - Акцент6 15 12" xfId="37095"/>
    <cellStyle name="60% — акцент6 15 12" xfId="37217"/>
    <cellStyle name="60% - Акцент6 15 13" xfId="41647"/>
    <cellStyle name="60% — акцент6 15 13" xfId="41648"/>
    <cellStyle name="60% - Акцент6 15 14" xfId="43092"/>
    <cellStyle name="60% — акцент6 15 14" xfId="42319"/>
    <cellStyle name="60% - Акцент6 15 15" xfId="41928"/>
    <cellStyle name="60% — акцент6 15 15" xfId="42966"/>
    <cellStyle name="60% - Акцент6 15 16" xfId="50727"/>
    <cellStyle name="60% — акцент6 15 16" xfId="50728"/>
    <cellStyle name="60% - Акцент6 15 2" xfId="8004"/>
    <cellStyle name="60% — акцент6 15 2" xfId="8005"/>
    <cellStyle name="60% - Акцент6 15 3" xfId="16670"/>
    <cellStyle name="60% — акцент6 15 3" xfId="16671"/>
    <cellStyle name="60% - Акцент6 15 4" xfId="19794"/>
    <cellStyle name="60% — акцент6 15 4" xfId="15721"/>
    <cellStyle name="60% - Акцент6 15 5" xfId="23369"/>
    <cellStyle name="60% — акцент6 15 5" xfId="23651"/>
    <cellStyle name="60% - Акцент6 15 6" xfId="27577"/>
    <cellStyle name="60% — акцент6 15 6" xfId="23013"/>
    <cellStyle name="60% - Акцент6 15 7" xfId="29014"/>
    <cellStyle name="60% — акцент6 15 7" xfId="14200"/>
    <cellStyle name="60% - Акцент6 15 8" xfId="23319"/>
    <cellStyle name="60% — акцент6 15 8" xfId="28499"/>
    <cellStyle name="60% - Акцент6 15 9" xfId="24743"/>
    <cellStyle name="60% — акцент6 15 9" xfId="31335"/>
    <cellStyle name="60% - Акцент6 16" xfId="3450"/>
    <cellStyle name="60% — акцент6 16" xfId="3451"/>
    <cellStyle name="60% - Акцент6 16 10" xfId="23142"/>
    <cellStyle name="60% — акцент6 16 10" xfId="19518"/>
    <cellStyle name="60% - Акцент6 16 11" xfId="37435"/>
    <cellStyle name="60% — акцент6 16 11" xfId="37281"/>
    <cellStyle name="60% - Акцент6 16 12" xfId="26887"/>
    <cellStyle name="60% — акцент6 16 12" xfId="37572"/>
    <cellStyle name="60% - Акцент6 16 13" xfId="41649"/>
    <cellStyle name="60% — акцент6 16 13" xfId="41650"/>
    <cellStyle name="60% - Акцент6 16 14" xfId="42234"/>
    <cellStyle name="60% — акцент6 16 14" xfId="42257"/>
    <cellStyle name="60% - Акцент6 16 15" xfId="44879"/>
    <cellStyle name="60% — акцент6 16 15" xfId="42992"/>
    <cellStyle name="60% - Акцент6 16 16" xfId="50729"/>
    <cellStyle name="60% — акцент6 16 16" xfId="50730"/>
    <cellStyle name="60% - Акцент6 16 2" xfId="8006"/>
    <cellStyle name="60% — акцент6 16 2" xfId="8007"/>
    <cellStyle name="60% - Акцент6 16 3" xfId="16672"/>
    <cellStyle name="60% — акцент6 16 3" xfId="16673"/>
    <cellStyle name="60% - Акцент6 16 4" xfId="19793"/>
    <cellStyle name="60% — акцент6 16 4" xfId="15720"/>
    <cellStyle name="60% - Акцент6 16 5" xfId="14858"/>
    <cellStyle name="60% — акцент6 16 5" xfId="23939"/>
    <cellStyle name="60% - Акцент6 16 6" xfId="23047"/>
    <cellStyle name="60% — акцент6 16 6" xfId="22728"/>
    <cellStyle name="60% - Акцент6 16 7" xfId="24148"/>
    <cellStyle name="60% — акцент6 16 7" xfId="26172"/>
    <cellStyle name="60% - Акцент6 16 8" xfId="17386"/>
    <cellStyle name="60% — акцент6 16 8" xfId="19035"/>
    <cellStyle name="60% - Акцент6 16 9" xfId="32780"/>
    <cellStyle name="60% — акцент6 16 9" xfId="30530"/>
    <cellStyle name="60% - Акцент6 17" xfId="3452"/>
    <cellStyle name="60% — акцент6 17" xfId="3453"/>
    <cellStyle name="60% - Акцент6 17 10" xfId="15059"/>
    <cellStyle name="60% — акцент6 17 10" xfId="36278"/>
    <cellStyle name="60% - Акцент6 17 11" xfId="37130"/>
    <cellStyle name="60% — акцент6 17 11" xfId="36976"/>
    <cellStyle name="60% - Акцент6 17 12" xfId="21548"/>
    <cellStyle name="60% — акцент6 17 12" xfId="35396"/>
    <cellStyle name="60% - Акцент6 17 13" xfId="41651"/>
    <cellStyle name="60% — акцент6 17 13" xfId="41652"/>
    <cellStyle name="60% - Акцент6 17 14" xfId="42103"/>
    <cellStyle name="60% — акцент6 17 14" xfId="41951"/>
    <cellStyle name="60% - Акцент6 17 15" xfId="44551"/>
    <cellStyle name="60% — акцент6 17 15" xfId="44722"/>
    <cellStyle name="60% - Акцент6 17 16" xfId="50731"/>
    <cellStyle name="60% — акцент6 17 16" xfId="50732"/>
    <cellStyle name="60% - Акцент6 17 2" xfId="8008"/>
    <cellStyle name="60% — акцент6 17 2" xfId="8009"/>
    <cellStyle name="60% - Акцент6 17 3" xfId="16674"/>
    <cellStyle name="60% — акцент6 17 3" xfId="16675"/>
    <cellStyle name="60% - Акцент6 17 4" xfId="19792"/>
    <cellStyle name="60% — акцент6 17 4" xfId="15719"/>
    <cellStyle name="60% - Акцент6 17 5" xfId="14854"/>
    <cellStyle name="60% — акцент6 17 5" xfId="18935"/>
    <cellStyle name="60% - Акцент6 17 6" xfId="21399"/>
    <cellStyle name="60% — акцент6 17 6" xfId="17295"/>
    <cellStyle name="60% - Акцент6 17 7" xfId="17530"/>
    <cellStyle name="60% — акцент6 17 7" xfId="23275"/>
    <cellStyle name="60% - Акцент6 17 8" xfId="30203"/>
    <cellStyle name="60% — акцент6 17 8" xfId="28161"/>
    <cellStyle name="60% - Акцент6 17 9" xfId="31589"/>
    <cellStyle name="60% — акцент6 17 9" xfId="30560"/>
    <cellStyle name="60% — акцент6 18" xfId="3454"/>
    <cellStyle name="60% — акцент6 18 2" xfId="8010"/>
    <cellStyle name="60% — акцент6 19" xfId="3455"/>
    <cellStyle name="60% — акцент6 19 2" xfId="8011"/>
    <cellStyle name="60% - Акцент6 2" xfId="3456"/>
    <cellStyle name="60% — акцент6 2" xfId="3457"/>
    <cellStyle name="60% - Акцент6 2 10" xfId="3458"/>
    <cellStyle name="60% — акцент6 2 10" xfId="3459"/>
    <cellStyle name="60% - Акцент6 2 10 10" xfId="28685"/>
    <cellStyle name="60% — акцент6 2 10 10" xfId="35298"/>
    <cellStyle name="60% - Акцент6 2 10 11" xfId="22008"/>
    <cellStyle name="60% — акцент6 2 10 11" xfId="22801"/>
    <cellStyle name="60% - Акцент6 2 10 12" xfId="37981"/>
    <cellStyle name="60% — акцент6 2 10 12" xfId="37897"/>
    <cellStyle name="60% - Акцент6 2 10 13" xfId="41657"/>
    <cellStyle name="60% — акцент6 2 10 13" xfId="41658"/>
    <cellStyle name="60% - Акцент6 2 10 14" xfId="43088"/>
    <cellStyle name="60% — акцент6 2 10 14" xfId="43087"/>
    <cellStyle name="60% - Акцент6 2 10 15" xfId="44979"/>
    <cellStyle name="60% — акцент6 2 10 15" xfId="45144"/>
    <cellStyle name="60% - Акцент6 2 10 16" xfId="50735"/>
    <cellStyle name="60% — акцент6 2 10 16" xfId="50736"/>
    <cellStyle name="60% - Акцент6 2 10 2" xfId="8014"/>
    <cellStyle name="60% — акцент6 2 10 2" xfId="8015"/>
    <cellStyle name="60% - Акцент6 2 10 3" xfId="16680"/>
    <cellStyle name="60% — акцент6 2 10 3" xfId="16681"/>
    <cellStyle name="60% - Акцент6 2 10 4" xfId="25564"/>
    <cellStyle name="60% — акцент6 2 10 4" xfId="25275"/>
    <cellStyle name="60% - Акцент6 2 10 5" xfId="25459"/>
    <cellStyle name="60% — акцент6 2 10 5" xfId="14855"/>
    <cellStyle name="60% - Акцент6 2 10 6" xfId="22440"/>
    <cellStyle name="60% — акцент6 2 10 6" xfId="19152"/>
    <cellStyle name="60% - Акцент6 2 10 7" xfId="14678"/>
    <cellStyle name="60% — акцент6 2 10 7" xfId="13866"/>
    <cellStyle name="60% - Акцент6 2 10 8" xfId="27630"/>
    <cellStyle name="60% — акцент6 2 10 8" xfId="20706"/>
    <cellStyle name="60% - Акцент6 2 10 9" xfId="23520"/>
    <cellStyle name="60% — акцент6 2 10 9" xfId="20398"/>
    <cellStyle name="60% - Акцент6 2 11" xfId="3460"/>
    <cellStyle name="60% — акцент6 2 11" xfId="3461"/>
    <cellStyle name="60% - Акцент6 2 11 10" xfId="35101"/>
    <cellStyle name="60% — акцент6 2 11 10" xfId="34898"/>
    <cellStyle name="60% - Акцент6 2 11 11" xfId="24579"/>
    <cellStyle name="60% — акцент6 2 11 11" xfId="34292"/>
    <cellStyle name="60% - Акцент6 2 11 12" xfId="37815"/>
    <cellStyle name="60% — акцент6 2 11 12" xfId="37737"/>
    <cellStyle name="60% - Акцент6 2 11 13" xfId="41659"/>
    <cellStyle name="60% — акцент6 2 11 13" xfId="41660"/>
    <cellStyle name="60% - Акцент6 2 11 14" xfId="43086"/>
    <cellStyle name="60% — акцент6 2 11 14" xfId="46802"/>
    <cellStyle name="60% - Акцент6 2 11 15" xfId="44544"/>
    <cellStyle name="60% — акцент6 2 11 15" xfId="47596"/>
    <cellStyle name="60% - Акцент6 2 11 16" xfId="50737"/>
    <cellStyle name="60% — акцент6 2 11 16" xfId="50738"/>
    <cellStyle name="60% - Акцент6 2 11 2" xfId="8016"/>
    <cellStyle name="60% — акцент6 2 11 2" xfId="8017"/>
    <cellStyle name="60% - Акцент6 2 11 3" xfId="16682"/>
    <cellStyle name="60% — акцент6 2 11 3" xfId="16683"/>
    <cellStyle name="60% - Акцент6 2 11 4" xfId="24986"/>
    <cellStyle name="60% — акцент6 2 11 4" xfId="24690"/>
    <cellStyle name="60% - Акцент6 2 11 5" xfId="18936"/>
    <cellStyle name="60% — акцент6 2 11 5" xfId="14856"/>
    <cellStyle name="60% - Акцент6 2 11 6" xfId="29366"/>
    <cellStyle name="60% — акцент6 2 11 6" xfId="29095"/>
    <cellStyle name="60% - Акцент6 2 11 7" xfId="26619"/>
    <cellStyle name="60% — акцент6 2 11 7" xfId="17375"/>
    <cellStyle name="60% - Акцент6 2 11 8" xfId="17647"/>
    <cellStyle name="60% — акцент6 2 11 8" xfId="27798"/>
    <cellStyle name="60% - Акцент6 2 11 9" xfId="24904"/>
    <cellStyle name="60% — акцент6 2 11 9" xfId="34681"/>
    <cellStyle name="60% - Акцент6 2 12" xfId="3462"/>
    <cellStyle name="60% — акцент6 2 12" xfId="3463"/>
    <cellStyle name="60% - Акцент6 2 12 10" xfId="33713"/>
    <cellStyle name="60% — акцент6 2 12 10" xfId="16948"/>
    <cellStyle name="60% - Акцент6 2 12 11" xfId="28787"/>
    <cellStyle name="60% — акцент6 2 12 11" xfId="33151"/>
    <cellStyle name="60% - Акцент6 2 12 12" xfId="37661"/>
    <cellStyle name="60% — акцент6 2 12 12" xfId="29162"/>
    <cellStyle name="60% - Акцент6 2 12 13" xfId="41661"/>
    <cellStyle name="60% — акцент6 2 12 13" xfId="41662"/>
    <cellStyle name="60% - Акцент6 2 12 14" xfId="46638"/>
    <cellStyle name="60% — акцент6 2 12 14" xfId="46478"/>
    <cellStyle name="60% - Акцент6 2 12 15" xfId="47513"/>
    <cellStyle name="60% — акцент6 2 12 15" xfId="47437"/>
    <cellStyle name="60% - Акцент6 2 12 16" xfId="50739"/>
    <cellStyle name="60% — акцент6 2 12 16" xfId="50740"/>
    <cellStyle name="60% - Акцент6 2 12 2" xfId="8018"/>
    <cellStyle name="60% — акцент6 2 12 2" xfId="8019"/>
    <cellStyle name="60% - Акцент6 2 12 3" xfId="16684"/>
    <cellStyle name="60% — акцент6 2 12 3" xfId="16685"/>
    <cellStyle name="60% - Акцент6 2 12 4" xfId="24400"/>
    <cellStyle name="60% — акцент6 2 12 4" xfId="19789"/>
    <cellStyle name="60% - Акцент6 2 12 5" xfId="18937"/>
    <cellStyle name="60% — акцент6 2 12 5" xfId="14857"/>
    <cellStyle name="60% - Акцент6 2 12 6" xfId="28807"/>
    <cellStyle name="60% — акцент6 2 12 6" xfId="28519"/>
    <cellStyle name="60% - Акцент6 2 12 7" xfId="23763"/>
    <cellStyle name="60% — акцент6 2 12 7" xfId="31122"/>
    <cellStyle name="60% - Акцент6 2 12 8" xfId="29025"/>
    <cellStyle name="60% — акцент6 2 12 8" xfId="23759"/>
    <cellStyle name="60% - Акцент6 2 12 9" xfId="34450"/>
    <cellStyle name="60% — акцент6 2 12 9" xfId="34221"/>
    <cellStyle name="60% - Акцент6 2 13" xfId="3464"/>
    <cellStyle name="60% — акцент6 2 13" xfId="3465"/>
    <cellStyle name="60% - Акцент6 2 13 10" xfId="30152"/>
    <cellStyle name="60% — акцент6 2 13 10" xfId="20669"/>
    <cellStyle name="60% - Акцент6 2 13 11" xfId="34875"/>
    <cellStyle name="60% — акцент6 2 13 11" xfId="22059"/>
    <cellStyle name="60% - Акцент6 2 13 12" xfId="33616"/>
    <cellStyle name="60% — акцент6 2 13 12" xfId="24804"/>
    <cellStyle name="60% - Акцент6 2 13 13" xfId="41663"/>
    <cellStyle name="60% — акцент6 2 13 13" xfId="41664"/>
    <cellStyle name="60% - Акцент6 2 13 14" xfId="46318"/>
    <cellStyle name="60% — акцент6 2 13 14" xfId="46163"/>
    <cellStyle name="60% - Акцент6 2 13 15" xfId="47359"/>
    <cellStyle name="60% — акцент6 2 13 15" xfId="47284"/>
    <cellStyle name="60% - Акцент6 2 13 16" xfId="50741"/>
    <cellStyle name="60% — акцент6 2 13 16" xfId="50742"/>
    <cellStyle name="60% - Акцент6 2 13 2" xfId="8020"/>
    <cellStyle name="60% — акцент6 2 13 2" xfId="8021"/>
    <cellStyle name="60% - Акцент6 2 13 3" xfId="16686"/>
    <cellStyle name="60% — акцент6 2 13 3" xfId="16687"/>
    <cellStyle name="60% - Акцент6 2 13 4" xfId="15716"/>
    <cellStyle name="60% — акцент6 2 13 4" xfId="24109"/>
    <cellStyle name="60% - Акцент6 2 13 5" xfId="18938"/>
    <cellStyle name="60% — акцент6 2 13 5" xfId="14859"/>
    <cellStyle name="60% - Акцент6 2 13 6" xfId="28239"/>
    <cellStyle name="60% — акцент6 2 13 6" xfId="27956"/>
    <cellStyle name="60% - Акцент6 2 13 7" xfId="30846"/>
    <cellStyle name="60% — акцент6 2 13 7" xfId="30583"/>
    <cellStyle name="60% - Акцент6 2 13 8" xfId="19033"/>
    <cellStyle name="60% — акцент6 2 13 8" xfId="21982"/>
    <cellStyle name="60% - Акцент6 2 13 9" xfId="33986"/>
    <cellStyle name="60% — акцент6 2 13 9" xfId="33762"/>
    <cellStyle name="60% - Акцент6 2 14" xfId="3466"/>
    <cellStyle name="60% — акцент6 2 14" xfId="3467"/>
    <cellStyle name="60% - Акцент6 2 14 10" xfId="27846"/>
    <cellStyle name="60% — акцент6 2 14 10" xfId="31603"/>
    <cellStyle name="60% - Акцент6 2 14 11" xfId="33093"/>
    <cellStyle name="60% — акцент6 2 14 11" xfId="27931"/>
    <cellStyle name="60% - Акцент6 2 14 12" xfId="32498"/>
    <cellStyle name="60% — акцент6 2 14 12" xfId="15265"/>
    <cellStyle name="60% - Акцент6 2 14 13" xfId="41665"/>
    <cellStyle name="60% — акцент6 2 14 13" xfId="41666"/>
    <cellStyle name="60% - Акцент6 2 14 14" xfId="43085"/>
    <cellStyle name="60% — акцент6 2 14 14" xfId="46011"/>
    <cellStyle name="60% - Акцент6 2 14 15" xfId="44709"/>
    <cellStyle name="60% — акцент6 2 14 15" xfId="47204"/>
    <cellStyle name="60% - Акцент6 2 14 16" xfId="50743"/>
    <cellStyle name="60% — акцент6 2 14 16" xfId="50744"/>
    <cellStyle name="60% - Акцент6 2 14 2" xfId="8022"/>
    <cellStyle name="60% — акцент6 2 14 2" xfId="8023"/>
    <cellStyle name="60% - Акцент6 2 14 3" xfId="16688"/>
    <cellStyle name="60% — акцент6 2 14 3" xfId="16689"/>
    <cellStyle name="60% - Акцент6 2 14 4" xfId="23817"/>
    <cellStyle name="60% — акцент6 2 14 4" xfId="23534"/>
    <cellStyle name="60% - Акцент6 2 14 5" xfId="20041"/>
    <cellStyle name="60% — акцент6 2 14 5" xfId="18940"/>
    <cellStyle name="60% - Акцент6 2 14 6" xfId="18066"/>
    <cellStyle name="60% — акцент6 2 14 6" xfId="22141"/>
    <cellStyle name="60% - Акцент6 2 14 7" xfId="30323"/>
    <cellStyle name="60% — акцент6 2 14 7" xfId="30047"/>
    <cellStyle name="60% - Акцент6 2 14 8" xfId="29628"/>
    <cellStyle name="60% — акцент6 2 14 8" xfId="23231"/>
    <cellStyle name="60% - Акцент6 2 14 9" xfId="33522"/>
    <cellStyle name="60% — акцент6 2 14 9" xfId="33283"/>
    <cellStyle name="60% - Акцент6 2 15" xfId="3468"/>
    <cellStyle name="60% — акцент6 2 15" xfId="3469"/>
    <cellStyle name="60% - Акцент6 2 15 10" xfId="34372"/>
    <cellStyle name="60% — акцент6 2 15 10" xfId="31382"/>
    <cellStyle name="60% - Акцент6 2 15 11" xfId="17036"/>
    <cellStyle name="60% — акцент6 2 15 11" xfId="30313"/>
    <cellStyle name="60% - Акцент6 2 15 12" xfId="19435"/>
    <cellStyle name="60% — акцент6 2 15 12" xfId="37265"/>
    <cellStyle name="60% - Акцент6 2 15 13" xfId="41667"/>
    <cellStyle name="60% — акцент6 2 15 13" xfId="41668"/>
    <cellStyle name="60% - Акцент6 2 15 14" xfId="45854"/>
    <cellStyle name="60% — акцент6 2 15 14" xfId="45697"/>
    <cellStyle name="60% - Акцент6 2 15 15" xfId="47123"/>
    <cellStyle name="60% — акцент6 2 15 15" xfId="47046"/>
    <cellStyle name="60% - Акцент6 2 15 16" xfId="50745"/>
    <cellStyle name="60% — акцент6 2 15 16" xfId="50746"/>
    <cellStyle name="60% - Акцент6 2 15 2" xfId="8024"/>
    <cellStyle name="60% — акцент6 2 15 2" xfId="8025"/>
    <cellStyle name="60% - Акцент6 2 15 3" xfId="16690"/>
    <cellStyle name="60% — акцент6 2 15 3" xfId="16691"/>
    <cellStyle name="60% - Акцент6 2 15 4" xfId="23241"/>
    <cellStyle name="60% — акцент6 2 15 4" xfId="22961"/>
    <cellStyle name="60% - Акцент6 2 15 5" xfId="14860"/>
    <cellStyle name="60% — акцент6 2 15 5" xfId="18941"/>
    <cellStyle name="60% - Акцент6 2 15 6" xfId="19151"/>
    <cellStyle name="60% — акцент6 2 15 6" xfId="23493"/>
    <cellStyle name="60% - Акцент6 2 15 7" xfId="29784"/>
    <cellStyle name="60% — акцент6 2 15 7" xfId="29520"/>
    <cellStyle name="60% - Акцент6 2 15 8" xfId="27598"/>
    <cellStyle name="60% — акцент6 2 15 8" xfId="29887"/>
    <cellStyle name="60% - Акцент6 2 15 9" xfId="33058"/>
    <cellStyle name="60% — акцент6 2 15 9" xfId="32743"/>
    <cellStyle name="60% - Акцент6 2 16" xfId="3470"/>
    <cellStyle name="60% — акцент6 2 16" xfId="3471"/>
    <cellStyle name="60% - Акцент6 2 16 10" xfId="26428"/>
    <cellStyle name="60% — акцент6 2 16 10" xfId="30397"/>
    <cellStyle name="60% - Акцент6 2 16 11" xfId="32505"/>
    <cellStyle name="60% — акцент6 2 16 11" xfId="33687"/>
    <cellStyle name="60% - Акцент6 2 16 12" xfId="37418"/>
    <cellStyle name="60% — акцент6 2 16 12" xfId="36817"/>
    <cellStyle name="60% - Акцент6 2 16 13" xfId="41669"/>
    <cellStyle name="60% — акцент6 2 16 13" xfId="41670"/>
    <cellStyle name="60% - Акцент6 2 16 14" xfId="45545"/>
    <cellStyle name="60% — акцент6 2 16 14" xfId="45381"/>
    <cellStyle name="60% - Акцент6 2 16 15" xfId="46966"/>
    <cellStyle name="60% — акцент6 2 16 15" xfId="46890"/>
    <cellStyle name="60% - Акцент6 2 16 16" xfId="50747"/>
    <cellStyle name="60% — акцент6 2 16 16" xfId="50748"/>
    <cellStyle name="60% - Акцент6 2 16 2" xfId="8026"/>
    <cellStyle name="60% — акцент6 2 16 2" xfId="8027"/>
    <cellStyle name="60% - Акцент6 2 16 3" xfId="16692"/>
    <cellStyle name="60% — акцент6 2 16 3" xfId="16693"/>
    <cellStyle name="60% - Акцент6 2 16 4" xfId="22671"/>
    <cellStyle name="60% — акцент6 2 16 4" xfId="22383"/>
    <cellStyle name="60% - Акцент6 2 16 5" xfId="14863"/>
    <cellStyle name="60% — акцент6 2 16 5" xfId="18944"/>
    <cellStyle name="60% - Акцент6 2 16 6" xfId="26727"/>
    <cellStyle name="60% — акцент6 2 16 6" xfId="20651"/>
    <cellStyle name="60% - Акцент6 2 16 7" xfId="23465"/>
    <cellStyle name="60% — акцент6 2 16 7" xfId="23797"/>
    <cellStyle name="60% - Акцент6 2 16 8" xfId="30159"/>
    <cellStyle name="60% — акцент6 2 16 8" xfId="32919"/>
    <cellStyle name="60% - Акцент6 2 16 9" xfId="27520"/>
    <cellStyle name="60% — акцент6 2 16 9" xfId="26406"/>
    <cellStyle name="60% - Акцент6 2 17" xfId="8012"/>
    <cellStyle name="60% — акцент6 2 17" xfId="8013"/>
    <cellStyle name="60% - Акцент6 2 18" xfId="16678"/>
    <cellStyle name="60% — акцент6 2 18" xfId="16679"/>
    <cellStyle name="60% - Акцент6 2 19" xfId="19790"/>
    <cellStyle name="60% — акцент6 2 19" xfId="15717"/>
    <cellStyle name="60% - Акцент6 2 2" xfId="3472"/>
    <cellStyle name="60% — акцент6 2 2" xfId="3473"/>
    <cellStyle name="60% - Акцент6 2 2 10" xfId="31597"/>
    <cellStyle name="60% — акцент6 2 2 10" xfId="34097"/>
    <cellStyle name="60% - Акцент6 2 2 11" xfId="22371"/>
    <cellStyle name="60% — акцент6 2 2 11" xfId="32761"/>
    <cellStyle name="60% - Акцент6 2 2 12" xfId="33258"/>
    <cellStyle name="60% — акцент6 2 2 12" xfId="34790"/>
    <cellStyle name="60% - Акцент6 2 2 13" xfId="41671"/>
    <cellStyle name="60% — акцент6 2 2 13" xfId="41672"/>
    <cellStyle name="60% - Акцент6 2 2 14" xfId="45223"/>
    <cellStyle name="60% — акцент6 2 2 14" xfId="45059"/>
    <cellStyle name="60% - Акцент6 2 2 15" xfId="45836"/>
    <cellStyle name="60% — акцент6 2 2 15" xfId="42484"/>
    <cellStyle name="60% - Акцент6 2 2 16" xfId="50749"/>
    <cellStyle name="60% — акцент6 2 2 16" xfId="50750"/>
    <cellStyle name="60% - Акцент6 2 2 2" xfId="8028"/>
    <cellStyle name="60% — акцент6 2 2 2" xfId="8029"/>
    <cellStyle name="60% - Акцент6 2 2 3" xfId="16694"/>
    <cellStyle name="60% — акцент6 2 2 3" xfId="16695"/>
    <cellStyle name="60% - Акцент6 2 2 4" xfId="22083"/>
    <cellStyle name="60% — акцент6 2 2 4" xfId="21792"/>
    <cellStyle name="60% - Акцент6 2 2 5" xfId="16987"/>
    <cellStyle name="60% — акцент6 2 2 5" xfId="17250"/>
    <cellStyle name="60% - Акцент6 2 2 6" xfId="19640"/>
    <cellStyle name="60% — акцент6 2 2 6" xfId="17369"/>
    <cellStyle name="60% - Акцент6 2 2 7" xfId="28615"/>
    <cellStyle name="60% — акцент6 2 2 7" xfId="20615"/>
    <cellStyle name="60% - Акцент6 2 2 8" xfId="32665"/>
    <cellStyle name="60% — акцент6 2 2 8" xfId="32421"/>
    <cellStyle name="60% - Акцент6 2 2 9" xfId="14740"/>
    <cellStyle name="60% — акцент6 2 2 9" xfId="27496"/>
    <cellStyle name="60% - Акцент6 2 20" xfId="24884"/>
    <cellStyle name="60% — акцент6 2 20" xfId="25108"/>
    <cellStyle name="60% - Акцент6 2 21" xfId="22764"/>
    <cellStyle name="60% — акцент6 2 21" xfId="17461"/>
    <cellStyle name="60% - Акцент6 2 22" xfId="24225"/>
    <cellStyle name="60% — акцент6 2 22" xfId="14101"/>
    <cellStyle name="60% - Акцент6 2 23" xfId="26193"/>
    <cellStyle name="60% — акцент6 2 23" xfId="31101"/>
    <cellStyle name="60% - Акцент6 2 24" xfId="30657"/>
    <cellStyle name="60% — акцент6 2 24" xfId="29207"/>
    <cellStyle name="60% - Акцент6 2 25" xfId="35686"/>
    <cellStyle name="60% — акцент6 2 25" xfId="35490"/>
    <cellStyle name="60% - Акцент6 2 26" xfId="36526"/>
    <cellStyle name="60% — акцент6 2 26" xfId="36377"/>
    <cellStyle name="60% - Акцент6 2 27" xfId="38139"/>
    <cellStyle name="60% — акцент6 2 27" xfId="38061"/>
    <cellStyle name="60% - Акцент6 2 28" xfId="41655"/>
    <cellStyle name="60% — акцент6 2 28" xfId="41656"/>
    <cellStyle name="60% - Акцент6 2 29" xfId="43090"/>
    <cellStyle name="60% — акцент6 2 29" xfId="43089"/>
    <cellStyle name="60% - Акцент6 2 3" xfId="3474"/>
    <cellStyle name="60% — акцент6 2 3" xfId="3475"/>
    <cellStyle name="60% - Акцент6 2 3 10" xfId="14013"/>
    <cellStyle name="60% — акцент6 2 3 10" xfId="18310"/>
    <cellStyle name="60% - Акцент6 2 3 11" xfId="34397"/>
    <cellStyle name="60% — акцент6 2 3 11" xfId="29447"/>
    <cellStyle name="60% - Акцент6 2 3 12" xfId="34553"/>
    <cellStyle name="60% — акцент6 2 3 12" xfId="30296"/>
    <cellStyle name="60% - Акцент6 2 3 13" xfId="41673"/>
    <cellStyle name="60% — акцент6 2 3 13" xfId="41674"/>
    <cellStyle name="60% - Акцент6 2 3 14" xfId="44895"/>
    <cellStyle name="60% — акцент6 2 3 14" xfId="44730"/>
    <cellStyle name="60% - Акцент6 2 3 15" xfId="46141"/>
    <cellStyle name="60% — акцент6 2 3 15" xfId="42581"/>
    <cellStyle name="60% - Акцент6 2 3 16" xfId="50751"/>
    <cellStyle name="60% — акцент6 2 3 16" xfId="50752"/>
    <cellStyle name="60% - Акцент6 2 3 2" xfId="8030"/>
    <cellStyle name="60% — акцент6 2 3 2" xfId="8031"/>
    <cellStyle name="60% - Акцент6 2 3 3" xfId="16696"/>
    <cellStyle name="60% — акцент6 2 3 3" xfId="16697"/>
    <cellStyle name="60% - Акцент6 2 3 4" xfId="21496"/>
    <cellStyle name="60% — акцент6 2 3 4" xfId="22672"/>
    <cellStyle name="60% - Акцент6 2 3 5" xfId="17479"/>
    <cellStyle name="60% — акцент6 2 3 5" xfId="21467"/>
    <cellStyle name="60% - Акцент6 2 3 6" xfId="17989"/>
    <cellStyle name="60% — акцент6 2 3 6" xfId="27262"/>
    <cellStyle name="60% - Акцент6 2 3 7" xfId="26458"/>
    <cellStyle name="60% — акцент6 2 3 7" xfId="27824"/>
    <cellStyle name="60% - Акцент6 2 3 8" xfId="32166"/>
    <cellStyle name="60% — акцент6 2 3 8" xfId="31910"/>
    <cellStyle name="60% - Акцент6 2 3 9" xfId="28468"/>
    <cellStyle name="60% — акцент6 2 3 9" xfId="18420"/>
    <cellStyle name="60% - Акцент6 2 30" xfId="44710"/>
    <cellStyle name="60% — акцент6 2 30" xfId="44814"/>
    <cellStyle name="60% - Акцент6 2 31" xfId="50733"/>
    <cellStyle name="60% — акцент6 2 31" xfId="50734"/>
    <cellStyle name="60% - Акцент6 2 4" xfId="3476"/>
    <cellStyle name="60% — акцент6 2 4" xfId="3477"/>
    <cellStyle name="60% - Акцент6 2 4 10" xfId="21881"/>
    <cellStyle name="60% — акцент6 2 4 10" xfId="33087"/>
    <cellStyle name="60% - Акцент6 2 4 11" xfId="34784"/>
    <cellStyle name="60% — акцент6 2 4 11" xfId="37581"/>
    <cellStyle name="60% - Акцент6 2 4 12" xfId="33360"/>
    <cellStyle name="60% — акцент6 2 4 12" xfId="30242"/>
    <cellStyle name="60% - Акцент6 2 4 13" xfId="41675"/>
    <cellStyle name="60% — акцент6 2 4 13" xfId="41676"/>
    <cellStyle name="60% - Акцент6 2 4 14" xfId="44565"/>
    <cellStyle name="60% — акцент6 2 4 14" xfId="45224"/>
    <cellStyle name="60% - Акцент6 2 4 15" xfId="44862"/>
    <cellStyle name="60% — акцент6 2 4 15" xfId="45681"/>
    <cellStyle name="60% - Акцент6 2 4 16" xfId="50753"/>
    <cellStyle name="60% — акцент6 2 4 16" xfId="50754"/>
    <cellStyle name="60% - Акцент6 2 4 2" xfId="8032"/>
    <cellStyle name="60% — акцент6 2 4 2" xfId="8033"/>
    <cellStyle name="60% - Акцент6 2 4 3" xfId="16698"/>
    <cellStyle name="60% — акцент6 2 4 3" xfId="16699"/>
    <cellStyle name="60% - Акцент6 2 4 4" xfId="22384"/>
    <cellStyle name="60% — акцент6 2 4 4" xfId="22084"/>
    <cellStyle name="60% - Акцент6 2 4 5" xfId="22930"/>
    <cellStyle name="60% — акцент6 2 4 5" xfId="24667"/>
    <cellStyle name="60% - Акцент6 2 4 6" xfId="22660"/>
    <cellStyle name="60% — акцент6 2 4 6" xfId="21851"/>
    <cellStyle name="60% - Акцент6 2 4 7" xfId="19411"/>
    <cellStyle name="60% — акцент6 2 4 7" xfId="26390"/>
    <cellStyle name="60% - Акцент6 2 4 8" xfId="30497"/>
    <cellStyle name="60% — акцент6 2 4 8" xfId="31649"/>
    <cellStyle name="60% - Акцент6 2 4 9" xfId="18991"/>
    <cellStyle name="60% — акцент6 2 4 9" xfId="13986"/>
    <cellStyle name="60% - Акцент6 2 5" xfId="3478"/>
    <cellStyle name="60% — акцент6 2 5" xfId="3479"/>
    <cellStyle name="60% - Акцент6 2 5 10" xfId="36279"/>
    <cellStyle name="60% — акцент6 2 5 10" xfId="36076"/>
    <cellStyle name="60% - Акцент6 2 5 11" xfId="37432"/>
    <cellStyle name="60% — акцент6 2 5 11" xfId="37278"/>
    <cellStyle name="60% - Акцент6 2 5 12" xfId="15581"/>
    <cellStyle name="60% — акцент6 2 5 12" xfId="21838"/>
    <cellStyle name="60% - Акцент6 2 5 13" xfId="41677"/>
    <cellStyle name="60% — акцент6 2 5 13" xfId="41678"/>
    <cellStyle name="60% - Акцент6 2 5 14" xfId="45060"/>
    <cellStyle name="60% — акцент6 2 5 14" xfId="44896"/>
    <cellStyle name="60% - Акцент6 2 5 15" xfId="38937"/>
    <cellStyle name="60% — акцент6 2 5 15" xfId="42429"/>
    <cellStyle name="60% - Акцент6 2 5 16" xfId="50755"/>
    <cellStyle name="60% — акцент6 2 5 16" xfId="50756"/>
    <cellStyle name="60% - Акцент6 2 5 2" xfId="8034"/>
    <cellStyle name="60% — акцент6 2 5 2" xfId="8035"/>
    <cellStyle name="60% - Акцент6 2 5 3" xfId="16700"/>
    <cellStyle name="60% — акцент6 2 5 3" xfId="16701"/>
    <cellStyle name="60% - Акцент6 2 5 4" xfId="21793"/>
    <cellStyle name="60% — акцент6 2 5 4" xfId="21497"/>
    <cellStyle name="60% - Акцент6 2 5 5" xfId="24387"/>
    <cellStyle name="60% — акцент6 2 5 5" xfId="17701"/>
    <cellStyle name="60% - Акцент6 2 5 6" xfId="24846"/>
    <cellStyle name="60% — акцент6 2 5 6" xfId="17861"/>
    <cellStyle name="60% - Акцент6 2 5 7" xfId="24205"/>
    <cellStyle name="60% — акцент6 2 5 7" xfId="18487"/>
    <cellStyle name="60% - Акцент6 2 5 8" xfId="31400"/>
    <cellStyle name="60% — акцент6 2 5 8" xfId="25719"/>
    <cellStyle name="60% - Акцент6 2 5 9" xfId="16946"/>
    <cellStyle name="60% — акцент6 2 5 9" xfId="30352"/>
    <cellStyle name="60% - Акцент6 2 6" xfId="3480"/>
    <cellStyle name="60% — акцент6 2 6" xfId="3481"/>
    <cellStyle name="60% - Акцент6 2 6 10" xfId="35884"/>
    <cellStyle name="60% — акцент6 2 6 10" xfId="35687"/>
    <cellStyle name="60% - Акцент6 2 6 11" xfId="37127"/>
    <cellStyle name="60% — акцент6 2 6 11" xfId="36973"/>
    <cellStyle name="60% - Акцент6 2 6 12" xfId="29165"/>
    <cellStyle name="60% — акцент6 2 6 12" xfId="38292"/>
    <cellStyle name="60% - Акцент6 2 6 13" xfId="41679"/>
    <cellStyle name="60% — акцент6 2 6 13" xfId="41680"/>
    <cellStyle name="60% - Акцент6 2 6 14" xfId="44731"/>
    <cellStyle name="60% — акцент6 2 6 14" xfId="44566"/>
    <cellStyle name="60% - Акцент6 2 6 15" xfId="42580"/>
    <cellStyle name="60% — акцент6 2 6 15" xfId="44661"/>
    <cellStyle name="60% - Акцент6 2 6 16" xfId="50757"/>
    <cellStyle name="60% — акцент6 2 6 16" xfId="50758"/>
    <cellStyle name="60% - Акцент6 2 6 2" xfId="8036"/>
    <cellStyle name="60% — акцент6 2 6 2" xfId="8037"/>
    <cellStyle name="60% - Акцент6 2 6 3" xfId="16702"/>
    <cellStyle name="60% — акцент6 2 6 3" xfId="16703"/>
    <cellStyle name="60% - Акцент6 2 6 4" xfId="19787"/>
    <cellStyle name="60% — акцент6 2 6 4" xfId="17090"/>
    <cellStyle name="60% - Акцент6 2 6 5" xfId="21528"/>
    <cellStyle name="60% — акцент6 2 6 5" xfId="17885"/>
    <cellStyle name="60% - Акцент6 2 6 6" xfId="18862"/>
    <cellStyle name="60% — акцент6 2 6 6" xfId="21555"/>
    <cellStyle name="60% - Акцент6 2 6 7" xfId="18845"/>
    <cellStyle name="60% — акцент6 2 6 7" xfId="27527"/>
    <cellStyle name="60% - Акцент6 2 6 8" xfId="15576"/>
    <cellStyle name="60% — акцент6 2 6 8" xfId="21372"/>
    <cellStyle name="60% - Акцент6 2 6 9" xfId="18086"/>
    <cellStyle name="60% — акцент6 2 6 9" xfId="18423"/>
    <cellStyle name="60% - Акцент6 2 7" xfId="3482"/>
    <cellStyle name="60% — акцент6 2 7" xfId="3483"/>
    <cellStyle name="60% - Акцент6 2 7 10" xfId="35491"/>
    <cellStyle name="60% — акцент6 2 7 10" xfId="35299"/>
    <cellStyle name="60% - Акцент6 2 7 11" xfId="34993"/>
    <cellStyle name="60% — акцент6 2 7 11" xfId="36828"/>
    <cellStyle name="60% - Акцент6 2 7 12" xfId="38211"/>
    <cellStyle name="60% — акцент6 2 7 12" xfId="38136"/>
    <cellStyle name="60% - Акцент6 2 7 13" xfId="41681"/>
    <cellStyle name="60% — акцент6 2 7 13" xfId="41682"/>
    <cellStyle name="60% - Акцент6 2 7 14" xfId="43083"/>
    <cellStyle name="60% — акцент6 2 7 14" xfId="41950"/>
    <cellStyle name="60% - Акцент6 2 7 15" xfId="44980"/>
    <cellStyle name="60% — акцент6 2 7 15" xfId="45051"/>
    <cellStyle name="60% - Акцент6 2 7 16" xfId="50759"/>
    <cellStyle name="60% — акцент6 2 7 16" xfId="50760"/>
    <cellStyle name="60% - Акцент6 2 7 2" xfId="8038"/>
    <cellStyle name="60% — акцент6 2 7 2" xfId="8039"/>
    <cellStyle name="60% - Акцент6 2 7 3" xfId="16704"/>
    <cellStyle name="60% — акцент6 2 7 3" xfId="16705"/>
    <cellStyle name="60% - Акцент6 2 7 4" xfId="19788"/>
    <cellStyle name="60% — акцент6 2 7 4" xfId="15715"/>
    <cellStyle name="60% - Акцент6 2 7 5" xfId="21824"/>
    <cellStyle name="60% — акцент6 2 7 5" xfId="18942"/>
    <cellStyle name="60% - Акцент6 2 7 6" xfId="14784"/>
    <cellStyle name="60% — акцент6 2 7 6" xfId="17675"/>
    <cellStyle name="60% - Акцент6 2 7 7" xfId="25621"/>
    <cellStyle name="60% — акцент6 2 7 7" xfId="26709"/>
    <cellStyle name="60% - Акцент6 2 7 8" xfId="27648"/>
    <cellStyle name="60% — акцент6 2 7 8" xfId="28483"/>
    <cellStyle name="60% - Акцент6 2 7 9" xfId="17429"/>
    <cellStyle name="60% — акцент6 2 7 9" xfId="30237"/>
    <cellStyle name="60% - Акцент6 2 8" xfId="3484"/>
    <cellStyle name="60% — акцент6 2 8" xfId="3485"/>
    <cellStyle name="60% - Акцент6 2 8 10" xfId="35102"/>
    <cellStyle name="60% — акцент6 2 8 10" xfId="34899"/>
    <cellStyle name="60% - Акцент6 2 8 11" xfId="36672"/>
    <cellStyle name="60% — акцент6 2 8 11" xfId="36523"/>
    <cellStyle name="60% - Акцент6 2 8 12" xfId="38058"/>
    <cellStyle name="60% — акцент6 2 8 12" xfId="37978"/>
    <cellStyle name="60% - Акцент6 2 8 13" xfId="41683"/>
    <cellStyle name="60% — акцент6 2 8 13" xfId="41684"/>
    <cellStyle name="60% - Акцент6 2 8 14" xfId="43084"/>
    <cellStyle name="60% — акцент6 2 8 14" xfId="40638"/>
    <cellStyle name="60% - Акцент6 2 8 15" xfId="44815"/>
    <cellStyle name="60% — акцент6 2 8 15" xfId="44769"/>
    <cellStyle name="60% - Акцент6 2 8 16" xfId="50761"/>
    <cellStyle name="60% — акцент6 2 8 16" xfId="50762"/>
    <cellStyle name="60% - Акцент6 2 8 2" xfId="8040"/>
    <cellStyle name="60% — акцент6 2 8 2" xfId="8041"/>
    <cellStyle name="60% - Акцент6 2 8 3" xfId="16706"/>
    <cellStyle name="60% — акцент6 2 8 3" xfId="16707"/>
    <cellStyle name="60% - Акцент6 2 8 4" xfId="25565"/>
    <cellStyle name="60% — акцент6 2 8 4" xfId="25276"/>
    <cellStyle name="60% - Акцент6 2 8 5" xfId="27679"/>
    <cellStyle name="60% — акцент6 2 8 5" xfId="27382"/>
    <cellStyle name="60% - Акцент6 2 8 6" xfId="18861"/>
    <cellStyle name="60% — акцент6 2 8 6" xfId="20284"/>
    <cellStyle name="60% - Акцент6 2 8 7" xfId="25331"/>
    <cellStyle name="60% — акцент6 2 8 7" xfId="17365"/>
    <cellStyle name="60% - Акцент6 2 8 8" xfId="29166"/>
    <cellStyle name="60% — акцент6 2 8 8" xfId="30215"/>
    <cellStyle name="60% - Акцент6 2 8 9" xfId="31017"/>
    <cellStyle name="60% — акцент6 2 8 9" xfId="25133"/>
    <cellStyle name="60% - Акцент6 2 9" xfId="3486"/>
    <cellStyle name="60% — акцент6 2 9" xfId="3487"/>
    <cellStyle name="60% - Акцент6 2 9 10" xfId="33473"/>
    <cellStyle name="60% — акцент6 2 9 10" xfId="14713"/>
    <cellStyle name="60% - Акцент6 2 9 11" xfId="36374"/>
    <cellStyle name="60% — акцент6 2 9 11" xfId="25894"/>
    <cellStyle name="60% - Акцент6 2 9 12" xfId="25359"/>
    <cellStyle name="60% — акцент6 2 9 12" xfId="37894"/>
    <cellStyle name="60% - Акцент6 2 9 13" xfId="41685"/>
    <cellStyle name="60% — акцент6 2 9 13" xfId="41686"/>
    <cellStyle name="60% - Акцент6 2 9 14" xfId="46803"/>
    <cellStyle name="60% — акцент6 2 9 14" xfId="46639"/>
    <cellStyle name="60% - Акцент6 2 9 15" xfId="47597"/>
    <cellStyle name="60% — акцент6 2 9 15" xfId="47514"/>
    <cellStyle name="60% - Акцент6 2 9 16" xfId="50763"/>
    <cellStyle name="60% — акцент6 2 9 16" xfId="50764"/>
    <cellStyle name="60% - Акцент6 2 9 2" xfId="8042"/>
    <cellStyle name="60% — акцент6 2 9 2" xfId="8043"/>
    <cellStyle name="60% - Акцент6 2 9 3" xfId="16708"/>
    <cellStyle name="60% — акцент6 2 9 3" xfId="16709"/>
    <cellStyle name="60% - Акцент6 2 9 4" xfId="24987"/>
    <cellStyle name="60% — акцент6 2 9 4" xfId="24691"/>
    <cellStyle name="60% - Акцент6 2 9 5" xfId="27094"/>
    <cellStyle name="60% — акцент6 2 9 5" xfId="26799"/>
    <cellStyle name="60% - Акцент6 2 9 6" xfId="14783"/>
    <cellStyle name="60% — акцент6 2 9 6" xfId="17017"/>
    <cellStyle name="60% - Акцент6 2 9 7" xfId="27566"/>
    <cellStyle name="60% — акцент6 2 9 7" xfId="27787"/>
    <cellStyle name="60% - Акцент6 2 9 8" xfId="28136"/>
    <cellStyle name="60% — акцент6 2 9 8" xfId="21726"/>
    <cellStyle name="60% - Акцент6 2 9 9" xfId="30703"/>
    <cellStyle name="60% — акцент6 2 9 9" xfId="24618"/>
    <cellStyle name="60% — акцент6 20" xfId="3488"/>
    <cellStyle name="60% — акцент6 20 2" xfId="8044"/>
    <cellStyle name="60% — акцент6 21" xfId="3489"/>
    <cellStyle name="60% — акцент6 21 2" xfId="8045"/>
    <cellStyle name="60% — акцент6 22" xfId="3490"/>
    <cellStyle name="60% — акцент6 22 2" xfId="8046"/>
    <cellStyle name="60% — акцент6 23" xfId="4050"/>
    <cellStyle name="60% — акцент6 24" xfId="4276"/>
    <cellStyle name="60% — акцент6 25" xfId="4595"/>
    <cellStyle name="60% — акцент6 26" xfId="4799"/>
    <cellStyle name="60% — акцент6 27" xfId="5003"/>
    <cellStyle name="60% — акцент6 28" xfId="7993"/>
    <cellStyle name="60% — акцент6 29" xfId="8897"/>
    <cellStyle name="60% - Акцент6 3" xfId="3491"/>
    <cellStyle name="60% — акцент6 3" xfId="3492"/>
    <cellStyle name="60% - Акцент6 3 10" xfId="23279"/>
    <cellStyle name="60% — акцент6 3 10" xfId="34447"/>
    <cellStyle name="60% - Акцент6 3 11" xfId="34181"/>
    <cellStyle name="60% — акцент6 3 11" xfId="31331"/>
    <cellStyle name="60% - Акцент6 3 12" xfId="28896"/>
    <cellStyle name="60% — акцент6 3 12" xfId="37105"/>
    <cellStyle name="60% - Акцент6 3 13" xfId="41690"/>
    <cellStyle name="60% — акцент6 3 13" xfId="41691"/>
    <cellStyle name="60% - Акцент6 3 14" xfId="46012"/>
    <cellStyle name="60% — акцент6 3 14" xfId="45855"/>
    <cellStyle name="60% - Акцент6 3 15" xfId="47205"/>
    <cellStyle name="60% — акцент6 3 15" xfId="47124"/>
    <cellStyle name="60% - Акцент6 3 16" xfId="50765"/>
    <cellStyle name="60% — акцент6 3 16" xfId="50766"/>
    <cellStyle name="60% - Акцент6 3 2" xfId="8047"/>
    <cellStyle name="60% — акцент6 3 2" xfId="3493"/>
    <cellStyle name="60% — акцент6 3 2 2" xfId="8049"/>
    <cellStyle name="60% - Акцент6 3 3" xfId="16713"/>
    <cellStyle name="60% — акцент6 3 3" xfId="8048"/>
    <cellStyle name="60% - Акцент6 3 4" xfId="23535"/>
    <cellStyle name="60% — акцент6 3 4" xfId="16714"/>
    <cellStyle name="60% - Акцент6 3 5" xfId="18943"/>
    <cellStyle name="60% — акцент6 3 5" xfId="23242"/>
    <cellStyle name="60% - Акцент6 3 6" xfId="29093"/>
    <cellStyle name="60% — акцент6 3 6" xfId="22790"/>
    <cellStyle name="60% - Акцент6 3 7" xfId="28062"/>
    <cellStyle name="60% — акцент6 3 7" xfId="28805"/>
    <cellStyle name="60% - Акцент6 3 8" xfId="28983"/>
    <cellStyle name="60% — акцент6 3 8" xfId="26983"/>
    <cellStyle name="60% - Акцент6 3 9" xfId="34678"/>
    <cellStyle name="60% — акцент6 3 9" xfId="31026"/>
    <cellStyle name="60% — акцент6 30" xfId="9216"/>
    <cellStyle name="60% — акцент6 31" xfId="9534"/>
    <cellStyle name="60% — акцент6 32" xfId="9852"/>
    <cellStyle name="60% — акцент6 33" xfId="10170"/>
    <cellStyle name="60% — акцент6 34" xfId="10488"/>
    <cellStyle name="60% — акцент6 35" xfId="10806"/>
    <cellStyle name="60% — акцент6 36" xfId="11124"/>
    <cellStyle name="60% — акцент6 37" xfId="11442"/>
    <cellStyle name="60% — акцент6 38" xfId="11760"/>
    <cellStyle name="60% — акцент6 39" xfId="12078"/>
    <cellStyle name="60% - Акцент6 4" xfId="3494"/>
    <cellStyle name="60% — акцент6 4" xfId="3495"/>
    <cellStyle name="60% - Акцент6 4 10" xfId="18321"/>
    <cellStyle name="60% — акцент6 4 10" xfId="16136"/>
    <cellStyle name="60% - Акцент6 4 11" xfId="34845"/>
    <cellStyle name="60% — акцент6 4 11" xfId="18458"/>
    <cellStyle name="60% - Акцент6 4 12" xfId="30740"/>
    <cellStyle name="60% — акцент6 4 12" xfId="25040"/>
    <cellStyle name="60% - Акцент6 4 13" xfId="41693"/>
    <cellStyle name="60% — акцент6 4 13" xfId="41694"/>
    <cellStyle name="60% - Акцент6 4 14" xfId="45546"/>
    <cellStyle name="60% — акцент6 4 14" xfId="45382"/>
    <cellStyle name="60% - Акцент6 4 15" xfId="46967"/>
    <cellStyle name="60% — акцент6 4 15" xfId="46891"/>
    <cellStyle name="60% - Акцент6 4 16" xfId="50767"/>
    <cellStyle name="60% — акцент6 4 16" xfId="50768"/>
    <cellStyle name="60% - Акцент6 4 2" xfId="8050"/>
    <cellStyle name="60% — акцент6 4 2" xfId="8051"/>
    <cellStyle name="60% - Акцент6 4 3" xfId="16716"/>
    <cellStyle name="60% — акцент6 4 3" xfId="16717"/>
    <cellStyle name="60% - Акцент6 4 4" xfId="19785"/>
    <cellStyle name="60% — акцент6 4 4" xfId="19784"/>
    <cellStyle name="60% - Акцент6 4 5" xfId="13919"/>
    <cellStyle name="60% — акцент6 4 5" xfId="23481"/>
    <cellStyle name="60% - Акцент6 4 6" xfId="28237"/>
    <cellStyle name="60% — акцент6 4 6" xfId="24388"/>
    <cellStyle name="60% - Акцент6 4 7" xfId="28711"/>
    <cellStyle name="60% — акцент6 4 7" xfId="31119"/>
    <cellStyle name="60% - Акцент6 4 8" xfId="30693"/>
    <cellStyle name="60% — акцент6 4 8" xfId="18202"/>
    <cellStyle name="60% - Акцент6 4 9" xfId="33983"/>
    <cellStyle name="60% — акцент6 4 9" xfId="33760"/>
    <cellStyle name="60% — акцент6 40" xfId="12395"/>
    <cellStyle name="60% — акцент6 41" xfId="12714"/>
    <cellStyle name="60% — акцент6 42" xfId="13031"/>
    <cellStyle name="60% — акцент6 43" xfId="13349"/>
    <cellStyle name="60% — акцент6 44" xfId="13672"/>
    <cellStyle name="60% — акцент6 45" xfId="13696"/>
    <cellStyle name="60% — акцент6 46" xfId="21492"/>
    <cellStyle name="60% — акцент6 47" xfId="20370"/>
    <cellStyle name="60% — акцент6 48" xfId="25092"/>
    <cellStyle name="60% — акцент6 49" xfId="30463"/>
    <cellStyle name="60% - Акцент6 5" xfId="3496"/>
    <cellStyle name="60% — акцент6 5" xfId="3497"/>
    <cellStyle name="60% - Акцент6 5 10" xfId="22649"/>
    <cellStyle name="60% — акцент6 5 10" xfId="33791"/>
    <cellStyle name="60% - Акцент6 5 11" xfId="34294"/>
    <cellStyle name="60% — акцент6 5 11" xfId="21302"/>
    <cellStyle name="60% - Акцент6 5 12" xfId="23248"/>
    <cellStyle name="60% — акцент6 5 12" xfId="36954"/>
    <cellStyle name="60% - Акцент6 5 13" xfId="41695"/>
    <cellStyle name="60% — акцент6 5 13" xfId="41696"/>
    <cellStyle name="60% - Акцент6 5 14" xfId="43081"/>
    <cellStyle name="60% — акцент6 5 14" xfId="44394"/>
    <cellStyle name="60% - Акцент6 5 15" xfId="45305"/>
    <cellStyle name="60% — акцент6 5 15" xfId="42609"/>
    <cellStyle name="60% - Акцент6 5 16" xfId="50769"/>
    <cellStyle name="60% — акцент6 5 16" xfId="50770"/>
    <cellStyle name="60% - Акцент6 5 2" xfId="8052"/>
    <cellStyle name="60% — акцент6 5 2" xfId="8053"/>
    <cellStyle name="60% - Акцент6 5 3" xfId="16718"/>
    <cellStyle name="60% — акцент6 5 3" xfId="16719"/>
    <cellStyle name="60% - Акцент6 5 4" xfId="17678"/>
    <cellStyle name="60% — акцент6 5 4" xfId="17506"/>
    <cellStyle name="60% - Акцент6 5 5" xfId="14085"/>
    <cellStyle name="60% — акцент6 5 5" xfId="18254"/>
    <cellStyle name="60% - Акцент6 5 6" xfId="27954"/>
    <cellStyle name="60% — акцент6 5 6" xfId="25872"/>
    <cellStyle name="60% - Акцент6 5 7" xfId="30843"/>
    <cellStyle name="60% — акцент6 5 7" xfId="30580"/>
    <cellStyle name="60% - Акцент6 5 8" xfId="32920"/>
    <cellStyle name="60% — акцент6 5 8" xfId="32666"/>
    <cellStyle name="60% - Акцент6 5 9" xfId="24517"/>
    <cellStyle name="60% — акцент6 5 9" xfId="33520"/>
    <cellStyle name="60% — акцент6 50" xfId="19262"/>
    <cellStyle name="60% — акцент6 51" xfId="32775"/>
    <cellStyle name="60% — акцент6 52" xfId="22695"/>
    <cellStyle name="60% — акцент6 53" xfId="31263"/>
    <cellStyle name="60% — акцент6 54" xfId="38691"/>
    <cellStyle name="60% — акцент6 55" xfId="41760"/>
    <cellStyle name="60% — акцент6 56" xfId="42238"/>
    <cellStyle name="60% — акцент6 57" xfId="47995"/>
    <cellStyle name="60% - Акцент6 6" xfId="3498"/>
    <cellStyle name="60% — акцент6 6" xfId="3499"/>
    <cellStyle name="60% - Акцент6 6 10" xfId="23407"/>
    <cellStyle name="60% — акцент6 6 10" xfId="33312"/>
    <cellStyle name="60% - Акцент6 6 11" xfId="27317"/>
    <cellStyle name="60% — акцент6 6 11" xfId="18226"/>
    <cellStyle name="60% - Акцент6 6 12" xfId="37407"/>
    <cellStyle name="60% — акцент6 6 12" xfId="36044"/>
    <cellStyle name="60% - Акцент6 6 13" xfId="41697"/>
    <cellStyle name="60% — акцент6 6 13" xfId="41698"/>
    <cellStyle name="60% - Акцент6 6 14" xfId="44413"/>
    <cellStyle name="60% — акцент6 6 14" xfId="43080"/>
    <cellStyle name="60% - Акцент6 6 15" xfId="44666"/>
    <cellStyle name="60% — акцент6 6 15" xfId="45467"/>
    <cellStyle name="60% - Акцент6 6 16" xfId="50771"/>
    <cellStyle name="60% — акцент6 6 16" xfId="50772"/>
    <cellStyle name="60% - Акцент6 6 2" xfId="8054"/>
    <cellStyle name="60% — акцент6 6 2" xfId="8055"/>
    <cellStyle name="60% - Акцент6 6 3" xfId="16720"/>
    <cellStyle name="60% — акцент6 6 3" xfId="16721"/>
    <cellStyle name="60% - Акцент6 6 4" xfId="17578"/>
    <cellStyle name="60% — акцент6 6 4" xfId="17314"/>
    <cellStyle name="60% - Акцент6 6 5" xfId="14252"/>
    <cellStyle name="60% — акцент6 6 5" xfId="24285"/>
    <cellStyle name="60% - Акцент6 6 6" xfId="24066"/>
    <cellStyle name="60% — акцент6 6 6" xfId="27305"/>
    <cellStyle name="60% - Акцент6 6 7" xfId="30320"/>
    <cellStyle name="60% — акцент6 6 7" xfId="30044"/>
    <cellStyle name="60% - Акцент6 6 8" xfId="32422"/>
    <cellStyle name="60% — акцент6 6 8" xfId="32167"/>
    <cellStyle name="60% - Акцент6 6 9" xfId="33280"/>
    <cellStyle name="60% — акцент6 6 9" xfId="33055"/>
    <cellStyle name="60% - Акцент6 7" xfId="3500"/>
    <cellStyle name="60% — акцент6 7" xfId="3501"/>
    <cellStyle name="60% - Акцент6 7 10" xfId="30827"/>
    <cellStyle name="60% — акцент6 7 10" xfId="34016"/>
    <cellStyle name="60% - Акцент6 7 11" xfId="35197"/>
    <cellStyle name="60% — акцент6 7 11" xfId="26481"/>
    <cellStyle name="60% - Акцент6 7 12" xfId="37524"/>
    <cellStyle name="60% — акцент6 7 12" xfId="28771"/>
    <cellStyle name="60% - Акцент6 7 13" xfId="41699"/>
    <cellStyle name="60% — акцент6 7 13" xfId="41700"/>
    <cellStyle name="60% - Акцент6 7 14" xfId="42318"/>
    <cellStyle name="60% — акцент6 7 14" xfId="42235"/>
    <cellStyle name="60% - Акцент6 7 15" xfId="42243"/>
    <cellStyle name="60% — акцент6 7 15" xfId="44548"/>
    <cellStyle name="60% - Акцент6 7 16" xfId="50773"/>
    <cellStyle name="60% — акцент6 7 16" xfId="50774"/>
    <cellStyle name="60% - Акцент6 7 2" xfId="8056"/>
    <cellStyle name="60% — акцент6 7 2" xfId="8057"/>
    <cellStyle name="60% - Акцент6 7 3" xfId="16722"/>
    <cellStyle name="60% — акцент6 7 3" xfId="16723"/>
    <cellStyle name="60% - Акцент6 7 4" xfId="17089"/>
    <cellStyle name="60% — акцент6 7 4" xfId="19786"/>
    <cellStyle name="60% - Акцент6 7 5" xfId="21636"/>
    <cellStyle name="60% — акцент6 7 5" xfId="23073"/>
    <cellStyle name="60% - Акцент6 7 6" xfId="20650"/>
    <cellStyle name="60% — акцент6 7 6" xfId="19508"/>
    <cellStyle name="60% - Акцент6 7 7" xfId="28920"/>
    <cellStyle name="60% — акцент6 7 7" xfId="29781"/>
    <cellStyle name="60% - Акцент6 7 8" xfId="31911"/>
    <cellStyle name="60% — акцент6 7 8" xfId="31650"/>
    <cellStyle name="60% - Акцент6 7 9" xfId="30541"/>
    <cellStyle name="60% — акцент6 7 9" xfId="29404"/>
    <cellStyle name="60% - Акцент6 8" xfId="3502"/>
    <cellStyle name="60% — акцент6 8" xfId="3503"/>
    <cellStyle name="60% - Акцент6 8 10" xfId="30125"/>
    <cellStyle name="60% — акцент6 8 10" xfId="14429"/>
    <cellStyle name="60% - Акцент6 8 11" xfId="37582"/>
    <cellStyle name="60% — акцент6 8 11" xfId="37433"/>
    <cellStyle name="60% - Акцент6 8 12" xfId="18285"/>
    <cellStyle name="60% — акцент6 8 12" xfId="31311"/>
    <cellStyle name="60% - Акцент6 8 13" xfId="41701"/>
    <cellStyle name="60% — акцент6 8 13" xfId="41702"/>
    <cellStyle name="60% - Акцент6 8 14" xfId="42256"/>
    <cellStyle name="60% — акцент6 8 14" xfId="42102"/>
    <cellStyle name="60% - Акцент6 8 15" xfId="42094"/>
    <cellStyle name="60% — акцент6 8 15" xfId="44882"/>
    <cellStyle name="60% - Акцент6 8 16" xfId="50775"/>
    <cellStyle name="60% — акцент6 8 16" xfId="50776"/>
    <cellStyle name="60% - Акцент6 8 2" xfId="8058"/>
    <cellStyle name="60% — акцент6 8 2" xfId="8059"/>
    <cellStyle name="60% - Акцент6 8 3" xfId="16724"/>
    <cellStyle name="60% — акцент6 8 3" xfId="16725"/>
    <cellStyle name="60% - Акцент6 8 4" xfId="15714"/>
    <cellStyle name="60% — акцент6 8 4" xfId="19783"/>
    <cellStyle name="60% - Акцент6 8 5" xfId="22637"/>
    <cellStyle name="60% — акцент6 8 5" xfId="23366"/>
    <cellStyle name="60% - Акцент6 8 6" xfId="26122"/>
    <cellStyle name="60% — акцент6 8 6" xfId="25821"/>
    <cellStyle name="60% - Акцент6 8 7" xfId="29517"/>
    <cellStyle name="60% — акцент6 8 7" xfId="19653"/>
    <cellStyle name="60% - Акцент6 8 8" xfId="31401"/>
    <cellStyle name="60% — акцент6 8 8" xfId="28624"/>
    <cellStyle name="60% - Акцент6 8 9" xfId="32100"/>
    <cellStyle name="60% — акцент6 8 9" xfId="28050"/>
    <cellStyle name="60% - Акцент6 9" xfId="3504"/>
    <cellStyle name="60% — акцент6 9" xfId="3505"/>
    <cellStyle name="60% - Акцент6 9 10" xfId="16916"/>
    <cellStyle name="60% — акцент6 9 10" xfId="32109"/>
    <cellStyle name="60% - Акцент6 9 11" xfId="37279"/>
    <cellStyle name="60% — акцент6 9 11" xfId="37128"/>
    <cellStyle name="60% - Акцент6 9 12" xfId="34095"/>
    <cellStyle name="60% — акцент6 9 12" xfId="35589"/>
    <cellStyle name="60% - Акцент6 9 13" xfId="41703"/>
    <cellStyle name="60% — акцент6 9 13" xfId="41704"/>
    <cellStyle name="60% - Акцент6 9 14" xfId="41949"/>
    <cellStyle name="60% — акцент6 9 14" xfId="43082"/>
    <cellStyle name="60% - Акцент6 9 15" xfId="45215"/>
    <cellStyle name="60% — акцент6 9 15" xfId="45145"/>
    <cellStyle name="60% - Акцент6 9 16" xfId="50777"/>
    <cellStyle name="60% — акцент6 9 16" xfId="50778"/>
    <cellStyle name="60% - Акцент6 9 2" xfId="8060"/>
    <cellStyle name="60% — акцент6 9 2" xfId="8061"/>
    <cellStyle name="60% - Акцент6 9 3" xfId="16726"/>
    <cellStyle name="60% — акцент6 9 3" xfId="16727"/>
    <cellStyle name="60% - Акцент6 9 4" xfId="15711"/>
    <cellStyle name="60% — акцент6 9 4" xfId="19782"/>
    <cellStyle name="60% - Акцент6 9 5" xfId="22990"/>
    <cellStyle name="60% — акцент6 9 5" xfId="23648"/>
    <cellStyle name="60% - Акцент6 9 6" xfId="23026"/>
    <cellStyle name="60% — акцент6 9 6" xfId="22358"/>
    <cellStyle name="60% - Акцент6 9 7" xfId="28450"/>
    <cellStyle name="60% — акцент6 9 7" xfId="26584"/>
    <cellStyle name="60% - Акцент6 9 8" xfId="27188"/>
    <cellStyle name="60% — акцент6 9 8" xfId="26209"/>
    <cellStyle name="60% - Акцент6 9 9" xfId="15986"/>
    <cellStyle name="60% — акцент6 9 9" xfId="18341"/>
    <cellStyle name="Акцент1" xfId="319"/>
    <cellStyle name="Акцент1 2" xfId="3506"/>
    <cellStyle name="Акцент1 2 2" xfId="3507"/>
    <cellStyle name="Акцент1 2 2 2" xfId="8064"/>
    <cellStyle name="Акцент1 2 3" xfId="8063"/>
    <cellStyle name="Акцент1 3" xfId="3508"/>
    <cellStyle name="Акцент1 3 2" xfId="8065"/>
    <cellStyle name="Акцент1 4" xfId="3509"/>
    <cellStyle name="Акцент1 4 2" xfId="8066"/>
    <cellStyle name="Акцент1 5" xfId="4051"/>
    <cellStyle name="Акцент1 6" xfId="8062"/>
    <cellStyle name="Акцент2" xfId="320"/>
    <cellStyle name="Акцент2 2" xfId="3510"/>
    <cellStyle name="Акцент2 2 2" xfId="3511"/>
    <cellStyle name="Акцент2 2 2 2" xfId="8069"/>
    <cellStyle name="Акцент2 2 3" xfId="8068"/>
    <cellStyle name="Акцент2 3" xfId="3512"/>
    <cellStyle name="Акцент2 3 2" xfId="8070"/>
    <cellStyle name="Акцент2 4" xfId="3513"/>
    <cellStyle name="Акцент2 4 2" xfId="8071"/>
    <cellStyle name="Акцент2 5" xfId="4052"/>
    <cellStyle name="Акцент2 6" xfId="8067"/>
    <cellStyle name="Акцент3" xfId="321"/>
    <cellStyle name="Акцент3 2" xfId="3514"/>
    <cellStyle name="Акцент3 2 2" xfId="3515"/>
    <cellStyle name="Акцент3 2 2 2" xfId="8074"/>
    <cellStyle name="Акцент3 2 3" xfId="8073"/>
    <cellStyle name="Акцент3 3" xfId="3516"/>
    <cellStyle name="Акцент3 3 2" xfId="8075"/>
    <cellStyle name="Акцент3 4" xfId="3517"/>
    <cellStyle name="Акцент3 4 2" xfId="8076"/>
    <cellStyle name="Акцент3 5" xfId="4053"/>
    <cellStyle name="Акцент3 6" xfId="8072"/>
    <cellStyle name="Акцент4" xfId="322"/>
    <cellStyle name="Акцент4 2" xfId="3518"/>
    <cellStyle name="Акцент4 2 2" xfId="3519"/>
    <cellStyle name="Акцент4 2 2 2" xfId="8079"/>
    <cellStyle name="Акцент4 2 3" xfId="8078"/>
    <cellStyle name="Акцент4 3" xfId="3520"/>
    <cellStyle name="Акцент4 3 2" xfId="8080"/>
    <cellStyle name="Акцент4 4" xfId="3521"/>
    <cellStyle name="Акцент4 4 2" xfId="8081"/>
    <cellStyle name="Акцент4 5" xfId="4054"/>
    <cellStyle name="Акцент4 6" xfId="8077"/>
    <cellStyle name="Акцент5" xfId="323"/>
    <cellStyle name="Акцент5 2" xfId="3522"/>
    <cellStyle name="Акцент5 2 2" xfId="3523"/>
    <cellStyle name="Акцент5 2 2 2" xfId="8084"/>
    <cellStyle name="Акцент5 2 3" xfId="8083"/>
    <cellStyle name="Акцент5 3" xfId="3524"/>
    <cellStyle name="Акцент5 3 2" xfId="8085"/>
    <cellStyle name="Акцент5 4" xfId="3525"/>
    <cellStyle name="Акцент5 4 2" xfId="8086"/>
    <cellStyle name="Акцент5 5" xfId="4055"/>
    <cellStyle name="Акцент5 6" xfId="8082"/>
    <cellStyle name="Акцент6" xfId="324"/>
    <cellStyle name="Акцент6 2" xfId="3526"/>
    <cellStyle name="Акцент6 2 2" xfId="3527"/>
    <cellStyle name="Акцент6 2 2 2" xfId="8089"/>
    <cellStyle name="Акцент6 2 3" xfId="8088"/>
    <cellStyle name="Акцент6 3" xfId="3528"/>
    <cellStyle name="Акцент6 3 2" xfId="8090"/>
    <cellStyle name="Акцент6 4" xfId="3529"/>
    <cellStyle name="Акцент6 4 2" xfId="8091"/>
    <cellStyle name="Акцент6 5" xfId="4056"/>
    <cellStyle name="Акцент6 6" xfId="8087"/>
    <cellStyle name="Ввод " xfId="325"/>
    <cellStyle name="Ввод  2" xfId="3530"/>
    <cellStyle name="Ввод  2 2" xfId="3531"/>
    <cellStyle name="Ввод  2 2 2" xfId="8094"/>
    <cellStyle name="Ввод  2 3" xfId="8093"/>
    <cellStyle name="Ввод  3" xfId="3532"/>
    <cellStyle name="Ввод  3 2" xfId="8095"/>
    <cellStyle name="Ввод  4" xfId="3533"/>
    <cellStyle name="Ввод  4 2" xfId="8096"/>
    <cellStyle name="Ввод  5" xfId="4057"/>
    <cellStyle name="Ввод  6" xfId="8092"/>
    <cellStyle name="Вывод" xfId="326"/>
    <cellStyle name="Вывод 2" xfId="3534"/>
    <cellStyle name="Вывод 2 2" xfId="3535"/>
    <cellStyle name="Вывод 2 2 2" xfId="8099"/>
    <cellStyle name="Вывод 2 3" xfId="8098"/>
    <cellStyle name="Вывод 3" xfId="3536"/>
    <cellStyle name="Вывод 3 2" xfId="8100"/>
    <cellStyle name="Вывод 4" xfId="3537"/>
    <cellStyle name="Вывод 4 2" xfId="8101"/>
    <cellStyle name="Вывод 5" xfId="4058"/>
    <cellStyle name="Вывод 6" xfId="8097"/>
    <cellStyle name="Вычисление" xfId="327"/>
    <cellStyle name="Вычисление 2" xfId="3538"/>
    <cellStyle name="Вычисление 2 2" xfId="3539"/>
    <cellStyle name="Вычисление 2 2 2" xfId="8104"/>
    <cellStyle name="Вычисление 2 3" xfId="8103"/>
    <cellStyle name="Вычисление 3" xfId="3540"/>
    <cellStyle name="Вычисление 3 2" xfId="8105"/>
    <cellStyle name="Вычисление 4" xfId="3541"/>
    <cellStyle name="Вычисление 4 2" xfId="8106"/>
    <cellStyle name="Вычисление 5" xfId="4059"/>
    <cellStyle name="Вычисление 6" xfId="8102"/>
    <cellStyle name="Заголовок 1" xfId="328"/>
    <cellStyle name="Заголовок 1 2" xfId="3542"/>
    <cellStyle name="Заголовок 1 2 2" xfId="3543"/>
    <cellStyle name="Заголовок 1 2 2 2" xfId="8109"/>
    <cellStyle name="Заголовок 1 2 3" xfId="8108"/>
    <cellStyle name="Заголовок 1 3" xfId="3544"/>
    <cellStyle name="Заголовок 1 3 2" xfId="8110"/>
    <cellStyle name="Заголовок 1 4" xfId="3545"/>
    <cellStyle name="Заголовок 1 4 2" xfId="8111"/>
    <cellStyle name="Заголовок 1 5" xfId="4060"/>
    <cellStyle name="Заголовок 1 6" xfId="8107"/>
    <cellStyle name="Заголовок 2" xfId="329"/>
    <cellStyle name="Заголовок 2 2" xfId="3546"/>
    <cellStyle name="Заголовок 2 2 2" xfId="3547"/>
    <cellStyle name="Заголовок 2 2 2 2" xfId="8114"/>
    <cellStyle name="Заголовок 2 2 3" xfId="8113"/>
    <cellStyle name="Заголовок 2 3" xfId="3548"/>
    <cellStyle name="Заголовок 2 3 2" xfId="8115"/>
    <cellStyle name="Заголовок 2 4" xfId="3549"/>
    <cellStyle name="Заголовок 2 4 2" xfId="8116"/>
    <cellStyle name="Заголовок 2 5" xfId="4061"/>
    <cellStyle name="Заголовок 2 6" xfId="8112"/>
    <cellStyle name="Заголовок 3" xfId="330"/>
    <cellStyle name="Заголовок 3 2" xfId="3550"/>
    <cellStyle name="Заголовок 3 2 2" xfId="3551"/>
    <cellStyle name="Заголовок 3 2 2 2" xfId="8119"/>
    <cellStyle name="Заголовок 3 2 3" xfId="8118"/>
    <cellStyle name="Заголовок 3 3" xfId="3552"/>
    <cellStyle name="Заголовок 3 3 2" xfId="8120"/>
    <cellStyle name="Заголовок 3 4" xfId="3553"/>
    <cellStyle name="Заголовок 3 4 2" xfId="8121"/>
    <cellStyle name="Заголовок 3 5" xfId="4062"/>
    <cellStyle name="Заголовок 3 6" xfId="8117"/>
    <cellStyle name="Заголовок 4" xfId="331"/>
    <cellStyle name="Заголовок 4 2" xfId="3554"/>
    <cellStyle name="Заголовок 4 2 2" xfId="3555"/>
    <cellStyle name="Заголовок 4 2 2 2" xfId="8124"/>
    <cellStyle name="Заголовок 4 2 3" xfId="8123"/>
    <cellStyle name="Заголовок 4 3" xfId="3556"/>
    <cellStyle name="Заголовок 4 3 2" xfId="8125"/>
    <cellStyle name="Заголовок 4 4" xfId="3557"/>
    <cellStyle name="Заголовок 4 4 2" xfId="8126"/>
    <cellStyle name="Заголовок 4 5" xfId="4063"/>
    <cellStyle name="Заголовок 4 6" xfId="8122"/>
    <cellStyle name="Итог" xfId="332"/>
    <cellStyle name="Итог 2" xfId="3558"/>
    <cellStyle name="Итог 2 2" xfId="3559"/>
    <cellStyle name="Итог 2 2 2" xfId="8129"/>
    <cellStyle name="Итог 2 3" xfId="8128"/>
    <cellStyle name="Итог 3" xfId="3560"/>
    <cellStyle name="Итог 3 2" xfId="8130"/>
    <cellStyle name="Итог 4" xfId="3561"/>
    <cellStyle name="Итог 4 2" xfId="8131"/>
    <cellStyle name="Итог 5" xfId="4064"/>
    <cellStyle name="Итог 6" xfId="8127"/>
    <cellStyle name="Контрольная ячейка" xfId="333"/>
    <cellStyle name="Контрольная ячейка 2" xfId="3562"/>
    <cellStyle name="Контрольная ячейка 2 2" xfId="3563"/>
    <cellStyle name="Контрольная ячейка 2 2 2" xfId="8134"/>
    <cellStyle name="Контрольная ячейка 2 3" xfId="8133"/>
    <cellStyle name="Контрольная ячейка 3" xfId="3564"/>
    <cellStyle name="Контрольная ячейка 3 2" xfId="8135"/>
    <cellStyle name="Контрольная ячейка 4" xfId="3565"/>
    <cellStyle name="Контрольная ячейка 4 2" xfId="8136"/>
    <cellStyle name="Контрольная ячейка 5" xfId="4065"/>
    <cellStyle name="Контрольная ячейка 6" xfId="8132"/>
    <cellStyle name="Название" xfId="334"/>
    <cellStyle name="Название 2" xfId="3566"/>
    <cellStyle name="Название 2 2" xfId="3567"/>
    <cellStyle name="Название 2 2 2" xfId="8139"/>
    <cellStyle name="Название 2 3" xfId="8138"/>
    <cellStyle name="Название 3" xfId="3568"/>
    <cellStyle name="Название 3 2" xfId="8140"/>
    <cellStyle name="Название 4" xfId="3569"/>
    <cellStyle name="Название 4 2" xfId="8141"/>
    <cellStyle name="Название 5" xfId="4066"/>
    <cellStyle name="Название 6" xfId="8137"/>
    <cellStyle name="Нейтральный" xfId="335"/>
    <cellStyle name="Нейтральный 2" xfId="3570"/>
    <cellStyle name="Нейтральный 2 2" xfId="3571"/>
    <cellStyle name="Нейтральный 2 2 2" xfId="8144"/>
    <cellStyle name="Нейтральный 2 3" xfId="8143"/>
    <cellStyle name="Нейтральный 3" xfId="3572"/>
    <cellStyle name="Нейтральный 3 2" xfId="8145"/>
    <cellStyle name="Нейтральный 4" xfId="3573"/>
    <cellStyle name="Нейтральный 4 2" xfId="8146"/>
    <cellStyle name="Нейтральный 5" xfId="4067"/>
    <cellStyle name="Нейтральный 6" xfId="8142"/>
    <cellStyle name="Обычный" xfId="0" builtinId="0"/>
    <cellStyle name="Обычный 10" xfId="336"/>
    <cellStyle name="Обычный 10 10" xfId="3574"/>
    <cellStyle name="Обычный 10 10 2" xfId="8147"/>
    <cellStyle name="Обычный 10 2" xfId="337"/>
    <cellStyle name="Обычный 10 3" xfId="338"/>
    <cellStyle name="Обычный 10 4" xfId="339"/>
    <cellStyle name="Обычный 10 5" xfId="340"/>
    <cellStyle name="Обычный 10 6" xfId="341"/>
    <cellStyle name="Обычный 10 7" xfId="342"/>
    <cellStyle name="Обычный 10 8" xfId="343"/>
    <cellStyle name="Обычный 10 9" xfId="344"/>
    <cellStyle name="Обычный 10_МЗ_30_Медстат1_шаблон" xfId="3575"/>
    <cellStyle name="Обычный 11" xfId="345"/>
    <cellStyle name="Обычный 11 2" xfId="346"/>
    <cellStyle name="Обычный 11 3" xfId="347"/>
    <cellStyle name="Обычный 11 4" xfId="348"/>
    <cellStyle name="Обычный 11 5" xfId="349"/>
    <cellStyle name="Обычный 11 6" xfId="350"/>
    <cellStyle name="Обычный 11 7" xfId="351"/>
    <cellStyle name="Обычный 11 8" xfId="352"/>
    <cellStyle name="Обычный 11 9" xfId="353"/>
    <cellStyle name="Обычный 11_МЗ_30_Медстат1_шаблон" xfId="3576"/>
    <cellStyle name="Обычный 12" xfId="354"/>
    <cellStyle name="Обычный 12 2" xfId="355"/>
    <cellStyle name="Обычный 12 3" xfId="356"/>
    <cellStyle name="Обычный 12 4" xfId="357"/>
    <cellStyle name="Обычный 12 5" xfId="358"/>
    <cellStyle name="Обычный 12 6" xfId="359"/>
    <cellStyle name="Обычный 12 7" xfId="360"/>
    <cellStyle name="Обычный 12 8" xfId="361"/>
    <cellStyle name="Обычный 12 9" xfId="362"/>
    <cellStyle name="Обычный 12_МЗ_30_Медстат1_шаблон" xfId="3577"/>
    <cellStyle name="Обычный 13" xfId="363"/>
    <cellStyle name="Обычный 13 2" xfId="364"/>
    <cellStyle name="Обычный 13 3" xfId="365"/>
    <cellStyle name="Обычный 13 4" xfId="366"/>
    <cellStyle name="Обычный 13 5" xfId="367"/>
    <cellStyle name="Обычный 13 6" xfId="368"/>
    <cellStyle name="Обычный 13 7" xfId="369"/>
    <cellStyle name="Обычный 13 8" xfId="370"/>
    <cellStyle name="Обычный 13 9" xfId="371"/>
    <cellStyle name="Обычный 13_МЗ_30_Медстат1_шаблон" xfId="3578"/>
    <cellStyle name="Обычный 14" xfId="372"/>
    <cellStyle name="Обычный 14 2" xfId="373"/>
    <cellStyle name="Обычный 14 3" xfId="374"/>
    <cellStyle name="Обычный 14 4" xfId="375"/>
    <cellStyle name="Обычный 14 5" xfId="376"/>
    <cellStyle name="Обычный 14 6" xfId="377"/>
    <cellStyle name="Обычный 14 7" xfId="378"/>
    <cellStyle name="Обычный 14 8" xfId="379"/>
    <cellStyle name="Обычный 14 9" xfId="380"/>
    <cellStyle name="Обычный 14_МЗ_30_Медстат1_шаблон" xfId="3579"/>
    <cellStyle name="Обычный 15" xfId="381"/>
    <cellStyle name="Обычный 15 2" xfId="382"/>
    <cellStyle name="Обычный 15 3" xfId="383"/>
    <cellStyle name="Обычный 15 4" xfId="384"/>
    <cellStyle name="Обычный 15 5" xfId="385"/>
    <cellStyle name="Обычный 15 6" xfId="386"/>
    <cellStyle name="Обычный 15 7" xfId="387"/>
    <cellStyle name="Обычный 15 8" xfId="388"/>
    <cellStyle name="Обычный 15 9" xfId="389"/>
    <cellStyle name="Обычный 15_МЗ_30_Медстат1_шаблон" xfId="3580"/>
    <cellStyle name="Обычный 16" xfId="390"/>
    <cellStyle name="Обычный 16 2" xfId="391"/>
    <cellStyle name="Обычный 16 3" xfId="392"/>
    <cellStyle name="Обычный 16 4" xfId="393"/>
    <cellStyle name="Обычный 16 5" xfId="394"/>
    <cellStyle name="Обычный 16 6" xfId="395"/>
    <cellStyle name="Обычный 16 7" xfId="396"/>
    <cellStyle name="Обычный 16 8" xfId="397"/>
    <cellStyle name="Обычный 16 9" xfId="398"/>
    <cellStyle name="Обычный 16_МЗ_30_Медстат1_шаблон" xfId="3581"/>
    <cellStyle name="Обычный 17" xfId="399"/>
    <cellStyle name="Обычный 17 2" xfId="400"/>
    <cellStyle name="Обычный 17 3" xfId="401"/>
    <cellStyle name="Обычный 17 4" xfId="402"/>
    <cellStyle name="Обычный 17 5" xfId="403"/>
    <cellStyle name="Обычный 17 6" xfId="404"/>
    <cellStyle name="Обычный 17 7" xfId="405"/>
    <cellStyle name="Обычный 17 8" xfId="406"/>
    <cellStyle name="Обычный 17 9" xfId="407"/>
    <cellStyle name="Обычный 17_МЗ_30_Медстат1_шаблон" xfId="3582"/>
    <cellStyle name="Обычный 18" xfId="408"/>
    <cellStyle name="Обычный 18 2" xfId="409"/>
    <cellStyle name="Обычный 18 3" xfId="410"/>
    <cellStyle name="Обычный 18 4" xfId="411"/>
    <cellStyle name="Обычный 18 5" xfId="412"/>
    <cellStyle name="Обычный 18 6" xfId="413"/>
    <cellStyle name="Обычный 18 7" xfId="414"/>
    <cellStyle name="Обычный 18 8" xfId="415"/>
    <cellStyle name="Обычный 18 9" xfId="416"/>
    <cellStyle name="Обычный 18_МЗ_30_Медстат1_шаблон" xfId="3583"/>
    <cellStyle name="Обычный 19" xfId="3584"/>
    <cellStyle name="Обычный 19 2" xfId="3585"/>
    <cellStyle name="Обычный 19 2 2" xfId="8149"/>
    <cellStyle name="Обычный 19 3" xfId="8148"/>
    <cellStyle name="Обычный 19_МЗ_30_Медстат1_шаблон" xfId="3586"/>
    <cellStyle name="Обычный 2" xfId="417"/>
    <cellStyle name="Обычный 2 10" xfId="3587"/>
    <cellStyle name="Обычный 2 10 2" xfId="16786"/>
    <cellStyle name="Обычный 2 11" xfId="8150"/>
    <cellStyle name="Обычный 2 12" xfId="13350"/>
    <cellStyle name="Обычный 2 2" xfId="418"/>
    <cellStyle name="Обычный 2 2 2" xfId="3588"/>
    <cellStyle name="Обычный 2 2 2 2" xfId="8151"/>
    <cellStyle name="Обычный 2 2 3" xfId="13351"/>
    <cellStyle name="Обычный 2 3" xfId="419"/>
    <cellStyle name="Обычный 2 4" xfId="420"/>
    <cellStyle name="Обычный 2 5" xfId="421"/>
    <cellStyle name="Обычный 2 6" xfId="422"/>
    <cellStyle name="Обычный 2 7" xfId="423"/>
    <cellStyle name="Обычный 2 8" xfId="424"/>
    <cellStyle name="Обычный 2 9" xfId="425"/>
    <cellStyle name="Обычный 2_Лист3" xfId="3589"/>
    <cellStyle name="Обычный 20" xfId="3590"/>
    <cellStyle name="Обычный 20 2" xfId="3591"/>
    <cellStyle name="Обычный 20 2 2" xfId="8153"/>
    <cellStyle name="Обычный 20 3" xfId="8152"/>
    <cellStyle name="Обычный 20_МЗ_30_Медстат1_шаблон" xfId="3592"/>
    <cellStyle name="Обычный 21" xfId="3593"/>
    <cellStyle name="Обычный 21 2" xfId="3594"/>
    <cellStyle name="Обычный 21 2 2" xfId="8155"/>
    <cellStyle name="Обычный 21 3" xfId="8154"/>
    <cellStyle name="Обычный 21_МЗ_30_Медстат1_шаблон" xfId="3595"/>
    <cellStyle name="Обычный 22" xfId="3596"/>
    <cellStyle name="Обычный 22 2" xfId="3597"/>
    <cellStyle name="Обычный 22 2 2" xfId="8157"/>
    <cellStyle name="Обычный 22 3" xfId="8156"/>
    <cellStyle name="Обычный 22_МЗ_30_Медстат1_шаблон" xfId="3598"/>
    <cellStyle name="Обычный 23" xfId="3599"/>
    <cellStyle name="Обычный 23 2" xfId="3600"/>
    <cellStyle name="Обычный 23 2 2" xfId="8159"/>
    <cellStyle name="Обычный 23 3" xfId="8158"/>
    <cellStyle name="Обычный 23_МЗ_30_Медстат1_шаблон" xfId="3601"/>
    <cellStyle name="Обычный 24" xfId="3602"/>
    <cellStyle name="Обычный 24 2" xfId="3603"/>
    <cellStyle name="Обычный 24 2 2" xfId="8161"/>
    <cellStyle name="Обычный 24 3" xfId="8160"/>
    <cellStyle name="Обычный 24_МЗ_30_Медстат1_шаблон" xfId="3604"/>
    <cellStyle name="Обычный 25" xfId="3605"/>
    <cellStyle name="Обычный 25 2" xfId="3606"/>
    <cellStyle name="Обычный 25 2 2" xfId="8163"/>
    <cellStyle name="Обычный 25 3" xfId="8162"/>
    <cellStyle name="Обычный 25_МЗ_30_Медстат1_шаблон" xfId="3607"/>
    <cellStyle name="Обычный 26" xfId="3608"/>
    <cellStyle name="Обычный 26 2" xfId="3609"/>
    <cellStyle name="Обычный 26 2 2" xfId="8165"/>
    <cellStyle name="Обычный 26 3" xfId="8164"/>
    <cellStyle name="Обычный 26_МЗ_30_Медстат1_шаблон" xfId="3610"/>
    <cellStyle name="Обычный 27" xfId="3611"/>
    <cellStyle name="Обычный 27 2" xfId="3612"/>
    <cellStyle name="Обычный 27 2 2" xfId="8167"/>
    <cellStyle name="Обычный 27 3" xfId="8166"/>
    <cellStyle name="Обычный 27_МЗ_30_Медстат1_шаблон" xfId="3613"/>
    <cellStyle name="Обычный 28" xfId="3614"/>
    <cellStyle name="Обычный 28 2" xfId="3615"/>
    <cellStyle name="Обычный 28 2 2" xfId="8169"/>
    <cellStyle name="Обычный 28 3" xfId="8168"/>
    <cellStyle name="Обычный 28_МЗ_30_Медстат1_шаблон" xfId="3616"/>
    <cellStyle name="Обычный 29" xfId="3617"/>
    <cellStyle name="Обычный 29 2" xfId="3618"/>
    <cellStyle name="Обычный 29 2 2" xfId="8171"/>
    <cellStyle name="Обычный 29 3" xfId="8170"/>
    <cellStyle name="Обычный 29_МЗ_30_Медстат1_шаблон" xfId="3619"/>
    <cellStyle name="Обычный 3" xfId="426"/>
    <cellStyle name="Обычный 3 10" xfId="3620"/>
    <cellStyle name="Обычный 3 10 2" xfId="16808"/>
    <cellStyle name="Обычный 3 11" xfId="8172"/>
    <cellStyle name="Обычный 3 2" xfId="427"/>
    <cellStyle name="Обычный 3 2 2" xfId="3621"/>
    <cellStyle name="Обычный 3 2 2 2" xfId="8173"/>
    <cellStyle name="Обычный 3 3" xfId="428"/>
    <cellStyle name="Обычный 3 4" xfId="429"/>
    <cellStyle name="Обычный 3 5" xfId="430"/>
    <cellStyle name="Обычный 3 6" xfId="431"/>
    <cellStyle name="Обычный 3 7" xfId="432"/>
    <cellStyle name="Обычный 3 8" xfId="433"/>
    <cellStyle name="Обычный 3 9" xfId="434"/>
    <cellStyle name="Обычный 30" xfId="3622"/>
    <cellStyle name="Обычный 30 2" xfId="3623"/>
    <cellStyle name="Обычный 30 2 2" xfId="8175"/>
    <cellStyle name="Обычный 30 3" xfId="8174"/>
    <cellStyle name="Обычный 30_МЗ_30_Медстат1_шаблон" xfId="3624"/>
    <cellStyle name="Обычный 31" xfId="3625"/>
    <cellStyle name="Обычный 31 2" xfId="3626"/>
    <cellStyle name="Обычный 31 2 2" xfId="8177"/>
    <cellStyle name="Обычный 31 3" xfId="8176"/>
    <cellStyle name="Обычный 31_МЗ_30_Медстат1_шаблон" xfId="3627"/>
    <cellStyle name="Обычный 32" xfId="3628"/>
    <cellStyle name="Обычный 32 2" xfId="3629"/>
    <cellStyle name="Обычный 32 2 2" xfId="8179"/>
    <cellStyle name="Обычный 32 3" xfId="8178"/>
    <cellStyle name="Обычный 32_МЗ_30_Медстат1_шаблон" xfId="3630"/>
    <cellStyle name="Обычный 33" xfId="3631"/>
    <cellStyle name="Обычный 33 2" xfId="3632"/>
    <cellStyle name="Обычный 33 2 2" xfId="8181"/>
    <cellStyle name="Обычный 33 3" xfId="8180"/>
    <cellStyle name="Обычный 33_МЗ_30_Медстат1_шаблон" xfId="3633"/>
    <cellStyle name="Обычный 34" xfId="3634"/>
    <cellStyle name="Обычный 34 2" xfId="3635"/>
    <cellStyle name="Обычный 34 2 2" xfId="8183"/>
    <cellStyle name="Обычный 34 3" xfId="8182"/>
    <cellStyle name="Обычный 34_МЗ_30_Медстат1_шаблон" xfId="3636"/>
    <cellStyle name="Обычный 35" xfId="3637"/>
    <cellStyle name="Обычный 35 2" xfId="3638"/>
    <cellStyle name="Обычный 35 2 2" xfId="8185"/>
    <cellStyle name="Обычный 35 3" xfId="8184"/>
    <cellStyle name="Обычный 35_МЗ_30_Медстат1_шаблон" xfId="3639"/>
    <cellStyle name="Обычный 36" xfId="3640"/>
    <cellStyle name="Обычный 36 2" xfId="3641"/>
    <cellStyle name="Обычный 36 2 2" xfId="8187"/>
    <cellStyle name="Обычный 36 3" xfId="8186"/>
    <cellStyle name="Обычный 36_МЗ_30_Медстат1_шаблон" xfId="3642"/>
    <cellStyle name="Обычный 37" xfId="3643"/>
    <cellStyle name="Обычный 37 2" xfId="3644"/>
    <cellStyle name="Обычный 37 2 2" xfId="8189"/>
    <cellStyle name="Обычный 37 3" xfId="8188"/>
    <cellStyle name="Обычный 37_МЗ_30_Медстат1_шаблон" xfId="3645"/>
    <cellStyle name="Обычный 38" xfId="3646"/>
    <cellStyle name="Обычный 38 2" xfId="3647"/>
    <cellStyle name="Обычный 38 2 2" xfId="8191"/>
    <cellStyle name="Обычный 38 3" xfId="8190"/>
    <cellStyle name="Обычный 38_МЗ_30_Медстат1_шаблон" xfId="3648"/>
    <cellStyle name="Обычный 39" xfId="3649"/>
    <cellStyle name="Обычный 39 2" xfId="3650"/>
    <cellStyle name="Обычный 39 2 2" xfId="8193"/>
    <cellStyle name="Обычный 39 3" xfId="8192"/>
    <cellStyle name="Обычный 39_МЗ_30_Медстат1_шаблон" xfId="3651"/>
    <cellStyle name="Обычный 4" xfId="435"/>
    <cellStyle name="Обычный 4 10" xfId="3652"/>
    <cellStyle name="Обычный 4 10 2" xfId="16830"/>
    <cellStyle name="Обычный 4 11" xfId="8194"/>
    <cellStyle name="Обычный 4 2" xfId="436"/>
    <cellStyle name="Обычный 4 2 2" xfId="3653"/>
    <cellStyle name="Обычный 4 2 2 2" xfId="8195"/>
    <cellStyle name="Обычный 4 3" xfId="437"/>
    <cellStyle name="Обычный 4 4" xfId="438"/>
    <cellStyle name="Обычный 4 5" xfId="439"/>
    <cellStyle name="Обычный 4 6" xfId="440"/>
    <cellStyle name="Обычный 4 7" xfId="441"/>
    <cellStyle name="Обычный 4 8" xfId="442"/>
    <cellStyle name="Обычный 4 9" xfId="443"/>
    <cellStyle name="Обычный 4_МЗ_30_Медстат1_шаблон" xfId="3654"/>
    <cellStyle name="Обычный 40" xfId="3655"/>
    <cellStyle name="Обычный 40 2" xfId="3656"/>
    <cellStyle name="Обычный 40 2 2" xfId="8197"/>
    <cellStyle name="Обычный 40 3" xfId="8196"/>
    <cellStyle name="Обычный 40_МЗ_30_Медстат1_шаблон" xfId="3657"/>
    <cellStyle name="Обычный 41" xfId="3658"/>
    <cellStyle name="Обычный 41 2" xfId="3659"/>
    <cellStyle name="Обычный 41 2 2" xfId="8199"/>
    <cellStyle name="Обычный 41 3" xfId="8198"/>
    <cellStyle name="Обычный 41_МЗ_30_Медстат1_шаблон" xfId="3660"/>
    <cellStyle name="Обычный 42" xfId="3661"/>
    <cellStyle name="Обычный 42 2" xfId="3662"/>
    <cellStyle name="Обычный 42 2 2" xfId="8201"/>
    <cellStyle name="Обычный 42 3" xfId="8200"/>
    <cellStyle name="Обычный 42_МЗ_30_Медстат1_шаблон" xfId="3663"/>
    <cellStyle name="Обычный 43" xfId="3664"/>
    <cellStyle name="Обычный 43 2" xfId="3665"/>
    <cellStyle name="Обычный 43 2 2" xfId="8203"/>
    <cellStyle name="Обычный 43 3" xfId="8202"/>
    <cellStyle name="Обычный 43_МЗ_30_Медстат1_шаблон" xfId="3666"/>
    <cellStyle name="Обычный 44" xfId="3667"/>
    <cellStyle name="Обычный 44 2" xfId="3668"/>
    <cellStyle name="Обычный 44 2 2" xfId="8205"/>
    <cellStyle name="Обычный 44 3" xfId="8204"/>
    <cellStyle name="Обычный 44_МЗ_30_Медстат1_шаблон" xfId="3669"/>
    <cellStyle name="Обычный 45" xfId="3670"/>
    <cellStyle name="Обычный 45 2" xfId="3671"/>
    <cellStyle name="Обычный 45 2 2" xfId="8207"/>
    <cellStyle name="Обычный 45 3" xfId="8206"/>
    <cellStyle name="Обычный 45_МЗ_30_Медстат1_шаблон" xfId="3672"/>
    <cellStyle name="Обычный 46" xfId="3673"/>
    <cellStyle name="Обычный 46 2" xfId="3674"/>
    <cellStyle name="Обычный 46 2 2" xfId="8209"/>
    <cellStyle name="Обычный 46 3" xfId="8208"/>
    <cellStyle name="Обычный 46_МЗ_30_Медстат1_шаблон" xfId="3675"/>
    <cellStyle name="Обычный 47" xfId="3676"/>
    <cellStyle name="Обычный 47 2" xfId="3677"/>
    <cellStyle name="Обычный 47 2 2" xfId="8211"/>
    <cellStyle name="Обычный 47 3" xfId="8210"/>
    <cellStyle name="Обычный 47_МЗ_30_Медстат1_шаблон" xfId="3678"/>
    <cellStyle name="Обычный 48" xfId="3679"/>
    <cellStyle name="Обычный 48 2" xfId="8212"/>
    <cellStyle name="Обычный 49" xfId="3680"/>
    <cellStyle name="Обычный 49 2" xfId="3681"/>
    <cellStyle name="Обычный 49 2 2" xfId="8214"/>
    <cellStyle name="Обычный 49 3" xfId="8213"/>
    <cellStyle name="Обычный 5" xfId="444"/>
    <cellStyle name="Обычный 5 10" xfId="3682"/>
    <cellStyle name="Обычный 5 10 2" xfId="16851"/>
    <cellStyle name="Обычный 5 11" xfId="8215"/>
    <cellStyle name="Обычный 5 2" xfId="445"/>
    <cellStyle name="Обычный 5 2 2" xfId="3683"/>
    <cellStyle name="Обычный 5 2 2 2" xfId="8216"/>
    <cellStyle name="Обычный 5 3" xfId="446"/>
    <cellStyle name="Обычный 5 4" xfId="447"/>
    <cellStyle name="Обычный 5 5" xfId="448"/>
    <cellStyle name="Обычный 5 6" xfId="449"/>
    <cellStyle name="Обычный 5 7" xfId="450"/>
    <cellStyle name="Обычный 5 8" xfId="451"/>
    <cellStyle name="Обычный 5 9" xfId="452"/>
    <cellStyle name="Обычный 5_МЗ_30_Медстат1_шаблон" xfId="3684"/>
    <cellStyle name="Обычный 50" xfId="3685"/>
    <cellStyle name="Обычный 50 2" xfId="3686"/>
    <cellStyle name="Обычный 50 2 2" xfId="8218"/>
    <cellStyle name="Обычный 50 3" xfId="8217"/>
    <cellStyle name="Обычный 51" xfId="3687"/>
    <cellStyle name="Обычный 51 2" xfId="3688"/>
    <cellStyle name="Обычный 51 2 2" xfId="8220"/>
    <cellStyle name="Обычный 51 3" xfId="8219"/>
    <cellStyle name="Обычный 52" xfId="3689"/>
    <cellStyle name="Обычный 52 2" xfId="8221"/>
    <cellStyle name="Обычный 53" xfId="3690"/>
    <cellStyle name="Обычный 53 2" xfId="8222"/>
    <cellStyle name="Обычный 54" xfId="3691"/>
    <cellStyle name="Обычный 54 2" xfId="8223"/>
    <cellStyle name="Обычный 55" xfId="3692"/>
    <cellStyle name="Обычный 55 2" xfId="8224"/>
    <cellStyle name="Обычный 56" xfId="3693"/>
    <cellStyle name="Обычный 56 2" xfId="8225"/>
    <cellStyle name="Обычный 57" xfId="3694"/>
    <cellStyle name="Обычный 57 2" xfId="8226"/>
    <cellStyle name="Обычный 58" xfId="495"/>
    <cellStyle name="Обычный 58 2" xfId="13841"/>
    <cellStyle name="Обычный 59" xfId="4277"/>
    <cellStyle name="Обычный 6" xfId="453"/>
    <cellStyle name="Обычный 6 10" xfId="3695"/>
    <cellStyle name="Обычный 6 10 2" xfId="16863"/>
    <cellStyle name="Обычный 6 11" xfId="8227"/>
    <cellStyle name="Обычный 6 2" xfId="454"/>
    <cellStyle name="Обычный 6 2 2" xfId="3696"/>
    <cellStyle name="Обычный 6 2 2 2" xfId="8228"/>
    <cellStyle name="Обычный 6 3" xfId="455"/>
    <cellStyle name="Обычный 6 4" xfId="456"/>
    <cellStyle name="Обычный 6 5" xfId="457"/>
    <cellStyle name="Обычный 6 6" xfId="458"/>
    <cellStyle name="Обычный 6 7" xfId="459"/>
    <cellStyle name="Обычный 6 8" xfId="460"/>
    <cellStyle name="Обычный 6 9" xfId="461"/>
    <cellStyle name="Обычный 6_МЗ_30_Медстат1_шаблон" xfId="3697"/>
    <cellStyle name="Обычный 60" xfId="4771"/>
    <cellStyle name="Обычный 61" xfId="4975"/>
    <cellStyle name="Обычный 62" xfId="5179"/>
    <cellStyle name="Обычный 63" xfId="8266"/>
    <cellStyle name="Обычный 63 2" xfId="20963"/>
    <cellStyle name="Обычный 64" xfId="8579"/>
    <cellStyle name="Обычный 64 2" xfId="21276"/>
    <cellStyle name="Обычный 7" xfId="462"/>
    <cellStyle name="Обычный 7 10" xfId="3698"/>
    <cellStyle name="Обычный 7 10 2" xfId="16865"/>
    <cellStyle name="Обычный 7 11" xfId="8229"/>
    <cellStyle name="Обычный 7 2" xfId="463"/>
    <cellStyle name="Обычный 7 3" xfId="464"/>
    <cellStyle name="Обычный 7 4" xfId="465"/>
    <cellStyle name="Обычный 7 5" xfId="466"/>
    <cellStyle name="Обычный 7 6" xfId="467"/>
    <cellStyle name="Обычный 7 7" xfId="468"/>
    <cellStyle name="Обычный 7 8" xfId="469"/>
    <cellStyle name="Обычный 7 9" xfId="470"/>
    <cellStyle name="Обычный 7_МЗ_30_Медстат1_шаблон" xfId="3699"/>
    <cellStyle name="Обычный 77" xfId="13352"/>
    <cellStyle name="Обычный 77 2" xfId="25644"/>
    <cellStyle name="Обычный 77 3" xfId="46888"/>
    <cellStyle name="Обычный 77 4" xfId="50779"/>
    <cellStyle name="Обычный 79" xfId="13353"/>
    <cellStyle name="Обычный 8" xfId="471"/>
    <cellStyle name="Обычный 8 10" xfId="3700"/>
    <cellStyle name="Обычный 8 10 2" xfId="16866"/>
    <cellStyle name="Обычный 8 11" xfId="8230"/>
    <cellStyle name="Обычный 8 2" xfId="472"/>
    <cellStyle name="Обычный 8 3" xfId="473"/>
    <cellStyle name="Обычный 8 4" xfId="474"/>
    <cellStyle name="Обычный 8 5" xfId="475"/>
    <cellStyle name="Обычный 8 6" xfId="476"/>
    <cellStyle name="Обычный 8 7" xfId="477"/>
    <cellStyle name="Обычный 8 8" xfId="478"/>
    <cellStyle name="Обычный 8 9" xfId="479"/>
    <cellStyle name="Обычный 8_МЗ_30_Медстат1_шаблон" xfId="3701"/>
    <cellStyle name="Обычный 9" xfId="480"/>
    <cellStyle name="Обычный 9 10" xfId="3703"/>
    <cellStyle name="Обычный 9 10 2" xfId="8232"/>
    <cellStyle name="Обычный 9 11" xfId="3702"/>
    <cellStyle name="Обычный 9 11 2" xfId="16867"/>
    <cellStyle name="Обычный 9 12" xfId="8231"/>
    <cellStyle name="Обычный 9 2" xfId="481"/>
    <cellStyle name="Обычный 9 3" xfId="482"/>
    <cellStyle name="Обычный 9 4" xfId="483"/>
    <cellStyle name="Обычный 9 5" xfId="484"/>
    <cellStyle name="Обычный 9 6" xfId="485"/>
    <cellStyle name="Обычный 9 7" xfId="486"/>
    <cellStyle name="Обычный 9 8" xfId="487"/>
    <cellStyle name="Обычный 9 9" xfId="488"/>
    <cellStyle name="Обычный 9_МЗ_30_Медстат1_шаблон" xfId="3704"/>
    <cellStyle name="Плохой" xfId="489"/>
    <cellStyle name="Плохой 2" xfId="3705"/>
    <cellStyle name="Плохой 2 2" xfId="3706"/>
    <cellStyle name="Плохой 2 2 2" xfId="8235"/>
    <cellStyle name="Плохой 2 3" xfId="8234"/>
    <cellStyle name="Плохой 3" xfId="3707"/>
    <cellStyle name="Плохой 3 2" xfId="8236"/>
    <cellStyle name="Плохой 4" xfId="3708"/>
    <cellStyle name="Плохой 4 2" xfId="8237"/>
    <cellStyle name="Плохой 5" xfId="4068"/>
    <cellStyle name="Плохой 6" xfId="8233"/>
    <cellStyle name="Пояснение" xfId="490"/>
    <cellStyle name="Пояснение 2" xfId="3709"/>
    <cellStyle name="Пояснение 2 2" xfId="3710"/>
    <cellStyle name="Пояснение 2 2 2" xfId="8240"/>
    <cellStyle name="Пояснение 2 3" xfId="8239"/>
    <cellStyle name="Пояснение 3" xfId="3711"/>
    <cellStyle name="Пояснение 3 2" xfId="8241"/>
    <cellStyle name="Пояснение 4" xfId="3712"/>
    <cellStyle name="Пояснение 4 2" xfId="8242"/>
    <cellStyle name="Пояснение 5" xfId="4069"/>
    <cellStyle name="Пояснение 6" xfId="8238"/>
    <cellStyle name="Примечание" xfId="491"/>
    <cellStyle name="Примечание 2" xfId="3714"/>
    <cellStyle name="Примечание 2 2" xfId="3715"/>
    <cellStyle name="Примечание 2 2 2" xfId="8245"/>
    <cellStyle name="Примечание 2 3" xfId="8244"/>
    <cellStyle name="Примечание 3" xfId="3716"/>
    <cellStyle name="Примечание 3 2" xfId="3717"/>
    <cellStyle name="Примечание 3 2 2" xfId="8247"/>
    <cellStyle name="Примечание 3 3" xfId="8246"/>
    <cellStyle name="Примечание 4" xfId="3718"/>
    <cellStyle name="Примечание 4 2" xfId="8248"/>
    <cellStyle name="Примечание 5" xfId="3719"/>
    <cellStyle name="Примечание 5 2" xfId="8249"/>
    <cellStyle name="Примечание 6" xfId="3720"/>
    <cellStyle name="Примечание 6 2" xfId="8250"/>
    <cellStyle name="Примечание 7" xfId="3713"/>
    <cellStyle name="Примечание 7 2" xfId="16872"/>
    <cellStyle name="Примечание 8" xfId="4070"/>
    <cellStyle name="Примечание 9" xfId="8243"/>
    <cellStyle name="Связанная ячейка" xfId="492"/>
    <cellStyle name="Связанная ячейка 2" xfId="3721"/>
    <cellStyle name="Связанная ячейка 2 2" xfId="3722"/>
    <cellStyle name="Связанная ячейка 2 2 2" xfId="8253"/>
    <cellStyle name="Связанная ячейка 2 3" xfId="8252"/>
    <cellStyle name="Связанная ячейка 3" xfId="3723"/>
    <cellStyle name="Связанная ячейка 3 2" xfId="8254"/>
    <cellStyle name="Связанная ячейка 4" xfId="3724"/>
    <cellStyle name="Связанная ячейка 4 2" xfId="8255"/>
    <cellStyle name="Связанная ячейка 5" xfId="4071"/>
    <cellStyle name="Связанная ячейка 6" xfId="8251"/>
    <cellStyle name="Текст предупреждения" xfId="493"/>
    <cellStyle name="Текст предупреждения 2" xfId="3725"/>
    <cellStyle name="Текст предупреждения 2 2" xfId="3726"/>
    <cellStyle name="Текст предупреждения 2 2 2" xfId="8258"/>
    <cellStyle name="Текст предупреждения 2 3" xfId="8257"/>
    <cellStyle name="Текст предупреждения 3" xfId="3727"/>
    <cellStyle name="Текст предупреждения 3 2" xfId="8259"/>
    <cellStyle name="Текст предупреждения 4" xfId="3728"/>
    <cellStyle name="Текст предупреждения 4 2" xfId="8260"/>
    <cellStyle name="Текст предупреждения 5" xfId="4072"/>
    <cellStyle name="Текст предупреждения 6" xfId="8256"/>
    <cellStyle name="Хороший" xfId="494"/>
    <cellStyle name="Хороший 2" xfId="3729"/>
    <cellStyle name="Хороший 2 2" xfId="3730"/>
    <cellStyle name="Хороший 2 2 2" xfId="8263"/>
    <cellStyle name="Хороший 2 3" xfId="8262"/>
    <cellStyle name="Хороший 3" xfId="3731"/>
    <cellStyle name="Хороший 3 2" xfId="8264"/>
    <cellStyle name="Хороший 4" xfId="3732"/>
    <cellStyle name="Хороший 4 2" xfId="8265"/>
    <cellStyle name="Хороший 5" xfId="4073"/>
    <cellStyle name="Хороший 6" xfId="8261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A8" sqref="A8"/>
    </sheetView>
  </sheetViews>
  <sheetFormatPr defaultColWidth="9.140625" defaultRowHeight="10.5" customHeight="1" x14ac:dyDescent="0.15"/>
  <cols>
    <col min="1" max="1" width="11" style="3" customWidth="1"/>
    <col min="2" max="2" width="10.85546875" style="3" customWidth="1"/>
    <col min="3" max="4" width="11" style="3" customWidth="1"/>
    <col min="5" max="5" width="7.7109375" style="3" customWidth="1"/>
    <col min="6" max="8" width="11" style="3" customWidth="1"/>
    <col min="9" max="9" width="9.140625" style="3" customWidth="1"/>
    <col min="10" max="16384" width="9.140625" style="3"/>
  </cols>
  <sheetData>
    <row r="1" spans="1:11" ht="24.75" customHeight="1" x14ac:dyDescent="0.15">
      <c r="A1" s="804" t="s">
        <v>987</v>
      </c>
      <c r="B1" s="804"/>
      <c r="C1" s="804"/>
      <c r="D1" s="804"/>
      <c r="E1" s="804"/>
      <c r="F1" s="804"/>
      <c r="G1" s="804"/>
      <c r="H1" s="804"/>
      <c r="I1" s="804"/>
      <c r="J1" s="804"/>
      <c r="K1" s="9"/>
    </row>
    <row r="2" spans="1:1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9"/>
    </row>
    <row r="3" spans="1:11" s="16" customFormat="1" ht="13.5" customHeight="1" x14ac:dyDescent="0.25">
      <c r="A3" s="802" t="s">
        <v>183</v>
      </c>
      <c r="B3" s="802"/>
      <c r="C3" s="805" t="s">
        <v>0</v>
      </c>
      <c r="D3" s="805"/>
      <c r="E3" s="805"/>
      <c r="F3" s="805"/>
      <c r="G3" s="805"/>
      <c r="H3" s="805"/>
      <c r="I3" s="805"/>
      <c r="J3" s="805"/>
      <c r="K3" s="805"/>
    </row>
    <row r="6" spans="1:11" s="16" customFormat="1" ht="13.5" customHeight="1" x14ac:dyDescent="0.25">
      <c r="A6" s="802" t="s">
        <v>173</v>
      </c>
      <c r="B6" s="802"/>
      <c r="C6" s="803" t="s">
        <v>174</v>
      </c>
      <c r="D6" s="803"/>
      <c r="E6" s="803"/>
      <c r="F6" s="803"/>
      <c r="G6" s="803"/>
      <c r="H6" s="803"/>
      <c r="I6" s="803"/>
      <c r="J6" s="803"/>
      <c r="K6" s="803"/>
    </row>
    <row r="8" spans="1:11" ht="13.5" customHeight="1" x14ac:dyDescent="0.15"/>
  </sheetData>
  <mergeCells count="5">
    <mergeCell ref="A6:B6"/>
    <mergeCell ref="C6:K6"/>
    <mergeCell ref="A1:J1"/>
    <mergeCell ref="A3:B3"/>
    <mergeCell ref="C3:K3"/>
  </mergeCells>
  <pageMargins left="0.70866141732283472" right="0.70866141732283472" top="0.74803149606299213" bottom="0.74803149606299213" header="0.31496062992125984" footer="0.31496062992125984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M17" sqref="M17:M23"/>
    </sheetView>
  </sheetViews>
  <sheetFormatPr defaultColWidth="9.140625" defaultRowHeight="10.5" customHeight="1" x14ac:dyDescent="0.15"/>
  <cols>
    <col min="1" max="1" width="2.140625" style="11" customWidth="1"/>
    <col min="2" max="2" width="9.28515625" style="11" customWidth="1"/>
    <col min="3" max="3" width="14.28515625" style="11" customWidth="1"/>
    <col min="4" max="4" width="7" style="11" customWidth="1"/>
    <col min="5" max="5" width="7.140625" style="11" customWidth="1"/>
    <col min="6" max="6" width="11.140625" style="11" customWidth="1"/>
    <col min="7" max="7" width="11.28515625" style="11" customWidth="1"/>
    <col min="8" max="8" width="12.85546875" style="11" customWidth="1"/>
    <col min="9" max="9" width="6.5703125" style="11" customWidth="1"/>
    <col min="10" max="10" width="8.140625" style="11" customWidth="1"/>
    <col min="11" max="11" width="7" style="11" customWidth="1"/>
    <col min="12" max="12" width="14.28515625" style="11" customWidth="1"/>
    <col min="13" max="13" width="17.5703125" style="11" customWidth="1"/>
    <col min="14" max="14" width="9.140625" style="11" customWidth="1"/>
    <col min="15" max="16384" width="9.140625" style="11"/>
  </cols>
  <sheetData>
    <row r="1" spans="1:13" x14ac:dyDescent="0.15">
      <c r="A1" s="11" t="s">
        <v>3</v>
      </c>
    </row>
    <row r="2" spans="1:13" ht="10.5" customHeight="1" x14ac:dyDescent="0.15">
      <c r="B2" s="50"/>
      <c r="C2" s="840" t="s">
        <v>474</v>
      </c>
      <c r="D2" s="841"/>
      <c r="E2" s="841"/>
      <c r="F2" s="841"/>
      <c r="G2" s="841"/>
      <c r="H2" s="841"/>
      <c r="I2" s="841"/>
      <c r="J2" s="841"/>
      <c r="K2" s="841"/>
      <c r="L2" s="842"/>
      <c r="M2" s="50"/>
    </row>
    <row r="3" spans="1:13" s="51" customFormat="1" x14ac:dyDescent="0.15">
      <c r="B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0.5" customHeight="1" x14ac:dyDescent="0.15">
      <c r="B4" s="50"/>
      <c r="C4" s="840" t="s">
        <v>175</v>
      </c>
      <c r="D4" s="841"/>
      <c r="E4" s="841"/>
      <c r="F4" s="841"/>
      <c r="G4" s="841"/>
      <c r="H4" s="841"/>
      <c r="I4" s="841"/>
      <c r="J4" s="841"/>
      <c r="K4" s="841"/>
      <c r="L4" s="842"/>
      <c r="M4" s="50"/>
    </row>
    <row r="5" spans="1:13" x14ac:dyDescent="0.15">
      <c r="A5" s="53"/>
      <c r="B5" s="8"/>
      <c r="C5" s="41"/>
      <c r="D5" s="41"/>
      <c r="E5" s="41"/>
      <c r="F5" s="41"/>
      <c r="G5" s="41"/>
      <c r="H5" s="51"/>
      <c r="I5" s="51"/>
      <c r="J5" s="51"/>
      <c r="K5" s="51"/>
      <c r="L5" s="51"/>
    </row>
    <row r="6" spans="1:13" ht="10.5" customHeight="1" x14ac:dyDescent="0.15">
      <c r="A6" s="53"/>
      <c r="B6" s="8"/>
      <c r="C6" s="846" t="s">
        <v>845</v>
      </c>
      <c r="D6" s="827"/>
      <c r="E6" s="827"/>
      <c r="F6" s="827"/>
      <c r="G6" s="827"/>
      <c r="H6" s="827"/>
      <c r="I6" s="827"/>
      <c r="J6" s="827"/>
      <c r="K6" s="827"/>
      <c r="L6" s="847"/>
    </row>
    <row r="7" spans="1:13" x14ac:dyDescent="0.15">
      <c r="A7" s="53"/>
      <c r="B7" s="8"/>
      <c r="C7" s="848"/>
      <c r="D7" s="828"/>
      <c r="E7" s="828"/>
      <c r="F7" s="828"/>
      <c r="G7" s="828"/>
      <c r="H7" s="828"/>
      <c r="I7" s="828"/>
      <c r="J7" s="828"/>
      <c r="K7" s="828"/>
      <c r="L7" s="849"/>
    </row>
    <row r="8" spans="1:13" x14ac:dyDescent="0.15">
      <c r="A8" s="53"/>
      <c r="B8" s="8"/>
      <c r="C8" s="848"/>
      <c r="D8" s="828"/>
      <c r="E8" s="828"/>
      <c r="F8" s="828"/>
      <c r="G8" s="828"/>
      <c r="H8" s="828"/>
      <c r="I8" s="828"/>
      <c r="J8" s="828"/>
      <c r="K8" s="828"/>
      <c r="L8" s="849"/>
    </row>
    <row r="9" spans="1:13" x14ac:dyDescent="0.15">
      <c r="A9" s="53"/>
      <c r="B9" s="8"/>
      <c r="C9" s="850"/>
      <c r="D9" s="851"/>
      <c r="E9" s="851"/>
      <c r="F9" s="851"/>
      <c r="G9" s="851"/>
      <c r="H9" s="851"/>
      <c r="I9" s="851"/>
      <c r="J9" s="851"/>
      <c r="K9" s="851"/>
      <c r="L9" s="852"/>
    </row>
    <row r="10" spans="1:13" x14ac:dyDescent="0.15">
      <c r="A10" s="53"/>
      <c r="B10" s="8"/>
      <c r="C10" s="54"/>
      <c r="D10" s="54"/>
      <c r="E10" s="54"/>
      <c r="F10" s="54"/>
      <c r="G10" s="54"/>
      <c r="H10" s="54"/>
      <c r="I10" s="54"/>
      <c r="J10" s="54"/>
      <c r="K10" s="54"/>
      <c r="L10" s="55"/>
    </row>
    <row r="11" spans="1:13" ht="10.5" customHeight="1" x14ac:dyDescent="0.15">
      <c r="A11" s="53"/>
      <c r="B11" s="8"/>
      <c r="C11" s="843" t="s">
        <v>475</v>
      </c>
      <c r="D11" s="844"/>
      <c r="E11" s="844"/>
      <c r="F11" s="844"/>
      <c r="G11" s="844"/>
      <c r="H11" s="844"/>
      <c r="I11" s="844"/>
      <c r="J11" s="844"/>
      <c r="K11" s="844"/>
      <c r="L11" s="845"/>
    </row>
    <row r="12" spans="1:13" x14ac:dyDescent="0.15">
      <c r="A12" s="53"/>
      <c r="B12" s="8"/>
      <c r="C12" s="41"/>
      <c r="D12" s="41"/>
      <c r="E12" s="41"/>
      <c r="F12" s="41"/>
      <c r="G12" s="41"/>
      <c r="H12" s="51"/>
      <c r="I12" s="51"/>
      <c r="J12" s="51"/>
      <c r="K12" s="51"/>
      <c r="L12" s="51"/>
    </row>
    <row r="13" spans="1:13" ht="22.5" customHeight="1" x14ac:dyDescent="0.15">
      <c r="A13" s="53"/>
      <c r="B13" s="8"/>
      <c r="C13" s="853" t="s">
        <v>987</v>
      </c>
      <c r="D13" s="854"/>
      <c r="E13" s="854"/>
      <c r="F13" s="854"/>
      <c r="G13" s="854"/>
      <c r="H13" s="854"/>
      <c r="I13" s="854"/>
      <c r="J13" s="854"/>
      <c r="K13" s="854"/>
      <c r="L13" s="855"/>
    </row>
    <row r="14" spans="1:13" ht="11.25" customHeight="1" x14ac:dyDescent="0.15">
      <c r="A14" s="53"/>
      <c r="B14" s="8"/>
      <c r="C14" s="856" t="s">
        <v>491</v>
      </c>
      <c r="D14" s="857"/>
      <c r="E14" s="857"/>
      <c r="F14" s="857"/>
      <c r="G14" s="857"/>
      <c r="H14" s="857"/>
      <c r="I14" s="857"/>
      <c r="J14" s="857"/>
      <c r="K14" s="857"/>
      <c r="L14" s="858"/>
    </row>
    <row r="15" spans="1:13" ht="15" customHeight="1" x14ac:dyDescent="0.15">
      <c r="A15" s="53"/>
      <c r="B15" s="8"/>
      <c r="C15" s="3" t="s">
        <v>622</v>
      </c>
      <c r="D15" s="859" t="s">
        <v>621</v>
      </c>
      <c r="E15" s="859"/>
      <c r="F15" s="859"/>
      <c r="G15" s="859"/>
      <c r="H15" s="859"/>
      <c r="I15" s="859"/>
      <c r="J15" s="859"/>
      <c r="K15" s="859"/>
      <c r="L15" s="859"/>
      <c r="M15" s="80"/>
    </row>
    <row r="16" spans="1:13" ht="22.5" customHeight="1" x14ac:dyDescent="0.15">
      <c r="A16" s="843" t="s">
        <v>4</v>
      </c>
      <c r="B16" s="844"/>
      <c r="C16" s="844"/>
      <c r="D16" s="844"/>
      <c r="E16" s="844"/>
      <c r="F16" s="844"/>
      <c r="G16" s="844"/>
      <c r="H16" s="844"/>
      <c r="I16" s="845"/>
      <c r="J16" s="844" t="s">
        <v>1</v>
      </c>
      <c r="K16" s="845"/>
      <c r="L16" s="56"/>
      <c r="M16" s="35" t="s">
        <v>8</v>
      </c>
    </row>
    <row r="17" spans="1:14" ht="24.75" customHeight="1" x14ac:dyDescent="0.15">
      <c r="A17" s="831" t="s">
        <v>995</v>
      </c>
      <c r="B17" s="832"/>
      <c r="C17" s="832"/>
      <c r="D17" s="832"/>
      <c r="E17" s="832"/>
      <c r="F17" s="832"/>
      <c r="G17" s="832"/>
      <c r="H17" s="832"/>
      <c r="I17" s="833"/>
      <c r="J17" s="817" t="s">
        <v>817</v>
      </c>
      <c r="K17" s="818"/>
      <c r="L17" s="51"/>
      <c r="M17" s="827" t="s">
        <v>1956</v>
      </c>
    </row>
    <row r="18" spans="1:14" ht="10.5" customHeight="1" x14ac:dyDescent="0.15">
      <c r="A18" s="73"/>
      <c r="B18" s="820" t="s">
        <v>996</v>
      </c>
      <c r="C18" s="820"/>
      <c r="D18" s="820"/>
      <c r="E18" s="820"/>
      <c r="F18" s="820"/>
      <c r="G18" s="820"/>
      <c r="H18" s="820"/>
      <c r="I18" s="821"/>
      <c r="J18" s="817"/>
      <c r="K18" s="818"/>
      <c r="L18" s="56"/>
      <c r="M18" s="828"/>
    </row>
    <row r="19" spans="1:14" ht="10.5" customHeight="1" x14ac:dyDescent="0.15">
      <c r="A19" s="837" t="s">
        <v>997</v>
      </c>
      <c r="B19" s="838"/>
      <c r="C19" s="838"/>
      <c r="D19" s="838"/>
      <c r="E19" s="838"/>
      <c r="F19" s="838"/>
      <c r="G19" s="838"/>
      <c r="H19" s="838"/>
      <c r="I19" s="839"/>
      <c r="J19" s="817"/>
      <c r="K19" s="818"/>
      <c r="L19" s="74"/>
      <c r="M19" s="828"/>
    </row>
    <row r="20" spans="1:14" ht="10.5" customHeight="1" x14ac:dyDescent="0.15">
      <c r="A20" s="71"/>
      <c r="B20" s="820" t="s">
        <v>998</v>
      </c>
      <c r="C20" s="820"/>
      <c r="D20" s="820"/>
      <c r="E20" s="820"/>
      <c r="F20" s="820"/>
      <c r="G20" s="820"/>
      <c r="H20" s="820"/>
      <c r="I20" s="821"/>
      <c r="J20" s="817" t="s">
        <v>999</v>
      </c>
      <c r="K20" s="818"/>
      <c r="L20" s="74"/>
      <c r="M20" s="828"/>
    </row>
    <row r="21" spans="1:14" ht="10.5" customHeight="1" x14ac:dyDescent="0.15">
      <c r="A21" s="834" t="s">
        <v>1000</v>
      </c>
      <c r="B21" s="835"/>
      <c r="C21" s="835"/>
      <c r="D21" s="835"/>
      <c r="E21" s="835"/>
      <c r="F21" s="835"/>
      <c r="G21" s="835"/>
      <c r="H21" s="835"/>
      <c r="I21" s="836"/>
      <c r="J21" s="817"/>
      <c r="K21" s="818"/>
      <c r="L21" s="74"/>
      <c r="M21" s="828"/>
    </row>
    <row r="22" spans="1:14" ht="10.5" customHeight="1" x14ac:dyDescent="0.15">
      <c r="A22" s="77"/>
      <c r="B22" s="829" t="s">
        <v>816</v>
      </c>
      <c r="C22" s="829"/>
      <c r="D22" s="829"/>
      <c r="E22" s="829"/>
      <c r="F22" s="829"/>
      <c r="G22" s="829"/>
      <c r="H22" s="829"/>
      <c r="I22" s="830"/>
      <c r="J22" s="817" t="s">
        <v>1001</v>
      </c>
      <c r="K22" s="818"/>
      <c r="L22" s="75"/>
      <c r="M22" s="828"/>
    </row>
    <row r="23" spans="1:14" ht="10.5" customHeight="1" x14ac:dyDescent="0.15">
      <c r="A23" s="819" t="s">
        <v>1002</v>
      </c>
      <c r="B23" s="820"/>
      <c r="C23" s="820"/>
      <c r="D23" s="820"/>
      <c r="E23" s="820"/>
      <c r="F23" s="820"/>
      <c r="G23" s="820"/>
      <c r="H23" s="820"/>
      <c r="I23" s="821"/>
      <c r="J23" s="817" t="s">
        <v>1003</v>
      </c>
      <c r="K23" s="818"/>
      <c r="L23" s="51"/>
      <c r="M23" s="828"/>
    </row>
    <row r="24" spans="1:14" x14ac:dyDescent="0.15">
      <c r="A24" s="822"/>
      <c r="B24" s="823"/>
      <c r="C24" s="823"/>
      <c r="D24" s="823"/>
      <c r="E24" s="823"/>
      <c r="F24" s="823"/>
      <c r="G24" s="823"/>
      <c r="H24" s="823"/>
      <c r="I24" s="824"/>
      <c r="J24" s="825"/>
      <c r="K24" s="826"/>
      <c r="L24" s="28"/>
      <c r="M24" s="76" t="s">
        <v>5</v>
      </c>
    </row>
    <row r="25" spans="1:14" x14ac:dyDescent="0.15">
      <c r="A25" s="57"/>
      <c r="B25" s="8"/>
      <c r="C25" s="8"/>
      <c r="D25" s="8"/>
      <c r="E25" s="8"/>
      <c r="F25" s="8"/>
      <c r="G25" s="8"/>
    </row>
    <row r="26" spans="1:14" x14ac:dyDescent="0.15">
      <c r="A26" s="806" t="s">
        <v>178</v>
      </c>
      <c r="B26" s="807"/>
      <c r="C26" s="807"/>
      <c r="D26" s="58"/>
      <c r="E26" s="58"/>
      <c r="F26" s="58"/>
      <c r="G26" s="58"/>
      <c r="H26" s="58"/>
      <c r="I26" s="58"/>
      <c r="J26" s="59"/>
      <c r="K26" s="59"/>
      <c r="L26" s="59"/>
      <c r="M26" s="58"/>
      <c r="N26" s="60"/>
    </row>
    <row r="27" spans="1:14" x14ac:dyDescent="0.15">
      <c r="A27" s="809" t="s">
        <v>179</v>
      </c>
      <c r="B27" s="810"/>
      <c r="C27" s="810"/>
      <c r="D27" s="811" t="s">
        <v>1584</v>
      </c>
      <c r="E27" s="811"/>
      <c r="F27" s="811"/>
      <c r="G27" s="811"/>
      <c r="H27" s="811"/>
      <c r="I27" s="811"/>
      <c r="J27" s="811"/>
      <c r="K27" s="811"/>
      <c r="L27" s="811"/>
      <c r="M27" s="811"/>
      <c r="N27" s="60"/>
    </row>
    <row r="28" spans="1:14" x14ac:dyDescent="0.15">
      <c r="A28" s="806" t="s">
        <v>177</v>
      </c>
      <c r="B28" s="807"/>
      <c r="C28" s="807"/>
      <c r="D28" s="808" t="s">
        <v>1585</v>
      </c>
      <c r="E28" s="808"/>
      <c r="F28" s="808"/>
      <c r="G28" s="808"/>
      <c r="H28" s="808"/>
      <c r="I28" s="808"/>
      <c r="J28" s="808"/>
      <c r="K28" s="808"/>
      <c r="L28" s="808"/>
      <c r="M28" s="808"/>
      <c r="N28" s="60"/>
    </row>
    <row r="29" spans="1:14" x14ac:dyDescent="0.15">
      <c r="A29" s="813" t="s">
        <v>176</v>
      </c>
      <c r="B29" s="813"/>
      <c r="C29" s="814" t="s">
        <v>827</v>
      </c>
      <c r="D29" s="814"/>
      <c r="E29" s="814"/>
      <c r="F29" s="814"/>
      <c r="G29" s="814"/>
      <c r="H29" s="814"/>
      <c r="I29" s="814"/>
      <c r="J29" s="814"/>
      <c r="K29" s="814"/>
      <c r="L29" s="814"/>
      <c r="M29" s="815"/>
      <c r="N29" s="60"/>
    </row>
    <row r="30" spans="1:14" ht="25.5" customHeight="1" x14ac:dyDescent="0.15">
      <c r="A30" s="813"/>
      <c r="B30" s="813"/>
      <c r="C30" s="813" t="s">
        <v>9</v>
      </c>
      <c r="D30" s="813"/>
      <c r="E30" s="813"/>
      <c r="F30" s="813"/>
      <c r="G30" s="813"/>
      <c r="H30" s="813"/>
      <c r="I30" s="813"/>
      <c r="J30" s="813"/>
      <c r="K30" s="813"/>
      <c r="L30" s="813"/>
      <c r="M30" s="813"/>
      <c r="N30" s="60"/>
    </row>
    <row r="31" spans="1:14" ht="15" customHeight="1" x14ac:dyDescent="0.15">
      <c r="A31" s="813">
        <v>1</v>
      </c>
      <c r="B31" s="813"/>
      <c r="C31" s="813">
        <v>2</v>
      </c>
      <c r="D31" s="813"/>
      <c r="E31" s="813"/>
      <c r="F31" s="813">
        <v>3</v>
      </c>
      <c r="G31" s="813"/>
      <c r="H31" s="813"/>
      <c r="I31" s="813">
        <v>4</v>
      </c>
      <c r="J31" s="813"/>
      <c r="K31" s="813"/>
      <c r="L31" s="813"/>
      <c r="M31" s="813"/>
      <c r="N31" s="60"/>
    </row>
    <row r="32" spans="1:14" ht="21" customHeight="1" x14ac:dyDescent="0.15">
      <c r="A32" s="812" t="s">
        <v>846</v>
      </c>
      <c r="B32" s="812"/>
      <c r="C32" s="813" t="s">
        <v>1586</v>
      </c>
      <c r="D32" s="813"/>
      <c r="E32" s="813"/>
      <c r="F32" s="813" t="s">
        <v>1587</v>
      </c>
      <c r="G32" s="813"/>
      <c r="H32" s="813"/>
      <c r="I32" s="816" t="s">
        <v>1588</v>
      </c>
      <c r="J32" s="816"/>
      <c r="K32" s="816"/>
      <c r="L32" s="816"/>
      <c r="M32" s="816"/>
      <c r="N32" s="43"/>
    </row>
    <row r="33" spans="1:1" x14ac:dyDescent="0.15">
      <c r="A33" s="11" t="s">
        <v>2</v>
      </c>
    </row>
  </sheetData>
  <mergeCells count="43">
    <mergeCell ref="C2:L2"/>
    <mergeCell ref="C4:L4"/>
    <mergeCell ref="C11:L11"/>
    <mergeCell ref="C6:L9"/>
    <mergeCell ref="J16:K16"/>
    <mergeCell ref="A16:I16"/>
    <mergeCell ref="C13:L13"/>
    <mergeCell ref="C14:L14"/>
    <mergeCell ref="D15:L15"/>
    <mergeCell ref="J23:K23"/>
    <mergeCell ref="J17:K17"/>
    <mergeCell ref="A23:I24"/>
    <mergeCell ref="J24:K24"/>
    <mergeCell ref="M17:M23"/>
    <mergeCell ref="J19:K19"/>
    <mergeCell ref="J22:K22"/>
    <mergeCell ref="B22:I22"/>
    <mergeCell ref="B20:I20"/>
    <mergeCell ref="J18:K18"/>
    <mergeCell ref="A17:I17"/>
    <mergeCell ref="B18:I18"/>
    <mergeCell ref="J21:K21"/>
    <mergeCell ref="A21:I21"/>
    <mergeCell ref="J20:K20"/>
    <mergeCell ref="A19:I19"/>
    <mergeCell ref="A32:B32"/>
    <mergeCell ref="A31:B31"/>
    <mergeCell ref="C32:E32"/>
    <mergeCell ref="A29:B30"/>
    <mergeCell ref="C29:M29"/>
    <mergeCell ref="I32:M32"/>
    <mergeCell ref="F32:H32"/>
    <mergeCell ref="I30:M30"/>
    <mergeCell ref="C31:E31"/>
    <mergeCell ref="I31:M31"/>
    <mergeCell ref="F31:H31"/>
    <mergeCell ref="F30:H30"/>
    <mergeCell ref="C30:E30"/>
    <mergeCell ref="A26:C26"/>
    <mergeCell ref="D28:M28"/>
    <mergeCell ref="A28:C28"/>
    <mergeCell ref="A27:C27"/>
    <mergeCell ref="D27:M27"/>
  </mergeCells>
  <pageMargins left="0.70866141732283472" right="0.70866141732283472" top="0.74803149606299213" bottom="0.74803149606299213" header="0.31496062992125984" footer="0.31496062992125984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3"/>
  <sheetViews>
    <sheetView zoomScale="118" zoomScaleNormal="118" workbookViewId="0">
      <pane xSplit="4" ySplit="8" topLeftCell="H183" activePane="bottomRight" state="frozen"/>
      <selection pane="topRight"/>
      <selection pane="bottomLeft"/>
      <selection pane="bottomRight" activeCell="R188" sqref="R188"/>
    </sheetView>
  </sheetViews>
  <sheetFormatPr defaultColWidth="9.140625" defaultRowHeight="10.5" customHeight="1" x14ac:dyDescent="0.15"/>
  <cols>
    <col min="1" max="1" width="46.85546875" style="8" customWidth="1"/>
    <col min="2" max="2" width="9.7109375" style="14" customWidth="1"/>
    <col min="3" max="3" width="7.5703125" style="8" customWidth="1"/>
    <col min="4" max="5" width="13.28515625" style="14" customWidth="1"/>
    <col min="6" max="6" width="13.5703125" style="14" customWidth="1"/>
    <col min="7" max="7" width="13.28515625" style="14" customWidth="1"/>
    <col min="8" max="8" width="10.140625" style="8" customWidth="1"/>
    <col min="9" max="9" width="8.85546875" style="8" customWidth="1"/>
    <col min="10" max="10" width="9.140625" style="8" customWidth="1"/>
    <col min="11" max="11" width="9.5703125" style="8" customWidth="1"/>
    <col min="12" max="12" width="12.28515625" style="8" customWidth="1"/>
    <col min="13" max="13" width="14.140625" style="8" customWidth="1"/>
    <col min="14" max="14" width="12.28515625" style="8" customWidth="1"/>
    <col min="15" max="15" width="12.7109375" style="8" customWidth="1"/>
    <col min="16" max="16" width="15" style="8" customWidth="1"/>
    <col min="17" max="17" width="11.42578125" style="8" customWidth="1"/>
    <col min="18" max="18" width="13.140625" style="8" customWidth="1"/>
    <col min="19" max="19" width="9.140625" style="8" customWidth="1"/>
    <col min="20" max="16384" width="9.140625" style="8"/>
  </cols>
  <sheetData>
    <row r="1" spans="1:22" x14ac:dyDescent="0.15">
      <c r="A1" s="502" t="s">
        <v>1004</v>
      </c>
      <c r="B1" s="498"/>
      <c r="C1" s="180"/>
      <c r="D1" s="498"/>
      <c r="E1" s="498"/>
      <c r="F1" s="498"/>
      <c r="G1" s="498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x14ac:dyDescent="0.15">
      <c r="A2" s="15" t="s">
        <v>11</v>
      </c>
      <c r="B2" s="505" t="s">
        <v>7</v>
      </c>
      <c r="D2" s="871" t="s">
        <v>991</v>
      </c>
      <c r="E2" s="871"/>
      <c r="F2" s="871"/>
      <c r="G2" s="871"/>
      <c r="H2" s="871"/>
      <c r="I2" s="871"/>
    </row>
    <row r="3" spans="1:22" ht="15" customHeight="1" x14ac:dyDescent="0.15">
      <c r="B3" s="180"/>
      <c r="J3" s="29"/>
      <c r="K3" s="29"/>
      <c r="L3" s="29"/>
    </row>
    <row r="4" spans="1:22" s="57" customFormat="1" ht="12" customHeight="1" x14ac:dyDescent="0.15">
      <c r="A4" s="813" t="s">
        <v>12</v>
      </c>
      <c r="B4" s="865"/>
      <c r="C4" s="866" t="s">
        <v>838</v>
      </c>
      <c r="D4" s="866" t="s">
        <v>477</v>
      </c>
      <c r="E4" s="812" t="s">
        <v>1335</v>
      </c>
      <c r="F4" s="812"/>
      <c r="G4" s="861" t="s">
        <v>1330</v>
      </c>
      <c r="H4" s="843" t="s">
        <v>1013</v>
      </c>
      <c r="I4" s="844"/>
      <c r="J4" s="844"/>
      <c r="K4" s="844"/>
      <c r="L4" s="844"/>
      <c r="M4" s="844"/>
      <c r="N4" s="844"/>
      <c r="O4" s="844"/>
      <c r="P4" s="844"/>
      <c r="Q4" s="862" t="s">
        <v>1127</v>
      </c>
      <c r="R4" s="869" t="s">
        <v>988</v>
      </c>
      <c r="S4" s="875" t="s">
        <v>1698</v>
      </c>
      <c r="T4" s="875" t="s">
        <v>1699</v>
      </c>
      <c r="U4" s="875" t="s">
        <v>1700</v>
      </c>
      <c r="V4" s="875" t="s">
        <v>1701</v>
      </c>
    </row>
    <row r="5" spans="1:22" s="57" customFormat="1" ht="40.5" customHeight="1" x14ac:dyDescent="0.15">
      <c r="A5" s="813"/>
      <c r="B5" s="865"/>
      <c r="C5" s="867"/>
      <c r="D5" s="867"/>
      <c r="E5" s="812"/>
      <c r="F5" s="812"/>
      <c r="G5" s="861"/>
      <c r="H5" s="869" t="s">
        <v>13</v>
      </c>
      <c r="I5" s="872" t="s">
        <v>1064</v>
      </c>
      <c r="J5" s="873"/>
      <c r="K5" s="874"/>
      <c r="L5" s="843" t="s">
        <v>1010</v>
      </c>
      <c r="M5" s="845"/>
      <c r="N5" s="843" t="s">
        <v>1065</v>
      </c>
      <c r="O5" s="844"/>
      <c r="P5" s="844"/>
      <c r="Q5" s="863"/>
      <c r="R5" s="878"/>
      <c r="S5" s="876"/>
      <c r="T5" s="876"/>
      <c r="U5" s="876"/>
      <c r="V5" s="876"/>
    </row>
    <row r="6" spans="1:22" s="57" customFormat="1" ht="63" x14ac:dyDescent="0.15">
      <c r="A6" s="813"/>
      <c r="B6" s="865"/>
      <c r="C6" s="868"/>
      <c r="D6" s="868"/>
      <c r="E6" s="123" t="s">
        <v>1369</v>
      </c>
      <c r="F6" s="123" t="s">
        <v>1063</v>
      </c>
      <c r="G6" s="122" t="s">
        <v>1329</v>
      </c>
      <c r="H6" s="870"/>
      <c r="I6" s="93" t="s">
        <v>1066</v>
      </c>
      <c r="J6" s="93" t="s">
        <v>1067</v>
      </c>
      <c r="K6" s="113" t="s">
        <v>1068</v>
      </c>
      <c r="L6" s="112" t="s">
        <v>1011</v>
      </c>
      <c r="M6" s="2" t="s">
        <v>1012</v>
      </c>
      <c r="N6" s="300" t="s">
        <v>1693</v>
      </c>
      <c r="O6" s="2" t="s">
        <v>1014</v>
      </c>
      <c r="P6" s="2" t="s">
        <v>1054</v>
      </c>
      <c r="Q6" s="864"/>
      <c r="R6" s="870"/>
      <c r="S6" s="877"/>
      <c r="T6" s="877"/>
      <c r="U6" s="877"/>
      <c r="V6" s="877"/>
    </row>
    <row r="7" spans="1:22" x14ac:dyDescent="0.15">
      <c r="A7" s="31">
        <v>1</v>
      </c>
      <c r="B7" s="500"/>
      <c r="C7" s="13" t="s">
        <v>180</v>
      </c>
      <c r="D7" s="13" t="s">
        <v>14</v>
      </c>
      <c r="E7" s="13" t="s">
        <v>505</v>
      </c>
      <c r="F7" s="13" t="s">
        <v>1077</v>
      </c>
      <c r="G7" s="91" t="s">
        <v>278</v>
      </c>
      <c r="H7" s="95">
        <v>4</v>
      </c>
      <c r="I7" s="31">
        <v>5</v>
      </c>
      <c r="J7" s="31">
        <v>6</v>
      </c>
      <c r="K7" s="96" t="s">
        <v>318</v>
      </c>
      <c r="L7" s="95">
        <v>8</v>
      </c>
      <c r="M7" s="31">
        <v>9</v>
      </c>
      <c r="N7" s="31">
        <v>10</v>
      </c>
      <c r="O7" s="31">
        <v>11</v>
      </c>
      <c r="P7" s="13" t="s">
        <v>1044</v>
      </c>
      <c r="Q7" s="31">
        <v>14</v>
      </c>
      <c r="R7" s="95">
        <v>15</v>
      </c>
      <c r="S7" s="471">
        <v>17</v>
      </c>
      <c r="T7" s="471">
        <v>18</v>
      </c>
      <c r="U7" s="471">
        <v>19</v>
      </c>
      <c r="V7" s="471">
        <v>20</v>
      </c>
    </row>
    <row r="8" spans="1:22" x14ac:dyDescent="0.15">
      <c r="A8" s="503" t="s">
        <v>6</v>
      </c>
      <c r="B8" s="500"/>
      <c r="C8" s="500"/>
      <c r="D8" s="500"/>
      <c r="E8" s="500" t="s">
        <v>505</v>
      </c>
      <c r="F8" s="500" t="s">
        <v>1077</v>
      </c>
      <c r="G8" s="500" t="s">
        <v>278</v>
      </c>
      <c r="H8" s="461">
        <v>4</v>
      </c>
      <c r="I8" s="461">
        <v>5</v>
      </c>
      <c r="J8" s="461">
        <v>6</v>
      </c>
      <c r="K8" s="461" t="s">
        <v>318</v>
      </c>
      <c r="L8" s="461">
        <v>8</v>
      </c>
      <c r="M8" s="461">
        <v>9</v>
      </c>
      <c r="N8" s="461">
        <v>10</v>
      </c>
      <c r="O8" s="461">
        <v>11</v>
      </c>
      <c r="P8" s="461" t="s">
        <v>1044</v>
      </c>
      <c r="Q8" s="461">
        <v>14</v>
      </c>
      <c r="R8" s="461">
        <v>15</v>
      </c>
      <c r="S8" s="504">
        <v>17</v>
      </c>
      <c r="T8" s="504">
        <v>18</v>
      </c>
      <c r="U8" s="504">
        <v>19</v>
      </c>
      <c r="V8" s="504">
        <v>20</v>
      </c>
    </row>
    <row r="9" spans="1:22" s="119" customFormat="1" x14ac:dyDescent="0.15">
      <c r="A9" s="336" t="s">
        <v>645</v>
      </c>
      <c r="B9" s="99" t="s">
        <v>195</v>
      </c>
      <c r="C9" s="355" t="s">
        <v>132</v>
      </c>
      <c r="D9" s="341" t="s">
        <v>15</v>
      </c>
      <c r="E9" s="342">
        <f>E10+E20+E25+E34+E69+E74+E101+E121+E137+E176+E193+E209+E218+E237+E252+E253+E254+E267+E317+E319</f>
        <v>0</v>
      </c>
      <c r="F9" s="317"/>
      <c r="G9" s="342">
        <f t="shared" ref="G9:R9" si="0">G10+G20+G25+G34+G69+G74+G101+G121+G137+G176+G193+G209+G218+G237+G252+G253+G254+G267+G317+G319</f>
        <v>0</v>
      </c>
      <c r="H9" s="342">
        <f t="shared" si="0"/>
        <v>0</v>
      </c>
      <c r="I9" s="342">
        <f t="shared" si="0"/>
        <v>0</v>
      </c>
      <c r="J9" s="342">
        <f t="shared" si="0"/>
        <v>0</v>
      </c>
      <c r="K9" s="342">
        <f t="shared" si="0"/>
        <v>0</v>
      </c>
      <c r="L9" s="342">
        <f t="shared" si="0"/>
        <v>0</v>
      </c>
      <c r="M9" s="342">
        <f t="shared" si="0"/>
        <v>0</v>
      </c>
      <c r="N9" s="342">
        <f t="shared" si="0"/>
        <v>0</v>
      </c>
      <c r="O9" s="342">
        <f t="shared" si="0"/>
        <v>0</v>
      </c>
      <c r="P9" s="342">
        <f t="shared" si="0"/>
        <v>0</v>
      </c>
      <c r="Q9" s="342">
        <f t="shared" si="0"/>
        <v>0</v>
      </c>
      <c r="R9" s="342">
        <f t="shared" si="0"/>
        <v>0</v>
      </c>
      <c r="S9" s="472">
        <f>IF(Таблица1001!$I$9=0,0,(H9*1000/Таблица1001!$I$9))</f>
        <v>0</v>
      </c>
      <c r="T9" s="472">
        <f>IF(Таблица1001!$I$9=0,0,(M9*1000/Таблица1001!$I$9))</f>
        <v>0</v>
      </c>
      <c r="U9" s="472">
        <f>IF(Таблица1001!$I$9=0,0,(R9*1000/Таблица1001!$I$9))</f>
        <v>0</v>
      </c>
      <c r="V9" s="472">
        <f>IF(M9=0,0,N9*100/M9)</f>
        <v>0</v>
      </c>
    </row>
    <row r="10" spans="1:22" s="119" customFormat="1" ht="21" x14ac:dyDescent="0.15">
      <c r="A10" s="336" t="s">
        <v>1324</v>
      </c>
      <c r="B10" s="99" t="s">
        <v>196</v>
      </c>
      <c r="C10" s="355" t="s">
        <v>133</v>
      </c>
      <c r="D10" s="341" t="s">
        <v>755</v>
      </c>
      <c r="E10" s="328">
        <f>E11+E12+E13+E15</f>
        <v>0</v>
      </c>
      <c r="F10" s="317"/>
      <c r="G10" s="328">
        <f>G11+G12+G13+G15</f>
        <v>0</v>
      </c>
      <c r="H10" s="317">
        <f>I10+J10+K10</f>
        <v>0</v>
      </c>
      <c r="I10" s="328">
        <f>I11+I12+I13+I15</f>
        <v>0</v>
      </c>
      <c r="J10" s="328">
        <f t="shared" ref="J10:K10" si="1">J11+J12+J13+J15</f>
        <v>0</v>
      </c>
      <c r="K10" s="328">
        <f t="shared" si="1"/>
        <v>0</v>
      </c>
      <c r="L10" s="342">
        <f>G10+N10</f>
        <v>0</v>
      </c>
      <c r="M10" s="328">
        <f t="shared" ref="M10:N10" si="2">M11+M12+M13+M15</f>
        <v>0</v>
      </c>
      <c r="N10" s="328">
        <f t="shared" si="2"/>
        <v>0</v>
      </c>
      <c r="O10" s="318"/>
      <c r="P10" s="319">
        <f>0</f>
        <v>0</v>
      </c>
      <c r="Q10" s="328">
        <f t="shared" ref="Q10" si="3">Q11+Q12+Q13+Q15</f>
        <v>0</v>
      </c>
      <c r="R10" s="317">
        <f t="shared" ref="R10:R82" si="4">L10-Q10</f>
        <v>0</v>
      </c>
      <c r="S10" s="472">
        <f>IF(Таблица1001!$I$9=0,0,(H10*1000/Таблица1001!$I$9))</f>
        <v>0</v>
      </c>
      <c r="T10" s="472">
        <f>IF(Таблица1001!$I$9=0,0,(M10*1000/Таблица1001!$I$9))</f>
        <v>0</v>
      </c>
      <c r="U10" s="472">
        <f>IF(Таблица1001!$I$9=0,0,(R10*1000/Таблица1001!$I$9))</f>
        <v>0</v>
      </c>
      <c r="V10" s="472">
        <f t="shared" ref="V10:V81" si="5">IF(M10=0,0,N10*100/M10)</f>
        <v>0</v>
      </c>
    </row>
    <row r="11" spans="1:22" x14ac:dyDescent="0.15">
      <c r="A11" s="337" t="s">
        <v>279</v>
      </c>
      <c r="B11" s="506" t="s">
        <v>270</v>
      </c>
      <c r="C11" s="349" t="s">
        <v>144</v>
      </c>
      <c r="D11" s="300" t="s">
        <v>756</v>
      </c>
      <c r="E11" s="316"/>
      <c r="F11" s="316"/>
      <c r="G11" s="316">
        <f>0</f>
        <v>0</v>
      </c>
      <c r="H11" s="342">
        <f>I11+J11+K11</f>
        <v>0</v>
      </c>
      <c r="I11" s="311"/>
      <c r="J11" s="311"/>
      <c r="K11" s="311"/>
      <c r="L11" s="317">
        <f>N11</f>
        <v>0</v>
      </c>
      <c r="M11" s="311">
        <f>H11</f>
        <v>0</v>
      </c>
      <c r="N11" s="319"/>
      <c r="O11" s="319">
        <f>0</f>
        <v>0</v>
      </c>
      <c r="P11" s="319">
        <f>0</f>
        <v>0</v>
      </c>
      <c r="Q11" s="319"/>
      <c r="R11" s="317">
        <f t="shared" si="4"/>
        <v>0</v>
      </c>
      <c r="S11" s="472">
        <f>IF(Таблица1001!$I$9=0,0,(H11*1000/Таблица1001!$I$9))</f>
        <v>0</v>
      </c>
      <c r="T11" s="472">
        <f>IF(Таблица1001!$I$9=0,0,(M11*1000/Таблица1001!$I$9))</f>
        <v>0</v>
      </c>
      <c r="U11" s="472">
        <f>IF(Таблица1001!$I$9=0,0,(R11*1000/Таблица1001!$I$9))</f>
        <v>0</v>
      </c>
      <c r="V11" s="472">
        <f t="shared" si="5"/>
        <v>0</v>
      </c>
    </row>
    <row r="12" spans="1:22" x14ac:dyDescent="0.15">
      <c r="A12" s="337" t="s">
        <v>503</v>
      </c>
      <c r="B12" s="506" t="s">
        <v>602</v>
      </c>
      <c r="C12" s="349" t="s">
        <v>601</v>
      </c>
      <c r="D12" s="300" t="s">
        <v>492</v>
      </c>
      <c r="E12" s="316"/>
      <c r="F12" s="316"/>
      <c r="G12" s="316">
        <f>0</f>
        <v>0</v>
      </c>
      <c r="H12" s="342">
        <f>I12+J12+K12</f>
        <v>0</v>
      </c>
      <c r="I12" s="311"/>
      <c r="J12" s="311"/>
      <c r="K12" s="311"/>
      <c r="L12" s="317">
        <f>N12</f>
        <v>0</v>
      </c>
      <c r="M12" s="311">
        <f>H12</f>
        <v>0</v>
      </c>
      <c r="N12" s="319"/>
      <c r="O12" s="319">
        <f>0</f>
        <v>0</v>
      </c>
      <c r="P12" s="319">
        <f>0</f>
        <v>0</v>
      </c>
      <c r="Q12" s="319"/>
      <c r="R12" s="317">
        <f t="shared" si="4"/>
        <v>0</v>
      </c>
      <c r="S12" s="472">
        <f>IF(Таблица1001!$I$9=0,0,(H12*1000/Таблица1001!$I$9))</f>
        <v>0</v>
      </c>
      <c r="T12" s="472">
        <f>IF(Таблица1001!$I$9=0,0,(M12*1000/Таблица1001!$I$9))</f>
        <v>0</v>
      </c>
      <c r="U12" s="472">
        <f>IF(Таблица1001!$I$9=0,0,(R12*1000/Таблица1001!$I$9))</f>
        <v>0</v>
      </c>
      <c r="V12" s="472">
        <f t="shared" si="5"/>
        <v>0</v>
      </c>
    </row>
    <row r="13" spans="1:22" x14ac:dyDescent="0.15">
      <c r="A13" s="337" t="s">
        <v>280</v>
      </c>
      <c r="B13" s="506" t="s">
        <v>493</v>
      </c>
      <c r="C13" s="349" t="s">
        <v>494</v>
      </c>
      <c r="D13" s="300" t="s">
        <v>504</v>
      </c>
      <c r="E13" s="316"/>
      <c r="F13" s="316"/>
      <c r="G13" s="316"/>
      <c r="H13" s="317">
        <f t="shared" ref="H13:H73" si="6">I13+J13+K13</f>
        <v>0</v>
      </c>
      <c r="I13" s="311"/>
      <c r="J13" s="311"/>
      <c r="K13" s="311"/>
      <c r="L13" s="317">
        <f t="shared" ref="L13:L73" si="7">G13+N13</f>
        <v>0</v>
      </c>
      <c r="M13" s="319"/>
      <c r="N13" s="319"/>
      <c r="O13" s="319"/>
      <c r="P13" s="319">
        <f>0</f>
        <v>0</v>
      </c>
      <c r="Q13" s="319"/>
      <c r="R13" s="317">
        <f t="shared" si="4"/>
        <v>0</v>
      </c>
      <c r="S13" s="472">
        <f>IF(Таблица1001!$I$9=0,0,(H13*1000/Таблица1001!$I$9))</f>
        <v>0</v>
      </c>
      <c r="T13" s="472">
        <f>IF(Таблица1001!$I$9=0,0,(M13*1000/Таблица1001!$I$9))</f>
        <v>0</v>
      </c>
      <c r="U13" s="472">
        <f>IF(Таблица1001!$I$9=0,0,(R13*1000/Таблица1001!$I$9))</f>
        <v>0</v>
      </c>
      <c r="V13" s="472">
        <f t="shared" si="5"/>
        <v>0</v>
      </c>
    </row>
    <row r="14" spans="1:22" x14ac:dyDescent="0.15">
      <c r="A14" s="333" t="s">
        <v>1631</v>
      </c>
      <c r="B14" s="507" t="s">
        <v>1632</v>
      </c>
      <c r="C14" s="334" t="s">
        <v>1633</v>
      </c>
      <c r="D14" s="335" t="s">
        <v>1634</v>
      </c>
      <c r="E14" s="365"/>
      <c r="F14" s="365"/>
      <c r="G14" s="365"/>
      <c r="H14" s="366">
        <f>I14+J14+K14</f>
        <v>0</v>
      </c>
      <c r="I14" s="367"/>
      <c r="J14" s="367"/>
      <c r="K14" s="367"/>
      <c r="L14" s="368">
        <f>G14+N14</f>
        <v>0</v>
      </c>
      <c r="M14" s="369"/>
      <c r="N14" s="369">
        <f>M14</f>
        <v>0</v>
      </c>
      <c r="O14" s="369"/>
      <c r="P14" s="370">
        <f>0</f>
        <v>0</v>
      </c>
      <c r="Q14" s="369"/>
      <c r="R14" s="368">
        <f>L14-Q14</f>
        <v>0</v>
      </c>
      <c r="S14" s="472">
        <f>IF(Таблица1001!$I$9=0,0,(H14*1000/Таблица1001!$I$9))</f>
        <v>0</v>
      </c>
      <c r="T14" s="472">
        <f>IF(Таблица1001!$I$9=0,0,(M14*1000/Таблица1001!$I$9))</f>
        <v>0</v>
      </c>
      <c r="U14" s="472">
        <f>IF(Таблица1001!$I$9=0,0,(R14*1000/Таблица1001!$I$9))</f>
        <v>0</v>
      </c>
      <c r="V14" s="472">
        <f t="shared" si="5"/>
        <v>0</v>
      </c>
    </row>
    <row r="15" spans="1:22" x14ac:dyDescent="0.15">
      <c r="A15" s="336" t="s">
        <v>1425</v>
      </c>
      <c r="B15" s="506" t="s">
        <v>1426</v>
      </c>
      <c r="C15" s="349" t="s">
        <v>1363</v>
      </c>
      <c r="D15" s="300"/>
      <c r="E15" s="328">
        <f>E16+E17+E18+E19</f>
        <v>0</v>
      </c>
      <c r="F15" s="316"/>
      <c r="G15" s="328">
        <f t="shared" ref="G15" si="8">G16+G17+G18+G19</f>
        <v>0</v>
      </c>
      <c r="H15" s="317">
        <f t="shared" si="6"/>
        <v>0</v>
      </c>
      <c r="I15" s="328">
        <f>I16+I17+I18+I19</f>
        <v>0</v>
      </c>
      <c r="J15" s="328">
        <f t="shared" ref="J15:K15" si="9">J16+J17+J18+J19</f>
        <v>0</v>
      </c>
      <c r="K15" s="328">
        <f t="shared" si="9"/>
        <v>0</v>
      </c>
      <c r="L15" s="317">
        <f t="shared" si="7"/>
        <v>0</v>
      </c>
      <c r="M15" s="328">
        <f>M16+M17+M18+M19</f>
        <v>0</v>
      </c>
      <c r="N15" s="328">
        <f>N16+N17+N18+N19</f>
        <v>0</v>
      </c>
      <c r="O15" s="328">
        <f>O16+O17+O18+O19</f>
        <v>0</v>
      </c>
      <c r="P15" s="319">
        <f>0</f>
        <v>0</v>
      </c>
      <c r="Q15" s="328">
        <f>Q16+Q17+Q18+Q19</f>
        <v>0</v>
      </c>
      <c r="R15" s="317">
        <f t="shared" si="4"/>
        <v>0</v>
      </c>
      <c r="S15" s="472">
        <f>IF(Таблица1001!$I$9=0,0,(H15*1000/Таблица1001!$I$9))</f>
        <v>0</v>
      </c>
      <c r="T15" s="472">
        <f>IF(Таблица1001!$I$9=0,0,(M15*1000/Таблица1001!$I$9))</f>
        <v>0</v>
      </c>
      <c r="U15" s="472">
        <f>IF(Таблица1001!$I$9=0,0,(R15*1000/Таблица1001!$I$9))</f>
        <v>0</v>
      </c>
      <c r="V15" s="472">
        <f t="shared" si="5"/>
        <v>0</v>
      </c>
    </row>
    <row r="16" spans="1:22" x14ac:dyDescent="0.15">
      <c r="A16" s="337" t="s">
        <v>1366</v>
      </c>
      <c r="B16" s="506" t="s">
        <v>1363</v>
      </c>
      <c r="C16" s="349" t="s">
        <v>1427</v>
      </c>
      <c r="D16" s="300"/>
      <c r="E16" s="316"/>
      <c r="F16" s="316"/>
      <c r="G16" s="316"/>
      <c r="H16" s="317">
        <f t="shared" si="6"/>
        <v>0</v>
      </c>
      <c r="I16" s="311"/>
      <c r="J16" s="311"/>
      <c r="K16" s="311"/>
      <c r="L16" s="317">
        <f t="shared" si="7"/>
        <v>0</v>
      </c>
      <c r="M16" s="319"/>
      <c r="N16" s="319"/>
      <c r="O16" s="319"/>
      <c r="P16" s="319">
        <f>0</f>
        <v>0</v>
      </c>
      <c r="Q16" s="319"/>
      <c r="R16" s="317">
        <f t="shared" si="4"/>
        <v>0</v>
      </c>
      <c r="S16" s="472">
        <f>IF(Таблица1001!$I$9=0,0,(H16*1000/Таблица1001!$I$9))</f>
        <v>0</v>
      </c>
      <c r="T16" s="472">
        <f>IF(Таблица1001!$I$9=0,0,(M16*1000/Таблица1001!$I$9))</f>
        <v>0</v>
      </c>
      <c r="U16" s="472">
        <f>IF(Таблица1001!$I$9=0,0,(R16*1000/Таблица1001!$I$9))</f>
        <v>0</v>
      </c>
      <c r="V16" s="472">
        <f t="shared" si="5"/>
        <v>0</v>
      </c>
    </row>
    <row r="17" spans="1:22" x14ac:dyDescent="0.15">
      <c r="A17" s="337" t="s">
        <v>1367</v>
      </c>
      <c r="B17" s="506" t="s">
        <v>1364</v>
      </c>
      <c r="C17" s="349" t="s">
        <v>1428</v>
      </c>
      <c r="D17" s="300"/>
      <c r="E17" s="316"/>
      <c r="F17" s="316"/>
      <c r="G17" s="316"/>
      <c r="H17" s="317">
        <f t="shared" si="6"/>
        <v>0</v>
      </c>
      <c r="I17" s="311"/>
      <c r="J17" s="311"/>
      <c r="K17" s="311"/>
      <c r="L17" s="317">
        <f t="shared" si="7"/>
        <v>0</v>
      </c>
      <c r="M17" s="319"/>
      <c r="N17" s="319"/>
      <c r="O17" s="319"/>
      <c r="P17" s="319">
        <f>0</f>
        <v>0</v>
      </c>
      <c r="Q17" s="319"/>
      <c r="R17" s="317">
        <f t="shared" si="4"/>
        <v>0</v>
      </c>
      <c r="S17" s="472">
        <f>IF(Таблица1001!$I$9=0,0,(H17*1000/Таблица1001!$I$9))</f>
        <v>0</v>
      </c>
      <c r="T17" s="472">
        <f>IF(Таблица1001!$I$9=0,0,(M17*1000/Таблица1001!$I$9))</f>
        <v>0</v>
      </c>
      <c r="U17" s="472">
        <f>IF(Таблица1001!$I$9=0,0,(R17*1000/Таблица1001!$I$9))</f>
        <v>0</v>
      </c>
      <c r="V17" s="472">
        <f t="shared" si="5"/>
        <v>0</v>
      </c>
    </row>
    <row r="18" spans="1:22" x14ac:dyDescent="0.15">
      <c r="A18" s="337" t="s">
        <v>1368</v>
      </c>
      <c r="B18" s="506" t="s">
        <v>1365</v>
      </c>
      <c r="C18" s="349" t="s">
        <v>1429</v>
      </c>
      <c r="D18" s="300"/>
      <c r="E18" s="316"/>
      <c r="F18" s="316"/>
      <c r="G18" s="316"/>
      <c r="H18" s="317">
        <f t="shared" si="6"/>
        <v>0</v>
      </c>
      <c r="I18" s="311"/>
      <c r="J18" s="311"/>
      <c r="K18" s="311"/>
      <c r="L18" s="317">
        <f t="shared" si="7"/>
        <v>0</v>
      </c>
      <c r="M18" s="319"/>
      <c r="N18" s="319"/>
      <c r="O18" s="319"/>
      <c r="P18" s="319">
        <f>0</f>
        <v>0</v>
      </c>
      <c r="Q18" s="319"/>
      <c r="R18" s="317">
        <f t="shared" si="4"/>
        <v>0</v>
      </c>
      <c r="S18" s="472">
        <f>IF(Таблица1001!$I$9=0,0,(H18*1000/Таблица1001!$I$9))</f>
        <v>0</v>
      </c>
      <c r="T18" s="472">
        <f>IF(Таблица1001!$I$9=0,0,(M18*1000/Таблица1001!$I$9))</f>
        <v>0</v>
      </c>
      <c r="U18" s="472">
        <f>IF(Таблица1001!$I$9=0,0,(R18*1000/Таблица1001!$I$9))</f>
        <v>0</v>
      </c>
      <c r="V18" s="472">
        <f t="shared" si="5"/>
        <v>0</v>
      </c>
    </row>
    <row r="19" spans="1:22" ht="21" x14ac:dyDescent="0.15">
      <c r="A19" s="337" t="s">
        <v>1694</v>
      </c>
      <c r="B19" s="506" t="s">
        <v>1432</v>
      </c>
      <c r="C19" s="349" t="s">
        <v>1430</v>
      </c>
      <c r="D19" s="300"/>
      <c r="E19" s="316"/>
      <c r="F19" s="316"/>
      <c r="G19" s="316"/>
      <c r="H19" s="317">
        <f t="shared" si="6"/>
        <v>0</v>
      </c>
      <c r="I19" s="311"/>
      <c r="J19" s="311"/>
      <c r="K19" s="311"/>
      <c r="L19" s="317">
        <f t="shared" si="7"/>
        <v>0</v>
      </c>
      <c r="M19" s="319"/>
      <c r="N19" s="319"/>
      <c r="O19" s="319"/>
      <c r="P19" s="319">
        <f>0</f>
        <v>0</v>
      </c>
      <c r="Q19" s="319"/>
      <c r="R19" s="317">
        <f t="shared" si="4"/>
        <v>0</v>
      </c>
      <c r="S19" s="472">
        <f>IF(Таблица1001!$I$9=0,0,(H19*1000/Таблица1001!$I$9))</f>
        <v>0</v>
      </c>
      <c r="T19" s="472">
        <f>IF(Таблица1001!$I$9=0,0,(M19*1000/Таблица1001!$I$9))</f>
        <v>0</v>
      </c>
      <c r="U19" s="472">
        <f>IF(Таблица1001!$I$9=0,0,(R19*1000/Таблица1001!$I$9))</f>
        <v>0</v>
      </c>
      <c r="V19" s="472">
        <f t="shared" si="5"/>
        <v>0</v>
      </c>
    </row>
    <row r="20" spans="1:22" s="119" customFormat="1" x14ac:dyDescent="0.15">
      <c r="A20" s="336" t="s">
        <v>665</v>
      </c>
      <c r="B20" s="99" t="s">
        <v>197</v>
      </c>
      <c r="C20" s="355" t="s">
        <v>134</v>
      </c>
      <c r="D20" s="341" t="s">
        <v>757</v>
      </c>
      <c r="E20" s="317">
        <f>E21+E23</f>
        <v>0</v>
      </c>
      <c r="F20" s="317">
        <f>F21+F23</f>
        <v>0</v>
      </c>
      <c r="G20" s="317">
        <f>G21+G23</f>
        <v>0</v>
      </c>
      <c r="H20" s="317">
        <f t="shared" si="6"/>
        <v>0</v>
      </c>
      <c r="I20" s="317">
        <f>I21+I23</f>
        <v>0</v>
      </c>
      <c r="J20" s="317">
        <f>J21+J23</f>
        <v>0</v>
      </c>
      <c r="K20" s="317">
        <f>K21+K23</f>
        <v>0</v>
      </c>
      <c r="L20" s="317">
        <f t="shared" si="7"/>
        <v>0</v>
      </c>
      <c r="M20" s="317">
        <f>M21+M23</f>
        <v>0</v>
      </c>
      <c r="N20" s="317">
        <f>N21+N23</f>
        <v>0</v>
      </c>
      <c r="O20" s="317">
        <f>O21+O23</f>
        <v>0</v>
      </c>
      <c r="P20" s="319">
        <f>0</f>
        <v>0</v>
      </c>
      <c r="Q20" s="317">
        <f>Q21+Q23</f>
        <v>0</v>
      </c>
      <c r="R20" s="317">
        <f t="shared" si="4"/>
        <v>0</v>
      </c>
      <c r="S20" s="472">
        <f>IF(Таблица1001!$I$9=0,0,(H20*1000/Таблица1001!$I$9))</f>
        <v>0</v>
      </c>
      <c r="T20" s="472">
        <f>IF(Таблица1001!$I$9=0,0,(M20*1000/Таблица1001!$I$9))</f>
        <v>0</v>
      </c>
      <c r="U20" s="472">
        <f>IF(Таблица1001!$I$9=0,0,(R20*1000/Таблица1001!$I$9))</f>
        <v>0</v>
      </c>
      <c r="V20" s="472">
        <f t="shared" si="5"/>
        <v>0</v>
      </c>
    </row>
    <row r="21" spans="1:22" x14ac:dyDescent="0.15">
      <c r="A21" s="337" t="s">
        <v>282</v>
      </c>
      <c r="B21" s="506" t="s">
        <v>278</v>
      </c>
      <c r="C21" s="349" t="s">
        <v>166</v>
      </c>
      <c r="D21" s="300" t="s">
        <v>1737</v>
      </c>
      <c r="E21" s="316"/>
      <c r="F21" s="316"/>
      <c r="G21" s="316"/>
      <c r="H21" s="317">
        <f t="shared" si="6"/>
        <v>0</v>
      </c>
      <c r="I21" s="311"/>
      <c r="J21" s="311"/>
      <c r="K21" s="311"/>
      <c r="L21" s="317">
        <f t="shared" si="7"/>
        <v>0</v>
      </c>
      <c r="M21" s="319"/>
      <c r="N21" s="319"/>
      <c r="O21" s="319"/>
      <c r="P21" s="319">
        <f>0</f>
        <v>0</v>
      </c>
      <c r="Q21" s="319"/>
      <c r="R21" s="317">
        <f t="shared" si="4"/>
        <v>0</v>
      </c>
      <c r="S21" s="472">
        <f>IF(Таблица1001!$I$9=0,0,(H21*1000/Таблица1001!$I$9))</f>
        <v>0</v>
      </c>
      <c r="T21" s="472">
        <f>IF(Таблица1001!$I$9=0,0,(M21*1000/Таблица1001!$I$9))</f>
        <v>0</v>
      </c>
      <c r="U21" s="472">
        <f>IF(Таблица1001!$I$9=0,0,(R21*1000/Таблица1001!$I$9))</f>
        <v>0</v>
      </c>
      <c r="V21" s="472">
        <f t="shared" si="5"/>
        <v>0</v>
      </c>
    </row>
    <row r="22" spans="1:22" ht="21" x14ac:dyDescent="0.15">
      <c r="A22" s="337" t="s">
        <v>666</v>
      </c>
      <c r="B22" s="508" t="s">
        <v>505</v>
      </c>
      <c r="C22" s="349" t="s">
        <v>506</v>
      </c>
      <c r="D22" s="300" t="s">
        <v>507</v>
      </c>
      <c r="E22" s="316"/>
      <c r="F22" s="316"/>
      <c r="G22" s="316"/>
      <c r="H22" s="317">
        <f t="shared" si="6"/>
        <v>0</v>
      </c>
      <c r="I22" s="311"/>
      <c r="J22" s="311"/>
      <c r="K22" s="311"/>
      <c r="L22" s="317">
        <f t="shared" si="7"/>
        <v>0</v>
      </c>
      <c r="M22" s="319"/>
      <c r="N22" s="319"/>
      <c r="O22" s="319"/>
      <c r="P22" s="319">
        <f>0</f>
        <v>0</v>
      </c>
      <c r="Q22" s="319"/>
      <c r="R22" s="317">
        <f t="shared" si="4"/>
        <v>0</v>
      </c>
      <c r="S22" s="472">
        <f>IF(Таблица1001!$I$9=0,0,(H22*1000/Таблица1001!$I$9))</f>
        <v>0</v>
      </c>
      <c r="T22" s="472">
        <f>IF(Таблица1001!$I$9=0,0,(M22*1000/Таблица1001!$I$9))</f>
        <v>0</v>
      </c>
      <c r="U22" s="472">
        <f>IF(Таблица1001!$I$9=0,0,(R22*1000/Таблица1001!$I$9))</f>
        <v>0</v>
      </c>
      <c r="V22" s="472">
        <f t="shared" si="5"/>
        <v>0</v>
      </c>
    </row>
    <row r="23" spans="1:22" x14ac:dyDescent="0.15">
      <c r="A23" s="337" t="s">
        <v>788</v>
      </c>
      <c r="B23" s="508" t="s">
        <v>508</v>
      </c>
      <c r="C23" s="349" t="s">
        <v>509</v>
      </c>
      <c r="D23" s="300" t="s">
        <v>510</v>
      </c>
      <c r="E23" s="316"/>
      <c r="F23" s="316"/>
      <c r="G23" s="316"/>
      <c r="H23" s="317">
        <f t="shared" si="6"/>
        <v>0</v>
      </c>
      <c r="I23" s="311"/>
      <c r="J23" s="311"/>
      <c r="K23" s="311"/>
      <c r="L23" s="317">
        <f t="shared" si="7"/>
        <v>0</v>
      </c>
      <c r="M23" s="319"/>
      <c r="N23" s="319"/>
      <c r="O23" s="319"/>
      <c r="P23" s="319">
        <f>0</f>
        <v>0</v>
      </c>
      <c r="Q23" s="319"/>
      <c r="R23" s="317">
        <f t="shared" si="4"/>
        <v>0</v>
      </c>
      <c r="S23" s="472">
        <f>IF(Таблица1001!$I$9=0,0,(H23*1000/Таблица1001!$I$9))</f>
        <v>0</v>
      </c>
      <c r="T23" s="472">
        <f>IF(Таблица1001!$I$9=0,0,(M23*1000/Таблица1001!$I$9))</f>
        <v>0</v>
      </c>
      <c r="U23" s="472">
        <f>IF(Таблица1001!$I$9=0,0,(R23*1000/Таблица1001!$I$9))</f>
        <v>0</v>
      </c>
      <c r="V23" s="472">
        <f t="shared" si="5"/>
        <v>0</v>
      </c>
    </row>
    <row r="24" spans="1:22" x14ac:dyDescent="0.15">
      <c r="A24" s="337" t="s">
        <v>1073</v>
      </c>
      <c r="B24" s="506" t="s">
        <v>1077</v>
      </c>
      <c r="C24" s="349" t="s">
        <v>1074</v>
      </c>
      <c r="D24" s="300" t="s">
        <v>1075</v>
      </c>
      <c r="E24" s="316"/>
      <c r="F24" s="316"/>
      <c r="G24" s="308"/>
      <c r="H24" s="317">
        <f t="shared" si="6"/>
        <v>0</v>
      </c>
      <c r="I24" s="311"/>
      <c r="J24" s="311"/>
      <c r="K24" s="311"/>
      <c r="L24" s="317">
        <f t="shared" si="7"/>
        <v>0</v>
      </c>
      <c r="M24" s="319"/>
      <c r="N24" s="319"/>
      <c r="O24" s="319"/>
      <c r="P24" s="319">
        <f>0</f>
        <v>0</v>
      </c>
      <c r="Q24" s="319"/>
      <c r="R24" s="317">
        <f t="shared" si="4"/>
        <v>0</v>
      </c>
      <c r="S24" s="472">
        <f>IF(Таблица1001!$I$9=0,0,(H24*1000/Таблица1001!$I$9))</f>
        <v>0</v>
      </c>
      <c r="T24" s="472">
        <f>IF(Таблица1001!$I$9=0,0,(M24*1000/Таблица1001!$I$9))</f>
        <v>0</v>
      </c>
      <c r="U24" s="472">
        <f>IF(Таблица1001!$I$9=0,0,(R24*1000/Таблица1001!$I$9))</f>
        <v>0</v>
      </c>
      <c r="V24" s="472">
        <f t="shared" si="5"/>
        <v>0</v>
      </c>
    </row>
    <row r="25" spans="1:22" s="119" customFormat="1" ht="21" x14ac:dyDescent="0.15">
      <c r="A25" s="336" t="s">
        <v>667</v>
      </c>
      <c r="B25" s="99" t="s">
        <v>198</v>
      </c>
      <c r="C25" s="355" t="s">
        <v>135</v>
      </c>
      <c r="D25" s="341" t="s">
        <v>25</v>
      </c>
      <c r="E25" s="343">
        <f>E26+E28+E31+E33</f>
        <v>0</v>
      </c>
      <c r="F25" s="317"/>
      <c r="G25" s="343">
        <f>G26+G28+G31+G33</f>
        <v>0</v>
      </c>
      <c r="H25" s="317">
        <f t="shared" si="6"/>
        <v>0</v>
      </c>
      <c r="I25" s="343">
        <f t="shared" ref="I25:K25" si="10">I26+I28+I31+I33</f>
        <v>0</v>
      </c>
      <c r="J25" s="343">
        <f t="shared" si="10"/>
        <v>0</v>
      </c>
      <c r="K25" s="343">
        <f t="shared" si="10"/>
        <v>0</v>
      </c>
      <c r="L25" s="317">
        <f t="shared" si="7"/>
        <v>0</v>
      </c>
      <c r="M25" s="343">
        <f t="shared" ref="M25:O25" si="11">M26+M28+M31+M33</f>
        <v>0</v>
      </c>
      <c r="N25" s="343">
        <f t="shared" si="11"/>
        <v>0</v>
      </c>
      <c r="O25" s="343">
        <f t="shared" si="11"/>
        <v>0</v>
      </c>
      <c r="P25" s="319">
        <f>0</f>
        <v>0</v>
      </c>
      <c r="Q25" s="343">
        <f>Q26+Q28+Q31+Q33</f>
        <v>0</v>
      </c>
      <c r="R25" s="317">
        <f t="shared" si="4"/>
        <v>0</v>
      </c>
      <c r="S25" s="472">
        <f>IF(Таблица1001!$I$9=0,0,(H25*1000/Таблица1001!$I$9))</f>
        <v>0</v>
      </c>
      <c r="T25" s="472">
        <f>IF(Таблица1001!$I$9=0,0,(M25*1000/Таблица1001!$I$9))</f>
        <v>0</v>
      </c>
      <c r="U25" s="472">
        <f>IF(Таблица1001!$I$9=0,0,(R25*1000/Таблица1001!$I$9))</f>
        <v>0</v>
      </c>
      <c r="V25" s="472">
        <f t="shared" si="5"/>
        <v>0</v>
      </c>
    </row>
    <row r="26" spans="1:22" x14ac:dyDescent="0.15">
      <c r="A26" s="337" t="s">
        <v>668</v>
      </c>
      <c r="B26" s="508" t="s">
        <v>199</v>
      </c>
      <c r="C26" s="349" t="s">
        <v>65</v>
      </c>
      <c r="D26" s="300" t="s">
        <v>26</v>
      </c>
      <c r="E26" s="316"/>
      <c r="F26" s="316"/>
      <c r="G26" s="316"/>
      <c r="H26" s="317">
        <f t="shared" si="6"/>
        <v>0</v>
      </c>
      <c r="I26" s="311"/>
      <c r="J26" s="311"/>
      <c r="K26" s="311"/>
      <c r="L26" s="317">
        <f t="shared" si="7"/>
        <v>0</v>
      </c>
      <c r="M26" s="319"/>
      <c r="N26" s="319"/>
      <c r="O26" s="319"/>
      <c r="P26" s="319">
        <f>0</f>
        <v>0</v>
      </c>
      <c r="Q26" s="319"/>
      <c r="R26" s="317">
        <f t="shared" si="4"/>
        <v>0</v>
      </c>
      <c r="S26" s="472">
        <f>IF(Таблица1001!$I$9=0,0,(H26*1000/Таблица1001!$I$9))</f>
        <v>0</v>
      </c>
      <c r="T26" s="472">
        <f>IF(Таблица1001!$I$9=0,0,(M26*1000/Таблица1001!$I$9))</f>
        <v>0</v>
      </c>
      <c r="U26" s="472">
        <f>IF(Таблица1001!$I$9=0,0,(R26*1000/Таблица1001!$I$9))</f>
        <v>0</v>
      </c>
      <c r="V26" s="472">
        <f t="shared" si="5"/>
        <v>0</v>
      </c>
    </row>
    <row r="27" spans="1:22" x14ac:dyDescent="0.15">
      <c r="A27" s="337" t="s">
        <v>669</v>
      </c>
      <c r="B27" s="506" t="s">
        <v>511</v>
      </c>
      <c r="C27" s="349" t="s">
        <v>512</v>
      </c>
      <c r="D27" s="300" t="s">
        <v>513</v>
      </c>
      <c r="E27" s="316"/>
      <c r="F27" s="316"/>
      <c r="G27" s="316"/>
      <c r="H27" s="317">
        <f t="shared" si="6"/>
        <v>0</v>
      </c>
      <c r="I27" s="311"/>
      <c r="J27" s="311"/>
      <c r="K27" s="311"/>
      <c r="L27" s="317">
        <f t="shared" si="7"/>
        <v>0</v>
      </c>
      <c r="M27" s="319"/>
      <c r="N27" s="319"/>
      <c r="O27" s="319"/>
      <c r="P27" s="319">
        <f>0</f>
        <v>0</v>
      </c>
      <c r="Q27" s="319"/>
      <c r="R27" s="317">
        <f t="shared" si="4"/>
        <v>0</v>
      </c>
      <c r="S27" s="472">
        <f>IF(Таблица1001!$I$9=0,0,(H27*1000/Таблица1001!$I$9))</f>
        <v>0</v>
      </c>
      <c r="T27" s="472">
        <f>IF(Таблица1001!$I$9=0,0,(M27*1000/Таблица1001!$I$9))</f>
        <v>0</v>
      </c>
      <c r="U27" s="472">
        <f>IF(Таблица1001!$I$9=0,0,(R27*1000/Таблица1001!$I$9))</f>
        <v>0</v>
      </c>
      <c r="V27" s="472">
        <f t="shared" si="5"/>
        <v>0</v>
      </c>
    </row>
    <row r="28" spans="1:22" ht="21" x14ac:dyDescent="0.15">
      <c r="A28" s="337" t="s">
        <v>670</v>
      </c>
      <c r="B28" s="506" t="s">
        <v>200</v>
      </c>
      <c r="C28" s="349" t="s">
        <v>66</v>
      </c>
      <c r="D28" s="300" t="s">
        <v>623</v>
      </c>
      <c r="E28" s="316"/>
      <c r="F28" s="316"/>
      <c r="G28" s="316"/>
      <c r="H28" s="317">
        <f t="shared" si="6"/>
        <v>0</v>
      </c>
      <c r="I28" s="311"/>
      <c r="J28" s="311"/>
      <c r="K28" s="311"/>
      <c r="L28" s="317">
        <f t="shared" si="7"/>
        <v>0</v>
      </c>
      <c r="M28" s="319"/>
      <c r="N28" s="319"/>
      <c r="O28" s="319"/>
      <c r="P28" s="319">
        <f>0</f>
        <v>0</v>
      </c>
      <c r="Q28" s="319"/>
      <c r="R28" s="317">
        <f t="shared" si="4"/>
        <v>0</v>
      </c>
      <c r="S28" s="472">
        <f>IF(Таблица1001!$I$9=0,0,(H28*1000/Таблица1001!$I$9))</f>
        <v>0</v>
      </c>
      <c r="T28" s="472">
        <f>IF(Таблица1001!$I$9=0,0,(M28*1000/Таблица1001!$I$9))</f>
        <v>0</v>
      </c>
      <c r="U28" s="472">
        <f>IF(Таблица1001!$I$9=0,0,(R28*1000/Таблица1001!$I$9))</f>
        <v>0</v>
      </c>
      <c r="V28" s="472">
        <f t="shared" si="5"/>
        <v>0</v>
      </c>
    </row>
    <row r="29" spans="1:22" ht="11.25" customHeight="1" x14ac:dyDescent="0.15">
      <c r="A29" s="337" t="s">
        <v>1738</v>
      </c>
      <c r="B29" s="506" t="s">
        <v>201</v>
      </c>
      <c r="C29" s="349" t="s">
        <v>67</v>
      </c>
      <c r="D29" s="300" t="s">
        <v>758</v>
      </c>
      <c r="E29" s="316"/>
      <c r="F29" s="316"/>
      <c r="G29" s="316"/>
      <c r="H29" s="317">
        <f t="shared" si="6"/>
        <v>0</v>
      </c>
      <c r="I29" s="311"/>
      <c r="J29" s="311"/>
      <c r="K29" s="311"/>
      <c r="L29" s="317">
        <f t="shared" si="7"/>
        <v>0</v>
      </c>
      <c r="M29" s="319"/>
      <c r="N29" s="319"/>
      <c r="O29" s="319"/>
      <c r="P29" s="319">
        <f>0</f>
        <v>0</v>
      </c>
      <c r="Q29" s="319"/>
      <c r="R29" s="317">
        <f t="shared" si="4"/>
        <v>0</v>
      </c>
      <c r="S29" s="472">
        <f>IF(Таблица1001!$I$9=0,0,(H29*1000/Таблица1001!$I$9))</f>
        <v>0</v>
      </c>
      <c r="T29" s="472">
        <f>IF(Таблица1001!$I$9=0,0,(M29*1000/Таблица1001!$I$9))</f>
        <v>0</v>
      </c>
      <c r="U29" s="472">
        <f>IF(Таблица1001!$I$9=0,0,(R29*1000/Таблица1001!$I$9))</f>
        <v>0</v>
      </c>
      <c r="V29" s="472">
        <f t="shared" si="5"/>
        <v>0</v>
      </c>
    </row>
    <row r="30" spans="1:22" ht="11.25" customHeight="1" x14ac:dyDescent="0.15">
      <c r="A30" s="578" t="s">
        <v>1741</v>
      </c>
      <c r="B30" s="314" t="s">
        <v>1739</v>
      </c>
      <c r="C30" s="572" t="s">
        <v>1740</v>
      </c>
      <c r="D30" s="574" t="s">
        <v>1742</v>
      </c>
      <c r="E30" s="575"/>
      <c r="F30" s="575"/>
      <c r="G30" s="575"/>
      <c r="H30" s="576">
        <f t="shared" si="6"/>
        <v>0</v>
      </c>
      <c r="I30" s="573"/>
      <c r="J30" s="573"/>
      <c r="K30" s="573"/>
      <c r="L30" s="576">
        <f t="shared" si="7"/>
        <v>0</v>
      </c>
      <c r="M30" s="577"/>
      <c r="N30" s="577"/>
      <c r="O30" s="577"/>
      <c r="P30" s="577"/>
      <c r="Q30" s="577"/>
      <c r="R30" s="576">
        <f t="shared" ref="R30" si="12">L30-Q30</f>
        <v>0</v>
      </c>
      <c r="S30" s="579">
        <f>IF(Таблица1001!$I$9=0,0,(H30*1000/Таблица1001!$I$9))</f>
        <v>0</v>
      </c>
      <c r="T30" s="579">
        <f>IF(Таблица1001!$I$9=0,0,(M30*1000/Таблица1001!$I$9))</f>
        <v>0</v>
      </c>
      <c r="U30" s="579">
        <f>IF(Таблица1001!$I$9=0,0,(R30*1000/Таблица1001!$I$9))</f>
        <v>0</v>
      </c>
      <c r="V30" s="579">
        <f t="shared" ref="V30" si="13">IF(M30=0,0,N30*100/M30)</f>
        <v>0</v>
      </c>
    </row>
    <row r="31" spans="1:22" x14ac:dyDescent="0.15">
      <c r="A31" s="337" t="s">
        <v>671</v>
      </c>
      <c r="B31" s="506" t="s">
        <v>202</v>
      </c>
      <c r="C31" s="349" t="s">
        <v>68</v>
      </c>
      <c r="D31" s="300" t="s">
        <v>27</v>
      </c>
      <c r="E31" s="316"/>
      <c r="F31" s="316"/>
      <c r="G31" s="316"/>
      <c r="H31" s="317">
        <f t="shared" si="6"/>
        <v>0</v>
      </c>
      <c r="I31" s="311"/>
      <c r="J31" s="311"/>
      <c r="K31" s="311"/>
      <c r="L31" s="317">
        <f t="shared" si="7"/>
        <v>0</v>
      </c>
      <c r="M31" s="319"/>
      <c r="N31" s="319"/>
      <c r="O31" s="319"/>
      <c r="P31" s="319">
        <f>0</f>
        <v>0</v>
      </c>
      <c r="Q31" s="319"/>
      <c r="R31" s="317">
        <f t="shared" si="4"/>
        <v>0</v>
      </c>
      <c r="S31" s="472">
        <f>IF(Таблица1001!$I$9=0,0,(H31*1000/Таблица1001!$I$9))</f>
        <v>0</v>
      </c>
      <c r="T31" s="472">
        <f>IF(Таблица1001!$I$9=0,0,(M31*1000/Таблица1001!$I$9))</f>
        <v>0</v>
      </c>
      <c r="U31" s="472">
        <f>IF(Таблица1001!$I$9=0,0,(R31*1000/Таблица1001!$I$9))</f>
        <v>0</v>
      </c>
      <c r="V31" s="472">
        <f t="shared" si="5"/>
        <v>0</v>
      </c>
    </row>
    <row r="32" spans="1:22" ht="31.5" x14ac:dyDescent="0.15">
      <c r="A32" s="586" t="s">
        <v>1746</v>
      </c>
      <c r="B32" s="314" t="s">
        <v>1743</v>
      </c>
      <c r="C32" s="580" t="s">
        <v>1744</v>
      </c>
      <c r="D32" s="582" t="s">
        <v>1745</v>
      </c>
      <c r="E32" s="583"/>
      <c r="F32" s="583"/>
      <c r="G32" s="583"/>
      <c r="H32" s="584">
        <f t="shared" si="6"/>
        <v>0</v>
      </c>
      <c r="I32" s="581"/>
      <c r="J32" s="581"/>
      <c r="K32" s="581"/>
      <c r="L32" s="584">
        <f t="shared" si="7"/>
        <v>0</v>
      </c>
      <c r="M32" s="585"/>
      <c r="N32" s="585"/>
      <c r="O32" s="585"/>
      <c r="P32" s="585"/>
      <c r="Q32" s="585"/>
      <c r="R32" s="584">
        <f t="shared" ref="R32" si="14">L32-Q32</f>
        <v>0</v>
      </c>
      <c r="S32" s="587">
        <f>IF(Таблица1001!$I$9=0,0,(H32*1000/Таблица1001!$I$9))</f>
        <v>0</v>
      </c>
      <c r="T32" s="587">
        <f>IF(Таблица1001!$I$9=0,0,(M32*1000/Таблица1001!$I$9))</f>
        <v>0</v>
      </c>
      <c r="U32" s="587">
        <f>IF(Таблица1001!$I$9=0,0,(R32*1000/Таблица1001!$I$9))</f>
        <v>0</v>
      </c>
      <c r="V32" s="587">
        <f t="shared" ref="V32" si="15">IF(M32=0,0,N32*100/M32)</f>
        <v>0</v>
      </c>
    </row>
    <row r="33" spans="1:22" x14ac:dyDescent="0.15">
      <c r="A33" s="337" t="s">
        <v>1433</v>
      </c>
      <c r="B33" s="506" t="s">
        <v>1434</v>
      </c>
      <c r="C33" s="349" t="s">
        <v>1435</v>
      </c>
      <c r="D33" s="300"/>
      <c r="E33" s="316"/>
      <c r="F33" s="316"/>
      <c r="G33" s="316"/>
      <c r="H33" s="317">
        <f t="shared" si="6"/>
        <v>0</v>
      </c>
      <c r="I33" s="311"/>
      <c r="J33" s="311"/>
      <c r="K33" s="311"/>
      <c r="L33" s="317">
        <f t="shared" si="7"/>
        <v>0</v>
      </c>
      <c r="M33" s="319"/>
      <c r="N33" s="319"/>
      <c r="O33" s="319"/>
      <c r="P33" s="319">
        <f>0</f>
        <v>0</v>
      </c>
      <c r="Q33" s="319"/>
      <c r="R33" s="317">
        <f t="shared" si="4"/>
        <v>0</v>
      </c>
      <c r="S33" s="472">
        <f>IF(Таблица1001!$I$9=0,0,(H33*1000/Таблица1001!$I$9))</f>
        <v>0</v>
      </c>
      <c r="T33" s="472">
        <f>IF(Таблица1001!$I$9=0,0,(M33*1000/Таблица1001!$I$9))</f>
        <v>0</v>
      </c>
      <c r="U33" s="472">
        <f>IF(Таблица1001!$I$9=0,0,(R33*1000/Таблица1001!$I$9))</f>
        <v>0</v>
      </c>
      <c r="V33" s="472">
        <f t="shared" si="5"/>
        <v>0</v>
      </c>
    </row>
    <row r="34" spans="1:22" s="119" customFormat="1" ht="21" x14ac:dyDescent="0.15">
      <c r="A34" s="336" t="s">
        <v>672</v>
      </c>
      <c r="B34" s="99" t="s">
        <v>203</v>
      </c>
      <c r="C34" s="355" t="s">
        <v>69</v>
      </c>
      <c r="D34" s="341" t="s">
        <v>759</v>
      </c>
      <c r="E34" s="317">
        <f>E35+E43+E53+E54+E55+E56+E57+E58+E60+E61+E63+E64+E65+E66+E67+E68</f>
        <v>0</v>
      </c>
      <c r="F34" s="317"/>
      <c r="G34" s="317">
        <f>G35+G43+G53+G54+G55+G56+G57+G58+G60+G61+G63+G64+G65+G66+G67+G68</f>
        <v>0</v>
      </c>
      <c r="H34" s="317">
        <f t="shared" si="6"/>
        <v>0</v>
      </c>
      <c r="I34" s="317">
        <f t="shared" ref="I34:K34" si="16">I35+I43+I53+I54+I55+I56+I57+I58+I60+I61+I63+I64+I65+I66+I67+I68</f>
        <v>0</v>
      </c>
      <c r="J34" s="342">
        <f>J35+J43+J53+J54+J55+J56+J57+J58+J60+J61+J63+J64+J65+J66+J67+J68+J59</f>
        <v>0</v>
      </c>
      <c r="K34" s="342">
        <f>K35+K43+K53+K54+K55+K56+K57+K58+K60+K61+K63+K64+K65+K66+K67+K68+K59</f>
        <v>0</v>
      </c>
      <c r="L34" s="317">
        <f t="shared" si="7"/>
        <v>0</v>
      </c>
      <c r="M34" s="317">
        <f>M35+M43+M53+M54+M55+M56+M57+M58+M60+M61+M63+M64+M65+M66+M67+M68+M59</f>
        <v>0</v>
      </c>
      <c r="N34" s="317">
        <f>N35+N43+N53+N54+N55+N56+N57+N58+N60+N61+N63+N64+N65+N66+N67+N68+N59</f>
        <v>0</v>
      </c>
      <c r="O34" s="317">
        <f>O35+O43+O53+O54+O55+O56+O57+O58+O60+O61+O63+O64+O65+O66+O67+O68+O59</f>
        <v>0</v>
      </c>
      <c r="P34" s="319">
        <f>0</f>
        <v>0</v>
      </c>
      <c r="Q34" s="317">
        <f>Q35+Q43+Q53+Q54+Q55+Q56+Q57+Q58+Q60+Q61+Q63+Q64+Q65+Q66+Q67+Q68+Q59</f>
        <v>0</v>
      </c>
      <c r="R34" s="317">
        <f t="shared" si="4"/>
        <v>0</v>
      </c>
      <c r="S34" s="472">
        <f>IF(Таблица1001!$I$9=0,0,(H34*1000/Таблица1001!$I$9))</f>
        <v>0</v>
      </c>
      <c r="T34" s="472">
        <f>IF(Таблица1001!$I$9=0,0,(M34*1000/Таблица1001!$I$9))</f>
        <v>0</v>
      </c>
      <c r="U34" s="472">
        <f>IF(Таблица1001!$I$9=0,0,(R34*1000/Таблица1001!$I$9))</f>
        <v>0</v>
      </c>
      <c r="V34" s="472">
        <f t="shared" si="5"/>
        <v>0</v>
      </c>
    </row>
    <row r="35" spans="1:22" x14ac:dyDescent="0.15">
      <c r="A35" s="337" t="s">
        <v>638</v>
      </c>
      <c r="B35" s="506" t="s">
        <v>204</v>
      </c>
      <c r="C35" s="356" t="s">
        <v>70</v>
      </c>
      <c r="D35" s="300" t="s">
        <v>603</v>
      </c>
      <c r="E35" s="317">
        <f>E36+E37+E38+E39+E40+E41+E42</f>
        <v>0</v>
      </c>
      <c r="F35" s="317"/>
      <c r="G35" s="317">
        <f>G36+G37+G38+G39+G40+G41+G42</f>
        <v>0</v>
      </c>
      <c r="H35" s="317">
        <f t="shared" si="6"/>
        <v>0</v>
      </c>
      <c r="I35" s="317">
        <f t="shared" ref="I35:K35" si="17">I36+I37+I38+I39+I40+I41+I42</f>
        <v>0</v>
      </c>
      <c r="J35" s="317">
        <f t="shared" si="17"/>
        <v>0</v>
      </c>
      <c r="K35" s="317">
        <f t="shared" si="17"/>
        <v>0</v>
      </c>
      <c r="L35" s="317">
        <f t="shared" si="7"/>
        <v>0</v>
      </c>
      <c r="M35" s="317">
        <f t="shared" ref="M35:O35" si="18">M36+M37+M38+M39+M40+M41+M42</f>
        <v>0</v>
      </c>
      <c r="N35" s="317">
        <f t="shared" si="18"/>
        <v>0</v>
      </c>
      <c r="O35" s="317">
        <f t="shared" si="18"/>
        <v>0</v>
      </c>
      <c r="P35" s="319">
        <f>0</f>
        <v>0</v>
      </c>
      <c r="Q35" s="317">
        <f>Q36+Q37+Q38+Q39+Q40+Q41+Q42</f>
        <v>0</v>
      </c>
      <c r="R35" s="317">
        <f t="shared" si="4"/>
        <v>0</v>
      </c>
      <c r="S35" s="472">
        <f>IF(Таблица1001!$I$9=0,0,(H35*1000/Таблица1001!$I$9))</f>
        <v>0</v>
      </c>
      <c r="T35" s="472">
        <f>IF(Таблица1001!$I$9=0,0,(M35*1000/Таблица1001!$I$9))</f>
        <v>0</v>
      </c>
      <c r="U35" s="472">
        <f>IF(Таблица1001!$I$9=0,0,(R35*1000/Таблица1001!$I$9))</f>
        <v>0</v>
      </c>
      <c r="V35" s="472">
        <f t="shared" si="5"/>
        <v>0</v>
      </c>
    </row>
    <row r="36" spans="1:22" x14ac:dyDescent="0.15">
      <c r="A36" s="337" t="s">
        <v>847</v>
      </c>
      <c r="B36" s="506" t="s">
        <v>285</v>
      </c>
      <c r="C36" s="356" t="s">
        <v>287</v>
      </c>
      <c r="D36" s="300" t="s">
        <v>848</v>
      </c>
      <c r="E36" s="316"/>
      <c r="F36" s="316"/>
      <c r="G36" s="316"/>
      <c r="H36" s="317">
        <f t="shared" si="6"/>
        <v>0</v>
      </c>
      <c r="I36" s="311"/>
      <c r="J36" s="311"/>
      <c r="K36" s="311"/>
      <c r="L36" s="317">
        <f t="shared" si="7"/>
        <v>0</v>
      </c>
      <c r="M36" s="319"/>
      <c r="N36" s="319"/>
      <c r="O36" s="319"/>
      <c r="P36" s="319">
        <f>0</f>
        <v>0</v>
      </c>
      <c r="Q36" s="319"/>
      <c r="R36" s="317">
        <f t="shared" si="4"/>
        <v>0</v>
      </c>
      <c r="S36" s="472">
        <f>IF(Таблица1001!$I$9=0,0,(H36*1000/Таблица1001!$I$9))</f>
        <v>0</v>
      </c>
      <c r="T36" s="472">
        <f>IF(Таблица1001!$I$9=0,0,(M36*1000/Таблица1001!$I$9))</f>
        <v>0</v>
      </c>
      <c r="U36" s="472">
        <f>IF(Таблица1001!$I$9=0,0,(R36*1000/Таблица1001!$I$9))</f>
        <v>0</v>
      </c>
      <c r="V36" s="472">
        <f t="shared" si="5"/>
        <v>0</v>
      </c>
    </row>
    <row r="37" spans="1:22" x14ac:dyDescent="0.15">
      <c r="A37" s="337" t="s">
        <v>849</v>
      </c>
      <c r="B37" s="506" t="s">
        <v>286</v>
      </c>
      <c r="C37" s="356" t="s">
        <v>288</v>
      </c>
      <c r="D37" s="300" t="s">
        <v>852</v>
      </c>
      <c r="E37" s="316"/>
      <c r="F37" s="316"/>
      <c r="G37" s="316"/>
      <c r="H37" s="317">
        <f t="shared" si="6"/>
        <v>0</v>
      </c>
      <c r="I37" s="311"/>
      <c r="J37" s="311"/>
      <c r="K37" s="311"/>
      <c r="L37" s="317">
        <f t="shared" si="7"/>
        <v>0</v>
      </c>
      <c r="M37" s="319"/>
      <c r="N37" s="319"/>
      <c r="O37" s="319"/>
      <c r="P37" s="319">
        <f>0</f>
        <v>0</v>
      </c>
      <c r="Q37" s="319"/>
      <c r="R37" s="317">
        <f t="shared" si="4"/>
        <v>0</v>
      </c>
      <c r="S37" s="472">
        <f>IF(Таблица1001!$I$9=0,0,(H37*1000/Таблица1001!$I$9))</f>
        <v>0</v>
      </c>
      <c r="T37" s="472">
        <f>IF(Таблица1001!$I$9=0,0,(M37*1000/Таблица1001!$I$9))</f>
        <v>0</v>
      </c>
      <c r="U37" s="472">
        <f>IF(Таблица1001!$I$9=0,0,(R37*1000/Таблица1001!$I$9))</f>
        <v>0</v>
      </c>
      <c r="V37" s="472">
        <f t="shared" si="5"/>
        <v>0</v>
      </c>
    </row>
    <row r="38" spans="1:22" ht="21" x14ac:dyDescent="0.15">
      <c r="A38" s="337" t="s">
        <v>850</v>
      </c>
      <c r="B38" s="506" t="s">
        <v>605</v>
      </c>
      <c r="C38" s="356" t="s">
        <v>606</v>
      </c>
      <c r="D38" s="300" t="s">
        <v>853</v>
      </c>
      <c r="E38" s="316"/>
      <c r="F38" s="316"/>
      <c r="G38" s="316"/>
      <c r="H38" s="317">
        <f t="shared" si="6"/>
        <v>0</v>
      </c>
      <c r="I38" s="311"/>
      <c r="J38" s="311"/>
      <c r="K38" s="311"/>
      <c r="L38" s="317">
        <f t="shared" si="7"/>
        <v>0</v>
      </c>
      <c r="M38" s="319"/>
      <c r="N38" s="319"/>
      <c r="O38" s="319"/>
      <c r="P38" s="319">
        <f>0</f>
        <v>0</v>
      </c>
      <c r="Q38" s="319"/>
      <c r="R38" s="317">
        <f t="shared" si="4"/>
        <v>0</v>
      </c>
      <c r="S38" s="472">
        <f>IF(Таблица1001!$I$9=0,0,(H38*1000/Таблица1001!$I$9))</f>
        <v>0</v>
      </c>
      <c r="T38" s="472">
        <f>IF(Таблица1001!$I$9=0,0,(M38*1000/Таблица1001!$I$9))</f>
        <v>0</v>
      </c>
      <c r="U38" s="472">
        <f>IF(Таблица1001!$I$9=0,0,(R38*1000/Таблица1001!$I$9))</f>
        <v>0</v>
      </c>
      <c r="V38" s="472">
        <f t="shared" si="5"/>
        <v>0</v>
      </c>
    </row>
    <row r="39" spans="1:22" x14ac:dyDescent="0.15">
      <c r="A39" s="337" t="s">
        <v>851</v>
      </c>
      <c r="B39" s="506" t="s">
        <v>855</v>
      </c>
      <c r="C39" s="356" t="s">
        <v>856</v>
      </c>
      <c r="D39" s="300" t="s">
        <v>854</v>
      </c>
      <c r="E39" s="316"/>
      <c r="F39" s="316"/>
      <c r="G39" s="316"/>
      <c r="H39" s="317">
        <f t="shared" si="6"/>
        <v>0</v>
      </c>
      <c r="I39" s="311"/>
      <c r="J39" s="311"/>
      <c r="K39" s="311"/>
      <c r="L39" s="317">
        <f t="shared" si="7"/>
        <v>0</v>
      </c>
      <c r="M39" s="319"/>
      <c r="N39" s="319"/>
      <c r="O39" s="319"/>
      <c r="P39" s="319">
        <f>0</f>
        <v>0</v>
      </c>
      <c r="Q39" s="319"/>
      <c r="R39" s="317">
        <f t="shared" si="4"/>
        <v>0</v>
      </c>
      <c r="S39" s="472">
        <f>IF(Таблица1001!$I$9=0,0,(H39*1000/Таблица1001!$I$9))</f>
        <v>0</v>
      </c>
      <c r="T39" s="472">
        <f>IF(Таблица1001!$I$9=0,0,(M39*1000/Таблица1001!$I$9))</f>
        <v>0</v>
      </c>
      <c r="U39" s="472">
        <f>IF(Таблица1001!$I$9=0,0,(R39*1000/Таблица1001!$I$9))</f>
        <v>0</v>
      </c>
      <c r="V39" s="472">
        <f t="shared" si="5"/>
        <v>0</v>
      </c>
    </row>
    <row r="40" spans="1:22" x14ac:dyDescent="0.15">
      <c r="A40" s="337" t="s">
        <v>284</v>
      </c>
      <c r="B40" s="506" t="s">
        <v>857</v>
      </c>
      <c r="C40" s="349" t="s">
        <v>859</v>
      </c>
      <c r="D40" s="300" t="s">
        <v>289</v>
      </c>
      <c r="E40" s="316"/>
      <c r="F40" s="316"/>
      <c r="G40" s="316"/>
      <c r="H40" s="317">
        <f t="shared" si="6"/>
        <v>0</v>
      </c>
      <c r="I40" s="311"/>
      <c r="J40" s="311"/>
      <c r="K40" s="311"/>
      <c r="L40" s="317">
        <f t="shared" si="7"/>
        <v>0</v>
      </c>
      <c r="M40" s="319"/>
      <c r="N40" s="319"/>
      <c r="O40" s="319"/>
      <c r="P40" s="319">
        <f>0</f>
        <v>0</v>
      </c>
      <c r="Q40" s="319"/>
      <c r="R40" s="317">
        <f t="shared" si="4"/>
        <v>0</v>
      </c>
      <c r="S40" s="472">
        <f>IF(Таблица1001!$I$9=0,0,(H40*1000/Таблица1001!$I$9))</f>
        <v>0</v>
      </c>
      <c r="T40" s="472">
        <f>IF(Таблица1001!$I$9=0,0,(M40*1000/Таблица1001!$I$9))</f>
        <v>0</v>
      </c>
      <c r="U40" s="472">
        <f>IF(Таблица1001!$I$9=0,0,(R40*1000/Таблица1001!$I$9))</f>
        <v>0</v>
      </c>
      <c r="V40" s="472">
        <f t="shared" si="5"/>
        <v>0</v>
      </c>
    </row>
    <row r="41" spans="1:22" x14ac:dyDescent="0.15">
      <c r="A41" s="337" t="s">
        <v>604</v>
      </c>
      <c r="B41" s="506" t="s">
        <v>858</v>
      </c>
      <c r="C41" s="349" t="s">
        <v>860</v>
      </c>
      <c r="D41" s="300" t="s">
        <v>571</v>
      </c>
      <c r="E41" s="316"/>
      <c r="F41" s="316"/>
      <c r="G41" s="316"/>
      <c r="H41" s="317">
        <f t="shared" si="6"/>
        <v>0</v>
      </c>
      <c r="I41" s="311"/>
      <c r="J41" s="311"/>
      <c r="K41" s="311"/>
      <c r="L41" s="317">
        <f t="shared" si="7"/>
        <v>0</v>
      </c>
      <c r="M41" s="319"/>
      <c r="N41" s="319"/>
      <c r="O41" s="319"/>
      <c r="P41" s="319">
        <f>0</f>
        <v>0</v>
      </c>
      <c r="Q41" s="319"/>
      <c r="R41" s="317">
        <f t="shared" si="4"/>
        <v>0</v>
      </c>
      <c r="S41" s="472">
        <f>IF(Таблица1001!$I$9=0,0,(H41*1000/Таблица1001!$I$9))</f>
        <v>0</v>
      </c>
      <c r="T41" s="472">
        <f>IF(Таблица1001!$I$9=0,0,(M41*1000/Таблица1001!$I$9))</f>
        <v>0</v>
      </c>
      <c r="U41" s="472">
        <f>IF(Таблица1001!$I$9=0,0,(R41*1000/Таблица1001!$I$9))</f>
        <v>0</v>
      </c>
      <c r="V41" s="472">
        <f t="shared" si="5"/>
        <v>0</v>
      </c>
    </row>
    <row r="42" spans="1:22" x14ac:dyDescent="0.15">
      <c r="A42" s="337" t="s">
        <v>1437</v>
      </c>
      <c r="B42" s="506" t="s">
        <v>1438</v>
      </c>
      <c r="C42" s="349" t="s">
        <v>1436</v>
      </c>
      <c r="D42" s="300"/>
      <c r="E42" s="316"/>
      <c r="F42" s="316"/>
      <c r="G42" s="316"/>
      <c r="H42" s="317">
        <f t="shared" si="6"/>
        <v>0</v>
      </c>
      <c r="I42" s="311"/>
      <c r="J42" s="311"/>
      <c r="K42" s="311"/>
      <c r="L42" s="317">
        <f t="shared" si="7"/>
        <v>0</v>
      </c>
      <c r="M42" s="319"/>
      <c r="N42" s="319"/>
      <c r="O42" s="319"/>
      <c r="P42" s="319">
        <f>0</f>
        <v>0</v>
      </c>
      <c r="Q42" s="319"/>
      <c r="R42" s="317">
        <f t="shared" si="4"/>
        <v>0</v>
      </c>
      <c r="S42" s="472">
        <f>IF(Таблица1001!$I$9=0,0,(H42*1000/Таблица1001!$I$9))</f>
        <v>0</v>
      </c>
      <c r="T42" s="472">
        <f>IF(Таблица1001!$I$9=0,0,(M42*1000/Таблица1001!$I$9))</f>
        <v>0</v>
      </c>
      <c r="U42" s="472">
        <f>IF(Таблица1001!$I$9=0,0,(R42*1000/Таблица1001!$I$9))</f>
        <v>0</v>
      </c>
      <c r="V42" s="472">
        <f t="shared" si="5"/>
        <v>0</v>
      </c>
    </row>
    <row r="43" spans="1:22" x14ac:dyDescent="0.15">
      <c r="A43" s="337" t="s">
        <v>651</v>
      </c>
      <c r="B43" s="506" t="s">
        <v>205</v>
      </c>
      <c r="C43" s="349" t="s">
        <v>71</v>
      </c>
      <c r="D43" s="300" t="s">
        <v>760</v>
      </c>
      <c r="E43" s="317">
        <f>E50+E51+E52</f>
        <v>0</v>
      </c>
      <c r="F43" s="317"/>
      <c r="G43" s="317">
        <f>G50+G51+G52</f>
        <v>0</v>
      </c>
      <c r="H43" s="317">
        <f t="shared" si="6"/>
        <v>0</v>
      </c>
      <c r="I43" s="317">
        <f t="shared" ref="I43:K43" si="19">I50+I51+I52</f>
        <v>0</v>
      </c>
      <c r="J43" s="317">
        <f t="shared" si="19"/>
        <v>0</v>
      </c>
      <c r="K43" s="317">
        <f t="shared" si="19"/>
        <v>0</v>
      </c>
      <c r="L43" s="317">
        <f t="shared" si="7"/>
        <v>0</v>
      </c>
      <c r="M43" s="317">
        <f t="shared" ref="M43:O43" si="20">M50+M51+M52</f>
        <v>0</v>
      </c>
      <c r="N43" s="317">
        <f t="shared" si="20"/>
        <v>0</v>
      </c>
      <c r="O43" s="317">
        <f t="shared" si="20"/>
        <v>0</v>
      </c>
      <c r="P43" s="319">
        <f>0</f>
        <v>0</v>
      </c>
      <c r="Q43" s="317">
        <f>Q50+Q51+Q52</f>
        <v>0</v>
      </c>
      <c r="R43" s="317">
        <f t="shared" si="4"/>
        <v>0</v>
      </c>
      <c r="S43" s="472">
        <f>IF(Таблица1001!$I$9=0,0,(H43*1000/Таблица1001!$I$9))</f>
        <v>0</v>
      </c>
      <c r="T43" s="472">
        <f>IF(Таблица1001!$I$9=0,0,(M43*1000/Таблица1001!$I$9))</f>
        <v>0</v>
      </c>
      <c r="U43" s="472">
        <f>IF(Таблица1001!$I$9=0,0,(R43*1000/Таблица1001!$I$9))</f>
        <v>0</v>
      </c>
      <c r="V43" s="472">
        <f t="shared" si="5"/>
        <v>0</v>
      </c>
    </row>
    <row r="44" spans="1:22" ht="31.5" x14ac:dyDescent="0.15">
      <c r="A44" s="337" t="s">
        <v>861</v>
      </c>
      <c r="B44" s="506" t="s">
        <v>206</v>
      </c>
      <c r="C44" s="349" t="s">
        <v>72</v>
      </c>
      <c r="D44" s="300" t="s">
        <v>790</v>
      </c>
      <c r="E44" s="316"/>
      <c r="F44" s="316"/>
      <c r="G44" s="316"/>
      <c r="H44" s="317">
        <f t="shared" si="6"/>
        <v>0</v>
      </c>
      <c r="I44" s="311"/>
      <c r="J44" s="311"/>
      <c r="K44" s="311"/>
      <c r="L44" s="317">
        <f t="shared" si="7"/>
        <v>0</v>
      </c>
      <c r="M44" s="319"/>
      <c r="N44" s="319"/>
      <c r="O44" s="319"/>
      <c r="P44" s="319">
        <f>0</f>
        <v>0</v>
      </c>
      <c r="Q44" s="319"/>
      <c r="R44" s="317">
        <f t="shared" si="4"/>
        <v>0</v>
      </c>
      <c r="S44" s="472">
        <f>IF(Таблица1001!$I$9=0,0,(H44*1000/Таблица1001!$I$9))</f>
        <v>0</v>
      </c>
      <c r="T44" s="472">
        <f>IF(Таблица1001!$I$9=0,0,(M44*1000/Таблица1001!$I$9))</f>
        <v>0</v>
      </c>
      <c r="U44" s="472">
        <f>IF(Таблица1001!$I$9=0,0,(R44*1000/Таблица1001!$I$9))</f>
        <v>0</v>
      </c>
      <c r="V44" s="472">
        <f t="shared" si="5"/>
        <v>0</v>
      </c>
    </row>
    <row r="45" spans="1:22" x14ac:dyDescent="0.15">
      <c r="A45" s="588" t="s">
        <v>1747</v>
      </c>
      <c r="B45" s="589" t="s">
        <v>1748</v>
      </c>
      <c r="C45" s="589" t="s">
        <v>1749</v>
      </c>
      <c r="D45" s="592"/>
      <c r="E45" s="593"/>
      <c r="F45" s="593"/>
      <c r="G45" s="593"/>
      <c r="H45" s="594">
        <f t="shared" si="6"/>
        <v>0</v>
      </c>
      <c r="I45" s="591"/>
      <c r="J45" s="591"/>
      <c r="K45" s="591"/>
      <c r="L45" s="594">
        <f t="shared" si="7"/>
        <v>0</v>
      </c>
      <c r="M45" s="595"/>
      <c r="N45" s="595"/>
      <c r="O45" s="595"/>
      <c r="P45" s="595">
        <f>0</f>
        <v>0</v>
      </c>
      <c r="Q45" s="595"/>
      <c r="R45" s="594">
        <f t="shared" ref="R45" si="21">L45-Q45</f>
        <v>0</v>
      </c>
      <c r="S45" s="596">
        <f>IF(Таблица1001!$I$9=0,0,(H45*1000/Таблица1001!$I$9))</f>
        <v>0</v>
      </c>
      <c r="T45" s="596">
        <f>IF(Таблица1001!$I$9=0,0,(M45*1000/Таблица1001!$I$9))</f>
        <v>0</v>
      </c>
      <c r="U45" s="596">
        <f>IF(Таблица1001!$I$9=0,0,(R45*1000/Таблица1001!$I$9))</f>
        <v>0</v>
      </c>
      <c r="V45" s="596">
        <f t="shared" ref="V45" si="22">IF(M45=0,0,N45*100/M45)</f>
        <v>0</v>
      </c>
    </row>
    <row r="46" spans="1:22" ht="31.5" x14ac:dyDescent="0.15">
      <c r="A46" s="337" t="s">
        <v>1337</v>
      </c>
      <c r="B46" s="506" t="s">
        <v>1336</v>
      </c>
      <c r="C46" s="349" t="s">
        <v>73</v>
      </c>
      <c r="D46" s="300" t="s">
        <v>1339</v>
      </c>
      <c r="E46" s="316"/>
      <c r="F46" s="316"/>
      <c r="G46" s="316"/>
      <c r="H46" s="317">
        <f t="shared" si="6"/>
        <v>0</v>
      </c>
      <c r="I46" s="311"/>
      <c r="J46" s="311"/>
      <c r="K46" s="311"/>
      <c r="L46" s="317">
        <f t="shared" si="7"/>
        <v>0</v>
      </c>
      <c r="M46" s="319"/>
      <c r="N46" s="319"/>
      <c r="O46" s="319"/>
      <c r="P46" s="319">
        <f>0</f>
        <v>0</v>
      </c>
      <c r="Q46" s="319"/>
      <c r="R46" s="317">
        <f t="shared" si="4"/>
        <v>0</v>
      </c>
      <c r="S46" s="472">
        <f>IF(Таблица1001!$I$9=0,0,(H46*1000/Таблица1001!$I$9))</f>
        <v>0</v>
      </c>
      <c r="T46" s="472">
        <f>IF(Таблица1001!$I$9=0,0,(M46*1000/Таблица1001!$I$9))</f>
        <v>0</v>
      </c>
      <c r="U46" s="472">
        <f>IF(Таблица1001!$I$9=0,0,(R46*1000/Таблица1001!$I$9))</f>
        <v>0</v>
      </c>
      <c r="V46" s="472">
        <f t="shared" si="5"/>
        <v>0</v>
      </c>
    </row>
    <row r="47" spans="1:22" ht="21" x14ac:dyDescent="0.15">
      <c r="A47" s="597" t="s">
        <v>1750</v>
      </c>
      <c r="B47" s="598" t="s">
        <v>1751</v>
      </c>
      <c r="C47" s="598" t="s">
        <v>1752</v>
      </c>
      <c r="D47" s="600"/>
      <c r="E47" s="601"/>
      <c r="F47" s="601"/>
      <c r="G47" s="601"/>
      <c r="H47" s="602">
        <f t="shared" si="6"/>
        <v>0</v>
      </c>
      <c r="I47" s="599"/>
      <c r="J47" s="599"/>
      <c r="K47" s="599"/>
      <c r="L47" s="602">
        <f t="shared" si="7"/>
        <v>0</v>
      </c>
      <c r="M47" s="603"/>
      <c r="N47" s="603"/>
      <c r="O47" s="603"/>
      <c r="P47" s="603">
        <f>0</f>
        <v>0</v>
      </c>
      <c r="Q47" s="603"/>
      <c r="R47" s="602">
        <f t="shared" ref="R47:R49" si="23">L47-Q47</f>
        <v>0</v>
      </c>
      <c r="S47" s="604">
        <f>IF(Таблица1001!$I$9=0,0,(H47*1000/Таблица1001!$I$9))</f>
        <v>0</v>
      </c>
      <c r="T47" s="604">
        <f>IF(Таблица1001!$I$9=0,0,(M47*1000/Таблица1001!$I$9))</f>
        <v>0</v>
      </c>
      <c r="U47" s="604">
        <f>IF(Таблица1001!$I$9=0,0,(R47*1000/Таблица1001!$I$9))</f>
        <v>0</v>
      </c>
      <c r="V47" s="604">
        <f t="shared" ref="V47:V49" si="24">IF(M47=0,0,N47*100/M47)</f>
        <v>0</v>
      </c>
    </row>
    <row r="48" spans="1:22" x14ac:dyDescent="0.15">
      <c r="A48" s="597" t="s">
        <v>1753</v>
      </c>
      <c r="B48" s="598" t="s">
        <v>1754</v>
      </c>
      <c r="C48" s="598" t="s">
        <v>1755</v>
      </c>
      <c r="D48" s="600"/>
      <c r="E48" s="601"/>
      <c r="F48" s="601"/>
      <c r="G48" s="601"/>
      <c r="H48" s="602">
        <f t="shared" si="6"/>
        <v>0</v>
      </c>
      <c r="I48" s="599"/>
      <c r="J48" s="599"/>
      <c r="K48" s="599"/>
      <c r="L48" s="602">
        <f t="shared" si="7"/>
        <v>0</v>
      </c>
      <c r="M48" s="603"/>
      <c r="N48" s="603"/>
      <c r="O48" s="603"/>
      <c r="P48" s="603">
        <f>0</f>
        <v>0</v>
      </c>
      <c r="Q48" s="603"/>
      <c r="R48" s="602">
        <f t="shared" si="23"/>
        <v>0</v>
      </c>
      <c r="S48" s="604">
        <f>IF(Таблица1001!$I$9=0,0,(H48*1000/Таблица1001!$I$9))</f>
        <v>0</v>
      </c>
      <c r="T48" s="604">
        <f>IF(Таблица1001!$I$9=0,0,(M48*1000/Таблица1001!$I$9))</f>
        <v>0</v>
      </c>
      <c r="U48" s="604">
        <f>IF(Таблица1001!$I$9=0,0,(R48*1000/Таблица1001!$I$9))</f>
        <v>0</v>
      </c>
      <c r="V48" s="604">
        <f t="shared" si="24"/>
        <v>0</v>
      </c>
    </row>
    <row r="49" spans="1:22" ht="21" x14ac:dyDescent="0.15">
      <c r="A49" s="597" t="s">
        <v>1756</v>
      </c>
      <c r="B49" s="598" t="s">
        <v>1757</v>
      </c>
      <c r="C49" s="598" t="s">
        <v>1758</v>
      </c>
      <c r="D49" s="600"/>
      <c r="E49" s="601"/>
      <c r="F49" s="601"/>
      <c r="G49" s="601"/>
      <c r="H49" s="602">
        <f t="shared" si="6"/>
        <v>0</v>
      </c>
      <c r="I49" s="599"/>
      <c r="J49" s="599"/>
      <c r="K49" s="599"/>
      <c r="L49" s="602">
        <f t="shared" si="7"/>
        <v>0</v>
      </c>
      <c r="M49" s="603"/>
      <c r="N49" s="603"/>
      <c r="O49" s="603"/>
      <c r="P49" s="603">
        <f>0</f>
        <v>0</v>
      </c>
      <c r="Q49" s="603"/>
      <c r="R49" s="602">
        <f t="shared" si="23"/>
        <v>0</v>
      </c>
      <c r="S49" s="604">
        <f>IF(Таблица1001!$I$9=0,0,(H49*1000/Таблица1001!$I$9))</f>
        <v>0</v>
      </c>
      <c r="T49" s="604">
        <f>IF(Таблица1001!$I$9=0,0,(M49*1000/Таблица1001!$I$9))</f>
        <v>0</v>
      </c>
      <c r="U49" s="604">
        <f>IF(Таблица1001!$I$9=0,0,(R49*1000/Таблица1001!$I$9))</f>
        <v>0</v>
      </c>
      <c r="V49" s="604">
        <f t="shared" si="24"/>
        <v>0</v>
      </c>
    </row>
    <row r="50" spans="1:22" x14ac:dyDescent="0.15">
      <c r="A50" s="337" t="s">
        <v>862</v>
      </c>
      <c r="B50" s="506" t="s">
        <v>207</v>
      </c>
      <c r="C50" s="349" t="s">
        <v>792</v>
      </c>
      <c r="D50" s="300" t="s">
        <v>761</v>
      </c>
      <c r="E50" s="316"/>
      <c r="F50" s="316"/>
      <c r="G50" s="316"/>
      <c r="H50" s="317">
        <f t="shared" si="6"/>
        <v>0</v>
      </c>
      <c r="I50" s="311"/>
      <c r="J50" s="311"/>
      <c r="K50" s="311"/>
      <c r="L50" s="317">
        <f t="shared" si="7"/>
        <v>0</v>
      </c>
      <c r="M50" s="319"/>
      <c r="N50" s="319"/>
      <c r="O50" s="319"/>
      <c r="P50" s="319">
        <f>0</f>
        <v>0</v>
      </c>
      <c r="Q50" s="319"/>
      <c r="R50" s="317">
        <f t="shared" si="4"/>
        <v>0</v>
      </c>
      <c r="S50" s="472">
        <f>IF(Таблица1001!$I$9=0,0,(H50*1000/Таблица1001!$I$9))</f>
        <v>0</v>
      </c>
      <c r="T50" s="472">
        <f>IF(Таблица1001!$I$9=0,0,(M50*1000/Таблица1001!$I$9))</f>
        <v>0</v>
      </c>
      <c r="U50" s="472">
        <f>IF(Таблица1001!$I$9=0,0,(R50*1000/Таблица1001!$I$9))</f>
        <v>0</v>
      </c>
      <c r="V50" s="472">
        <f t="shared" si="5"/>
        <v>0</v>
      </c>
    </row>
    <row r="51" spans="1:22" x14ac:dyDescent="0.15">
      <c r="A51" s="337" t="s">
        <v>863</v>
      </c>
      <c r="B51" s="506" t="s">
        <v>791</v>
      </c>
      <c r="C51" s="349" t="s">
        <v>1338</v>
      </c>
      <c r="D51" s="300" t="s">
        <v>762</v>
      </c>
      <c r="E51" s="316"/>
      <c r="F51" s="316"/>
      <c r="G51" s="316"/>
      <c r="H51" s="317">
        <f t="shared" si="6"/>
        <v>0</v>
      </c>
      <c r="I51" s="370">
        <f>0</f>
        <v>0</v>
      </c>
      <c r="J51" s="370">
        <f>0</f>
        <v>0</v>
      </c>
      <c r="K51" s="311"/>
      <c r="L51" s="317">
        <f t="shared" si="7"/>
        <v>0</v>
      </c>
      <c r="M51" s="319"/>
      <c r="N51" s="319"/>
      <c r="O51" s="319"/>
      <c r="P51" s="319">
        <f>0</f>
        <v>0</v>
      </c>
      <c r="Q51" s="319"/>
      <c r="R51" s="317">
        <f t="shared" si="4"/>
        <v>0</v>
      </c>
      <c r="S51" s="472">
        <f>IF(Таблица1001!$I$9=0,0,(H51*1000/Таблица1001!$I$9))</f>
        <v>0</v>
      </c>
      <c r="T51" s="472">
        <f>IF(Таблица1001!$I$9=0,0,(M51*1000/Таблица1001!$I$9))</f>
        <v>0</v>
      </c>
      <c r="U51" s="472">
        <f>IF(Таблица1001!$I$9=0,0,(R51*1000/Таблица1001!$I$9))</f>
        <v>0</v>
      </c>
      <c r="V51" s="472">
        <f t="shared" si="5"/>
        <v>0</v>
      </c>
    </row>
    <row r="52" spans="1:22" x14ac:dyDescent="0.15">
      <c r="A52" s="337" t="s">
        <v>1441</v>
      </c>
      <c r="B52" s="506" t="s">
        <v>1439</v>
      </c>
      <c r="C52" s="349" t="s">
        <v>1440</v>
      </c>
      <c r="D52" s="300"/>
      <c r="E52" s="316"/>
      <c r="F52" s="316"/>
      <c r="G52" s="316"/>
      <c r="H52" s="317">
        <f t="shared" si="6"/>
        <v>0</v>
      </c>
      <c r="I52" s="311"/>
      <c r="J52" s="311"/>
      <c r="K52" s="311"/>
      <c r="L52" s="317">
        <f t="shared" si="7"/>
        <v>0</v>
      </c>
      <c r="M52" s="319"/>
      <c r="N52" s="319"/>
      <c r="O52" s="319"/>
      <c r="P52" s="319">
        <f>0</f>
        <v>0</v>
      </c>
      <c r="Q52" s="319"/>
      <c r="R52" s="317">
        <f t="shared" si="4"/>
        <v>0</v>
      </c>
      <c r="S52" s="472">
        <f>IF(Таблица1001!$I$9=0,0,(H52*1000/Таблица1001!$I$9))</f>
        <v>0</v>
      </c>
      <c r="T52" s="472">
        <f>IF(Таблица1001!$I$9=0,0,(M52*1000/Таблица1001!$I$9))</f>
        <v>0</v>
      </c>
      <c r="U52" s="472">
        <f>IF(Таблица1001!$I$9=0,0,(R52*1000/Таблица1001!$I$9))</f>
        <v>0</v>
      </c>
      <c r="V52" s="472">
        <f t="shared" si="5"/>
        <v>0</v>
      </c>
    </row>
    <row r="53" spans="1:22" x14ac:dyDescent="0.15">
      <c r="A53" s="337" t="s">
        <v>290</v>
      </c>
      <c r="B53" s="506" t="s">
        <v>208</v>
      </c>
      <c r="C53" s="349" t="s">
        <v>74</v>
      </c>
      <c r="D53" s="300" t="s">
        <v>763</v>
      </c>
      <c r="E53" s="316"/>
      <c r="F53" s="316"/>
      <c r="G53" s="316"/>
      <c r="H53" s="317">
        <f t="shared" si="6"/>
        <v>0</v>
      </c>
      <c r="I53" s="311"/>
      <c r="J53" s="311"/>
      <c r="K53" s="311"/>
      <c r="L53" s="317">
        <f t="shared" si="7"/>
        <v>0</v>
      </c>
      <c r="M53" s="319"/>
      <c r="N53" s="319"/>
      <c r="O53" s="319"/>
      <c r="P53" s="319">
        <f>0</f>
        <v>0</v>
      </c>
      <c r="Q53" s="319"/>
      <c r="R53" s="317">
        <f t="shared" si="4"/>
        <v>0</v>
      </c>
      <c r="S53" s="472">
        <f>IF(Таблица1001!$I$9=0,0,(H53*1000/Таблица1001!$I$9))</f>
        <v>0</v>
      </c>
      <c r="T53" s="472">
        <f>IF(Таблица1001!$I$9=0,0,(M53*1000/Таблица1001!$I$9))</f>
        <v>0</v>
      </c>
      <c r="U53" s="472">
        <f>IF(Таблица1001!$I$9=0,0,(R53*1000/Таблица1001!$I$9))</f>
        <v>0</v>
      </c>
      <c r="V53" s="472">
        <f t="shared" si="5"/>
        <v>0</v>
      </c>
    </row>
    <row r="54" spans="1:22" x14ac:dyDescent="0.15">
      <c r="A54" s="337" t="s">
        <v>644</v>
      </c>
      <c r="B54" s="506" t="s">
        <v>209</v>
      </c>
      <c r="C54" s="349" t="s">
        <v>186</v>
      </c>
      <c r="D54" s="300" t="s">
        <v>189</v>
      </c>
      <c r="E54" s="316"/>
      <c r="F54" s="316"/>
      <c r="G54" s="316"/>
      <c r="H54" s="317">
        <f t="shared" si="6"/>
        <v>0</v>
      </c>
      <c r="I54" s="311"/>
      <c r="J54" s="311"/>
      <c r="K54" s="311"/>
      <c r="L54" s="317">
        <f t="shared" si="7"/>
        <v>0</v>
      </c>
      <c r="M54" s="319"/>
      <c r="N54" s="319"/>
      <c r="O54" s="319"/>
      <c r="P54" s="319">
        <f>0</f>
        <v>0</v>
      </c>
      <c r="Q54" s="319"/>
      <c r="R54" s="317">
        <f t="shared" si="4"/>
        <v>0</v>
      </c>
      <c r="S54" s="472">
        <f>IF(Таблица1001!$I$9=0,0,(H54*1000/Таблица1001!$I$9))</f>
        <v>0</v>
      </c>
      <c r="T54" s="472">
        <f>IF(Таблица1001!$I$9=0,0,(M54*1000/Таблица1001!$I$9))</f>
        <v>0</v>
      </c>
      <c r="U54" s="472">
        <f>IF(Таблица1001!$I$9=0,0,(R54*1000/Таблица1001!$I$9))</f>
        <v>0</v>
      </c>
      <c r="V54" s="472">
        <f t="shared" si="5"/>
        <v>0</v>
      </c>
    </row>
    <row r="55" spans="1:22" x14ac:dyDescent="0.15">
      <c r="A55" s="337" t="s">
        <v>291</v>
      </c>
      <c r="B55" s="506" t="s">
        <v>210</v>
      </c>
      <c r="C55" s="349" t="s">
        <v>187</v>
      </c>
      <c r="D55" s="300" t="s">
        <v>313</v>
      </c>
      <c r="E55" s="316"/>
      <c r="F55" s="316"/>
      <c r="G55" s="316"/>
      <c r="H55" s="317">
        <f t="shared" si="6"/>
        <v>0</v>
      </c>
      <c r="I55" s="311"/>
      <c r="J55" s="311"/>
      <c r="K55" s="311"/>
      <c r="L55" s="317">
        <f t="shared" si="7"/>
        <v>0</v>
      </c>
      <c r="M55" s="319"/>
      <c r="N55" s="319"/>
      <c r="O55" s="319"/>
      <c r="P55" s="319">
        <f>0</f>
        <v>0</v>
      </c>
      <c r="Q55" s="319"/>
      <c r="R55" s="317">
        <f t="shared" si="4"/>
        <v>0</v>
      </c>
      <c r="S55" s="472">
        <f>IF(Таблица1001!$I$9=0,0,(H55*1000/Таблица1001!$I$9))</f>
        <v>0</v>
      </c>
      <c r="T55" s="472">
        <f>IF(Таблица1001!$I$9=0,0,(M55*1000/Таблица1001!$I$9))</f>
        <v>0</v>
      </c>
      <c r="U55" s="472">
        <f>IF(Таблица1001!$I$9=0,0,(R55*1000/Таблица1001!$I$9))</f>
        <v>0</v>
      </c>
      <c r="V55" s="472">
        <f t="shared" si="5"/>
        <v>0</v>
      </c>
    </row>
    <row r="56" spans="1:22" x14ac:dyDescent="0.15">
      <c r="A56" s="337" t="s">
        <v>292</v>
      </c>
      <c r="B56" s="506" t="s">
        <v>211</v>
      </c>
      <c r="C56" s="349" t="s">
        <v>188</v>
      </c>
      <c r="D56" s="300" t="s">
        <v>764</v>
      </c>
      <c r="E56" s="316"/>
      <c r="F56" s="316"/>
      <c r="G56" s="316"/>
      <c r="H56" s="317">
        <f t="shared" si="6"/>
        <v>0</v>
      </c>
      <c r="I56" s="311"/>
      <c r="J56" s="311"/>
      <c r="K56" s="311"/>
      <c r="L56" s="317">
        <f t="shared" si="7"/>
        <v>0</v>
      </c>
      <c r="M56" s="319"/>
      <c r="N56" s="319"/>
      <c r="O56" s="319"/>
      <c r="P56" s="319">
        <f>0</f>
        <v>0</v>
      </c>
      <c r="Q56" s="319"/>
      <c r="R56" s="317">
        <f t="shared" si="4"/>
        <v>0</v>
      </c>
      <c r="S56" s="472">
        <f>IF(Таблица1001!$I$9=0,0,(H56*1000/Таблица1001!$I$9))</f>
        <v>0</v>
      </c>
      <c r="T56" s="472">
        <f>IF(Таблица1001!$I$9=0,0,(M56*1000/Таблица1001!$I$9))</f>
        <v>0</v>
      </c>
      <c r="U56" s="472">
        <f>IF(Таблица1001!$I$9=0,0,(R56*1000/Таблица1001!$I$9))</f>
        <v>0</v>
      </c>
      <c r="V56" s="472">
        <f t="shared" si="5"/>
        <v>0</v>
      </c>
    </row>
    <row r="57" spans="1:22" x14ac:dyDescent="0.15">
      <c r="A57" s="337" t="s">
        <v>293</v>
      </c>
      <c r="B57" s="506" t="s">
        <v>296</v>
      </c>
      <c r="C57" s="349" t="s">
        <v>304</v>
      </c>
      <c r="D57" s="300" t="s">
        <v>314</v>
      </c>
      <c r="E57" s="316"/>
      <c r="F57" s="316"/>
      <c r="G57" s="316"/>
      <c r="H57" s="317">
        <f t="shared" si="6"/>
        <v>0</v>
      </c>
      <c r="I57" s="311"/>
      <c r="J57" s="311"/>
      <c r="K57" s="311"/>
      <c r="L57" s="317">
        <f t="shared" si="7"/>
        <v>0</v>
      </c>
      <c r="M57" s="319"/>
      <c r="N57" s="319"/>
      <c r="O57" s="319"/>
      <c r="P57" s="319">
        <f>0</f>
        <v>0</v>
      </c>
      <c r="Q57" s="319"/>
      <c r="R57" s="317">
        <f t="shared" si="4"/>
        <v>0</v>
      </c>
      <c r="S57" s="472">
        <f>IF(Таблица1001!$I$9=0,0,(H57*1000/Таблица1001!$I$9))</f>
        <v>0</v>
      </c>
      <c r="T57" s="472">
        <f>IF(Таблица1001!$I$9=0,0,(M57*1000/Таблица1001!$I$9))</f>
        <v>0</v>
      </c>
      <c r="U57" s="472">
        <f>IF(Таблица1001!$I$9=0,0,(R57*1000/Таблица1001!$I$9))</f>
        <v>0</v>
      </c>
      <c r="V57" s="472">
        <f t="shared" si="5"/>
        <v>0</v>
      </c>
    </row>
    <row r="58" spans="1:22" x14ac:dyDescent="0.15">
      <c r="A58" s="337" t="s">
        <v>294</v>
      </c>
      <c r="B58" s="506" t="s">
        <v>297</v>
      </c>
      <c r="C58" s="349" t="s">
        <v>305</v>
      </c>
      <c r="D58" s="300" t="s">
        <v>315</v>
      </c>
      <c r="E58" s="316"/>
      <c r="F58" s="316"/>
      <c r="G58" s="316"/>
      <c r="H58" s="317">
        <f t="shared" si="6"/>
        <v>0</v>
      </c>
      <c r="I58" s="311"/>
      <c r="J58" s="311"/>
      <c r="K58" s="311"/>
      <c r="L58" s="317">
        <f t="shared" si="7"/>
        <v>0</v>
      </c>
      <c r="M58" s="319"/>
      <c r="N58" s="319"/>
      <c r="O58" s="319"/>
      <c r="P58" s="319">
        <f>0</f>
        <v>0</v>
      </c>
      <c r="Q58" s="319"/>
      <c r="R58" s="317">
        <f t="shared" si="4"/>
        <v>0</v>
      </c>
      <c r="S58" s="472">
        <f>IF(Таблица1001!$I$9=0,0,(H58*1000/Таблица1001!$I$9))</f>
        <v>0</v>
      </c>
      <c r="T58" s="472">
        <f>IF(Таблица1001!$I$9=0,0,(M58*1000/Таблица1001!$I$9))</f>
        <v>0</v>
      </c>
      <c r="U58" s="472">
        <f>IF(Таблица1001!$I$9=0,0,(R58*1000/Таблица1001!$I$9))</f>
        <v>0</v>
      </c>
      <c r="V58" s="472">
        <f t="shared" si="5"/>
        <v>0</v>
      </c>
    </row>
    <row r="59" spans="1:22" x14ac:dyDescent="0.15">
      <c r="A59" s="612" t="s">
        <v>1759</v>
      </c>
      <c r="B59" s="613" t="s">
        <v>1760</v>
      </c>
      <c r="C59" s="606" t="s">
        <v>306</v>
      </c>
      <c r="D59" s="608" t="s">
        <v>1761</v>
      </c>
      <c r="E59" s="609"/>
      <c r="F59" s="609"/>
      <c r="G59" s="609"/>
      <c r="H59" s="610">
        <f t="shared" si="6"/>
        <v>0</v>
      </c>
      <c r="I59" s="607"/>
      <c r="J59" s="607"/>
      <c r="K59" s="607"/>
      <c r="L59" s="610">
        <f t="shared" si="7"/>
        <v>0</v>
      </c>
      <c r="M59" s="611"/>
      <c r="N59" s="611"/>
      <c r="O59" s="611"/>
      <c r="P59" s="611">
        <f>0</f>
        <v>0</v>
      </c>
      <c r="Q59" s="611"/>
      <c r="R59" s="610">
        <f t="shared" ref="R59" si="25">L59-Q59</f>
        <v>0</v>
      </c>
      <c r="S59" s="614">
        <f>IF(Таблица1001!$I$9=0,0,(H59*1000/Таблица1001!$I$9))</f>
        <v>0</v>
      </c>
      <c r="T59" s="614">
        <f>IF(Таблица1001!$I$9=0,0,(M59*1000/Таблица1001!$I$9))</f>
        <v>0</v>
      </c>
      <c r="U59" s="614">
        <f>IF(Таблица1001!$I$9=0,0,(R59*1000/Таблица1001!$I$9))</f>
        <v>0</v>
      </c>
      <c r="V59" s="614">
        <f t="shared" ref="V59" si="26">IF(M59=0,0,N59*100/M59)</f>
        <v>0</v>
      </c>
    </row>
    <row r="60" spans="1:22" x14ac:dyDescent="0.15">
      <c r="A60" s="337" t="s">
        <v>1087</v>
      </c>
      <c r="B60" s="509" t="s">
        <v>1331</v>
      </c>
      <c r="C60" s="349" t="s">
        <v>307</v>
      </c>
      <c r="D60" s="344" t="s">
        <v>1333</v>
      </c>
      <c r="E60" s="316"/>
      <c r="F60" s="316"/>
      <c r="G60" s="316"/>
      <c r="H60" s="317">
        <f t="shared" si="6"/>
        <v>0</v>
      </c>
      <c r="I60" s="311"/>
      <c r="J60" s="311"/>
      <c r="K60" s="311"/>
      <c r="L60" s="317">
        <f t="shared" si="7"/>
        <v>0</v>
      </c>
      <c r="M60" s="319"/>
      <c r="N60" s="319"/>
      <c r="O60" s="319"/>
      <c r="P60" s="319">
        <f>0</f>
        <v>0</v>
      </c>
      <c r="Q60" s="319"/>
      <c r="R60" s="317">
        <f t="shared" si="4"/>
        <v>0</v>
      </c>
      <c r="S60" s="472">
        <f>IF(Таблица1001!$I$9=0,0,(H60*1000/Таблица1001!$I$9))</f>
        <v>0</v>
      </c>
      <c r="T60" s="472">
        <f>IF(Таблица1001!$I$9=0,0,(M60*1000/Таблица1001!$I$9))</f>
        <v>0</v>
      </c>
      <c r="U60" s="472">
        <f>IF(Таблица1001!$I$9=0,0,(R60*1000/Таблица1001!$I$9))</f>
        <v>0</v>
      </c>
      <c r="V60" s="472">
        <f t="shared" si="5"/>
        <v>0</v>
      </c>
    </row>
    <row r="61" spans="1:22" x14ac:dyDescent="0.15">
      <c r="A61" s="337" t="s">
        <v>17</v>
      </c>
      <c r="B61" s="506" t="s">
        <v>298</v>
      </c>
      <c r="C61" s="349" t="s">
        <v>308</v>
      </c>
      <c r="D61" s="300" t="s">
        <v>29</v>
      </c>
      <c r="E61" s="316"/>
      <c r="F61" s="316"/>
      <c r="G61" s="316"/>
      <c r="H61" s="317">
        <f t="shared" si="6"/>
        <v>0</v>
      </c>
      <c r="I61" s="311"/>
      <c r="J61" s="311"/>
      <c r="K61" s="311"/>
      <c r="L61" s="317">
        <f t="shared" si="7"/>
        <v>0</v>
      </c>
      <c r="M61" s="319"/>
      <c r="N61" s="319"/>
      <c r="O61" s="319"/>
      <c r="P61" s="319">
        <f>0</f>
        <v>0</v>
      </c>
      <c r="Q61" s="319"/>
      <c r="R61" s="317">
        <f t="shared" si="4"/>
        <v>0</v>
      </c>
      <c r="S61" s="472">
        <f>IF(Таблица1001!$I$9=0,0,(H61*1000/Таблица1001!$I$9))</f>
        <v>0</v>
      </c>
      <c r="T61" s="472">
        <f>IF(Таблица1001!$I$9=0,0,(M61*1000/Таблица1001!$I$9))</f>
        <v>0</v>
      </c>
      <c r="U61" s="472">
        <f>IF(Таблица1001!$I$9=0,0,(R61*1000/Таблица1001!$I$9))</f>
        <v>0</v>
      </c>
      <c r="V61" s="472">
        <f t="shared" si="5"/>
        <v>0</v>
      </c>
    </row>
    <row r="62" spans="1:22" x14ac:dyDescent="0.15">
      <c r="A62" s="470" t="s">
        <v>1865</v>
      </c>
      <c r="B62" s="506" t="s">
        <v>1695</v>
      </c>
      <c r="C62" s="349" t="s">
        <v>1762</v>
      </c>
      <c r="D62" s="469" t="s">
        <v>1696</v>
      </c>
      <c r="E62" s="316"/>
      <c r="F62" s="316"/>
      <c r="G62" s="316"/>
      <c r="H62" s="317">
        <f t="shared" ref="H62" si="27">I62+J62+K62</f>
        <v>0</v>
      </c>
      <c r="I62" s="311"/>
      <c r="J62" s="311"/>
      <c r="K62" s="311"/>
      <c r="L62" s="317">
        <f t="shared" ref="L62" si="28">G62+N62</f>
        <v>0</v>
      </c>
      <c r="M62" s="319"/>
      <c r="N62" s="319"/>
      <c r="O62" s="319"/>
      <c r="P62" s="319">
        <f>0</f>
        <v>0</v>
      </c>
      <c r="Q62" s="319"/>
      <c r="R62" s="317">
        <f t="shared" ref="R62" si="29">L62-Q62</f>
        <v>0</v>
      </c>
      <c r="S62" s="472">
        <f>IF(Таблица1001!$I$9=0,0,(H62*1000/Таблица1001!$I$9))</f>
        <v>0</v>
      </c>
      <c r="T62" s="472">
        <f>IF(Таблица1001!$I$9=0,0,(M62*1000/Таблица1001!$I$9))</f>
        <v>0</v>
      </c>
      <c r="U62" s="472">
        <f>IF(Таблица1001!$I$9=0,0,(R62*1000/Таблица1001!$I$9))</f>
        <v>0</v>
      </c>
      <c r="V62" s="472">
        <f t="shared" si="5"/>
        <v>0</v>
      </c>
    </row>
    <row r="63" spans="1:22" x14ac:dyDescent="0.15">
      <c r="A63" s="337" t="s">
        <v>643</v>
      </c>
      <c r="B63" s="506" t="s">
        <v>299</v>
      </c>
      <c r="C63" s="349" t="s">
        <v>309</v>
      </c>
      <c r="D63" s="300" t="s">
        <v>625</v>
      </c>
      <c r="E63" s="316"/>
      <c r="F63" s="316"/>
      <c r="G63" s="316"/>
      <c r="H63" s="317">
        <f t="shared" si="6"/>
        <v>0</v>
      </c>
      <c r="I63" s="311"/>
      <c r="J63" s="311"/>
      <c r="K63" s="311"/>
      <c r="L63" s="317">
        <f t="shared" si="7"/>
        <v>0</v>
      </c>
      <c r="M63" s="319"/>
      <c r="N63" s="319"/>
      <c r="O63" s="319"/>
      <c r="P63" s="319">
        <f>0</f>
        <v>0</v>
      </c>
      <c r="Q63" s="319"/>
      <c r="R63" s="317">
        <f t="shared" si="4"/>
        <v>0</v>
      </c>
      <c r="S63" s="472">
        <f>IF(Таблица1001!$I$9=0,0,(H63*1000/Таблица1001!$I$9))</f>
        <v>0</v>
      </c>
      <c r="T63" s="472">
        <f>IF(Таблица1001!$I$9=0,0,(M63*1000/Таблица1001!$I$9))</f>
        <v>0</v>
      </c>
      <c r="U63" s="472">
        <f>IF(Таблица1001!$I$9=0,0,(R63*1000/Таблица1001!$I$9))</f>
        <v>0</v>
      </c>
      <c r="V63" s="472">
        <f t="shared" si="5"/>
        <v>0</v>
      </c>
    </row>
    <row r="64" spans="1:22" x14ac:dyDescent="0.15">
      <c r="A64" s="337" t="s">
        <v>295</v>
      </c>
      <c r="B64" s="506" t="s">
        <v>300</v>
      </c>
      <c r="C64" s="349" t="s">
        <v>310</v>
      </c>
      <c r="D64" s="300" t="s">
        <v>316</v>
      </c>
      <c r="E64" s="316"/>
      <c r="F64" s="316"/>
      <c r="G64" s="316"/>
      <c r="H64" s="317">
        <f t="shared" si="6"/>
        <v>0</v>
      </c>
      <c r="I64" s="311"/>
      <c r="J64" s="311"/>
      <c r="K64" s="311"/>
      <c r="L64" s="317">
        <f t="shared" si="7"/>
        <v>0</v>
      </c>
      <c r="M64" s="319"/>
      <c r="N64" s="319"/>
      <c r="O64" s="319"/>
      <c r="P64" s="319">
        <f>0</f>
        <v>0</v>
      </c>
      <c r="Q64" s="319"/>
      <c r="R64" s="317">
        <f t="shared" si="4"/>
        <v>0</v>
      </c>
      <c r="S64" s="472">
        <f>IF(Таблица1001!$I$9=0,0,(H64*1000/Таблица1001!$I$9))</f>
        <v>0</v>
      </c>
      <c r="T64" s="472">
        <f>IF(Таблица1001!$I$9=0,0,(M64*1000/Таблица1001!$I$9))</f>
        <v>0</v>
      </c>
      <c r="U64" s="472">
        <f>IF(Таблица1001!$I$9=0,0,(R64*1000/Таблица1001!$I$9))</f>
        <v>0</v>
      </c>
      <c r="V64" s="472">
        <f t="shared" si="5"/>
        <v>0</v>
      </c>
    </row>
    <row r="65" spans="1:22" x14ac:dyDescent="0.15">
      <c r="A65" s="337" t="s">
        <v>185</v>
      </c>
      <c r="B65" s="506" t="s">
        <v>301</v>
      </c>
      <c r="C65" s="349" t="s">
        <v>311</v>
      </c>
      <c r="D65" s="300" t="s">
        <v>765</v>
      </c>
      <c r="E65" s="316"/>
      <c r="F65" s="316"/>
      <c r="G65" s="316"/>
      <c r="H65" s="317">
        <f t="shared" si="6"/>
        <v>0</v>
      </c>
      <c r="I65" s="311"/>
      <c r="J65" s="311"/>
      <c r="K65" s="311"/>
      <c r="L65" s="317">
        <f t="shared" si="7"/>
        <v>0</v>
      </c>
      <c r="M65" s="319"/>
      <c r="N65" s="319"/>
      <c r="O65" s="319"/>
      <c r="P65" s="319">
        <f>0</f>
        <v>0</v>
      </c>
      <c r="Q65" s="319"/>
      <c r="R65" s="317">
        <f t="shared" si="4"/>
        <v>0</v>
      </c>
      <c r="S65" s="472">
        <f>IF(Таблица1001!$I$9=0,0,(H65*1000/Таблица1001!$I$9))</f>
        <v>0</v>
      </c>
      <c r="T65" s="472">
        <f>IF(Таблица1001!$I$9=0,0,(M65*1000/Таблица1001!$I$9))</f>
        <v>0</v>
      </c>
      <c r="U65" s="472">
        <f>IF(Таблица1001!$I$9=0,0,(R65*1000/Таблица1001!$I$9))</f>
        <v>0</v>
      </c>
      <c r="V65" s="472">
        <f t="shared" si="5"/>
        <v>0</v>
      </c>
    </row>
    <row r="66" spans="1:22" ht="21" x14ac:dyDescent="0.15">
      <c r="A66" s="337" t="s">
        <v>673</v>
      </c>
      <c r="B66" s="506" t="s">
        <v>302</v>
      </c>
      <c r="C66" s="349" t="s">
        <v>1332</v>
      </c>
      <c r="D66" s="300" t="s">
        <v>317</v>
      </c>
      <c r="E66" s="316"/>
      <c r="F66" s="316"/>
      <c r="G66" s="316"/>
      <c r="H66" s="317">
        <f t="shared" si="6"/>
        <v>0</v>
      </c>
      <c r="I66" s="311"/>
      <c r="J66" s="311"/>
      <c r="K66" s="311"/>
      <c r="L66" s="317">
        <f t="shared" si="7"/>
        <v>0</v>
      </c>
      <c r="M66" s="319"/>
      <c r="N66" s="319"/>
      <c r="O66" s="319"/>
      <c r="P66" s="319">
        <f>0</f>
        <v>0</v>
      </c>
      <c r="Q66" s="319"/>
      <c r="R66" s="317">
        <f t="shared" si="4"/>
        <v>0</v>
      </c>
      <c r="S66" s="472">
        <f>IF(Таблица1001!$I$9=0,0,(H66*1000/Таблица1001!$I$9))</f>
        <v>0</v>
      </c>
      <c r="T66" s="472">
        <f>IF(Таблица1001!$I$9=0,0,(M66*1000/Таблица1001!$I$9))</f>
        <v>0</v>
      </c>
      <c r="U66" s="472">
        <f>IF(Таблица1001!$I$9=0,0,(R66*1000/Таблица1001!$I$9))</f>
        <v>0</v>
      </c>
      <c r="V66" s="472">
        <f t="shared" si="5"/>
        <v>0</v>
      </c>
    </row>
    <row r="67" spans="1:22" x14ac:dyDescent="0.15">
      <c r="A67" s="337" t="s">
        <v>184</v>
      </c>
      <c r="B67" s="506" t="s">
        <v>303</v>
      </c>
      <c r="C67" s="349" t="s">
        <v>1444</v>
      </c>
      <c r="D67" s="300" t="s">
        <v>577</v>
      </c>
      <c r="E67" s="316"/>
      <c r="F67" s="316"/>
      <c r="G67" s="316"/>
      <c r="H67" s="317">
        <f t="shared" si="6"/>
        <v>0</v>
      </c>
      <c r="I67" s="311"/>
      <c r="J67" s="311"/>
      <c r="K67" s="311"/>
      <c r="L67" s="317">
        <f t="shared" si="7"/>
        <v>0</v>
      </c>
      <c r="M67" s="319"/>
      <c r="N67" s="319"/>
      <c r="O67" s="319"/>
      <c r="P67" s="319">
        <f>0</f>
        <v>0</v>
      </c>
      <c r="Q67" s="319"/>
      <c r="R67" s="317">
        <f t="shared" si="4"/>
        <v>0</v>
      </c>
      <c r="S67" s="472">
        <f>IF(Таблица1001!$I$9=0,0,(H67*1000/Таблица1001!$I$9))</f>
        <v>0</v>
      </c>
      <c r="T67" s="472">
        <f>IF(Таблица1001!$I$9=0,0,(M67*1000/Таблица1001!$I$9))</f>
        <v>0</v>
      </c>
      <c r="U67" s="472">
        <f>IF(Таблица1001!$I$9=0,0,(R67*1000/Таблица1001!$I$9))</f>
        <v>0</v>
      </c>
      <c r="V67" s="472">
        <f t="shared" si="5"/>
        <v>0</v>
      </c>
    </row>
    <row r="68" spans="1:22" x14ac:dyDescent="0.15">
      <c r="A68" s="337" t="s">
        <v>1442</v>
      </c>
      <c r="B68" s="506" t="s">
        <v>1443</v>
      </c>
      <c r="C68" s="349" t="s">
        <v>1763</v>
      </c>
      <c r="D68" s="300"/>
      <c r="E68" s="316"/>
      <c r="F68" s="316"/>
      <c r="G68" s="316"/>
      <c r="H68" s="317">
        <f t="shared" si="6"/>
        <v>0</v>
      </c>
      <c r="I68" s="311"/>
      <c r="J68" s="311"/>
      <c r="K68" s="311"/>
      <c r="L68" s="317">
        <f t="shared" si="7"/>
        <v>0</v>
      </c>
      <c r="M68" s="319"/>
      <c r="N68" s="319"/>
      <c r="O68" s="319"/>
      <c r="P68" s="319">
        <f>0</f>
        <v>0</v>
      </c>
      <c r="Q68" s="319"/>
      <c r="R68" s="317">
        <f t="shared" si="4"/>
        <v>0</v>
      </c>
      <c r="S68" s="472">
        <f>IF(Таблица1001!$I$9=0,0,(H68*1000/Таблица1001!$I$9))</f>
        <v>0</v>
      </c>
      <c r="T68" s="472">
        <f>IF(Таблица1001!$I$9=0,0,(M68*1000/Таблица1001!$I$9))</f>
        <v>0</v>
      </c>
      <c r="U68" s="472">
        <f>IF(Таблица1001!$I$9=0,0,(R68*1000/Таблица1001!$I$9))</f>
        <v>0</v>
      </c>
      <c r="V68" s="472">
        <f t="shared" si="5"/>
        <v>0</v>
      </c>
    </row>
    <row r="69" spans="1:22" s="119" customFormat="1" x14ac:dyDescent="0.15">
      <c r="A69" s="336" t="s">
        <v>642</v>
      </c>
      <c r="B69" s="99" t="s">
        <v>212</v>
      </c>
      <c r="C69" s="355" t="s">
        <v>136</v>
      </c>
      <c r="D69" s="341" t="s">
        <v>864</v>
      </c>
      <c r="E69" s="317">
        <f>E70+E71</f>
        <v>0</v>
      </c>
      <c r="F69" s="317">
        <f>F70+F71</f>
        <v>0</v>
      </c>
      <c r="G69" s="317">
        <f>G70+G71</f>
        <v>0</v>
      </c>
      <c r="H69" s="317">
        <f t="shared" si="6"/>
        <v>0</v>
      </c>
      <c r="I69" s="317">
        <f>I70+I71</f>
        <v>0</v>
      </c>
      <c r="J69" s="317">
        <f>J70+J71</f>
        <v>0</v>
      </c>
      <c r="K69" s="317">
        <f>K70+K71</f>
        <v>0</v>
      </c>
      <c r="L69" s="317">
        <f t="shared" si="7"/>
        <v>0</v>
      </c>
      <c r="M69" s="317">
        <f>M70+M71</f>
        <v>0</v>
      </c>
      <c r="N69" s="317">
        <f>N70+N71</f>
        <v>0</v>
      </c>
      <c r="O69" s="317">
        <f>O70+O71</f>
        <v>0</v>
      </c>
      <c r="P69" s="319">
        <f>0</f>
        <v>0</v>
      </c>
      <c r="Q69" s="317">
        <f>Q70+Q71</f>
        <v>0</v>
      </c>
      <c r="R69" s="317">
        <f t="shared" si="4"/>
        <v>0</v>
      </c>
      <c r="S69" s="472">
        <f>IF(Таблица1001!$I$9=0,0,(H69*1000/Таблица1001!$I$9))</f>
        <v>0</v>
      </c>
      <c r="T69" s="472">
        <f>IF(Таблица1001!$I$9=0,0,(M69*1000/Таблица1001!$I$9))</f>
        <v>0</v>
      </c>
      <c r="U69" s="472">
        <f>IF(Таблица1001!$I$9=0,0,(R69*1000/Таблица1001!$I$9))</f>
        <v>0</v>
      </c>
      <c r="V69" s="472">
        <f t="shared" si="5"/>
        <v>0</v>
      </c>
    </row>
    <row r="70" spans="1:22" ht="31.5" x14ac:dyDescent="0.15">
      <c r="A70" s="337" t="s">
        <v>641</v>
      </c>
      <c r="B70" s="506" t="s">
        <v>318</v>
      </c>
      <c r="C70" s="349" t="s">
        <v>319</v>
      </c>
      <c r="D70" s="300" t="s">
        <v>167</v>
      </c>
      <c r="E70" s="316"/>
      <c r="F70" s="316"/>
      <c r="G70" s="316"/>
      <c r="H70" s="317">
        <f t="shared" si="6"/>
        <v>0</v>
      </c>
      <c r="I70" s="311"/>
      <c r="J70" s="311"/>
      <c r="K70" s="311"/>
      <c r="L70" s="317">
        <f t="shared" si="7"/>
        <v>0</v>
      </c>
      <c r="M70" s="319"/>
      <c r="N70" s="319"/>
      <c r="O70" s="371">
        <f>0</f>
        <v>0</v>
      </c>
      <c r="P70" s="319">
        <f>0</f>
        <v>0</v>
      </c>
      <c r="Q70" s="319"/>
      <c r="R70" s="317">
        <f t="shared" si="4"/>
        <v>0</v>
      </c>
      <c r="S70" s="472">
        <f>IF(Таблица1001!$I$9=0,0,(H70*1000/Таблица1001!$I$9))</f>
        <v>0</v>
      </c>
      <c r="T70" s="472">
        <f>IF(Таблица1001!$I$9=0,0,(M70*1000/Таблица1001!$I$9))</f>
        <v>0</v>
      </c>
      <c r="U70" s="472">
        <f>IF(Таблица1001!$I$9=0,0,(R70*1000/Таблица1001!$I$9))</f>
        <v>0</v>
      </c>
      <c r="V70" s="472">
        <f t="shared" si="5"/>
        <v>0</v>
      </c>
    </row>
    <row r="71" spans="1:22" ht="42" x14ac:dyDescent="0.15">
      <c r="A71" s="337" t="s">
        <v>1635</v>
      </c>
      <c r="B71" s="506" t="s">
        <v>1016</v>
      </c>
      <c r="C71" s="349" t="s">
        <v>1764</v>
      </c>
      <c r="D71" s="300"/>
      <c r="E71" s="316"/>
      <c r="F71" s="316"/>
      <c r="G71" s="316"/>
      <c r="H71" s="317">
        <f t="shared" si="6"/>
        <v>0</v>
      </c>
      <c r="I71" s="311"/>
      <c r="J71" s="311"/>
      <c r="K71" s="311"/>
      <c r="L71" s="317">
        <f t="shared" si="7"/>
        <v>0</v>
      </c>
      <c r="M71" s="319"/>
      <c r="N71" s="319"/>
      <c r="O71" s="371">
        <f>0</f>
        <v>0</v>
      </c>
      <c r="P71" s="319">
        <f>0</f>
        <v>0</v>
      </c>
      <c r="Q71" s="319"/>
      <c r="R71" s="317">
        <f t="shared" si="4"/>
        <v>0</v>
      </c>
      <c r="S71" s="472">
        <f>IF(Таблица1001!$I$9=0,0,(H71*1000/Таблица1001!$I$9))</f>
        <v>0</v>
      </c>
      <c r="T71" s="472">
        <f>IF(Таблица1001!$I$9=0,0,(M71*1000/Таблица1001!$I$9))</f>
        <v>0</v>
      </c>
      <c r="U71" s="472">
        <f>IF(Таблица1001!$I$9=0,0,(R71*1000/Таблица1001!$I$9))</f>
        <v>0</v>
      </c>
      <c r="V71" s="472">
        <f t="shared" si="5"/>
        <v>0</v>
      </c>
    </row>
    <row r="72" spans="1:22" ht="21" x14ac:dyDescent="0.15">
      <c r="A72" s="620" t="s">
        <v>1765</v>
      </c>
      <c r="B72" s="590" t="s">
        <v>1766</v>
      </c>
      <c r="C72" s="619" t="s">
        <v>1017</v>
      </c>
      <c r="D72" s="618" t="s">
        <v>1767</v>
      </c>
      <c r="E72" s="615"/>
      <c r="F72" s="615"/>
      <c r="G72" s="615"/>
      <c r="H72" s="610">
        <f t="shared" si="6"/>
        <v>0</v>
      </c>
      <c r="I72" s="616"/>
      <c r="J72" s="616"/>
      <c r="K72" s="616"/>
      <c r="L72" s="610">
        <f t="shared" si="7"/>
        <v>0</v>
      </c>
      <c r="M72" s="617"/>
      <c r="N72" s="617"/>
      <c r="O72" s="605"/>
      <c r="P72" s="617">
        <v>0</v>
      </c>
      <c r="Q72" s="617"/>
      <c r="R72" s="610">
        <f t="shared" ref="R72" si="30">L72-Q72</f>
        <v>0</v>
      </c>
      <c r="S72" s="614">
        <f>IF(Таблица1001!$I$9=0,0,(H72*1000/Таблица1001!$I$9))</f>
        <v>0</v>
      </c>
      <c r="T72" s="614">
        <f>IF(Таблица1001!$I$9=0,0,(M72*1000/Таблица1001!$I$9))</f>
        <v>0</v>
      </c>
      <c r="U72" s="614">
        <f>IF(Таблица1001!$I$9=0,0,(R72*1000/Таблица1001!$I$9))</f>
        <v>0</v>
      </c>
      <c r="V72" s="614">
        <f t="shared" ref="V72" si="31">IF(M72=0,0,N72*100/M72)</f>
        <v>0</v>
      </c>
    </row>
    <row r="73" spans="1:22" ht="31.5" x14ac:dyDescent="0.15">
      <c r="A73" s="337" t="s">
        <v>1768</v>
      </c>
      <c r="B73" s="506" t="s">
        <v>1326</v>
      </c>
      <c r="C73" s="349" t="s">
        <v>1327</v>
      </c>
      <c r="D73" s="300" t="s">
        <v>1574</v>
      </c>
      <c r="E73" s="316"/>
      <c r="F73" s="316"/>
      <c r="G73" s="316"/>
      <c r="H73" s="317">
        <f t="shared" si="6"/>
        <v>0</v>
      </c>
      <c r="I73" s="311"/>
      <c r="J73" s="311"/>
      <c r="K73" s="311"/>
      <c r="L73" s="317">
        <f t="shared" si="7"/>
        <v>0</v>
      </c>
      <c r="M73" s="319"/>
      <c r="N73" s="319"/>
      <c r="O73" s="371">
        <f>0</f>
        <v>0</v>
      </c>
      <c r="P73" s="319">
        <f>0</f>
        <v>0</v>
      </c>
      <c r="Q73" s="319"/>
      <c r="R73" s="317">
        <f t="shared" si="4"/>
        <v>0</v>
      </c>
      <c r="S73" s="472">
        <f>IF(Таблица1001!$I$9=0,0,(H73*1000/Таблица1001!$I$9))</f>
        <v>0</v>
      </c>
      <c r="T73" s="472">
        <f>IF(Таблица1001!$I$9=0,0,(M73*1000/Таблица1001!$I$9))</f>
        <v>0</v>
      </c>
      <c r="U73" s="472">
        <f>IF(Таблица1001!$I$9=0,0,(R73*1000/Таблица1001!$I$9))</f>
        <v>0</v>
      </c>
      <c r="V73" s="472">
        <f t="shared" si="5"/>
        <v>0</v>
      </c>
    </row>
    <row r="74" spans="1:22" s="119" customFormat="1" x14ac:dyDescent="0.15">
      <c r="A74" s="336" t="s">
        <v>674</v>
      </c>
      <c r="B74" s="99" t="s">
        <v>213</v>
      </c>
      <c r="C74" s="355" t="s">
        <v>137</v>
      </c>
      <c r="D74" s="341" t="s">
        <v>626</v>
      </c>
      <c r="E74" s="317">
        <f t="shared" ref="E74:O74" si="32">E75+E79+E80+E82+E84+E86+E90+E92+E96+E98+E99+E100</f>
        <v>0</v>
      </c>
      <c r="F74" s="317">
        <f t="shared" si="32"/>
        <v>0</v>
      </c>
      <c r="G74" s="317">
        <f t="shared" si="32"/>
        <v>0</v>
      </c>
      <c r="H74" s="317">
        <f t="shared" si="32"/>
        <v>0</v>
      </c>
      <c r="I74" s="317">
        <f t="shared" si="32"/>
        <v>0</v>
      </c>
      <c r="J74" s="317">
        <f t="shared" si="32"/>
        <v>0</v>
      </c>
      <c r="K74" s="317">
        <f t="shared" si="32"/>
        <v>0</v>
      </c>
      <c r="L74" s="317">
        <f t="shared" si="32"/>
        <v>0</v>
      </c>
      <c r="M74" s="317">
        <f t="shared" si="32"/>
        <v>0</v>
      </c>
      <c r="N74" s="317">
        <f t="shared" si="32"/>
        <v>0</v>
      </c>
      <c r="O74" s="317">
        <f t="shared" si="32"/>
        <v>0</v>
      </c>
      <c r="P74" s="319">
        <f>0</f>
        <v>0</v>
      </c>
      <c r="Q74" s="317">
        <f>Q75+Q79+Q80+Q82+Q84+Q86+Q90+Q92+Q96+Q98+Q99+Q100</f>
        <v>0</v>
      </c>
      <c r="R74" s="317">
        <f t="shared" si="4"/>
        <v>0</v>
      </c>
      <c r="S74" s="472">
        <f>IF(Таблица1001!$I$9=0,0,(H74*1000/Таблица1001!$I$9))</f>
        <v>0</v>
      </c>
      <c r="T74" s="472">
        <f>IF(Таблица1001!$I$9=0,0,(M74*1000/Таблица1001!$I$9))</f>
        <v>0</v>
      </c>
      <c r="U74" s="472">
        <f>IF(Таблица1001!$I$9=0,0,(R74*1000/Таблица1001!$I$9))</f>
        <v>0</v>
      </c>
      <c r="V74" s="472">
        <f t="shared" si="5"/>
        <v>0</v>
      </c>
    </row>
    <row r="75" spans="1:22" ht="21" x14ac:dyDescent="0.15">
      <c r="A75" s="337" t="s">
        <v>675</v>
      </c>
      <c r="B75" s="506" t="s">
        <v>214</v>
      </c>
      <c r="C75" s="349" t="s">
        <v>75</v>
      </c>
      <c r="D75" s="300" t="s">
        <v>766</v>
      </c>
      <c r="E75" s="317">
        <f>E76+E77+E78</f>
        <v>0</v>
      </c>
      <c r="F75" s="317">
        <f t="shared" ref="F75:G75" si="33">F76+F77+F78</f>
        <v>0</v>
      </c>
      <c r="G75" s="317">
        <f t="shared" si="33"/>
        <v>0</v>
      </c>
      <c r="H75" s="317">
        <f>M75</f>
        <v>0</v>
      </c>
      <c r="I75" s="317">
        <f>I76+I77+I78</f>
        <v>0</v>
      </c>
      <c r="J75" s="317">
        <f t="shared" ref="J75:K75" si="34">J76+J77+J78</f>
        <v>0</v>
      </c>
      <c r="K75" s="317">
        <f t="shared" si="34"/>
        <v>0</v>
      </c>
      <c r="L75" s="317">
        <f>N75</f>
        <v>0</v>
      </c>
      <c r="M75" s="317">
        <f>M76+M77+M78</f>
        <v>0</v>
      </c>
      <c r="N75" s="317">
        <f t="shared" ref="N75:Q75" si="35">N76+N77+N78</f>
        <v>0</v>
      </c>
      <c r="O75" s="317">
        <f t="shared" si="35"/>
        <v>0</v>
      </c>
      <c r="P75" s="319">
        <f>0</f>
        <v>0</v>
      </c>
      <c r="Q75" s="317">
        <f t="shared" si="35"/>
        <v>0</v>
      </c>
      <c r="R75" s="317">
        <f t="shared" si="4"/>
        <v>0</v>
      </c>
      <c r="S75" s="472">
        <f>IF(Таблица1001!$I$9=0,0,(H75*1000/Таблица1001!$I$9))</f>
        <v>0</v>
      </c>
      <c r="T75" s="472">
        <f>IF(Таблица1001!$I$9=0,0,(M75*1000/Таблица1001!$I$9))</f>
        <v>0</v>
      </c>
      <c r="U75" s="472">
        <f>IF(Таблица1001!$I$9=0,0,(R75*1000/Таблица1001!$I$9))</f>
        <v>0</v>
      </c>
      <c r="V75" s="472">
        <f t="shared" si="5"/>
        <v>0</v>
      </c>
    </row>
    <row r="76" spans="1:22" x14ac:dyDescent="0.15">
      <c r="A76" s="337" t="s">
        <v>676</v>
      </c>
      <c r="B76" s="506" t="s">
        <v>495</v>
      </c>
      <c r="C76" s="349" t="s">
        <v>496</v>
      </c>
      <c r="D76" s="300" t="s">
        <v>514</v>
      </c>
      <c r="E76" s="316"/>
      <c r="F76" s="316"/>
      <c r="G76" s="316"/>
      <c r="H76" s="342">
        <f>I76+J76+K76</f>
        <v>0</v>
      </c>
      <c r="I76" s="311"/>
      <c r="J76" s="311"/>
      <c r="K76" s="311"/>
      <c r="L76" s="317">
        <f>N76</f>
        <v>0</v>
      </c>
      <c r="M76" s="311">
        <f>H76</f>
        <v>0</v>
      </c>
      <c r="N76" s="319"/>
      <c r="O76" s="319">
        <f>0</f>
        <v>0</v>
      </c>
      <c r="P76" s="319">
        <f>0</f>
        <v>0</v>
      </c>
      <c r="Q76" s="319"/>
      <c r="R76" s="317">
        <f t="shared" si="4"/>
        <v>0</v>
      </c>
      <c r="S76" s="472">
        <f>IF(Таблица1001!$I$9=0,0,(H76*1000/Таблица1001!$I$9))</f>
        <v>0</v>
      </c>
      <c r="T76" s="472">
        <f>IF(Таблица1001!$I$9=0,0,(M76*1000/Таблица1001!$I$9))</f>
        <v>0</v>
      </c>
      <c r="U76" s="472">
        <f>IF(Таблица1001!$I$9=0,0,(R76*1000/Таблица1001!$I$9))</f>
        <v>0</v>
      </c>
      <c r="V76" s="472">
        <f t="shared" si="5"/>
        <v>0</v>
      </c>
    </row>
    <row r="77" spans="1:22" x14ac:dyDescent="0.15">
      <c r="A77" s="337" t="s">
        <v>677</v>
      </c>
      <c r="B77" s="506" t="s">
        <v>497</v>
      </c>
      <c r="C77" s="349" t="s">
        <v>498</v>
      </c>
      <c r="D77" s="300" t="s">
        <v>515</v>
      </c>
      <c r="E77" s="316"/>
      <c r="F77" s="316"/>
      <c r="G77" s="316"/>
      <c r="H77" s="342">
        <f>I77+J77+K77</f>
        <v>0</v>
      </c>
      <c r="I77" s="311"/>
      <c r="J77" s="311"/>
      <c r="K77" s="311"/>
      <c r="L77" s="317">
        <f>N77</f>
        <v>0</v>
      </c>
      <c r="M77" s="311">
        <f>H77</f>
        <v>0</v>
      </c>
      <c r="N77" s="319"/>
      <c r="O77" s="319">
        <f>0</f>
        <v>0</v>
      </c>
      <c r="P77" s="319">
        <f>0</f>
        <v>0</v>
      </c>
      <c r="Q77" s="319"/>
      <c r="R77" s="317">
        <f t="shared" si="4"/>
        <v>0</v>
      </c>
      <c r="S77" s="472">
        <f>IF(Таблица1001!$I$9=0,0,(H77*1000/Таблица1001!$I$9))</f>
        <v>0</v>
      </c>
      <c r="T77" s="472">
        <f>IF(Таблица1001!$I$9=0,0,(M77*1000/Таблица1001!$I$9))</f>
        <v>0</v>
      </c>
      <c r="U77" s="472">
        <f>IF(Таблица1001!$I$9=0,0,(R77*1000/Таблица1001!$I$9))</f>
        <v>0</v>
      </c>
      <c r="V77" s="472">
        <f t="shared" si="5"/>
        <v>0</v>
      </c>
    </row>
    <row r="78" spans="1:22" ht="21" x14ac:dyDescent="0.15">
      <c r="A78" s="337" t="s">
        <v>1445</v>
      </c>
      <c r="B78" s="506" t="s">
        <v>1446</v>
      </c>
      <c r="C78" s="349" t="s">
        <v>1450</v>
      </c>
      <c r="D78" s="300" t="s">
        <v>1447</v>
      </c>
      <c r="E78" s="316"/>
      <c r="F78" s="316"/>
      <c r="G78" s="316"/>
      <c r="H78" s="342">
        <f>I78+J78+K78</f>
        <v>0</v>
      </c>
      <c r="I78" s="311"/>
      <c r="J78" s="311"/>
      <c r="K78" s="311"/>
      <c r="L78" s="317">
        <f>N78</f>
        <v>0</v>
      </c>
      <c r="M78" s="311">
        <f>H78</f>
        <v>0</v>
      </c>
      <c r="N78" s="319"/>
      <c r="O78" s="319"/>
      <c r="P78" s="319">
        <f>0</f>
        <v>0</v>
      </c>
      <c r="Q78" s="319"/>
      <c r="R78" s="317">
        <f t="shared" si="4"/>
        <v>0</v>
      </c>
      <c r="S78" s="472">
        <f>IF(Таблица1001!$I$9=0,0,(H78*1000/Таблица1001!$I$9))</f>
        <v>0</v>
      </c>
      <c r="T78" s="472">
        <f>IF(Таблица1001!$I$9=0,0,(M78*1000/Таблица1001!$I$9))</f>
        <v>0</v>
      </c>
      <c r="U78" s="472">
        <f>IF(Таблица1001!$I$9=0,0,(R78*1000/Таблица1001!$I$9))</f>
        <v>0</v>
      </c>
      <c r="V78" s="472">
        <f t="shared" si="5"/>
        <v>0</v>
      </c>
    </row>
    <row r="79" spans="1:22" ht="21" x14ac:dyDescent="0.15">
      <c r="A79" s="337" t="s">
        <v>678</v>
      </c>
      <c r="B79" s="506" t="s">
        <v>215</v>
      </c>
      <c r="C79" s="349" t="s">
        <v>76</v>
      </c>
      <c r="D79" s="300" t="s">
        <v>767</v>
      </c>
      <c r="E79" s="316"/>
      <c r="F79" s="316"/>
      <c r="G79" s="316"/>
      <c r="H79" s="317">
        <f t="shared" ref="H79:H100" si="36">I79+J79+K79</f>
        <v>0</v>
      </c>
      <c r="I79" s="311"/>
      <c r="J79" s="311"/>
      <c r="K79" s="311"/>
      <c r="L79" s="317">
        <f t="shared" ref="L79:L113" si="37">G79+N79</f>
        <v>0</v>
      </c>
      <c r="M79" s="319"/>
      <c r="N79" s="319"/>
      <c r="O79" s="319"/>
      <c r="P79" s="319">
        <f>0</f>
        <v>0</v>
      </c>
      <c r="Q79" s="319"/>
      <c r="R79" s="317">
        <f t="shared" si="4"/>
        <v>0</v>
      </c>
      <c r="S79" s="472">
        <f>IF(Таблица1001!$I$9=0,0,(H79*1000/Таблица1001!$I$9))</f>
        <v>0</v>
      </c>
      <c r="T79" s="472">
        <f>IF(Таблица1001!$I$9=0,0,(M79*1000/Таблица1001!$I$9))</f>
        <v>0</v>
      </c>
      <c r="U79" s="472">
        <f>IF(Таблица1001!$I$9=0,0,(R79*1000/Таблица1001!$I$9))</f>
        <v>0</v>
      </c>
      <c r="V79" s="472">
        <f t="shared" si="5"/>
        <v>0</v>
      </c>
    </row>
    <row r="80" spans="1:22" ht="15" customHeight="1" x14ac:dyDescent="0.15">
      <c r="A80" s="337" t="s">
        <v>484</v>
      </c>
      <c r="B80" s="506" t="s">
        <v>216</v>
      </c>
      <c r="C80" s="349" t="s">
        <v>77</v>
      </c>
      <c r="D80" s="300" t="s">
        <v>768</v>
      </c>
      <c r="E80" s="316"/>
      <c r="F80" s="316"/>
      <c r="G80" s="316"/>
      <c r="H80" s="317">
        <f t="shared" si="36"/>
        <v>0</v>
      </c>
      <c r="I80" s="311"/>
      <c r="J80" s="311"/>
      <c r="K80" s="311"/>
      <c r="L80" s="317">
        <f t="shared" si="37"/>
        <v>0</v>
      </c>
      <c r="M80" s="319"/>
      <c r="N80" s="319"/>
      <c r="O80" s="319"/>
      <c r="P80" s="319">
        <f>0</f>
        <v>0</v>
      </c>
      <c r="Q80" s="319"/>
      <c r="R80" s="317">
        <f t="shared" si="4"/>
        <v>0</v>
      </c>
      <c r="S80" s="472">
        <f>IF(Таблица1001!$I$9=0,0,(H80*1000/Таблица1001!$I$9))</f>
        <v>0</v>
      </c>
      <c r="T80" s="472">
        <f>IF(Таблица1001!$I$9=0,0,(M80*1000/Таблица1001!$I$9))</f>
        <v>0</v>
      </c>
      <c r="U80" s="472">
        <f>IF(Таблица1001!$I$9=0,0,(R80*1000/Таблица1001!$I$9))</f>
        <v>0</v>
      </c>
      <c r="V80" s="472">
        <f t="shared" si="5"/>
        <v>0</v>
      </c>
    </row>
    <row r="81" spans="1:22" ht="21" x14ac:dyDescent="0.15">
      <c r="A81" s="337" t="s">
        <v>865</v>
      </c>
      <c r="B81" s="506" t="s">
        <v>320</v>
      </c>
      <c r="C81" s="326" t="s">
        <v>326</v>
      </c>
      <c r="D81" s="300" t="s">
        <v>332</v>
      </c>
      <c r="E81" s="316"/>
      <c r="F81" s="316"/>
      <c r="G81" s="316"/>
      <c r="H81" s="317">
        <f t="shared" si="36"/>
        <v>0</v>
      </c>
      <c r="I81" s="311"/>
      <c r="J81" s="311"/>
      <c r="K81" s="311"/>
      <c r="L81" s="317">
        <f t="shared" si="37"/>
        <v>0</v>
      </c>
      <c r="M81" s="319"/>
      <c r="N81" s="319"/>
      <c r="O81" s="319"/>
      <c r="P81" s="319">
        <f>0</f>
        <v>0</v>
      </c>
      <c r="Q81" s="319"/>
      <c r="R81" s="317">
        <f t="shared" si="4"/>
        <v>0</v>
      </c>
      <c r="S81" s="472">
        <f>IF(Таблица1001!$I$9=0,0,(H81*1000/Таблица1001!$I$9))</f>
        <v>0</v>
      </c>
      <c r="T81" s="472">
        <f>IF(Таблица1001!$I$9=0,0,(M81*1000/Таблица1001!$I$9))</f>
        <v>0</v>
      </c>
      <c r="U81" s="472">
        <f>IF(Таблица1001!$I$9=0,0,(R81*1000/Таблица1001!$I$9))</f>
        <v>0</v>
      </c>
      <c r="V81" s="472">
        <f t="shared" si="5"/>
        <v>0</v>
      </c>
    </row>
    <row r="82" spans="1:22" x14ac:dyDescent="0.15">
      <c r="A82" s="337" t="s">
        <v>433</v>
      </c>
      <c r="B82" s="506" t="s">
        <v>217</v>
      </c>
      <c r="C82" s="349" t="s">
        <v>190</v>
      </c>
      <c r="D82" s="300" t="s">
        <v>636</v>
      </c>
      <c r="E82" s="316"/>
      <c r="F82" s="316"/>
      <c r="G82" s="316"/>
      <c r="H82" s="317">
        <f t="shared" si="36"/>
        <v>0</v>
      </c>
      <c r="I82" s="311"/>
      <c r="J82" s="311"/>
      <c r="K82" s="311"/>
      <c r="L82" s="317">
        <f t="shared" si="37"/>
        <v>0</v>
      </c>
      <c r="M82" s="319"/>
      <c r="N82" s="319"/>
      <c r="O82" s="319"/>
      <c r="P82" s="319">
        <f>0</f>
        <v>0</v>
      </c>
      <c r="Q82" s="319"/>
      <c r="R82" s="317">
        <f t="shared" si="4"/>
        <v>0</v>
      </c>
      <c r="S82" s="472">
        <f>IF(Таблица1001!$I$9=0,0,(H82*1000/Таблица1001!$I$9))</f>
        <v>0</v>
      </c>
      <c r="T82" s="472">
        <f>IF(Таблица1001!$I$9=0,0,(M82*1000/Таблица1001!$I$9))</f>
        <v>0</v>
      </c>
      <c r="U82" s="472">
        <f>IF(Таблица1001!$I$9=0,0,(R82*1000/Таблица1001!$I$9))</f>
        <v>0</v>
      </c>
      <c r="V82" s="472">
        <f t="shared" ref="V82:V145" si="38">IF(M82=0,0,N82*100/M82)</f>
        <v>0</v>
      </c>
    </row>
    <row r="83" spans="1:22" x14ac:dyDescent="0.15">
      <c r="A83" s="337" t="s">
        <v>1570</v>
      </c>
      <c r="B83" s="506" t="s">
        <v>1571</v>
      </c>
      <c r="C83" s="349" t="s">
        <v>1572</v>
      </c>
      <c r="D83" s="300" t="s">
        <v>1573</v>
      </c>
      <c r="E83" s="316">
        <f>0</f>
        <v>0</v>
      </c>
      <c r="F83" s="316">
        <f>0</f>
        <v>0</v>
      </c>
      <c r="G83" s="316">
        <f>0</f>
        <v>0</v>
      </c>
      <c r="H83" s="316">
        <f>0</f>
        <v>0</v>
      </c>
      <c r="I83" s="316">
        <f>0</f>
        <v>0</v>
      </c>
      <c r="J83" s="316">
        <f>0</f>
        <v>0</v>
      </c>
      <c r="K83" s="316">
        <f>0</f>
        <v>0</v>
      </c>
      <c r="L83" s="316">
        <f>0</f>
        <v>0</v>
      </c>
      <c r="M83" s="316">
        <f>0</f>
        <v>0</v>
      </c>
      <c r="N83" s="316">
        <f>0</f>
        <v>0</v>
      </c>
      <c r="O83" s="316">
        <f>0</f>
        <v>0</v>
      </c>
      <c r="P83" s="316">
        <f>0</f>
        <v>0</v>
      </c>
      <c r="Q83" s="316">
        <f>0</f>
        <v>0</v>
      </c>
      <c r="R83" s="316">
        <f>0</f>
        <v>0</v>
      </c>
      <c r="S83" s="472">
        <f>IF(Таблица1001!$I$9=0,0,(H83*1000/Таблица1001!$I$9))</f>
        <v>0</v>
      </c>
      <c r="T83" s="472">
        <f>IF(Таблица1001!$I$9=0,0,(M83*1000/Таблица1001!$I$9))</f>
        <v>0</v>
      </c>
      <c r="U83" s="472">
        <f>IF(Таблица1001!$I$9=0,0,(R83*1000/Таблица1001!$I$9))</f>
        <v>0</v>
      </c>
      <c r="V83" s="472">
        <f t="shared" si="38"/>
        <v>0</v>
      </c>
    </row>
    <row r="84" spans="1:22" x14ac:dyDescent="0.15">
      <c r="A84" s="337" t="s">
        <v>470</v>
      </c>
      <c r="B84" s="506" t="s">
        <v>321</v>
      </c>
      <c r="C84" s="349" t="s">
        <v>327</v>
      </c>
      <c r="D84" s="300" t="s">
        <v>333</v>
      </c>
      <c r="E84" s="316"/>
      <c r="F84" s="316"/>
      <c r="G84" s="316"/>
      <c r="H84" s="317">
        <f t="shared" si="36"/>
        <v>0</v>
      </c>
      <c r="I84" s="311"/>
      <c r="J84" s="311"/>
      <c r="K84" s="311"/>
      <c r="L84" s="317">
        <f t="shared" si="37"/>
        <v>0</v>
      </c>
      <c r="M84" s="319"/>
      <c r="N84" s="319"/>
      <c r="O84" s="319"/>
      <c r="P84" s="319">
        <f>0</f>
        <v>0</v>
      </c>
      <c r="Q84" s="319"/>
      <c r="R84" s="317">
        <f t="shared" ref="R84:R145" si="39">L84-Q84</f>
        <v>0</v>
      </c>
      <c r="S84" s="472">
        <f>IF(Таблица1001!$I$9=0,0,(H84*1000/Таблица1001!$I$9))</f>
        <v>0</v>
      </c>
      <c r="T84" s="472">
        <f>IF(Таблица1001!$I$9=0,0,(M84*1000/Таблица1001!$I$9))</f>
        <v>0</v>
      </c>
      <c r="U84" s="472">
        <f>IF(Таблица1001!$I$9=0,0,(R84*1000/Таблица1001!$I$9))</f>
        <v>0</v>
      </c>
      <c r="V84" s="472">
        <f t="shared" si="38"/>
        <v>0</v>
      </c>
    </row>
    <row r="85" spans="1:22" x14ac:dyDescent="0.15">
      <c r="A85" s="337" t="s">
        <v>679</v>
      </c>
      <c r="B85" s="506" t="s">
        <v>322</v>
      </c>
      <c r="C85" s="349" t="s">
        <v>328</v>
      </c>
      <c r="D85" s="300" t="s">
        <v>334</v>
      </c>
      <c r="E85" s="316"/>
      <c r="F85" s="316"/>
      <c r="G85" s="316"/>
      <c r="H85" s="317">
        <f t="shared" si="36"/>
        <v>0</v>
      </c>
      <c r="I85" s="311"/>
      <c r="J85" s="311"/>
      <c r="K85" s="311"/>
      <c r="L85" s="317">
        <f t="shared" si="37"/>
        <v>0</v>
      </c>
      <c r="M85" s="319"/>
      <c r="N85" s="319"/>
      <c r="O85" s="319"/>
      <c r="P85" s="319">
        <f>0</f>
        <v>0</v>
      </c>
      <c r="Q85" s="319"/>
      <c r="R85" s="317">
        <f t="shared" si="39"/>
        <v>0</v>
      </c>
      <c r="S85" s="472">
        <f>IF(Таблица1001!$I$9=0,0,(H85*1000/Таблица1001!$I$9))</f>
        <v>0</v>
      </c>
      <c r="T85" s="472">
        <f>IF(Таблица1001!$I$9=0,0,(M85*1000/Таблица1001!$I$9))</f>
        <v>0</v>
      </c>
      <c r="U85" s="472">
        <f>IF(Таблица1001!$I$9=0,0,(R85*1000/Таблица1001!$I$9))</f>
        <v>0</v>
      </c>
      <c r="V85" s="472">
        <f t="shared" si="38"/>
        <v>0</v>
      </c>
    </row>
    <row r="86" spans="1:22" x14ac:dyDescent="0.15">
      <c r="A86" s="337" t="s">
        <v>434</v>
      </c>
      <c r="B86" s="506" t="s">
        <v>323</v>
      </c>
      <c r="C86" s="349" t="s">
        <v>329</v>
      </c>
      <c r="D86" s="300" t="s">
        <v>435</v>
      </c>
      <c r="E86" s="317">
        <f>E87+E88+E89</f>
        <v>0</v>
      </c>
      <c r="F86" s="317">
        <f t="shared" ref="F86:G86" si="40">F87+F88+F89</f>
        <v>0</v>
      </c>
      <c r="G86" s="317">
        <f t="shared" si="40"/>
        <v>0</v>
      </c>
      <c r="H86" s="317">
        <f t="shared" si="36"/>
        <v>0</v>
      </c>
      <c r="I86" s="317">
        <f>I87+I88+I89</f>
        <v>0</v>
      </c>
      <c r="J86" s="317">
        <f t="shared" ref="J86:K86" si="41">J87+J88+J89</f>
        <v>0</v>
      </c>
      <c r="K86" s="317">
        <f t="shared" si="41"/>
        <v>0</v>
      </c>
      <c r="L86" s="317">
        <f t="shared" si="37"/>
        <v>0</v>
      </c>
      <c r="M86" s="317">
        <f>M87+M88+M89</f>
        <v>0</v>
      </c>
      <c r="N86" s="317">
        <f t="shared" ref="N86:Q86" si="42">N87+N88+N89</f>
        <v>0</v>
      </c>
      <c r="O86" s="317">
        <f t="shared" si="42"/>
        <v>0</v>
      </c>
      <c r="P86" s="319">
        <f>0</f>
        <v>0</v>
      </c>
      <c r="Q86" s="317">
        <f t="shared" si="42"/>
        <v>0</v>
      </c>
      <c r="R86" s="317">
        <f t="shared" si="39"/>
        <v>0</v>
      </c>
      <c r="S86" s="472">
        <f>IF(Таблица1001!$I$9=0,0,(H86*1000/Таблица1001!$I$9))</f>
        <v>0</v>
      </c>
      <c r="T86" s="472">
        <f>IF(Таблица1001!$I$9=0,0,(M86*1000/Таблица1001!$I$9))</f>
        <v>0</v>
      </c>
      <c r="U86" s="472">
        <f>IF(Таблица1001!$I$9=0,0,(R86*1000/Таблица1001!$I$9))</f>
        <v>0</v>
      </c>
      <c r="V86" s="472">
        <f t="shared" si="38"/>
        <v>0</v>
      </c>
    </row>
    <row r="87" spans="1:22" x14ac:dyDescent="0.15">
      <c r="A87" s="337" t="s">
        <v>680</v>
      </c>
      <c r="B87" s="506" t="s">
        <v>324</v>
      </c>
      <c r="C87" s="349" t="s">
        <v>330</v>
      </c>
      <c r="D87" s="300" t="s">
        <v>30</v>
      </c>
      <c r="E87" s="316"/>
      <c r="F87" s="316"/>
      <c r="G87" s="316"/>
      <c r="H87" s="317">
        <f t="shared" si="36"/>
        <v>0</v>
      </c>
      <c r="I87" s="311"/>
      <c r="J87" s="311"/>
      <c r="K87" s="311"/>
      <c r="L87" s="317">
        <f t="shared" si="37"/>
        <v>0</v>
      </c>
      <c r="M87" s="319"/>
      <c r="N87" s="319"/>
      <c r="O87" s="319"/>
      <c r="P87" s="319">
        <f>0</f>
        <v>0</v>
      </c>
      <c r="Q87" s="319"/>
      <c r="R87" s="317">
        <f t="shared" si="39"/>
        <v>0</v>
      </c>
      <c r="S87" s="472">
        <f>IF(Таблица1001!$I$9=0,0,(H87*1000/Таблица1001!$I$9))</f>
        <v>0</v>
      </c>
      <c r="T87" s="472">
        <f>IF(Таблица1001!$I$9=0,0,(M87*1000/Таблица1001!$I$9))</f>
        <v>0</v>
      </c>
      <c r="U87" s="472">
        <f>IF(Таблица1001!$I$9=0,0,(R87*1000/Таблица1001!$I$9))</f>
        <v>0</v>
      </c>
      <c r="V87" s="472">
        <f t="shared" si="38"/>
        <v>0</v>
      </c>
    </row>
    <row r="88" spans="1:22" ht="21" x14ac:dyDescent="0.15">
      <c r="A88" s="337" t="s">
        <v>839</v>
      </c>
      <c r="B88" s="506" t="s">
        <v>325</v>
      </c>
      <c r="C88" s="349" t="s">
        <v>331</v>
      </c>
      <c r="D88" s="300" t="s">
        <v>335</v>
      </c>
      <c r="E88" s="316"/>
      <c r="F88" s="316"/>
      <c r="G88" s="316">
        <f>0</f>
        <v>0</v>
      </c>
      <c r="H88" s="317">
        <f t="shared" si="36"/>
        <v>0</v>
      </c>
      <c r="I88" s="311"/>
      <c r="J88" s="311"/>
      <c r="K88" s="311"/>
      <c r="L88" s="317">
        <f t="shared" si="37"/>
        <v>0</v>
      </c>
      <c r="M88" s="319"/>
      <c r="N88" s="319"/>
      <c r="O88" s="319"/>
      <c r="P88" s="319">
        <f>0</f>
        <v>0</v>
      </c>
      <c r="Q88" s="319"/>
      <c r="R88" s="317">
        <f t="shared" si="39"/>
        <v>0</v>
      </c>
      <c r="S88" s="472">
        <f>IF(Таблица1001!$I$9=0,0,(H88*1000/Таблица1001!$I$9))</f>
        <v>0</v>
      </c>
      <c r="T88" s="472">
        <f>IF(Таблица1001!$I$9=0,0,(M88*1000/Таблица1001!$I$9))</f>
        <v>0</v>
      </c>
      <c r="U88" s="472">
        <f>IF(Таблица1001!$I$9=0,0,(R88*1000/Таблица1001!$I$9))</f>
        <v>0</v>
      </c>
      <c r="V88" s="472">
        <f t="shared" si="38"/>
        <v>0</v>
      </c>
    </row>
    <row r="89" spans="1:22" x14ac:dyDescent="0.15">
      <c r="A89" s="337" t="s">
        <v>1448</v>
      </c>
      <c r="B89" s="506" t="s">
        <v>1449</v>
      </c>
      <c r="C89" s="349" t="s">
        <v>1451</v>
      </c>
      <c r="D89" s="300"/>
      <c r="E89" s="316"/>
      <c r="F89" s="316"/>
      <c r="G89" s="316"/>
      <c r="H89" s="317">
        <f t="shared" si="36"/>
        <v>0</v>
      </c>
      <c r="I89" s="311"/>
      <c r="J89" s="311"/>
      <c r="K89" s="311"/>
      <c r="L89" s="317">
        <f t="shared" si="37"/>
        <v>0</v>
      </c>
      <c r="M89" s="319"/>
      <c r="N89" s="319"/>
      <c r="O89" s="319"/>
      <c r="P89" s="319">
        <f>0</f>
        <v>0</v>
      </c>
      <c r="Q89" s="319"/>
      <c r="R89" s="317">
        <f t="shared" si="39"/>
        <v>0</v>
      </c>
      <c r="S89" s="472">
        <f>IF(Таблица1001!$I$9=0,0,(H89*1000/Таблица1001!$I$9))</f>
        <v>0</v>
      </c>
      <c r="T89" s="472">
        <f>IF(Таблица1001!$I$9=0,0,(M89*1000/Таблица1001!$I$9))</f>
        <v>0</v>
      </c>
      <c r="U89" s="472">
        <f>IF(Таблица1001!$I$9=0,0,(R89*1000/Таблица1001!$I$9))</f>
        <v>0</v>
      </c>
      <c r="V89" s="472">
        <f t="shared" si="38"/>
        <v>0</v>
      </c>
    </row>
    <row r="90" spans="1:22" ht="31.5" x14ac:dyDescent="0.15">
      <c r="A90" s="337" t="s">
        <v>681</v>
      </c>
      <c r="B90" s="506" t="s">
        <v>336</v>
      </c>
      <c r="C90" s="349" t="s">
        <v>340</v>
      </c>
      <c r="D90" s="300" t="s">
        <v>499</v>
      </c>
      <c r="E90" s="316"/>
      <c r="F90" s="316"/>
      <c r="G90" s="316"/>
      <c r="H90" s="317">
        <f t="shared" si="36"/>
        <v>0</v>
      </c>
      <c r="I90" s="311"/>
      <c r="J90" s="311"/>
      <c r="K90" s="311"/>
      <c r="L90" s="317">
        <f t="shared" si="37"/>
        <v>0</v>
      </c>
      <c r="M90" s="319"/>
      <c r="N90" s="319"/>
      <c r="O90" s="319"/>
      <c r="P90" s="319">
        <f>0</f>
        <v>0</v>
      </c>
      <c r="Q90" s="319"/>
      <c r="R90" s="317">
        <f t="shared" si="39"/>
        <v>0</v>
      </c>
      <c r="S90" s="472">
        <f>IF(Таблица1001!$I$9=0,0,(H90*1000/Таблица1001!$I$9))</f>
        <v>0</v>
      </c>
      <c r="T90" s="472">
        <f>IF(Таблица1001!$I$9=0,0,(M90*1000/Таблица1001!$I$9))</f>
        <v>0</v>
      </c>
      <c r="U90" s="472">
        <f>IF(Таблица1001!$I$9=0,0,(R90*1000/Таблица1001!$I$9))</f>
        <v>0</v>
      </c>
      <c r="V90" s="472">
        <f t="shared" si="38"/>
        <v>0</v>
      </c>
    </row>
    <row r="91" spans="1:22" x14ac:dyDescent="0.15">
      <c r="A91" s="337" t="s">
        <v>682</v>
      </c>
      <c r="B91" s="506" t="s">
        <v>337</v>
      </c>
      <c r="C91" s="349" t="s">
        <v>341</v>
      </c>
      <c r="D91" s="300" t="s">
        <v>516</v>
      </c>
      <c r="E91" s="316"/>
      <c r="F91" s="316"/>
      <c r="G91" s="316"/>
      <c r="H91" s="317">
        <f t="shared" si="36"/>
        <v>0</v>
      </c>
      <c r="I91" s="311"/>
      <c r="J91" s="311"/>
      <c r="K91" s="311"/>
      <c r="L91" s="317">
        <f t="shared" si="37"/>
        <v>0</v>
      </c>
      <c r="M91" s="319"/>
      <c r="N91" s="319"/>
      <c r="O91" s="319"/>
      <c r="P91" s="319">
        <f>0</f>
        <v>0</v>
      </c>
      <c r="Q91" s="319"/>
      <c r="R91" s="317">
        <f t="shared" si="39"/>
        <v>0</v>
      </c>
      <c r="S91" s="472">
        <f>IF(Таблица1001!$I$9=0,0,(H91*1000/Таблица1001!$I$9))</f>
        <v>0</v>
      </c>
      <c r="T91" s="472">
        <f>IF(Таблица1001!$I$9=0,0,(M91*1000/Таблица1001!$I$9))</f>
        <v>0</v>
      </c>
      <c r="U91" s="472">
        <f>IF(Таблица1001!$I$9=0,0,(R91*1000/Таблица1001!$I$9))</f>
        <v>0</v>
      </c>
      <c r="V91" s="472">
        <f t="shared" si="38"/>
        <v>0</v>
      </c>
    </row>
    <row r="92" spans="1:22" x14ac:dyDescent="0.15">
      <c r="A92" s="337" t="s">
        <v>683</v>
      </c>
      <c r="B92" s="506" t="s">
        <v>338</v>
      </c>
      <c r="C92" s="349" t="s">
        <v>342</v>
      </c>
      <c r="D92" s="300" t="s">
        <v>517</v>
      </c>
      <c r="E92" s="317">
        <f>E93+E94+E95</f>
        <v>0</v>
      </c>
      <c r="F92" s="317">
        <f t="shared" ref="F92:G92" si="43">F93+F94+F95</f>
        <v>0</v>
      </c>
      <c r="G92" s="317">
        <f t="shared" si="43"/>
        <v>0</v>
      </c>
      <c r="H92" s="317">
        <f t="shared" si="36"/>
        <v>0</v>
      </c>
      <c r="I92" s="317">
        <f>I93+I94+I95</f>
        <v>0</v>
      </c>
      <c r="J92" s="317">
        <f t="shared" ref="J92:K92" si="44">J93+J94+J95</f>
        <v>0</v>
      </c>
      <c r="K92" s="317">
        <f t="shared" si="44"/>
        <v>0</v>
      </c>
      <c r="L92" s="317">
        <f t="shared" si="37"/>
        <v>0</v>
      </c>
      <c r="M92" s="317">
        <f>M93+M94+M95</f>
        <v>0</v>
      </c>
      <c r="N92" s="317">
        <f t="shared" ref="N92:Q92" si="45">N93+N94+N95</f>
        <v>0</v>
      </c>
      <c r="O92" s="317">
        <f t="shared" si="45"/>
        <v>0</v>
      </c>
      <c r="P92" s="319">
        <f>0</f>
        <v>0</v>
      </c>
      <c r="Q92" s="317">
        <f t="shared" si="45"/>
        <v>0</v>
      </c>
      <c r="R92" s="317">
        <f t="shared" si="39"/>
        <v>0</v>
      </c>
      <c r="S92" s="472">
        <f>IF(Таблица1001!$I$9=0,0,(H92*1000/Таблица1001!$I$9))</f>
        <v>0</v>
      </c>
      <c r="T92" s="472">
        <f>IF(Таблица1001!$I$9=0,0,(M92*1000/Таблица1001!$I$9))</f>
        <v>0</v>
      </c>
      <c r="U92" s="472">
        <f>IF(Таблица1001!$I$9=0,0,(R92*1000/Таблица1001!$I$9))</f>
        <v>0</v>
      </c>
      <c r="V92" s="472">
        <f t="shared" si="38"/>
        <v>0</v>
      </c>
    </row>
    <row r="93" spans="1:22" x14ac:dyDescent="0.15">
      <c r="A93" s="337" t="s">
        <v>684</v>
      </c>
      <c r="B93" s="506" t="s">
        <v>339</v>
      </c>
      <c r="C93" s="349" t="s">
        <v>343</v>
      </c>
      <c r="D93" s="300" t="s">
        <v>866</v>
      </c>
      <c r="E93" s="316"/>
      <c r="F93" s="316"/>
      <c r="G93" s="316"/>
      <c r="H93" s="317">
        <f t="shared" si="36"/>
        <v>0</v>
      </c>
      <c r="I93" s="311"/>
      <c r="J93" s="311"/>
      <c r="K93" s="311"/>
      <c r="L93" s="317">
        <f t="shared" si="37"/>
        <v>0</v>
      </c>
      <c r="M93" s="319"/>
      <c r="N93" s="319"/>
      <c r="O93" s="319"/>
      <c r="P93" s="319">
        <f>0</f>
        <v>0</v>
      </c>
      <c r="Q93" s="319"/>
      <c r="R93" s="317">
        <f t="shared" si="39"/>
        <v>0</v>
      </c>
      <c r="S93" s="472">
        <f>IF(Таблица1001!$I$9=0,0,(H93*1000/Таблица1001!$I$9))</f>
        <v>0</v>
      </c>
      <c r="T93" s="472">
        <f>IF(Таблица1001!$I$9=0,0,(M93*1000/Таблица1001!$I$9))</f>
        <v>0</v>
      </c>
      <c r="U93" s="472">
        <f>IF(Таблица1001!$I$9=0,0,(R93*1000/Таблица1001!$I$9))</f>
        <v>0</v>
      </c>
      <c r="V93" s="472">
        <f t="shared" si="38"/>
        <v>0</v>
      </c>
    </row>
    <row r="94" spans="1:22" x14ac:dyDescent="0.15">
      <c r="A94" s="337" t="s">
        <v>685</v>
      </c>
      <c r="B94" s="506" t="s">
        <v>518</v>
      </c>
      <c r="C94" s="349" t="s">
        <v>519</v>
      </c>
      <c r="D94" s="300" t="s">
        <v>867</v>
      </c>
      <c r="E94" s="316"/>
      <c r="F94" s="316"/>
      <c r="G94" s="316"/>
      <c r="H94" s="317">
        <f t="shared" si="36"/>
        <v>0</v>
      </c>
      <c r="I94" s="311"/>
      <c r="J94" s="372"/>
      <c r="K94" s="372"/>
      <c r="L94" s="317">
        <f t="shared" si="37"/>
        <v>0</v>
      </c>
      <c r="M94" s="319"/>
      <c r="N94" s="319"/>
      <c r="O94" s="319"/>
      <c r="P94" s="319">
        <f>0</f>
        <v>0</v>
      </c>
      <c r="Q94" s="319"/>
      <c r="R94" s="317">
        <f t="shared" si="39"/>
        <v>0</v>
      </c>
      <c r="S94" s="472">
        <f>IF(Таблица1001!$I$9=0,0,(H94*1000/Таблица1001!$I$9))</f>
        <v>0</v>
      </c>
      <c r="T94" s="472">
        <f>IF(Таблица1001!$I$9=0,0,(M94*1000/Таблица1001!$I$9))</f>
        <v>0</v>
      </c>
      <c r="U94" s="472">
        <f>IF(Таблица1001!$I$9=0,0,(R94*1000/Таблица1001!$I$9))</f>
        <v>0</v>
      </c>
      <c r="V94" s="472">
        <f t="shared" si="38"/>
        <v>0</v>
      </c>
    </row>
    <row r="95" spans="1:22" x14ac:dyDescent="0.15">
      <c r="A95" s="337" t="s">
        <v>1452</v>
      </c>
      <c r="B95" s="506" t="s">
        <v>1453</v>
      </c>
      <c r="C95" s="349" t="s">
        <v>1454</v>
      </c>
      <c r="D95" s="300"/>
      <c r="E95" s="316"/>
      <c r="F95" s="316"/>
      <c r="G95" s="316"/>
      <c r="H95" s="317">
        <f t="shared" si="36"/>
        <v>0</v>
      </c>
      <c r="I95" s="311"/>
      <c r="J95" s="311"/>
      <c r="K95" s="311"/>
      <c r="L95" s="317">
        <f t="shared" si="37"/>
        <v>0</v>
      </c>
      <c r="M95" s="319"/>
      <c r="N95" s="319"/>
      <c r="O95" s="319"/>
      <c r="P95" s="319">
        <f>0</f>
        <v>0</v>
      </c>
      <c r="Q95" s="319"/>
      <c r="R95" s="317">
        <f t="shared" si="39"/>
        <v>0</v>
      </c>
      <c r="S95" s="472">
        <f>IF(Таблица1001!$I$9=0,0,(H95*1000/Таблица1001!$I$9))</f>
        <v>0</v>
      </c>
      <c r="T95" s="472">
        <f>IF(Таблица1001!$I$9=0,0,(M95*1000/Таблица1001!$I$9))</f>
        <v>0</v>
      </c>
      <c r="U95" s="472">
        <f>IF(Таблица1001!$I$9=0,0,(R95*1000/Таблица1001!$I$9))</f>
        <v>0</v>
      </c>
      <c r="V95" s="472">
        <f t="shared" si="38"/>
        <v>0</v>
      </c>
    </row>
    <row r="96" spans="1:22" x14ac:dyDescent="0.15">
      <c r="A96" s="337" t="s">
        <v>520</v>
      </c>
      <c r="B96" s="506" t="s">
        <v>438</v>
      </c>
      <c r="C96" s="349" t="s">
        <v>436</v>
      </c>
      <c r="D96" s="300" t="s">
        <v>521</v>
      </c>
      <c r="E96" s="316"/>
      <c r="F96" s="316"/>
      <c r="G96" s="316"/>
      <c r="H96" s="317">
        <f t="shared" si="36"/>
        <v>0</v>
      </c>
      <c r="I96" s="311"/>
      <c r="J96" s="311"/>
      <c r="K96" s="311"/>
      <c r="L96" s="317">
        <f t="shared" si="37"/>
        <v>0</v>
      </c>
      <c r="M96" s="319"/>
      <c r="N96" s="319"/>
      <c r="O96" s="319"/>
      <c r="P96" s="319">
        <f>0</f>
        <v>0</v>
      </c>
      <c r="Q96" s="319"/>
      <c r="R96" s="317">
        <f t="shared" si="39"/>
        <v>0</v>
      </c>
      <c r="S96" s="472">
        <f>IF(Таблица1001!$I$9=0,0,(H96*1000/Таблица1001!$I$9))</f>
        <v>0</v>
      </c>
      <c r="T96" s="472">
        <f>IF(Таблица1001!$I$9=0,0,(M96*1000/Таблица1001!$I$9))</f>
        <v>0</v>
      </c>
      <c r="U96" s="472">
        <f>IF(Таблица1001!$I$9=0,0,(R96*1000/Таблица1001!$I$9))</f>
        <v>0</v>
      </c>
      <c r="V96" s="472">
        <f t="shared" si="38"/>
        <v>0</v>
      </c>
    </row>
    <row r="97" spans="1:22" x14ac:dyDescent="0.15">
      <c r="A97" s="337" t="s">
        <v>686</v>
      </c>
      <c r="B97" s="506" t="s">
        <v>439</v>
      </c>
      <c r="C97" s="349" t="s">
        <v>437</v>
      </c>
      <c r="D97" s="300" t="s">
        <v>31</v>
      </c>
      <c r="E97" s="316"/>
      <c r="F97" s="316"/>
      <c r="G97" s="316"/>
      <c r="H97" s="317">
        <f t="shared" si="36"/>
        <v>0</v>
      </c>
      <c r="I97" s="311"/>
      <c r="J97" s="311"/>
      <c r="K97" s="311"/>
      <c r="L97" s="317">
        <f t="shared" si="37"/>
        <v>0</v>
      </c>
      <c r="M97" s="319"/>
      <c r="N97" s="319"/>
      <c r="O97" s="319"/>
      <c r="P97" s="319">
        <f>0</f>
        <v>0</v>
      </c>
      <c r="Q97" s="319"/>
      <c r="R97" s="317">
        <f t="shared" si="39"/>
        <v>0</v>
      </c>
      <c r="S97" s="472">
        <f>IF(Таблица1001!$I$9=0,0,(H97*1000/Таблица1001!$I$9))</f>
        <v>0</v>
      </c>
      <c r="T97" s="472">
        <f>IF(Таблица1001!$I$9=0,0,(M97*1000/Таблица1001!$I$9))</f>
        <v>0</v>
      </c>
      <c r="U97" s="472">
        <f>IF(Таблица1001!$I$9=0,0,(R97*1000/Таблица1001!$I$9))</f>
        <v>0</v>
      </c>
      <c r="V97" s="472">
        <f t="shared" si="38"/>
        <v>0</v>
      </c>
    </row>
    <row r="98" spans="1:22" x14ac:dyDescent="0.15">
      <c r="A98" s="337" t="s">
        <v>687</v>
      </c>
      <c r="B98" s="506" t="s">
        <v>523</v>
      </c>
      <c r="C98" s="349" t="s">
        <v>524</v>
      </c>
      <c r="D98" s="300" t="s">
        <v>525</v>
      </c>
      <c r="E98" s="316"/>
      <c r="F98" s="316"/>
      <c r="G98" s="316"/>
      <c r="H98" s="317">
        <f t="shared" si="36"/>
        <v>0</v>
      </c>
      <c r="I98" s="311"/>
      <c r="J98" s="311"/>
      <c r="K98" s="311"/>
      <c r="L98" s="317">
        <f t="shared" si="37"/>
        <v>0</v>
      </c>
      <c r="M98" s="319"/>
      <c r="N98" s="319"/>
      <c r="O98" s="319"/>
      <c r="P98" s="319">
        <f>0</f>
        <v>0</v>
      </c>
      <c r="Q98" s="319"/>
      <c r="R98" s="317">
        <f t="shared" si="39"/>
        <v>0</v>
      </c>
      <c r="S98" s="472">
        <f>IF(Таблица1001!$I$9=0,0,(H98*1000/Таблица1001!$I$9))</f>
        <v>0</v>
      </c>
      <c r="T98" s="472">
        <f>IF(Таблица1001!$I$9=0,0,(M98*1000/Таблица1001!$I$9))</f>
        <v>0</v>
      </c>
      <c r="U98" s="472">
        <f>IF(Таблица1001!$I$9=0,0,(R98*1000/Таблица1001!$I$9))</f>
        <v>0</v>
      </c>
      <c r="V98" s="472">
        <f t="shared" si="38"/>
        <v>0</v>
      </c>
    </row>
    <row r="99" spans="1:22" x14ac:dyDescent="0.15">
      <c r="A99" s="337" t="s">
        <v>620</v>
      </c>
      <c r="B99" s="506" t="s">
        <v>526</v>
      </c>
      <c r="C99" s="349" t="s">
        <v>527</v>
      </c>
      <c r="D99" s="300" t="s">
        <v>528</v>
      </c>
      <c r="E99" s="316"/>
      <c r="F99" s="316"/>
      <c r="G99" s="316"/>
      <c r="H99" s="317">
        <f t="shared" si="36"/>
        <v>0</v>
      </c>
      <c r="I99" s="311"/>
      <c r="J99" s="311"/>
      <c r="K99" s="311"/>
      <c r="L99" s="317">
        <f t="shared" si="37"/>
        <v>0</v>
      </c>
      <c r="M99" s="319"/>
      <c r="N99" s="319"/>
      <c r="O99" s="319"/>
      <c r="P99" s="319">
        <f>0</f>
        <v>0</v>
      </c>
      <c r="Q99" s="319"/>
      <c r="R99" s="317">
        <f t="shared" si="39"/>
        <v>0</v>
      </c>
      <c r="S99" s="472">
        <f>IF(Таблица1001!$I$9=0,0,(H99*1000/Таблица1001!$I$9))</f>
        <v>0</v>
      </c>
      <c r="T99" s="472">
        <f>IF(Таблица1001!$I$9=0,0,(M99*1000/Таблица1001!$I$9))</f>
        <v>0</v>
      </c>
      <c r="U99" s="472">
        <f>IF(Таблица1001!$I$9=0,0,(R99*1000/Таблица1001!$I$9))</f>
        <v>0</v>
      </c>
      <c r="V99" s="472">
        <f t="shared" si="38"/>
        <v>0</v>
      </c>
    </row>
    <row r="100" spans="1:22" x14ac:dyDescent="0.15">
      <c r="A100" s="337" t="s">
        <v>1455</v>
      </c>
      <c r="B100" s="506" t="s">
        <v>1456</v>
      </c>
      <c r="C100" s="349" t="s">
        <v>1457</v>
      </c>
      <c r="D100" s="300"/>
      <c r="E100" s="316"/>
      <c r="F100" s="316"/>
      <c r="G100" s="316"/>
      <c r="H100" s="317">
        <f t="shared" si="36"/>
        <v>0</v>
      </c>
      <c r="I100" s="311"/>
      <c r="J100" s="311"/>
      <c r="K100" s="311"/>
      <c r="L100" s="317">
        <f t="shared" si="37"/>
        <v>0</v>
      </c>
      <c r="M100" s="319"/>
      <c r="N100" s="319"/>
      <c r="O100" s="319"/>
      <c r="P100" s="319">
        <f>0</f>
        <v>0</v>
      </c>
      <c r="Q100" s="319"/>
      <c r="R100" s="317">
        <f t="shared" si="39"/>
        <v>0</v>
      </c>
      <c r="S100" s="472">
        <f>IF(Таблица1001!$I$9=0,0,(H100*1000/Таблица1001!$I$9))</f>
        <v>0</v>
      </c>
      <c r="T100" s="472">
        <f>IF(Таблица1001!$I$9=0,0,(M100*1000/Таблица1001!$I$9))</f>
        <v>0</v>
      </c>
      <c r="U100" s="472">
        <f>IF(Таблица1001!$I$9=0,0,(R100*1000/Таблица1001!$I$9))</f>
        <v>0</v>
      </c>
      <c r="V100" s="472">
        <f t="shared" si="38"/>
        <v>0</v>
      </c>
    </row>
    <row r="101" spans="1:22" s="119" customFormat="1" x14ac:dyDescent="0.15">
      <c r="A101" s="336" t="s">
        <v>688</v>
      </c>
      <c r="B101" s="99" t="s">
        <v>218</v>
      </c>
      <c r="C101" s="355" t="s">
        <v>138</v>
      </c>
      <c r="D101" s="341" t="s">
        <v>32</v>
      </c>
      <c r="E101" s="317">
        <f>E102+E103+E105+E106+E107+E108+E109+E110+E111+E112+E114+E118+E120</f>
        <v>0</v>
      </c>
      <c r="F101" s="317">
        <f t="shared" ref="F101:Q101" si="46">F102+F103+F105+F106+F107+F108+F109+F110+F111+F112+F114+F118+F120</f>
        <v>0</v>
      </c>
      <c r="G101" s="317">
        <f t="shared" si="46"/>
        <v>0</v>
      </c>
      <c r="H101" s="317">
        <f t="shared" si="46"/>
        <v>0</v>
      </c>
      <c r="I101" s="317">
        <f t="shared" si="46"/>
        <v>0</v>
      </c>
      <c r="J101" s="317">
        <f t="shared" si="46"/>
        <v>0</v>
      </c>
      <c r="K101" s="317">
        <f t="shared" si="46"/>
        <v>0</v>
      </c>
      <c r="L101" s="317">
        <f t="shared" si="46"/>
        <v>0</v>
      </c>
      <c r="M101" s="317">
        <f t="shared" si="46"/>
        <v>0</v>
      </c>
      <c r="N101" s="317">
        <f t="shared" si="46"/>
        <v>0</v>
      </c>
      <c r="O101" s="317">
        <f t="shared" si="46"/>
        <v>0</v>
      </c>
      <c r="P101" s="319">
        <f>0</f>
        <v>0</v>
      </c>
      <c r="Q101" s="317">
        <f t="shared" si="46"/>
        <v>0</v>
      </c>
      <c r="R101" s="317">
        <f t="shared" si="39"/>
        <v>0</v>
      </c>
      <c r="S101" s="472">
        <f>IF(Таблица1001!$I$9=0,0,(H101*1000/Таблица1001!$I$9))</f>
        <v>0</v>
      </c>
      <c r="T101" s="472">
        <f>IF(Таблица1001!$I$9=0,0,(M101*1000/Таблица1001!$I$9))</f>
        <v>0</v>
      </c>
      <c r="U101" s="472">
        <f>IF(Таблица1001!$I$9=0,0,(R101*1000/Таблица1001!$I$9))</f>
        <v>0</v>
      </c>
      <c r="V101" s="472">
        <f t="shared" si="38"/>
        <v>0</v>
      </c>
    </row>
    <row r="102" spans="1:22" x14ac:dyDescent="0.15">
      <c r="A102" s="337" t="s">
        <v>793</v>
      </c>
      <c r="B102" s="506" t="s">
        <v>219</v>
      </c>
      <c r="C102" s="349" t="s">
        <v>91</v>
      </c>
      <c r="D102" s="300" t="s">
        <v>794</v>
      </c>
      <c r="E102" s="316"/>
      <c r="F102" s="316"/>
      <c r="G102" s="316"/>
      <c r="H102" s="342">
        <f>I102+J102+K102</f>
        <v>0</v>
      </c>
      <c r="I102" s="311"/>
      <c r="J102" s="311"/>
      <c r="K102" s="311"/>
      <c r="L102" s="317">
        <f t="shared" si="37"/>
        <v>0</v>
      </c>
      <c r="M102" s="311">
        <f>H102</f>
        <v>0</v>
      </c>
      <c r="N102" s="319"/>
      <c r="O102" s="319"/>
      <c r="P102" s="319">
        <f>0</f>
        <v>0</v>
      </c>
      <c r="Q102" s="319"/>
      <c r="R102" s="317">
        <f t="shared" si="39"/>
        <v>0</v>
      </c>
      <c r="S102" s="472">
        <f>IF(Таблица1001!$I$9=0,0,(H102*1000/Таблица1001!$I$9))</f>
        <v>0</v>
      </c>
      <c r="T102" s="472">
        <f>IF(Таблица1001!$I$9=0,0,(M102*1000/Таблица1001!$I$9))</f>
        <v>0</v>
      </c>
      <c r="U102" s="472">
        <f>IF(Таблица1001!$I$9=0,0,(R102*1000/Таблица1001!$I$9))</f>
        <v>0</v>
      </c>
      <c r="V102" s="472">
        <f t="shared" si="38"/>
        <v>0</v>
      </c>
    </row>
    <row r="103" spans="1:22" x14ac:dyDescent="0.15">
      <c r="A103" s="326" t="s">
        <v>795</v>
      </c>
      <c r="B103" s="506" t="s">
        <v>261</v>
      </c>
      <c r="C103" s="349" t="s">
        <v>110</v>
      </c>
      <c r="D103" s="300" t="s">
        <v>796</v>
      </c>
      <c r="E103" s="316"/>
      <c r="F103" s="316"/>
      <c r="G103" s="316"/>
      <c r="H103" s="317">
        <f t="shared" ref="H103:H128" si="47">I103+J103+K103</f>
        <v>0</v>
      </c>
      <c r="I103" s="311"/>
      <c r="J103" s="311"/>
      <c r="K103" s="311"/>
      <c r="L103" s="317">
        <f t="shared" si="37"/>
        <v>0</v>
      </c>
      <c r="M103" s="319"/>
      <c r="N103" s="319"/>
      <c r="O103" s="319"/>
      <c r="P103" s="319">
        <f>0</f>
        <v>0</v>
      </c>
      <c r="Q103" s="319"/>
      <c r="R103" s="317">
        <f t="shared" si="39"/>
        <v>0</v>
      </c>
      <c r="S103" s="472">
        <f>IF(Таблица1001!$I$9=0,0,(H103*1000/Таблица1001!$I$9))</f>
        <v>0</v>
      </c>
      <c r="T103" s="472">
        <f>IF(Таблица1001!$I$9=0,0,(M103*1000/Таблица1001!$I$9))</f>
        <v>0</v>
      </c>
      <c r="U103" s="472">
        <f>IF(Таблица1001!$I$9=0,0,(R103*1000/Таблица1001!$I$9))</f>
        <v>0</v>
      </c>
      <c r="V103" s="472">
        <f t="shared" si="38"/>
        <v>0</v>
      </c>
    </row>
    <row r="104" spans="1:22" x14ac:dyDescent="0.15">
      <c r="A104" s="337" t="s">
        <v>797</v>
      </c>
      <c r="B104" s="506" t="s">
        <v>798</v>
      </c>
      <c r="C104" s="349" t="s">
        <v>799</v>
      </c>
      <c r="D104" s="300" t="s">
        <v>800</v>
      </c>
      <c r="E104" s="316"/>
      <c r="F104" s="316"/>
      <c r="G104" s="316"/>
      <c r="H104" s="317">
        <f t="shared" si="47"/>
        <v>0</v>
      </c>
      <c r="I104" s="311"/>
      <c r="J104" s="311"/>
      <c r="K104" s="311"/>
      <c r="L104" s="317">
        <f t="shared" si="37"/>
        <v>0</v>
      </c>
      <c r="M104" s="319"/>
      <c r="N104" s="319"/>
      <c r="O104" s="319"/>
      <c r="P104" s="319">
        <f>0</f>
        <v>0</v>
      </c>
      <c r="Q104" s="319"/>
      <c r="R104" s="317">
        <f t="shared" si="39"/>
        <v>0</v>
      </c>
      <c r="S104" s="472">
        <f>IF(Таблица1001!$I$9=0,0,(H104*1000/Таблица1001!$I$9))</f>
        <v>0</v>
      </c>
      <c r="T104" s="472">
        <f>IF(Таблица1001!$I$9=0,0,(M104*1000/Таблица1001!$I$9))</f>
        <v>0</v>
      </c>
      <c r="U104" s="472">
        <f>IF(Таблица1001!$I$9=0,0,(R104*1000/Таблица1001!$I$9))</f>
        <v>0</v>
      </c>
      <c r="V104" s="472">
        <f t="shared" si="38"/>
        <v>0</v>
      </c>
    </row>
    <row r="105" spans="1:22" x14ac:dyDescent="0.15">
      <c r="A105" s="337" t="s">
        <v>801</v>
      </c>
      <c r="B105" s="506" t="s">
        <v>262</v>
      </c>
      <c r="C105" s="349" t="s">
        <v>111</v>
      </c>
      <c r="D105" s="300" t="s">
        <v>109</v>
      </c>
      <c r="E105" s="316"/>
      <c r="F105" s="316"/>
      <c r="G105" s="316"/>
      <c r="H105" s="317">
        <f t="shared" si="47"/>
        <v>0</v>
      </c>
      <c r="I105" s="311"/>
      <c r="J105" s="311"/>
      <c r="K105" s="311"/>
      <c r="L105" s="317">
        <f t="shared" si="37"/>
        <v>0</v>
      </c>
      <c r="M105" s="319"/>
      <c r="N105" s="319"/>
      <c r="O105" s="319"/>
      <c r="P105" s="319">
        <f>0</f>
        <v>0</v>
      </c>
      <c r="Q105" s="319"/>
      <c r="R105" s="317">
        <f t="shared" si="39"/>
        <v>0</v>
      </c>
      <c r="S105" s="472">
        <f>IF(Таблица1001!$I$9=0,0,(H105*1000/Таблица1001!$I$9))</f>
        <v>0</v>
      </c>
      <c r="T105" s="472">
        <f>IF(Таблица1001!$I$9=0,0,(M105*1000/Таблица1001!$I$9))</f>
        <v>0</v>
      </c>
      <c r="U105" s="472">
        <f>IF(Таблица1001!$I$9=0,0,(R105*1000/Таблица1001!$I$9))</f>
        <v>0</v>
      </c>
      <c r="V105" s="472">
        <f t="shared" si="38"/>
        <v>0</v>
      </c>
    </row>
    <row r="106" spans="1:22" x14ac:dyDescent="0.15">
      <c r="A106" s="337" t="s">
        <v>802</v>
      </c>
      <c r="B106" s="506" t="s">
        <v>345</v>
      </c>
      <c r="C106" s="356" t="s">
        <v>344</v>
      </c>
      <c r="D106" s="300" t="s">
        <v>803</v>
      </c>
      <c r="E106" s="316"/>
      <c r="F106" s="316"/>
      <c r="G106" s="316"/>
      <c r="H106" s="317">
        <f t="shared" si="47"/>
        <v>0</v>
      </c>
      <c r="I106" s="311"/>
      <c r="J106" s="311"/>
      <c r="K106" s="311"/>
      <c r="L106" s="317">
        <f t="shared" si="37"/>
        <v>0</v>
      </c>
      <c r="M106" s="319"/>
      <c r="N106" s="319"/>
      <c r="O106" s="319"/>
      <c r="P106" s="319">
        <f>0</f>
        <v>0</v>
      </c>
      <c r="Q106" s="319"/>
      <c r="R106" s="317">
        <f t="shared" si="39"/>
        <v>0</v>
      </c>
      <c r="S106" s="472">
        <f>IF(Таблица1001!$I$9=0,0,(H106*1000/Таблица1001!$I$9))</f>
        <v>0</v>
      </c>
      <c r="T106" s="472">
        <f>IF(Таблица1001!$I$9=0,0,(M106*1000/Таблица1001!$I$9))</f>
        <v>0</v>
      </c>
      <c r="U106" s="472">
        <f>IF(Таблица1001!$I$9=0,0,(R106*1000/Таблица1001!$I$9))</f>
        <v>0</v>
      </c>
      <c r="V106" s="472">
        <f t="shared" si="38"/>
        <v>0</v>
      </c>
    </row>
    <row r="107" spans="1:22" x14ac:dyDescent="0.15">
      <c r="A107" s="337" t="s">
        <v>868</v>
      </c>
      <c r="B107" s="506" t="s">
        <v>442</v>
      </c>
      <c r="C107" s="356" t="s">
        <v>441</v>
      </c>
      <c r="D107" s="300" t="s">
        <v>869</v>
      </c>
      <c r="E107" s="316"/>
      <c r="F107" s="316"/>
      <c r="G107" s="316"/>
      <c r="H107" s="317">
        <f t="shared" si="47"/>
        <v>0</v>
      </c>
      <c r="I107" s="311"/>
      <c r="J107" s="311"/>
      <c r="K107" s="311"/>
      <c r="L107" s="317">
        <f t="shared" si="37"/>
        <v>0</v>
      </c>
      <c r="M107" s="319"/>
      <c r="N107" s="319"/>
      <c r="O107" s="319"/>
      <c r="P107" s="319">
        <f>0</f>
        <v>0</v>
      </c>
      <c r="Q107" s="319"/>
      <c r="R107" s="317">
        <f t="shared" si="39"/>
        <v>0</v>
      </c>
      <c r="S107" s="472">
        <f>IF(Таблица1001!$I$9=0,0,(H107*1000/Таблица1001!$I$9))</f>
        <v>0</v>
      </c>
      <c r="T107" s="472">
        <f>IF(Таблица1001!$I$9=0,0,(M107*1000/Таблица1001!$I$9))</f>
        <v>0</v>
      </c>
      <c r="U107" s="472">
        <f>IF(Таблица1001!$I$9=0,0,(R107*1000/Таблица1001!$I$9))</f>
        <v>0</v>
      </c>
      <c r="V107" s="472">
        <f t="shared" si="38"/>
        <v>0</v>
      </c>
    </row>
    <row r="108" spans="1:22" x14ac:dyDescent="0.15">
      <c r="A108" s="337" t="s">
        <v>804</v>
      </c>
      <c r="B108" s="506" t="s">
        <v>806</v>
      </c>
      <c r="C108" s="356" t="s">
        <v>807</v>
      </c>
      <c r="D108" s="300" t="s">
        <v>805</v>
      </c>
      <c r="E108" s="316"/>
      <c r="F108" s="316"/>
      <c r="G108" s="316"/>
      <c r="H108" s="317">
        <f t="shared" si="47"/>
        <v>0</v>
      </c>
      <c r="I108" s="311"/>
      <c r="J108" s="372">
        <f>0</f>
        <v>0</v>
      </c>
      <c r="K108" s="372">
        <f>0</f>
        <v>0</v>
      </c>
      <c r="L108" s="317">
        <f t="shared" si="37"/>
        <v>0</v>
      </c>
      <c r="M108" s="319"/>
      <c r="N108" s="319"/>
      <c r="O108" s="319"/>
      <c r="P108" s="319">
        <f>0</f>
        <v>0</v>
      </c>
      <c r="Q108" s="319"/>
      <c r="R108" s="317">
        <f t="shared" si="39"/>
        <v>0</v>
      </c>
      <c r="S108" s="472">
        <f>IF(Таблица1001!$I$9=0,0,(H108*1000/Таблица1001!$I$9))</f>
        <v>0</v>
      </c>
      <c r="T108" s="472">
        <f>IF(Таблица1001!$I$9=0,0,(M108*1000/Таблица1001!$I$9))</f>
        <v>0</v>
      </c>
      <c r="U108" s="472">
        <f>IF(Таблица1001!$I$9=0,0,(R108*1000/Таблица1001!$I$9))</f>
        <v>0</v>
      </c>
      <c r="V108" s="472">
        <f t="shared" si="38"/>
        <v>0</v>
      </c>
    </row>
    <row r="109" spans="1:22" x14ac:dyDescent="0.15">
      <c r="A109" s="337" t="s">
        <v>870</v>
      </c>
      <c r="B109" s="506" t="s">
        <v>808</v>
      </c>
      <c r="C109" s="356" t="s">
        <v>809</v>
      </c>
      <c r="D109" s="300" t="s">
        <v>871</v>
      </c>
      <c r="E109" s="316"/>
      <c r="F109" s="316"/>
      <c r="G109" s="316"/>
      <c r="H109" s="317">
        <f t="shared" si="47"/>
        <v>0</v>
      </c>
      <c r="I109" s="311"/>
      <c r="J109" s="311"/>
      <c r="K109" s="311"/>
      <c r="L109" s="317">
        <f t="shared" si="37"/>
        <v>0</v>
      </c>
      <c r="M109" s="319"/>
      <c r="N109" s="319"/>
      <c r="O109" s="319"/>
      <c r="P109" s="319">
        <f>0</f>
        <v>0</v>
      </c>
      <c r="Q109" s="319"/>
      <c r="R109" s="317">
        <f t="shared" si="39"/>
        <v>0</v>
      </c>
      <c r="S109" s="472">
        <f>IF(Таблица1001!$I$9=0,0,(H109*1000/Таблица1001!$I$9))</f>
        <v>0</v>
      </c>
      <c r="T109" s="472">
        <f>IF(Таблица1001!$I$9=0,0,(M109*1000/Таблица1001!$I$9))</f>
        <v>0</v>
      </c>
      <c r="U109" s="472">
        <f>IF(Таблица1001!$I$9=0,0,(R109*1000/Таблица1001!$I$9))</f>
        <v>0</v>
      </c>
      <c r="V109" s="472">
        <f t="shared" si="38"/>
        <v>0</v>
      </c>
    </row>
    <row r="110" spans="1:22" x14ac:dyDescent="0.15">
      <c r="A110" s="337" t="s">
        <v>607</v>
      </c>
      <c r="B110" s="506" t="s">
        <v>810</v>
      </c>
      <c r="C110" s="356" t="s">
        <v>811</v>
      </c>
      <c r="D110" s="300" t="s">
        <v>769</v>
      </c>
      <c r="E110" s="316"/>
      <c r="F110" s="316"/>
      <c r="G110" s="316"/>
      <c r="H110" s="317">
        <f t="shared" si="47"/>
        <v>0</v>
      </c>
      <c r="I110" s="311"/>
      <c r="J110" s="311"/>
      <c r="K110" s="311"/>
      <c r="L110" s="317">
        <f t="shared" si="37"/>
        <v>0</v>
      </c>
      <c r="M110" s="319"/>
      <c r="N110" s="319"/>
      <c r="O110" s="319"/>
      <c r="P110" s="319">
        <f>0</f>
        <v>0</v>
      </c>
      <c r="Q110" s="319"/>
      <c r="R110" s="317">
        <f t="shared" si="39"/>
        <v>0</v>
      </c>
      <c r="S110" s="472">
        <f>IF(Таблица1001!$I$9=0,0,(H110*1000/Таблица1001!$I$9))</f>
        <v>0</v>
      </c>
      <c r="T110" s="472">
        <f>IF(Таблица1001!$I$9=0,0,(M110*1000/Таблица1001!$I$9))</f>
        <v>0</v>
      </c>
      <c r="U110" s="472">
        <f>IF(Таблица1001!$I$9=0,0,(R110*1000/Таблица1001!$I$9))</f>
        <v>0</v>
      </c>
      <c r="V110" s="472">
        <f t="shared" si="38"/>
        <v>0</v>
      </c>
    </row>
    <row r="111" spans="1:22" x14ac:dyDescent="0.15">
      <c r="A111" s="337" t="s">
        <v>872</v>
      </c>
      <c r="B111" s="506" t="s">
        <v>812</v>
      </c>
      <c r="C111" s="356" t="s">
        <v>813</v>
      </c>
      <c r="D111" s="300" t="s">
        <v>873</v>
      </c>
      <c r="E111" s="316"/>
      <c r="F111" s="316"/>
      <c r="G111" s="316"/>
      <c r="H111" s="317">
        <f t="shared" si="47"/>
        <v>0</v>
      </c>
      <c r="I111" s="311"/>
      <c r="J111" s="311"/>
      <c r="K111" s="311"/>
      <c r="L111" s="317">
        <f t="shared" si="37"/>
        <v>0</v>
      </c>
      <c r="M111" s="319"/>
      <c r="N111" s="319"/>
      <c r="O111" s="319"/>
      <c r="P111" s="319">
        <f>0</f>
        <v>0</v>
      </c>
      <c r="Q111" s="319"/>
      <c r="R111" s="317">
        <f t="shared" si="39"/>
        <v>0</v>
      </c>
      <c r="S111" s="472">
        <f>IF(Таблица1001!$I$9=0,0,(H111*1000/Таблица1001!$I$9))</f>
        <v>0</v>
      </c>
      <c r="T111" s="472">
        <f>IF(Таблица1001!$I$9=0,0,(M111*1000/Таблица1001!$I$9))</f>
        <v>0</v>
      </c>
      <c r="U111" s="472">
        <f>IF(Таблица1001!$I$9=0,0,(R111*1000/Таблица1001!$I$9))</f>
        <v>0</v>
      </c>
      <c r="V111" s="472">
        <f t="shared" si="38"/>
        <v>0</v>
      </c>
    </row>
    <row r="112" spans="1:22" x14ac:dyDescent="0.15">
      <c r="A112" s="337" t="s">
        <v>874</v>
      </c>
      <c r="B112" s="506" t="s">
        <v>875</v>
      </c>
      <c r="C112" s="356" t="s">
        <v>876</v>
      </c>
      <c r="D112" s="300" t="s">
        <v>877</v>
      </c>
      <c r="E112" s="316"/>
      <c r="F112" s="316"/>
      <c r="G112" s="316"/>
      <c r="H112" s="317">
        <f t="shared" si="47"/>
        <v>0</v>
      </c>
      <c r="I112" s="311"/>
      <c r="J112" s="311"/>
      <c r="K112" s="311"/>
      <c r="L112" s="317">
        <f t="shared" si="37"/>
        <v>0</v>
      </c>
      <c r="M112" s="319"/>
      <c r="N112" s="319"/>
      <c r="O112" s="319"/>
      <c r="P112" s="319">
        <f>0</f>
        <v>0</v>
      </c>
      <c r="Q112" s="319"/>
      <c r="R112" s="317">
        <f t="shared" si="39"/>
        <v>0</v>
      </c>
      <c r="S112" s="472">
        <f>IF(Таблица1001!$I$9=0,0,(H112*1000/Таблица1001!$I$9))</f>
        <v>0</v>
      </c>
      <c r="T112" s="472">
        <f>IF(Таблица1001!$I$9=0,0,(M112*1000/Таблица1001!$I$9))</f>
        <v>0</v>
      </c>
      <c r="U112" s="472">
        <f>IF(Таблица1001!$I$9=0,0,(R112*1000/Таблица1001!$I$9))</f>
        <v>0</v>
      </c>
      <c r="V112" s="472">
        <f t="shared" si="38"/>
        <v>0</v>
      </c>
    </row>
    <row r="113" spans="1:22" x14ac:dyDescent="0.15">
      <c r="A113" s="337" t="s">
        <v>1769</v>
      </c>
      <c r="B113" s="506" t="s">
        <v>880</v>
      </c>
      <c r="C113" s="356" t="s">
        <v>881</v>
      </c>
      <c r="D113" s="300" t="s">
        <v>882</v>
      </c>
      <c r="E113" s="316"/>
      <c r="F113" s="316"/>
      <c r="G113" s="316"/>
      <c r="H113" s="317">
        <f t="shared" si="47"/>
        <v>0</v>
      </c>
      <c r="I113" s="311"/>
      <c r="J113" s="311"/>
      <c r="K113" s="311"/>
      <c r="L113" s="317">
        <f t="shared" si="37"/>
        <v>0</v>
      </c>
      <c r="M113" s="319"/>
      <c r="N113" s="319"/>
      <c r="O113" s="319"/>
      <c r="P113" s="319">
        <f>0</f>
        <v>0</v>
      </c>
      <c r="Q113" s="319"/>
      <c r="R113" s="317">
        <f t="shared" si="39"/>
        <v>0</v>
      </c>
      <c r="S113" s="472">
        <f>IF(Таблица1001!$I$9=0,0,(H113*1000/Таблица1001!$I$9))</f>
        <v>0</v>
      </c>
      <c r="T113" s="472">
        <f>IF(Таблица1001!$I$9=0,0,(M113*1000/Таблица1001!$I$9))</f>
        <v>0</v>
      </c>
      <c r="U113" s="472">
        <f>IF(Таблица1001!$I$9=0,0,(R113*1000/Таблица1001!$I$9))</f>
        <v>0</v>
      </c>
      <c r="V113" s="472">
        <f t="shared" si="38"/>
        <v>0</v>
      </c>
    </row>
    <row r="114" spans="1:22" ht="21" x14ac:dyDescent="0.15">
      <c r="A114" s="337" t="s">
        <v>689</v>
      </c>
      <c r="B114" s="506" t="s">
        <v>878</v>
      </c>
      <c r="C114" s="356" t="s">
        <v>879</v>
      </c>
      <c r="D114" s="300" t="s">
        <v>652</v>
      </c>
      <c r="E114" s="317">
        <f>E115+E116+E117</f>
        <v>0</v>
      </c>
      <c r="F114" s="317">
        <f t="shared" ref="F114:Q114" si="48">F115+F116+F117</f>
        <v>0</v>
      </c>
      <c r="G114" s="317">
        <f t="shared" si="48"/>
        <v>0</v>
      </c>
      <c r="H114" s="317">
        <f t="shared" si="48"/>
        <v>0</v>
      </c>
      <c r="I114" s="317">
        <f t="shared" si="48"/>
        <v>0</v>
      </c>
      <c r="J114" s="317">
        <f t="shared" si="48"/>
        <v>0</v>
      </c>
      <c r="K114" s="317">
        <f t="shared" si="48"/>
        <v>0</v>
      </c>
      <c r="L114" s="317">
        <f t="shared" si="48"/>
        <v>0</v>
      </c>
      <c r="M114" s="317">
        <f t="shared" si="48"/>
        <v>0</v>
      </c>
      <c r="N114" s="317">
        <f t="shared" si="48"/>
        <v>0</v>
      </c>
      <c r="O114" s="317">
        <f t="shared" si="48"/>
        <v>0</v>
      </c>
      <c r="P114" s="319">
        <f>0</f>
        <v>0</v>
      </c>
      <c r="Q114" s="317">
        <f t="shared" si="48"/>
        <v>0</v>
      </c>
      <c r="R114" s="317">
        <f t="shared" si="39"/>
        <v>0</v>
      </c>
      <c r="S114" s="472">
        <f>IF(Таблица1001!$I$9=0,0,(H114*1000/Таблица1001!$I$9))</f>
        <v>0</v>
      </c>
      <c r="T114" s="472">
        <f>IF(Таблица1001!$I$9=0,0,(M114*1000/Таблица1001!$I$9))</f>
        <v>0</v>
      </c>
      <c r="U114" s="472">
        <f>IF(Таблица1001!$I$9=0,0,(R114*1000/Таблица1001!$I$9))</f>
        <v>0</v>
      </c>
      <c r="V114" s="472">
        <f t="shared" si="38"/>
        <v>0</v>
      </c>
    </row>
    <row r="115" spans="1:22" x14ac:dyDescent="0.15">
      <c r="A115" s="337" t="s">
        <v>639</v>
      </c>
      <c r="B115" s="506" t="s">
        <v>883</v>
      </c>
      <c r="C115" s="356" t="s">
        <v>884</v>
      </c>
      <c r="D115" s="300" t="s">
        <v>33</v>
      </c>
      <c r="E115" s="316"/>
      <c r="F115" s="316"/>
      <c r="G115" s="316"/>
      <c r="H115" s="317">
        <f t="shared" ref="H115:H120" si="49">I115+J115+K115</f>
        <v>0</v>
      </c>
      <c r="I115" s="311"/>
      <c r="J115" s="311"/>
      <c r="K115" s="311"/>
      <c r="L115" s="317">
        <f t="shared" ref="L115:L120" si="50">G115+N115</f>
        <v>0</v>
      </c>
      <c r="M115" s="319"/>
      <c r="N115" s="319"/>
      <c r="O115" s="319"/>
      <c r="P115" s="319">
        <f>0</f>
        <v>0</v>
      </c>
      <c r="Q115" s="319"/>
      <c r="R115" s="317">
        <f t="shared" si="39"/>
        <v>0</v>
      </c>
      <c r="S115" s="472">
        <f>IF(Таблица1001!$I$9=0,0,(H115*1000/Таблица1001!$I$9))</f>
        <v>0</v>
      </c>
      <c r="T115" s="472">
        <f>IF(Таблица1001!$I$9=0,0,(M115*1000/Таблица1001!$I$9))</f>
        <v>0</v>
      </c>
      <c r="U115" s="472">
        <f>IF(Таблица1001!$I$9=0,0,(R115*1000/Таблица1001!$I$9))</f>
        <v>0</v>
      </c>
      <c r="V115" s="472">
        <f t="shared" si="38"/>
        <v>0</v>
      </c>
    </row>
    <row r="116" spans="1:22" x14ac:dyDescent="0.15">
      <c r="A116" s="337" t="s">
        <v>690</v>
      </c>
      <c r="B116" s="506" t="s">
        <v>885</v>
      </c>
      <c r="C116" s="356" t="s">
        <v>886</v>
      </c>
      <c r="D116" s="300" t="s">
        <v>346</v>
      </c>
      <c r="E116" s="316"/>
      <c r="F116" s="316"/>
      <c r="G116" s="316"/>
      <c r="H116" s="317">
        <f t="shared" si="49"/>
        <v>0</v>
      </c>
      <c r="I116" s="311"/>
      <c r="J116" s="311"/>
      <c r="K116" s="311"/>
      <c r="L116" s="317">
        <f t="shared" si="50"/>
        <v>0</v>
      </c>
      <c r="M116" s="319"/>
      <c r="N116" s="319"/>
      <c r="O116" s="319"/>
      <c r="P116" s="319">
        <f>0</f>
        <v>0</v>
      </c>
      <c r="Q116" s="319"/>
      <c r="R116" s="317">
        <f t="shared" si="39"/>
        <v>0</v>
      </c>
      <c r="S116" s="472">
        <f>IF(Таблица1001!$I$9=0,0,(H116*1000/Таблица1001!$I$9))</f>
        <v>0</v>
      </c>
      <c r="T116" s="472">
        <f>IF(Таблица1001!$I$9=0,0,(M116*1000/Таблица1001!$I$9))</f>
        <v>0</v>
      </c>
      <c r="U116" s="472">
        <f>IF(Таблица1001!$I$9=0,0,(R116*1000/Таблица1001!$I$9))</f>
        <v>0</v>
      </c>
      <c r="V116" s="472">
        <f t="shared" si="38"/>
        <v>0</v>
      </c>
    </row>
    <row r="117" spans="1:22" x14ac:dyDescent="0.15">
      <c r="A117" s="337" t="s">
        <v>1458</v>
      </c>
      <c r="B117" s="506" t="s">
        <v>1459</v>
      </c>
      <c r="C117" s="356" t="s">
        <v>1460</v>
      </c>
      <c r="D117" s="300"/>
      <c r="E117" s="316"/>
      <c r="F117" s="316"/>
      <c r="G117" s="316"/>
      <c r="H117" s="317">
        <f t="shared" si="49"/>
        <v>0</v>
      </c>
      <c r="I117" s="311"/>
      <c r="J117" s="311"/>
      <c r="K117" s="311"/>
      <c r="L117" s="317">
        <f t="shared" si="50"/>
        <v>0</v>
      </c>
      <c r="M117" s="319"/>
      <c r="N117" s="319"/>
      <c r="O117" s="319"/>
      <c r="P117" s="319">
        <f>0</f>
        <v>0</v>
      </c>
      <c r="Q117" s="319"/>
      <c r="R117" s="317">
        <f t="shared" si="39"/>
        <v>0</v>
      </c>
      <c r="S117" s="472">
        <f>IF(Таблица1001!$I$9=0,0,(H117*1000/Таблица1001!$I$9))</f>
        <v>0</v>
      </c>
      <c r="T117" s="472">
        <f>IF(Таблица1001!$I$9=0,0,(M117*1000/Таблица1001!$I$9))</f>
        <v>0</v>
      </c>
      <c r="U117" s="472">
        <f>IF(Таблица1001!$I$9=0,0,(R117*1000/Таблица1001!$I$9))</f>
        <v>0</v>
      </c>
      <c r="V117" s="472">
        <f t="shared" si="38"/>
        <v>0</v>
      </c>
    </row>
    <row r="118" spans="1:22" x14ac:dyDescent="0.15">
      <c r="A118" s="337" t="s">
        <v>440</v>
      </c>
      <c r="B118" s="506" t="s">
        <v>887</v>
      </c>
      <c r="C118" s="356" t="s">
        <v>888</v>
      </c>
      <c r="D118" s="300" t="s">
        <v>608</v>
      </c>
      <c r="E118" s="316"/>
      <c r="F118" s="316"/>
      <c r="G118" s="316"/>
      <c r="H118" s="317">
        <f t="shared" si="49"/>
        <v>0</v>
      </c>
      <c r="I118" s="311"/>
      <c r="J118" s="311"/>
      <c r="K118" s="311"/>
      <c r="L118" s="317">
        <f t="shared" si="50"/>
        <v>0</v>
      </c>
      <c r="M118" s="319"/>
      <c r="N118" s="319"/>
      <c r="O118" s="319"/>
      <c r="P118" s="319">
        <f>0</f>
        <v>0</v>
      </c>
      <c r="Q118" s="319"/>
      <c r="R118" s="317">
        <f t="shared" si="39"/>
        <v>0</v>
      </c>
      <c r="S118" s="472">
        <f>IF(Таблица1001!$I$9=0,0,(H118*1000/Таблица1001!$I$9))</f>
        <v>0</v>
      </c>
      <c r="T118" s="472">
        <f>IF(Таблица1001!$I$9=0,0,(M118*1000/Таблица1001!$I$9))</f>
        <v>0</v>
      </c>
      <c r="U118" s="472">
        <f>IF(Таблица1001!$I$9=0,0,(R118*1000/Таблица1001!$I$9))</f>
        <v>0</v>
      </c>
      <c r="V118" s="472">
        <f t="shared" si="38"/>
        <v>0</v>
      </c>
    </row>
    <row r="119" spans="1:22" x14ac:dyDescent="0.15">
      <c r="A119" s="337" t="s">
        <v>691</v>
      </c>
      <c r="B119" s="506" t="s">
        <v>889</v>
      </c>
      <c r="C119" s="356" t="s">
        <v>890</v>
      </c>
      <c r="D119" s="300" t="s">
        <v>609</v>
      </c>
      <c r="E119" s="316"/>
      <c r="F119" s="316"/>
      <c r="G119" s="316"/>
      <c r="H119" s="317">
        <f t="shared" si="49"/>
        <v>0</v>
      </c>
      <c r="I119" s="311"/>
      <c r="J119" s="311"/>
      <c r="K119" s="311"/>
      <c r="L119" s="317">
        <f t="shared" si="50"/>
        <v>0</v>
      </c>
      <c r="M119" s="319"/>
      <c r="N119" s="319"/>
      <c r="O119" s="319"/>
      <c r="P119" s="319">
        <f>0</f>
        <v>0</v>
      </c>
      <c r="Q119" s="319"/>
      <c r="R119" s="317">
        <f t="shared" si="39"/>
        <v>0</v>
      </c>
      <c r="S119" s="472">
        <f>IF(Таблица1001!$I$9=0,0,(H119*1000/Таблица1001!$I$9))</f>
        <v>0</v>
      </c>
      <c r="T119" s="472">
        <f>IF(Таблица1001!$I$9=0,0,(M119*1000/Таблица1001!$I$9))</f>
        <v>0</v>
      </c>
      <c r="U119" s="472">
        <f>IF(Таблица1001!$I$9=0,0,(R119*1000/Таблица1001!$I$9))</f>
        <v>0</v>
      </c>
      <c r="V119" s="472">
        <f t="shared" si="38"/>
        <v>0</v>
      </c>
    </row>
    <row r="120" spans="1:22" x14ac:dyDescent="0.15">
      <c r="A120" s="337" t="s">
        <v>1461</v>
      </c>
      <c r="B120" s="506" t="s">
        <v>1462</v>
      </c>
      <c r="C120" s="356" t="s">
        <v>1463</v>
      </c>
      <c r="D120" s="300"/>
      <c r="E120" s="316"/>
      <c r="F120" s="316"/>
      <c r="G120" s="316"/>
      <c r="H120" s="317">
        <f t="shared" si="49"/>
        <v>0</v>
      </c>
      <c r="I120" s="311"/>
      <c r="J120" s="311"/>
      <c r="K120" s="311"/>
      <c r="L120" s="317">
        <f t="shared" si="50"/>
        <v>0</v>
      </c>
      <c r="M120" s="319"/>
      <c r="N120" s="319"/>
      <c r="O120" s="319"/>
      <c r="P120" s="319">
        <f>0</f>
        <v>0</v>
      </c>
      <c r="Q120" s="319"/>
      <c r="R120" s="317">
        <f t="shared" si="39"/>
        <v>0</v>
      </c>
      <c r="S120" s="472">
        <f>IF(Таблица1001!$I$9=0,0,(H120*1000/Таблица1001!$I$9))</f>
        <v>0</v>
      </c>
      <c r="T120" s="472">
        <f>IF(Таблица1001!$I$9=0,0,(M120*1000/Таблица1001!$I$9))</f>
        <v>0</v>
      </c>
      <c r="U120" s="472">
        <f>IF(Таблица1001!$I$9=0,0,(R120*1000/Таблица1001!$I$9))</f>
        <v>0</v>
      </c>
      <c r="V120" s="472">
        <f t="shared" si="38"/>
        <v>0</v>
      </c>
    </row>
    <row r="121" spans="1:22" s="119" customFormat="1" x14ac:dyDescent="0.15">
      <c r="A121" s="336" t="s">
        <v>692</v>
      </c>
      <c r="B121" s="99" t="s">
        <v>220</v>
      </c>
      <c r="C121" s="355" t="s">
        <v>146</v>
      </c>
      <c r="D121" s="341" t="s">
        <v>34</v>
      </c>
      <c r="E121" s="317">
        <f>E122+E123+E129+E133+E136</f>
        <v>0</v>
      </c>
      <c r="F121" s="317">
        <f t="shared" ref="F121:Q121" si="51">F122+F123+F129+F133+F136</f>
        <v>0</v>
      </c>
      <c r="G121" s="317">
        <f t="shared" si="51"/>
        <v>0</v>
      </c>
      <c r="H121" s="317">
        <f t="shared" si="51"/>
        <v>0</v>
      </c>
      <c r="I121" s="317">
        <f t="shared" si="51"/>
        <v>0</v>
      </c>
      <c r="J121" s="317">
        <f t="shared" si="51"/>
        <v>0</v>
      </c>
      <c r="K121" s="317">
        <f t="shared" si="51"/>
        <v>0</v>
      </c>
      <c r="L121" s="317">
        <f t="shared" si="51"/>
        <v>0</v>
      </c>
      <c r="M121" s="317">
        <f t="shared" si="51"/>
        <v>0</v>
      </c>
      <c r="N121" s="317">
        <f t="shared" si="51"/>
        <v>0</v>
      </c>
      <c r="O121" s="317">
        <f t="shared" si="51"/>
        <v>0</v>
      </c>
      <c r="P121" s="319">
        <f>0</f>
        <v>0</v>
      </c>
      <c r="Q121" s="317">
        <f t="shared" si="51"/>
        <v>0</v>
      </c>
      <c r="R121" s="317">
        <f t="shared" si="39"/>
        <v>0</v>
      </c>
      <c r="S121" s="472">
        <f>IF(Таблица1001!$I$9=0,0,(H121*1000/Таблица1001!$I$9))</f>
        <v>0</v>
      </c>
      <c r="T121" s="472">
        <f>IF(Таблица1001!$I$9=0,0,(M121*1000/Таблица1001!$I$9))</f>
        <v>0</v>
      </c>
      <c r="U121" s="472">
        <f>IF(Таблица1001!$I$9=0,0,(R121*1000/Таблица1001!$I$9))</f>
        <v>0</v>
      </c>
      <c r="V121" s="472">
        <f t="shared" si="38"/>
        <v>0</v>
      </c>
    </row>
    <row r="122" spans="1:22" x14ac:dyDescent="0.15">
      <c r="A122" s="337" t="s">
        <v>592</v>
      </c>
      <c r="B122" s="506" t="s">
        <v>221</v>
      </c>
      <c r="C122" s="349" t="s">
        <v>78</v>
      </c>
      <c r="D122" s="300" t="s">
        <v>472</v>
      </c>
      <c r="E122" s="316"/>
      <c r="F122" s="316"/>
      <c r="G122" s="316"/>
      <c r="H122" s="317">
        <f t="shared" si="47"/>
        <v>0</v>
      </c>
      <c r="I122" s="311"/>
      <c r="J122" s="311"/>
      <c r="K122" s="311"/>
      <c r="L122" s="317">
        <f t="shared" ref="L122:L145" si="52">G122+N122</f>
        <v>0</v>
      </c>
      <c r="M122" s="319"/>
      <c r="N122" s="319"/>
      <c r="O122" s="319"/>
      <c r="P122" s="319">
        <f>0</f>
        <v>0</v>
      </c>
      <c r="Q122" s="319"/>
      <c r="R122" s="317">
        <f t="shared" si="39"/>
        <v>0</v>
      </c>
      <c r="S122" s="472">
        <f>IF(Таблица1001!$I$9=0,0,(H122*1000/Таблица1001!$I$9))</f>
        <v>0</v>
      </c>
      <c r="T122" s="472">
        <f>IF(Таблица1001!$I$9=0,0,(M122*1000/Таблица1001!$I$9))</f>
        <v>0</v>
      </c>
      <c r="U122" s="472">
        <f>IF(Таблица1001!$I$9=0,0,(R122*1000/Таблица1001!$I$9))</f>
        <v>0</v>
      </c>
      <c r="V122" s="472">
        <f t="shared" si="38"/>
        <v>0</v>
      </c>
    </row>
    <row r="123" spans="1:22" ht="21" x14ac:dyDescent="0.15">
      <c r="A123" s="337" t="s">
        <v>693</v>
      </c>
      <c r="B123" s="506" t="s">
        <v>359</v>
      </c>
      <c r="C123" s="349" t="s">
        <v>347</v>
      </c>
      <c r="D123" s="300" t="s">
        <v>891</v>
      </c>
      <c r="E123" s="316"/>
      <c r="F123" s="316"/>
      <c r="G123" s="316"/>
      <c r="H123" s="317">
        <f t="shared" si="47"/>
        <v>0</v>
      </c>
      <c r="I123" s="311"/>
      <c r="J123" s="311"/>
      <c r="K123" s="311"/>
      <c r="L123" s="317">
        <f t="shared" si="52"/>
        <v>0</v>
      </c>
      <c r="M123" s="319"/>
      <c r="N123" s="319"/>
      <c r="O123" s="319"/>
      <c r="P123" s="319">
        <f>0</f>
        <v>0</v>
      </c>
      <c r="Q123" s="319"/>
      <c r="R123" s="317">
        <f t="shared" si="39"/>
        <v>0</v>
      </c>
      <c r="S123" s="472">
        <f>IF(Таблица1001!$I$9=0,0,(H123*1000/Таблица1001!$I$9))</f>
        <v>0</v>
      </c>
      <c r="T123" s="472">
        <f>IF(Таблица1001!$I$9=0,0,(M123*1000/Таблица1001!$I$9))</f>
        <v>0</v>
      </c>
      <c r="U123" s="472">
        <f>IF(Таблица1001!$I$9=0,0,(R123*1000/Таблица1001!$I$9))</f>
        <v>0</v>
      </c>
      <c r="V123" s="472">
        <f t="shared" si="38"/>
        <v>0</v>
      </c>
    </row>
    <row r="124" spans="1:22" ht="21" x14ac:dyDescent="0.15">
      <c r="A124" s="337" t="s">
        <v>968</v>
      </c>
      <c r="B124" s="506" t="s">
        <v>360</v>
      </c>
      <c r="C124" s="349" t="s">
        <v>348</v>
      </c>
      <c r="D124" s="300" t="s">
        <v>485</v>
      </c>
      <c r="E124" s="316"/>
      <c r="F124" s="316"/>
      <c r="G124" s="316">
        <f>0</f>
        <v>0</v>
      </c>
      <c r="H124" s="317">
        <f t="shared" si="47"/>
        <v>0</v>
      </c>
      <c r="I124" s="311"/>
      <c r="J124" s="311"/>
      <c r="K124" s="311"/>
      <c r="L124" s="317">
        <f t="shared" si="52"/>
        <v>0</v>
      </c>
      <c r="M124" s="319">
        <f>H124</f>
        <v>0</v>
      </c>
      <c r="N124" s="319"/>
      <c r="O124" s="319">
        <f>0</f>
        <v>0</v>
      </c>
      <c r="P124" s="319">
        <f>0</f>
        <v>0</v>
      </c>
      <c r="Q124" s="319"/>
      <c r="R124" s="317">
        <f t="shared" si="39"/>
        <v>0</v>
      </c>
      <c r="S124" s="472">
        <f>IF(Таблица1001!$I$9=0,0,(H124*1000/Таблица1001!$I$9))</f>
        <v>0</v>
      </c>
      <c r="T124" s="472">
        <f>IF(Таблица1001!$I$9=0,0,(M124*1000/Таблица1001!$I$9))</f>
        <v>0</v>
      </c>
      <c r="U124" s="472">
        <f>IF(Таблица1001!$I$9=0,0,(R124*1000/Таблица1001!$I$9))</f>
        <v>0</v>
      </c>
      <c r="V124" s="472">
        <f t="shared" si="38"/>
        <v>0</v>
      </c>
    </row>
    <row r="125" spans="1:22" x14ac:dyDescent="0.15">
      <c r="A125" s="337" t="s">
        <v>969</v>
      </c>
      <c r="B125" s="506" t="s">
        <v>361</v>
      </c>
      <c r="C125" s="349" t="s">
        <v>349</v>
      </c>
      <c r="D125" s="300" t="s">
        <v>600</v>
      </c>
      <c r="E125" s="316"/>
      <c r="F125" s="316"/>
      <c r="G125" s="316"/>
      <c r="H125" s="317">
        <f t="shared" si="47"/>
        <v>0</v>
      </c>
      <c r="I125" s="311"/>
      <c r="J125" s="311"/>
      <c r="K125" s="311"/>
      <c r="L125" s="317">
        <f t="shared" si="52"/>
        <v>0</v>
      </c>
      <c r="M125" s="319"/>
      <c r="N125" s="319"/>
      <c r="O125" s="319"/>
      <c r="P125" s="319">
        <f>0</f>
        <v>0</v>
      </c>
      <c r="Q125" s="319"/>
      <c r="R125" s="317">
        <f t="shared" si="39"/>
        <v>0</v>
      </c>
      <c r="S125" s="472">
        <f>IF(Таблица1001!$I$9=0,0,(H125*1000/Таблица1001!$I$9))</f>
        <v>0</v>
      </c>
      <c r="T125" s="472">
        <f>IF(Таблица1001!$I$9=0,0,(M125*1000/Таблица1001!$I$9))</f>
        <v>0</v>
      </c>
      <c r="U125" s="472">
        <f>IF(Таблица1001!$I$9=0,0,(R125*1000/Таблица1001!$I$9))</f>
        <v>0</v>
      </c>
      <c r="V125" s="472">
        <f t="shared" si="38"/>
        <v>0</v>
      </c>
    </row>
    <row r="126" spans="1:22" x14ac:dyDescent="0.15">
      <c r="A126" s="337" t="s">
        <v>694</v>
      </c>
      <c r="B126" s="506" t="s">
        <v>362</v>
      </c>
      <c r="C126" s="349" t="s">
        <v>350</v>
      </c>
      <c r="D126" s="300" t="s">
        <v>770</v>
      </c>
      <c r="E126" s="316"/>
      <c r="F126" s="316"/>
      <c r="G126" s="316"/>
      <c r="H126" s="317">
        <f t="shared" si="47"/>
        <v>0</v>
      </c>
      <c r="I126" s="311"/>
      <c r="J126" s="311"/>
      <c r="K126" s="311"/>
      <c r="L126" s="317">
        <f t="shared" si="52"/>
        <v>0</v>
      </c>
      <c r="M126" s="319"/>
      <c r="N126" s="319"/>
      <c r="O126" s="319"/>
      <c r="P126" s="319">
        <f>0</f>
        <v>0</v>
      </c>
      <c r="Q126" s="319"/>
      <c r="R126" s="317">
        <f t="shared" si="39"/>
        <v>0</v>
      </c>
      <c r="S126" s="472">
        <f>IF(Таблица1001!$I$9=0,0,(H126*1000/Таблица1001!$I$9))</f>
        <v>0</v>
      </c>
      <c r="T126" s="472">
        <f>IF(Таблица1001!$I$9=0,0,(M126*1000/Таблица1001!$I$9))</f>
        <v>0</v>
      </c>
      <c r="U126" s="472">
        <f>IF(Таблица1001!$I$9=0,0,(R126*1000/Таблица1001!$I$9))</f>
        <v>0</v>
      </c>
      <c r="V126" s="472">
        <f t="shared" si="38"/>
        <v>0</v>
      </c>
    </row>
    <row r="127" spans="1:22" x14ac:dyDescent="0.15">
      <c r="A127" s="337" t="s">
        <v>695</v>
      </c>
      <c r="B127" s="506" t="s">
        <v>363</v>
      </c>
      <c r="C127" s="349" t="s">
        <v>351</v>
      </c>
      <c r="D127" s="300" t="s">
        <v>371</v>
      </c>
      <c r="E127" s="316"/>
      <c r="F127" s="316"/>
      <c r="G127" s="316"/>
      <c r="H127" s="317">
        <f t="shared" si="47"/>
        <v>0</v>
      </c>
      <c r="I127" s="311"/>
      <c r="J127" s="311"/>
      <c r="K127" s="311"/>
      <c r="L127" s="317">
        <f t="shared" si="52"/>
        <v>0</v>
      </c>
      <c r="M127" s="319"/>
      <c r="N127" s="319"/>
      <c r="O127" s="319"/>
      <c r="P127" s="319">
        <f>0</f>
        <v>0</v>
      </c>
      <c r="Q127" s="319"/>
      <c r="R127" s="317">
        <f t="shared" si="39"/>
        <v>0</v>
      </c>
      <c r="S127" s="472">
        <f>IF(Таблица1001!$I$9=0,0,(H127*1000/Таблица1001!$I$9))</f>
        <v>0</v>
      </c>
      <c r="T127" s="472">
        <f>IF(Таблица1001!$I$9=0,0,(M127*1000/Таблица1001!$I$9))</f>
        <v>0</v>
      </c>
      <c r="U127" s="472">
        <f>IF(Таблица1001!$I$9=0,0,(R127*1000/Таблица1001!$I$9))</f>
        <v>0</v>
      </c>
      <c r="V127" s="472">
        <f t="shared" si="38"/>
        <v>0</v>
      </c>
    </row>
    <row r="128" spans="1:22" x14ac:dyDescent="0.15">
      <c r="A128" s="337" t="s">
        <v>696</v>
      </c>
      <c r="B128" s="506" t="s">
        <v>364</v>
      </c>
      <c r="C128" s="349" t="s">
        <v>352</v>
      </c>
      <c r="D128" s="300" t="s">
        <v>372</v>
      </c>
      <c r="E128" s="316"/>
      <c r="F128" s="316"/>
      <c r="G128" s="316"/>
      <c r="H128" s="317">
        <f t="shared" si="47"/>
        <v>0</v>
      </c>
      <c r="I128" s="311"/>
      <c r="J128" s="311"/>
      <c r="K128" s="311"/>
      <c r="L128" s="317">
        <f t="shared" si="52"/>
        <v>0</v>
      </c>
      <c r="M128" s="319"/>
      <c r="N128" s="319"/>
      <c r="O128" s="319"/>
      <c r="P128" s="319">
        <f>0</f>
        <v>0</v>
      </c>
      <c r="Q128" s="319"/>
      <c r="R128" s="317">
        <f t="shared" si="39"/>
        <v>0</v>
      </c>
      <c r="S128" s="472">
        <f>IF(Таблица1001!$I$9=0,0,(H128*1000/Таблица1001!$I$9))</f>
        <v>0</v>
      </c>
      <c r="T128" s="472">
        <f>IF(Таблица1001!$I$9=0,0,(M128*1000/Таблица1001!$I$9))</f>
        <v>0</v>
      </c>
      <c r="U128" s="472">
        <f>IF(Таблица1001!$I$9=0,0,(R128*1000/Таблица1001!$I$9))</f>
        <v>0</v>
      </c>
      <c r="V128" s="472">
        <f t="shared" si="38"/>
        <v>0</v>
      </c>
    </row>
    <row r="129" spans="1:22" x14ac:dyDescent="0.15">
      <c r="A129" s="337" t="s">
        <v>818</v>
      </c>
      <c r="B129" s="506" t="s">
        <v>365</v>
      </c>
      <c r="C129" s="349" t="s">
        <v>353</v>
      </c>
      <c r="D129" s="300" t="s">
        <v>892</v>
      </c>
      <c r="E129" s="317">
        <f>E130+E131+E132</f>
        <v>0</v>
      </c>
      <c r="F129" s="317">
        <f t="shared" ref="F129:Q129" si="53">F130+F131+F132</f>
        <v>0</v>
      </c>
      <c r="G129" s="317">
        <f t="shared" si="53"/>
        <v>0</v>
      </c>
      <c r="H129" s="317">
        <f t="shared" si="53"/>
        <v>0</v>
      </c>
      <c r="I129" s="317">
        <f t="shared" si="53"/>
        <v>0</v>
      </c>
      <c r="J129" s="317">
        <f t="shared" si="53"/>
        <v>0</v>
      </c>
      <c r="K129" s="317">
        <f t="shared" si="53"/>
        <v>0</v>
      </c>
      <c r="L129" s="317">
        <f t="shared" si="53"/>
        <v>0</v>
      </c>
      <c r="M129" s="317">
        <f t="shared" si="53"/>
        <v>0</v>
      </c>
      <c r="N129" s="317">
        <f t="shared" si="53"/>
        <v>0</v>
      </c>
      <c r="O129" s="317">
        <f t="shared" si="53"/>
        <v>0</v>
      </c>
      <c r="P129" s="319">
        <f>0</f>
        <v>0</v>
      </c>
      <c r="Q129" s="317">
        <f t="shared" si="53"/>
        <v>0</v>
      </c>
      <c r="R129" s="317">
        <f t="shared" si="39"/>
        <v>0</v>
      </c>
      <c r="S129" s="472">
        <f>IF(Таблица1001!$I$9=0,0,(H129*1000/Таблица1001!$I$9))</f>
        <v>0</v>
      </c>
      <c r="T129" s="472">
        <f>IF(Таблица1001!$I$9=0,0,(M129*1000/Таблица1001!$I$9))</f>
        <v>0</v>
      </c>
      <c r="U129" s="472">
        <f>IF(Таблица1001!$I$9=0,0,(R129*1000/Таблица1001!$I$9))</f>
        <v>0</v>
      </c>
      <c r="V129" s="472">
        <f t="shared" si="38"/>
        <v>0</v>
      </c>
    </row>
    <row r="130" spans="1:22" x14ac:dyDescent="0.15">
      <c r="A130" s="337" t="s">
        <v>697</v>
      </c>
      <c r="B130" s="506" t="s">
        <v>366</v>
      </c>
      <c r="C130" s="349" t="s">
        <v>354</v>
      </c>
      <c r="D130" s="300" t="s">
        <v>771</v>
      </c>
      <c r="E130" s="316"/>
      <c r="F130" s="316"/>
      <c r="G130" s="316"/>
      <c r="H130" s="317">
        <f t="shared" ref="H130:H136" si="54">I130+J130+K130</f>
        <v>0</v>
      </c>
      <c r="I130" s="311"/>
      <c r="J130" s="311"/>
      <c r="K130" s="311"/>
      <c r="L130" s="317">
        <f t="shared" ref="L130:L139" si="55">G130+N130</f>
        <v>0</v>
      </c>
      <c r="M130" s="319"/>
      <c r="N130" s="319"/>
      <c r="O130" s="319"/>
      <c r="P130" s="319">
        <f>0</f>
        <v>0</v>
      </c>
      <c r="Q130" s="319"/>
      <c r="R130" s="317">
        <f t="shared" si="39"/>
        <v>0</v>
      </c>
      <c r="S130" s="472">
        <f>IF(Таблица1001!$I$9=0,0,(H130*1000/Таблица1001!$I$9))</f>
        <v>0</v>
      </c>
      <c r="T130" s="472">
        <f>IF(Таблица1001!$I$9=0,0,(M130*1000/Таблица1001!$I$9))</f>
        <v>0</v>
      </c>
      <c r="U130" s="472">
        <f>IF(Таблица1001!$I$9=0,0,(R130*1000/Таблица1001!$I$9))</f>
        <v>0</v>
      </c>
      <c r="V130" s="472">
        <f t="shared" si="38"/>
        <v>0</v>
      </c>
    </row>
    <row r="131" spans="1:22" x14ac:dyDescent="0.15">
      <c r="A131" s="337" t="s">
        <v>698</v>
      </c>
      <c r="B131" s="506" t="s">
        <v>367</v>
      </c>
      <c r="C131" s="349" t="s">
        <v>355</v>
      </c>
      <c r="D131" s="300" t="s">
        <v>772</v>
      </c>
      <c r="E131" s="316"/>
      <c r="F131" s="316"/>
      <c r="G131" s="316"/>
      <c r="H131" s="317">
        <f t="shared" si="54"/>
        <v>0</v>
      </c>
      <c r="I131" s="311"/>
      <c r="J131" s="311"/>
      <c r="K131" s="311"/>
      <c r="L131" s="317">
        <f t="shared" si="55"/>
        <v>0</v>
      </c>
      <c r="M131" s="319"/>
      <c r="N131" s="319"/>
      <c r="O131" s="319"/>
      <c r="P131" s="319">
        <f>0</f>
        <v>0</v>
      </c>
      <c r="Q131" s="319"/>
      <c r="R131" s="317">
        <f t="shared" si="39"/>
        <v>0</v>
      </c>
      <c r="S131" s="472">
        <f>IF(Таблица1001!$I$9=0,0,(H131*1000/Таблица1001!$I$9))</f>
        <v>0</v>
      </c>
      <c r="T131" s="472">
        <f>IF(Таблица1001!$I$9=0,0,(M131*1000/Таблица1001!$I$9))</f>
        <v>0</v>
      </c>
      <c r="U131" s="472">
        <f>IF(Таблица1001!$I$9=0,0,(R131*1000/Таблица1001!$I$9))</f>
        <v>0</v>
      </c>
      <c r="V131" s="472">
        <f t="shared" si="38"/>
        <v>0</v>
      </c>
    </row>
    <row r="132" spans="1:22" x14ac:dyDescent="0.15">
      <c r="A132" s="337" t="s">
        <v>1464</v>
      </c>
      <c r="B132" s="506" t="s">
        <v>1465</v>
      </c>
      <c r="C132" s="349" t="s">
        <v>1466</v>
      </c>
      <c r="D132" s="300"/>
      <c r="E132" s="316"/>
      <c r="F132" s="316"/>
      <c r="G132" s="316"/>
      <c r="H132" s="317">
        <f t="shared" si="54"/>
        <v>0</v>
      </c>
      <c r="I132" s="311"/>
      <c r="J132" s="311"/>
      <c r="K132" s="311"/>
      <c r="L132" s="317">
        <f t="shared" si="55"/>
        <v>0</v>
      </c>
      <c r="M132" s="319"/>
      <c r="N132" s="319"/>
      <c r="O132" s="319"/>
      <c r="P132" s="319">
        <f>0</f>
        <v>0</v>
      </c>
      <c r="Q132" s="319"/>
      <c r="R132" s="317">
        <f t="shared" si="39"/>
        <v>0</v>
      </c>
      <c r="S132" s="472">
        <f>IF(Таблица1001!$I$9=0,0,(H132*1000/Таблица1001!$I$9))</f>
        <v>0</v>
      </c>
      <c r="T132" s="472">
        <f>IF(Таблица1001!$I$9=0,0,(M132*1000/Таблица1001!$I$9))</f>
        <v>0</v>
      </c>
      <c r="U132" s="472">
        <f>IF(Таблица1001!$I$9=0,0,(R132*1000/Таблица1001!$I$9))</f>
        <v>0</v>
      </c>
      <c r="V132" s="472">
        <f t="shared" si="38"/>
        <v>0</v>
      </c>
    </row>
    <row r="133" spans="1:22" x14ac:dyDescent="0.15">
      <c r="A133" s="337" t="s">
        <v>699</v>
      </c>
      <c r="B133" s="506" t="s">
        <v>368</v>
      </c>
      <c r="C133" s="349" t="s">
        <v>356</v>
      </c>
      <c r="D133" s="300" t="s">
        <v>773</v>
      </c>
      <c r="E133" s="316"/>
      <c r="F133" s="316"/>
      <c r="G133" s="316"/>
      <c r="H133" s="317">
        <f t="shared" si="54"/>
        <v>0</v>
      </c>
      <c r="I133" s="311"/>
      <c r="J133" s="311"/>
      <c r="K133" s="311"/>
      <c r="L133" s="317">
        <f t="shared" si="55"/>
        <v>0</v>
      </c>
      <c r="M133" s="319"/>
      <c r="N133" s="319"/>
      <c r="O133" s="319"/>
      <c r="P133" s="319">
        <f>0</f>
        <v>0</v>
      </c>
      <c r="Q133" s="319"/>
      <c r="R133" s="317">
        <f t="shared" si="39"/>
        <v>0</v>
      </c>
      <c r="S133" s="472">
        <f>IF(Таблица1001!$I$9=0,0,(H133*1000/Таблица1001!$I$9))</f>
        <v>0</v>
      </c>
      <c r="T133" s="472">
        <f>IF(Таблица1001!$I$9=0,0,(M133*1000/Таблица1001!$I$9))</f>
        <v>0</v>
      </c>
      <c r="U133" s="472">
        <f>IF(Таблица1001!$I$9=0,0,(R133*1000/Таблица1001!$I$9))</f>
        <v>0</v>
      </c>
      <c r="V133" s="472">
        <f t="shared" si="38"/>
        <v>0</v>
      </c>
    </row>
    <row r="134" spans="1:22" x14ac:dyDescent="0.15">
      <c r="A134" s="337" t="s">
        <v>700</v>
      </c>
      <c r="B134" s="506" t="s">
        <v>369</v>
      </c>
      <c r="C134" s="349" t="s">
        <v>357</v>
      </c>
      <c r="D134" s="300" t="s">
        <v>774</v>
      </c>
      <c r="E134" s="316"/>
      <c r="F134" s="316"/>
      <c r="G134" s="316"/>
      <c r="H134" s="317">
        <f t="shared" si="54"/>
        <v>0</v>
      </c>
      <c r="I134" s="311"/>
      <c r="J134" s="311"/>
      <c r="K134" s="311"/>
      <c r="L134" s="317">
        <f t="shared" si="55"/>
        <v>0</v>
      </c>
      <c r="M134" s="319"/>
      <c r="N134" s="319"/>
      <c r="O134" s="319"/>
      <c r="P134" s="319">
        <f>0</f>
        <v>0</v>
      </c>
      <c r="Q134" s="319"/>
      <c r="R134" s="317">
        <f t="shared" si="39"/>
        <v>0</v>
      </c>
      <c r="S134" s="472">
        <f>IF(Таблица1001!$I$9=0,0,(H134*1000/Таблица1001!$I$9))</f>
        <v>0</v>
      </c>
      <c r="T134" s="472">
        <f>IF(Таблица1001!$I$9=0,0,(M134*1000/Таблица1001!$I$9))</f>
        <v>0</v>
      </c>
      <c r="U134" s="472">
        <f>IF(Таблица1001!$I$9=0,0,(R134*1000/Таблица1001!$I$9))</f>
        <v>0</v>
      </c>
      <c r="V134" s="472">
        <f t="shared" si="38"/>
        <v>0</v>
      </c>
    </row>
    <row r="135" spans="1:22" x14ac:dyDescent="0.15">
      <c r="A135" s="337" t="s">
        <v>701</v>
      </c>
      <c r="B135" s="506" t="s">
        <v>370</v>
      </c>
      <c r="C135" s="349" t="s">
        <v>358</v>
      </c>
      <c r="D135" s="300" t="s">
        <v>775</v>
      </c>
      <c r="E135" s="316"/>
      <c r="F135" s="316"/>
      <c r="G135" s="316"/>
      <c r="H135" s="317">
        <f t="shared" si="54"/>
        <v>0</v>
      </c>
      <c r="I135" s="311"/>
      <c r="J135" s="311"/>
      <c r="K135" s="311"/>
      <c r="L135" s="317">
        <f t="shared" si="55"/>
        <v>0</v>
      </c>
      <c r="M135" s="319"/>
      <c r="N135" s="319"/>
      <c r="O135" s="319"/>
      <c r="P135" s="319">
        <f>0</f>
        <v>0</v>
      </c>
      <c r="Q135" s="319"/>
      <c r="R135" s="317">
        <f t="shared" si="39"/>
        <v>0</v>
      </c>
      <c r="S135" s="472">
        <f>IF(Таблица1001!$I$9=0,0,(H135*1000/Таблица1001!$I$9))</f>
        <v>0</v>
      </c>
      <c r="T135" s="472">
        <f>IF(Таблица1001!$I$9=0,0,(M135*1000/Таблица1001!$I$9))</f>
        <v>0</v>
      </c>
      <c r="U135" s="472">
        <f>IF(Таблица1001!$I$9=0,0,(R135*1000/Таблица1001!$I$9))</f>
        <v>0</v>
      </c>
      <c r="V135" s="472">
        <f t="shared" si="38"/>
        <v>0</v>
      </c>
    </row>
    <row r="136" spans="1:22" x14ac:dyDescent="0.15">
      <c r="A136" s="337" t="s">
        <v>1467</v>
      </c>
      <c r="B136" s="506" t="s">
        <v>1468</v>
      </c>
      <c r="C136" s="349" t="s">
        <v>1469</v>
      </c>
      <c r="D136" s="300"/>
      <c r="E136" s="316"/>
      <c r="F136" s="316"/>
      <c r="G136" s="316"/>
      <c r="H136" s="317">
        <f t="shared" si="54"/>
        <v>0</v>
      </c>
      <c r="I136" s="311"/>
      <c r="J136" s="311"/>
      <c r="K136" s="311"/>
      <c r="L136" s="317">
        <f t="shared" si="55"/>
        <v>0</v>
      </c>
      <c r="M136" s="319"/>
      <c r="N136" s="319"/>
      <c r="O136" s="319"/>
      <c r="P136" s="319">
        <f>0</f>
        <v>0</v>
      </c>
      <c r="Q136" s="319"/>
      <c r="R136" s="317">
        <f t="shared" si="39"/>
        <v>0</v>
      </c>
      <c r="S136" s="472">
        <f>IF(Таблица1001!$I$9=0,0,(H136*1000/Таблица1001!$I$9))</f>
        <v>0</v>
      </c>
      <c r="T136" s="472">
        <f>IF(Таблица1001!$I$9=0,0,(M136*1000/Таблица1001!$I$9))</f>
        <v>0</v>
      </c>
      <c r="U136" s="472">
        <f>IF(Таблица1001!$I$9=0,0,(R136*1000/Таблица1001!$I$9))</f>
        <v>0</v>
      </c>
      <c r="V136" s="472">
        <f t="shared" si="38"/>
        <v>0</v>
      </c>
    </row>
    <row r="137" spans="1:22" s="119" customFormat="1" x14ac:dyDescent="0.15">
      <c r="A137" s="336" t="s">
        <v>702</v>
      </c>
      <c r="B137" s="99" t="s">
        <v>222</v>
      </c>
      <c r="C137" s="355" t="s">
        <v>139</v>
      </c>
      <c r="D137" s="341" t="s">
        <v>35</v>
      </c>
      <c r="E137" s="317">
        <f>E138+E139+E141+E146+E154+E160+E168+E169+E174</f>
        <v>0</v>
      </c>
      <c r="F137" s="317">
        <f t="shared" ref="F137:Q137" si="56">F138+F139+F141+F146+F154+F160+F168+F169+F174</f>
        <v>0</v>
      </c>
      <c r="G137" s="317">
        <f t="shared" si="56"/>
        <v>0</v>
      </c>
      <c r="H137" s="317">
        <f t="shared" si="56"/>
        <v>0</v>
      </c>
      <c r="I137" s="317">
        <f t="shared" si="56"/>
        <v>0</v>
      </c>
      <c r="J137" s="317">
        <f t="shared" si="56"/>
        <v>0</v>
      </c>
      <c r="K137" s="317">
        <f t="shared" si="56"/>
        <v>0</v>
      </c>
      <c r="L137" s="317">
        <f t="shared" si="56"/>
        <v>0</v>
      </c>
      <c r="M137" s="317">
        <f t="shared" si="56"/>
        <v>0</v>
      </c>
      <c r="N137" s="317">
        <f t="shared" si="56"/>
        <v>0</v>
      </c>
      <c r="O137" s="317">
        <f t="shared" si="56"/>
        <v>0</v>
      </c>
      <c r="P137" s="319">
        <f>0</f>
        <v>0</v>
      </c>
      <c r="Q137" s="317">
        <f t="shared" si="56"/>
        <v>0</v>
      </c>
      <c r="R137" s="317">
        <f t="shared" si="39"/>
        <v>0</v>
      </c>
      <c r="S137" s="472">
        <f>IF(Таблица1001!$I$9=0,0,(H137*1000/Таблица1001!$I$9))</f>
        <v>0</v>
      </c>
      <c r="T137" s="472">
        <f>IF(Таблица1001!$I$9=0,0,(M137*1000/Таблица1001!$I$9))</f>
        <v>0</v>
      </c>
      <c r="U137" s="472">
        <f>IF(Таблица1001!$I$9=0,0,(R137*1000/Таблица1001!$I$9))</f>
        <v>0</v>
      </c>
      <c r="V137" s="472">
        <f t="shared" si="38"/>
        <v>0</v>
      </c>
    </row>
    <row r="138" spans="1:22" x14ac:dyDescent="0.15">
      <c r="A138" s="337" t="s">
        <v>703</v>
      </c>
      <c r="B138" s="506" t="s">
        <v>223</v>
      </c>
      <c r="C138" s="349" t="s">
        <v>79</v>
      </c>
      <c r="D138" s="300" t="s">
        <v>36</v>
      </c>
      <c r="E138" s="316"/>
      <c r="F138" s="316"/>
      <c r="G138" s="316">
        <f>0</f>
        <v>0</v>
      </c>
      <c r="H138" s="342">
        <f>I138+J138+K138</f>
        <v>0</v>
      </c>
      <c r="I138" s="311"/>
      <c r="J138" s="311"/>
      <c r="K138" s="311"/>
      <c r="L138" s="317">
        <f t="shared" si="55"/>
        <v>0</v>
      </c>
      <c r="M138" s="311">
        <f>H138</f>
        <v>0</v>
      </c>
      <c r="N138" s="319"/>
      <c r="O138" s="319">
        <f>0</f>
        <v>0</v>
      </c>
      <c r="P138" s="319">
        <f>0</f>
        <v>0</v>
      </c>
      <c r="Q138" s="319"/>
      <c r="R138" s="317">
        <f t="shared" si="39"/>
        <v>0</v>
      </c>
      <c r="S138" s="472">
        <f>IF(Таблица1001!$I$9=0,0,(H138*1000/Таблица1001!$I$9))</f>
        <v>0</v>
      </c>
      <c r="T138" s="472">
        <f>IF(Таблица1001!$I$9=0,0,(M138*1000/Таблица1001!$I$9))</f>
        <v>0</v>
      </c>
      <c r="U138" s="472">
        <f>IF(Таблица1001!$I$9=0,0,(R138*1000/Таблица1001!$I$9))</f>
        <v>0</v>
      </c>
      <c r="V138" s="472">
        <f t="shared" si="38"/>
        <v>0</v>
      </c>
    </row>
    <row r="139" spans="1:22" ht="13.5" customHeight="1" x14ac:dyDescent="0.15">
      <c r="A139" s="337" t="s">
        <v>704</v>
      </c>
      <c r="B139" s="506" t="s">
        <v>224</v>
      </c>
      <c r="C139" s="349" t="s">
        <v>80</v>
      </c>
      <c r="D139" s="300" t="s">
        <v>37</v>
      </c>
      <c r="E139" s="316"/>
      <c r="F139" s="316"/>
      <c r="G139" s="316"/>
      <c r="H139" s="317">
        <f>I139+J139+K139</f>
        <v>0</v>
      </c>
      <c r="I139" s="311"/>
      <c r="J139" s="311"/>
      <c r="K139" s="311"/>
      <c r="L139" s="317">
        <f t="shared" si="55"/>
        <v>0</v>
      </c>
      <c r="M139" s="319"/>
      <c r="N139" s="319"/>
      <c r="O139" s="319"/>
      <c r="P139" s="319">
        <f>0</f>
        <v>0</v>
      </c>
      <c r="Q139" s="319"/>
      <c r="R139" s="317">
        <f t="shared" si="39"/>
        <v>0</v>
      </c>
      <c r="S139" s="472">
        <f>IF(Таблица1001!$I$9=0,0,(H139*1000/Таблица1001!$I$9))</f>
        <v>0</v>
      </c>
      <c r="T139" s="472">
        <f>IF(Таблица1001!$I$9=0,0,(M139*1000/Таблица1001!$I$9))</f>
        <v>0</v>
      </c>
      <c r="U139" s="472">
        <f>IF(Таблица1001!$I$9=0,0,(R139*1000/Таблица1001!$I$9))</f>
        <v>0</v>
      </c>
      <c r="V139" s="472">
        <f t="shared" si="38"/>
        <v>0</v>
      </c>
    </row>
    <row r="140" spans="1:22" x14ac:dyDescent="0.15">
      <c r="A140" s="337" t="s">
        <v>893</v>
      </c>
      <c r="B140" s="506" t="s">
        <v>894</v>
      </c>
      <c r="C140" s="349" t="s">
        <v>895</v>
      </c>
      <c r="D140" s="300" t="s">
        <v>896</v>
      </c>
      <c r="E140" s="316"/>
      <c r="F140" s="316"/>
      <c r="G140" s="316"/>
      <c r="H140" s="317">
        <f>I140+J140+K140</f>
        <v>0</v>
      </c>
      <c r="I140" s="311"/>
      <c r="J140" s="311"/>
      <c r="K140" s="311"/>
      <c r="L140" s="317">
        <f t="shared" si="52"/>
        <v>0</v>
      </c>
      <c r="M140" s="319"/>
      <c r="N140" s="319"/>
      <c r="O140" s="319"/>
      <c r="P140" s="319">
        <f>0</f>
        <v>0</v>
      </c>
      <c r="Q140" s="319"/>
      <c r="R140" s="317">
        <f t="shared" si="39"/>
        <v>0</v>
      </c>
      <c r="S140" s="472">
        <f>IF(Таблица1001!$I$9=0,0,(H140*1000/Таблица1001!$I$9))</f>
        <v>0</v>
      </c>
      <c r="T140" s="472">
        <f>IF(Таблица1001!$I$9=0,0,(M140*1000/Таблица1001!$I$9))</f>
        <v>0</v>
      </c>
      <c r="U140" s="472">
        <f>IF(Таблица1001!$I$9=0,0,(R140*1000/Таблица1001!$I$9))</f>
        <v>0</v>
      </c>
      <c r="V140" s="472">
        <f t="shared" si="38"/>
        <v>0</v>
      </c>
    </row>
    <row r="141" spans="1:22" ht="21" x14ac:dyDescent="0.15">
      <c r="A141" s="337" t="s">
        <v>705</v>
      </c>
      <c r="B141" s="506" t="s">
        <v>225</v>
      </c>
      <c r="C141" s="349" t="s">
        <v>81</v>
      </c>
      <c r="D141" s="300" t="s">
        <v>38</v>
      </c>
      <c r="E141" s="316"/>
      <c r="F141" s="316"/>
      <c r="G141" s="316">
        <f>G142+G143+G144+G145</f>
        <v>0</v>
      </c>
      <c r="H141" s="317">
        <f>H142+H143+H144+H145</f>
        <v>0</v>
      </c>
      <c r="I141" s="311">
        <f>I142+I143+I144+I145</f>
        <v>0</v>
      </c>
      <c r="J141" s="311">
        <f>J142+J143+J144+J145</f>
        <v>0</v>
      </c>
      <c r="K141" s="311">
        <f>K142+K143+K144+K145</f>
        <v>0</v>
      </c>
      <c r="L141" s="317">
        <f t="shared" si="52"/>
        <v>0</v>
      </c>
      <c r="M141" s="319">
        <f>M142+M143+M144+M145</f>
        <v>0</v>
      </c>
      <c r="N141" s="319">
        <f>N142+N143+N144+N145</f>
        <v>0</v>
      </c>
      <c r="O141" s="319">
        <f>O142+O143+O144+O145</f>
        <v>0</v>
      </c>
      <c r="P141" s="319">
        <f>0</f>
        <v>0</v>
      </c>
      <c r="Q141" s="319">
        <f>Q142+Q143+Q144+Q145</f>
        <v>0</v>
      </c>
      <c r="R141" s="317">
        <f t="shared" si="39"/>
        <v>0</v>
      </c>
      <c r="S141" s="472">
        <f>IF(Таблица1001!$I$9=0,0,(H141*1000/Таблица1001!$I$9))</f>
        <v>0</v>
      </c>
      <c r="T141" s="472">
        <f>IF(Таблица1001!$I$9=0,0,(M141*1000/Таблица1001!$I$9))</f>
        <v>0</v>
      </c>
      <c r="U141" s="472">
        <f>IF(Таблица1001!$I$9=0,0,(R141*1000/Таблица1001!$I$9))</f>
        <v>0</v>
      </c>
      <c r="V141" s="472">
        <f t="shared" si="38"/>
        <v>0</v>
      </c>
    </row>
    <row r="142" spans="1:22" x14ac:dyDescent="0.15">
      <c r="A142" s="337" t="s">
        <v>578</v>
      </c>
      <c r="B142" s="506" t="s">
        <v>376</v>
      </c>
      <c r="C142" s="349" t="s">
        <v>373</v>
      </c>
      <c r="D142" s="300" t="s">
        <v>374</v>
      </c>
      <c r="E142" s="316"/>
      <c r="F142" s="316"/>
      <c r="G142" s="316"/>
      <c r="H142" s="317">
        <f>I142+J142+K142</f>
        <v>0</v>
      </c>
      <c r="I142" s="311"/>
      <c r="J142" s="311"/>
      <c r="K142" s="311"/>
      <c r="L142" s="317">
        <f t="shared" si="52"/>
        <v>0</v>
      </c>
      <c r="M142" s="319"/>
      <c r="N142" s="319"/>
      <c r="O142" s="319"/>
      <c r="P142" s="319">
        <f>0</f>
        <v>0</v>
      </c>
      <c r="Q142" s="319"/>
      <c r="R142" s="317">
        <f t="shared" si="39"/>
        <v>0</v>
      </c>
      <c r="S142" s="472">
        <f>IF(Таблица1001!$I$9=0,0,(H142*1000/Таблица1001!$I$9))</f>
        <v>0</v>
      </c>
      <c r="T142" s="472">
        <f>IF(Таблица1001!$I$9=0,0,(M142*1000/Таблица1001!$I$9))</f>
        <v>0</v>
      </c>
      <c r="U142" s="472">
        <f>IF(Таблица1001!$I$9=0,0,(R142*1000/Таблица1001!$I$9))</f>
        <v>0</v>
      </c>
      <c r="V142" s="472">
        <f t="shared" si="38"/>
        <v>0</v>
      </c>
    </row>
    <row r="143" spans="1:22" ht="21" x14ac:dyDescent="0.15">
      <c r="A143" s="337" t="s">
        <v>706</v>
      </c>
      <c r="B143" s="506" t="s">
        <v>458</v>
      </c>
      <c r="C143" s="349" t="s">
        <v>445</v>
      </c>
      <c r="D143" s="300" t="s">
        <v>446</v>
      </c>
      <c r="E143" s="316"/>
      <c r="F143" s="316"/>
      <c r="G143" s="316"/>
      <c r="H143" s="317">
        <f>I143+J143+K143</f>
        <v>0</v>
      </c>
      <c r="I143" s="311"/>
      <c r="J143" s="311"/>
      <c r="K143" s="311"/>
      <c r="L143" s="317">
        <f t="shared" si="52"/>
        <v>0</v>
      </c>
      <c r="M143" s="319"/>
      <c r="N143" s="319"/>
      <c r="O143" s="319"/>
      <c r="P143" s="319">
        <f>0</f>
        <v>0</v>
      </c>
      <c r="Q143" s="319"/>
      <c r="R143" s="317">
        <f t="shared" si="39"/>
        <v>0</v>
      </c>
      <c r="S143" s="472">
        <f>IF(Таблица1001!$I$9=0,0,(H143*1000/Таблица1001!$I$9))</f>
        <v>0</v>
      </c>
      <c r="T143" s="472">
        <f>IF(Таблица1001!$I$9=0,0,(M143*1000/Таблица1001!$I$9))</f>
        <v>0</v>
      </c>
      <c r="U143" s="472">
        <f>IF(Таблица1001!$I$9=0,0,(R143*1000/Таблица1001!$I$9))</f>
        <v>0</v>
      </c>
      <c r="V143" s="472">
        <f t="shared" si="38"/>
        <v>0</v>
      </c>
    </row>
    <row r="144" spans="1:22" ht="21" x14ac:dyDescent="0.15">
      <c r="A144" s="337" t="s">
        <v>897</v>
      </c>
      <c r="B144" s="506" t="s">
        <v>459</v>
      </c>
      <c r="C144" s="349" t="s">
        <v>447</v>
      </c>
      <c r="D144" s="300" t="s">
        <v>448</v>
      </c>
      <c r="E144" s="316"/>
      <c r="F144" s="316"/>
      <c r="G144" s="316"/>
      <c r="H144" s="317">
        <f>I144+J144+K144</f>
        <v>0</v>
      </c>
      <c r="I144" s="311"/>
      <c r="J144" s="311"/>
      <c r="K144" s="311"/>
      <c r="L144" s="317">
        <f t="shared" si="52"/>
        <v>0</v>
      </c>
      <c r="M144" s="319"/>
      <c r="N144" s="319"/>
      <c r="O144" s="319"/>
      <c r="P144" s="319">
        <f>0</f>
        <v>0</v>
      </c>
      <c r="Q144" s="319"/>
      <c r="R144" s="317">
        <f t="shared" si="39"/>
        <v>0</v>
      </c>
      <c r="S144" s="472">
        <f>IF(Таблица1001!$I$9=0,0,(H144*1000/Таблица1001!$I$9))</f>
        <v>0</v>
      </c>
      <c r="T144" s="472">
        <f>IF(Таблица1001!$I$9=0,0,(M144*1000/Таблица1001!$I$9))</f>
        <v>0</v>
      </c>
      <c r="U144" s="472">
        <f>IF(Таблица1001!$I$9=0,0,(R144*1000/Таблица1001!$I$9))</f>
        <v>0</v>
      </c>
      <c r="V144" s="472">
        <f t="shared" si="38"/>
        <v>0</v>
      </c>
    </row>
    <row r="145" spans="1:22" ht="21" x14ac:dyDescent="0.15">
      <c r="A145" s="337" t="s">
        <v>898</v>
      </c>
      <c r="B145" s="506" t="s">
        <v>460</v>
      </c>
      <c r="C145" s="349" t="s">
        <v>449</v>
      </c>
      <c r="D145" s="300" t="s">
        <v>450</v>
      </c>
      <c r="E145" s="316"/>
      <c r="F145" s="316"/>
      <c r="G145" s="316"/>
      <c r="H145" s="317">
        <f>I145+J145+K145</f>
        <v>0</v>
      </c>
      <c r="I145" s="311"/>
      <c r="J145" s="311"/>
      <c r="K145" s="311"/>
      <c r="L145" s="317">
        <f t="shared" si="52"/>
        <v>0</v>
      </c>
      <c r="M145" s="319"/>
      <c r="N145" s="319"/>
      <c r="O145" s="319"/>
      <c r="P145" s="319">
        <f>0</f>
        <v>0</v>
      </c>
      <c r="Q145" s="319"/>
      <c r="R145" s="317">
        <f t="shared" si="39"/>
        <v>0</v>
      </c>
      <c r="S145" s="472">
        <f>IF(Таблица1001!$I$9=0,0,(H145*1000/Таблица1001!$I$9))</f>
        <v>0</v>
      </c>
      <c r="T145" s="472">
        <f>IF(Таблица1001!$I$9=0,0,(M145*1000/Таблица1001!$I$9))</f>
        <v>0</v>
      </c>
      <c r="U145" s="472">
        <f>IF(Таблица1001!$I$9=0,0,(R145*1000/Таблица1001!$I$9))</f>
        <v>0</v>
      </c>
      <c r="V145" s="472">
        <f t="shared" si="38"/>
        <v>0</v>
      </c>
    </row>
    <row r="146" spans="1:22" x14ac:dyDescent="0.15">
      <c r="A146" s="337" t="s">
        <v>663</v>
      </c>
      <c r="B146" s="506" t="s">
        <v>263</v>
      </c>
      <c r="C146" s="357" t="s">
        <v>117</v>
      </c>
      <c r="D146" s="300" t="s">
        <v>530</v>
      </c>
      <c r="E146" s="316"/>
      <c r="F146" s="316"/>
      <c r="G146" s="316">
        <f t="shared" ref="G146:R146" si="57">G147+G149+G150+G151+G152</f>
        <v>0</v>
      </c>
      <c r="H146" s="317">
        <f t="shared" si="57"/>
        <v>0</v>
      </c>
      <c r="I146" s="311">
        <f t="shared" si="57"/>
        <v>0</v>
      </c>
      <c r="J146" s="311">
        <f t="shared" si="57"/>
        <v>0</v>
      </c>
      <c r="K146" s="311">
        <f t="shared" si="57"/>
        <v>0</v>
      </c>
      <c r="L146" s="317">
        <f t="shared" si="57"/>
        <v>0</v>
      </c>
      <c r="M146" s="319">
        <f t="shared" si="57"/>
        <v>0</v>
      </c>
      <c r="N146" s="319">
        <f t="shared" si="57"/>
        <v>0</v>
      </c>
      <c r="O146" s="319">
        <f t="shared" si="57"/>
        <v>0</v>
      </c>
      <c r="P146" s="319">
        <f>0</f>
        <v>0</v>
      </c>
      <c r="Q146" s="319">
        <f t="shared" si="57"/>
        <v>0</v>
      </c>
      <c r="R146" s="317">
        <f t="shared" si="57"/>
        <v>0</v>
      </c>
      <c r="S146" s="472">
        <f>IF(Таблица1001!$I$9=0,0,(H146*1000/Таблица1001!$I$9))</f>
        <v>0</v>
      </c>
      <c r="T146" s="472">
        <f>IF(Таблица1001!$I$9=0,0,(M146*1000/Таблица1001!$I$9))</f>
        <v>0</v>
      </c>
      <c r="U146" s="472">
        <f>IF(Таблица1001!$I$9=0,0,(R146*1000/Таблица1001!$I$9))</f>
        <v>0</v>
      </c>
      <c r="V146" s="472">
        <f t="shared" ref="V146:V209" si="58">IF(M146=0,0,N146*100/M146)</f>
        <v>0</v>
      </c>
    </row>
    <row r="147" spans="1:22" x14ac:dyDescent="0.15">
      <c r="A147" s="337" t="s">
        <v>579</v>
      </c>
      <c r="B147" s="506" t="s">
        <v>377</v>
      </c>
      <c r="C147" s="349" t="s">
        <v>661</v>
      </c>
      <c r="D147" s="300" t="s">
        <v>112</v>
      </c>
      <c r="E147" s="316"/>
      <c r="F147" s="316"/>
      <c r="G147" s="316"/>
      <c r="H147" s="317">
        <f t="shared" ref="H147:H192" si="59">I147+J147+K147</f>
        <v>0</v>
      </c>
      <c r="I147" s="311"/>
      <c r="J147" s="311"/>
      <c r="K147" s="311"/>
      <c r="L147" s="317">
        <f t="shared" ref="L147:L166" si="60">G147+N147</f>
        <v>0</v>
      </c>
      <c r="M147" s="319"/>
      <c r="N147" s="319"/>
      <c r="O147" s="319"/>
      <c r="P147" s="319">
        <f>0</f>
        <v>0</v>
      </c>
      <c r="Q147" s="319"/>
      <c r="R147" s="317">
        <f t="shared" ref="R147:R166" si="61">L147-Q147</f>
        <v>0</v>
      </c>
      <c r="S147" s="472">
        <f>IF(Таблица1001!$I$9=0,0,(H147*1000/Таблица1001!$I$9))</f>
        <v>0</v>
      </c>
      <c r="T147" s="472">
        <f>IF(Таблица1001!$I$9=0,0,(M147*1000/Таблица1001!$I$9))</f>
        <v>0</v>
      </c>
      <c r="U147" s="472">
        <f>IF(Таблица1001!$I$9=0,0,(R147*1000/Таблица1001!$I$9))</f>
        <v>0</v>
      </c>
      <c r="V147" s="472">
        <f t="shared" si="58"/>
        <v>0</v>
      </c>
    </row>
    <row r="148" spans="1:22" x14ac:dyDescent="0.15">
      <c r="A148" s="337" t="s">
        <v>580</v>
      </c>
      <c r="B148" s="506" t="s">
        <v>581</v>
      </c>
      <c r="C148" s="349" t="s">
        <v>828</v>
      </c>
      <c r="D148" s="300" t="s">
        <v>582</v>
      </c>
      <c r="E148" s="316"/>
      <c r="F148" s="316"/>
      <c r="G148" s="316">
        <f>0</f>
        <v>0</v>
      </c>
      <c r="H148" s="317">
        <f t="shared" si="59"/>
        <v>0</v>
      </c>
      <c r="I148" s="311"/>
      <c r="J148" s="311"/>
      <c r="K148" s="311"/>
      <c r="L148" s="317">
        <f>0</f>
        <v>0</v>
      </c>
      <c r="M148" s="319">
        <f>H148</f>
        <v>0</v>
      </c>
      <c r="N148" s="316">
        <f>0</f>
        <v>0</v>
      </c>
      <c r="O148" s="319"/>
      <c r="P148" s="319">
        <f>0</f>
        <v>0</v>
      </c>
      <c r="Q148" s="316">
        <f>0</f>
        <v>0</v>
      </c>
      <c r="R148" s="317">
        <f t="shared" si="61"/>
        <v>0</v>
      </c>
      <c r="S148" s="472">
        <f>IF(Таблица1001!$I$9=0,0,(H148*1000/Таблица1001!$I$9))</f>
        <v>0</v>
      </c>
      <c r="T148" s="472">
        <f>IF(Таблица1001!$I$9=0,0,(M148*1000/Таблица1001!$I$9))</f>
        <v>0</v>
      </c>
      <c r="U148" s="472">
        <f>IF(Таблица1001!$I$9=0,0,(R148*1000/Таблица1001!$I$9))</f>
        <v>0</v>
      </c>
      <c r="V148" s="472">
        <f t="shared" si="58"/>
        <v>0</v>
      </c>
    </row>
    <row r="149" spans="1:22" x14ac:dyDescent="0.15">
      <c r="A149" s="337" t="s">
        <v>583</v>
      </c>
      <c r="B149" s="506" t="s">
        <v>378</v>
      </c>
      <c r="C149" s="349" t="s">
        <v>830</v>
      </c>
      <c r="D149" s="300" t="s">
        <v>113</v>
      </c>
      <c r="E149" s="316"/>
      <c r="F149" s="316"/>
      <c r="G149" s="316">
        <f>0</f>
        <v>0</v>
      </c>
      <c r="H149" s="317">
        <f t="shared" si="59"/>
        <v>0</v>
      </c>
      <c r="I149" s="311"/>
      <c r="J149" s="311"/>
      <c r="K149" s="311"/>
      <c r="L149" s="317">
        <f t="shared" si="60"/>
        <v>0</v>
      </c>
      <c r="M149" s="319">
        <f>H149</f>
        <v>0</v>
      </c>
      <c r="N149" s="319"/>
      <c r="O149" s="319"/>
      <c r="P149" s="319">
        <f>0</f>
        <v>0</v>
      </c>
      <c r="Q149" s="319"/>
      <c r="R149" s="317">
        <f t="shared" si="61"/>
        <v>0</v>
      </c>
      <c r="S149" s="472">
        <f>IF(Таблица1001!$I$9=0,0,(H149*1000/Таблица1001!$I$9))</f>
        <v>0</v>
      </c>
      <c r="T149" s="472">
        <f>IF(Таблица1001!$I$9=0,0,(M149*1000/Таблица1001!$I$9))</f>
        <v>0</v>
      </c>
      <c r="U149" s="472">
        <f>IF(Таблица1001!$I$9=0,0,(R149*1000/Таблица1001!$I$9))</f>
        <v>0</v>
      </c>
      <c r="V149" s="472">
        <f t="shared" si="58"/>
        <v>0</v>
      </c>
    </row>
    <row r="150" spans="1:22" x14ac:dyDescent="0.15">
      <c r="A150" s="337" t="s">
        <v>584</v>
      </c>
      <c r="B150" s="506" t="s">
        <v>379</v>
      </c>
      <c r="C150" s="349" t="s">
        <v>831</v>
      </c>
      <c r="D150" s="300" t="s">
        <v>114</v>
      </c>
      <c r="E150" s="316"/>
      <c r="F150" s="316"/>
      <c r="G150" s="316">
        <f>0</f>
        <v>0</v>
      </c>
      <c r="H150" s="317">
        <f t="shared" si="59"/>
        <v>0</v>
      </c>
      <c r="I150" s="311"/>
      <c r="J150" s="311"/>
      <c r="K150" s="311"/>
      <c r="L150" s="317">
        <f t="shared" si="60"/>
        <v>0</v>
      </c>
      <c r="M150" s="319">
        <f>H150</f>
        <v>0</v>
      </c>
      <c r="N150" s="319"/>
      <c r="O150" s="319"/>
      <c r="P150" s="319">
        <f>0</f>
        <v>0</v>
      </c>
      <c r="Q150" s="319"/>
      <c r="R150" s="317">
        <f t="shared" si="61"/>
        <v>0</v>
      </c>
      <c r="S150" s="472">
        <f>IF(Таблица1001!$I$9=0,0,(H150*1000/Таблица1001!$I$9))</f>
        <v>0</v>
      </c>
      <c r="T150" s="472">
        <f>IF(Таблица1001!$I$9=0,0,(M150*1000/Таблица1001!$I$9))</f>
        <v>0</v>
      </c>
      <c r="U150" s="472">
        <f>IF(Таблица1001!$I$9=0,0,(R150*1000/Таблица1001!$I$9))</f>
        <v>0</v>
      </c>
      <c r="V150" s="472">
        <f t="shared" si="58"/>
        <v>0</v>
      </c>
    </row>
    <row r="151" spans="1:22" x14ac:dyDescent="0.15">
      <c r="A151" s="337" t="s">
        <v>585</v>
      </c>
      <c r="B151" s="506" t="s">
        <v>380</v>
      </c>
      <c r="C151" s="349" t="s">
        <v>832</v>
      </c>
      <c r="D151" s="300" t="s">
        <v>115</v>
      </c>
      <c r="E151" s="316"/>
      <c r="F151" s="316"/>
      <c r="G151" s="316">
        <f>0</f>
        <v>0</v>
      </c>
      <c r="H151" s="317">
        <f t="shared" si="59"/>
        <v>0</v>
      </c>
      <c r="I151" s="311"/>
      <c r="J151" s="311"/>
      <c r="K151" s="311"/>
      <c r="L151" s="317">
        <f t="shared" si="60"/>
        <v>0</v>
      </c>
      <c r="M151" s="319">
        <f>H151</f>
        <v>0</v>
      </c>
      <c r="N151" s="319"/>
      <c r="O151" s="319"/>
      <c r="P151" s="319">
        <f>0</f>
        <v>0</v>
      </c>
      <c r="Q151" s="319"/>
      <c r="R151" s="317">
        <f t="shared" si="61"/>
        <v>0</v>
      </c>
      <c r="S151" s="472">
        <f>IF(Таблица1001!$I$9=0,0,(H151*1000/Таблица1001!$I$9))</f>
        <v>0</v>
      </c>
      <c r="T151" s="472">
        <f>IF(Таблица1001!$I$9=0,0,(M151*1000/Таблица1001!$I$9))</f>
        <v>0</v>
      </c>
      <c r="U151" s="472">
        <f>IF(Таблица1001!$I$9=0,0,(R151*1000/Таблица1001!$I$9))</f>
        <v>0</v>
      </c>
      <c r="V151" s="472">
        <f t="shared" si="58"/>
        <v>0</v>
      </c>
    </row>
    <row r="152" spans="1:22" x14ac:dyDescent="0.15">
      <c r="A152" s="337" t="s">
        <v>586</v>
      </c>
      <c r="B152" s="506" t="s">
        <v>461</v>
      </c>
      <c r="C152" s="349" t="s">
        <v>833</v>
      </c>
      <c r="D152" s="300" t="s">
        <v>451</v>
      </c>
      <c r="E152" s="316"/>
      <c r="F152" s="316"/>
      <c r="G152" s="316">
        <f>0</f>
        <v>0</v>
      </c>
      <c r="H152" s="317">
        <f t="shared" si="59"/>
        <v>0</v>
      </c>
      <c r="I152" s="311"/>
      <c r="J152" s="311"/>
      <c r="K152" s="311"/>
      <c r="L152" s="317">
        <f t="shared" si="60"/>
        <v>0</v>
      </c>
      <c r="M152" s="319"/>
      <c r="N152" s="319"/>
      <c r="O152" s="319"/>
      <c r="P152" s="319">
        <f>0</f>
        <v>0</v>
      </c>
      <c r="Q152" s="319"/>
      <c r="R152" s="317">
        <f t="shared" si="61"/>
        <v>0</v>
      </c>
      <c r="S152" s="472">
        <f>IF(Таблица1001!$I$9=0,0,(H152*1000/Таблица1001!$I$9))</f>
        <v>0</v>
      </c>
      <c r="T152" s="472">
        <f>IF(Таблица1001!$I$9=0,0,(M152*1000/Таблица1001!$I$9))</f>
        <v>0</v>
      </c>
      <c r="U152" s="472">
        <f>IF(Таблица1001!$I$9=0,0,(R152*1000/Таблица1001!$I$9))</f>
        <v>0</v>
      </c>
      <c r="V152" s="472">
        <f t="shared" si="58"/>
        <v>0</v>
      </c>
    </row>
    <row r="153" spans="1:22" x14ac:dyDescent="0.15">
      <c r="A153" s="337" t="s">
        <v>587</v>
      </c>
      <c r="B153" s="506" t="s">
        <v>588</v>
      </c>
      <c r="C153" s="349" t="s">
        <v>829</v>
      </c>
      <c r="D153" s="300" t="s">
        <v>589</v>
      </c>
      <c r="E153" s="316"/>
      <c r="F153" s="316"/>
      <c r="G153" s="316">
        <f>0</f>
        <v>0</v>
      </c>
      <c r="H153" s="317">
        <f t="shared" si="59"/>
        <v>0</v>
      </c>
      <c r="I153" s="311"/>
      <c r="J153" s="311"/>
      <c r="K153" s="311"/>
      <c r="L153" s="317">
        <f t="shared" si="60"/>
        <v>0</v>
      </c>
      <c r="M153" s="319"/>
      <c r="N153" s="319"/>
      <c r="O153" s="319"/>
      <c r="P153" s="319">
        <f>0</f>
        <v>0</v>
      </c>
      <c r="Q153" s="319"/>
      <c r="R153" s="317">
        <f t="shared" si="61"/>
        <v>0</v>
      </c>
      <c r="S153" s="472">
        <f>IF(Таблица1001!$I$9=0,0,(H153*1000/Таблица1001!$I$9))</f>
        <v>0</v>
      </c>
      <c r="T153" s="472">
        <f>IF(Таблица1001!$I$9=0,0,(M153*1000/Таблица1001!$I$9))</f>
        <v>0</v>
      </c>
      <c r="U153" s="472">
        <f>IF(Таблица1001!$I$9=0,0,(R153*1000/Таблица1001!$I$9))</f>
        <v>0</v>
      </c>
      <c r="V153" s="472">
        <f t="shared" si="58"/>
        <v>0</v>
      </c>
    </row>
    <row r="154" spans="1:22" x14ac:dyDescent="0.15">
      <c r="A154" s="337" t="s">
        <v>707</v>
      </c>
      <c r="B154" s="506" t="s">
        <v>264</v>
      </c>
      <c r="C154" s="357" t="s">
        <v>118</v>
      </c>
      <c r="D154" s="300" t="s">
        <v>640</v>
      </c>
      <c r="E154" s="316">
        <f>E155+E156+E157+E158+E159</f>
        <v>0</v>
      </c>
      <c r="F154" s="316">
        <f t="shared" ref="F154:Q154" si="62">F155+F156+F157+F158+F159</f>
        <v>0</v>
      </c>
      <c r="G154" s="316">
        <f t="shared" si="62"/>
        <v>0</v>
      </c>
      <c r="H154" s="316">
        <f t="shared" si="62"/>
        <v>0</v>
      </c>
      <c r="I154" s="316">
        <f t="shared" si="62"/>
        <v>0</v>
      </c>
      <c r="J154" s="316">
        <f t="shared" si="62"/>
        <v>0</v>
      </c>
      <c r="K154" s="316">
        <f t="shared" si="62"/>
        <v>0</v>
      </c>
      <c r="L154" s="316">
        <f t="shared" si="62"/>
        <v>0</v>
      </c>
      <c r="M154" s="316">
        <f t="shared" si="62"/>
        <v>0</v>
      </c>
      <c r="N154" s="316">
        <f t="shared" si="62"/>
        <v>0</v>
      </c>
      <c r="O154" s="316">
        <f t="shared" si="62"/>
        <v>0</v>
      </c>
      <c r="P154" s="319">
        <f>0</f>
        <v>0</v>
      </c>
      <c r="Q154" s="316">
        <f t="shared" si="62"/>
        <v>0</v>
      </c>
      <c r="R154" s="317">
        <f t="shared" si="61"/>
        <v>0</v>
      </c>
      <c r="S154" s="472">
        <f>IF(Таблица1001!$I$9=0,0,(H154*1000/Таблица1001!$I$9))</f>
        <v>0</v>
      </c>
      <c r="T154" s="472">
        <f>IF(Таблица1001!$I$9=0,0,(M154*1000/Таблица1001!$I$9))</f>
        <v>0</v>
      </c>
      <c r="U154" s="472">
        <f>IF(Таблица1001!$I$9=0,0,(R154*1000/Таблица1001!$I$9))</f>
        <v>0</v>
      </c>
      <c r="V154" s="472">
        <f t="shared" si="58"/>
        <v>0</v>
      </c>
    </row>
    <row r="155" spans="1:22" x14ac:dyDescent="0.15">
      <c r="A155" s="337" t="s">
        <v>899</v>
      </c>
      <c r="B155" s="506" t="s">
        <v>1018</v>
      </c>
      <c r="C155" s="357" t="s">
        <v>1022</v>
      </c>
      <c r="D155" s="300" t="s">
        <v>900</v>
      </c>
      <c r="E155" s="316"/>
      <c r="F155" s="316"/>
      <c r="G155" s="316">
        <f>0</f>
        <v>0</v>
      </c>
      <c r="H155" s="317">
        <f t="shared" ref="H155:H160" si="63">I155+J155+K155</f>
        <v>0</v>
      </c>
      <c r="I155" s="311"/>
      <c r="J155" s="311"/>
      <c r="K155" s="311"/>
      <c r="L155" s="317">
        <f t="shared" ref="L155:L160" si="64">G155+N155</f>
        <v>0</v>
      </c>
      <c r="M155" s="319">
        <f>H155</f>
        <v>0</v>
      </c>
      <c r="N155" s="319"/>
      <c r="O155" s="319">
        <f>0</f>
        <v>0</v>
      </c>
      <c r="P155" s="319">
        <f>0</f>
        <v>0</v>
      </c>
      <c r="Q155" s="319"/>
      <c r="R155" s="317">
        <f t="shared" si="61"/>
        <v>0</v>
      </c>
      <c r="S155" s="472">
        <f>IF(Таблица1001!$I$9=0,0,(H155*1000/Таблица1001!$I$9))</f>
        <v>0</v>
      </c>
      <c r="T155" s="472">
        <f>IF(Таблица1001!$I$9=0,0,(M155*1000/Таблица1001!$I$9))</f>
        <v>0</v>
      </c>
      <c r="U155" s="472">
        <f>IF(Таблица1001!$I$9=0,0,(R155*1000/Таблица1001!$I$9))</f>
        <v>0</v>
      </c>
      <c r="V155" s="472">
        <f t="shared" si="58"/>
        <v>0</v>
      </c>
    </row>
    <row r="156" spans="1:22" x14ac:dyDescent="0.15">
      <c r="A156" s="337" t="s">
        <v>901</v>
      </c>
      <c r="B156" s="506" t="s">
        <v>1019</v>
      </c>
      <c r="C156" s="357" t="s">
        <v>1023</v>
      </c>
      <c r="D156" s="300" t="s">
        <v>531</v>
      </c>
      <c r="E156" s="316"/>
      <c r="F156" s="316"/>
      <c r="G156" s="316">
        <f>0</f>
        <v>0</v>
      </c>
      <c r="H156" s="317">
        <f t="shared" si="63"/>
        <v>0</v>
      </c>
      <c r="I156" s="311"/>
      <c r="J156" s="311"/>
      <c r="K156" s="311"/>
      <c r="L156" s="317">
        <f t="shared" si="64"/>
        <v>0</v>
      </c>
      <c r="M156" s="319">
        <f>H156</f>
        <v>0</v>
      </c>
      <c r="N156" s="319"/>
      <c r="O156" s="319">
        <f>0</f>
        <v>0</v>
      </c>
      <c r="P156" s="319">
        <f>0</f>
        <v>0</v>
      </c>
      <c r="Q156" s="319"/>
      <c r="R156" s="317">
        <f t="shared" si="61"/>
        <v>0</v>
      </c>
      <c r="S156" s="472">
        <f>IF(Таблица1001!$I$9=0,0,(H156*1000/Таблица1001!$I$9))</f>
        <v>0</v>
      </c>
      <c r="T156" s="472">
        <f>IF(Таблица1001!$I$9=0,0,(M156*1000/Таблица1001!$I$9))</f>
        <v>0</v>
      </c>
      <c r="U156" s="472">
        <f>IF(Таблица1001!$I$9=0,0,(R156*1000/Таблица1001!$I$9))</f>
        <v>0</v>
      </c>
      <c r="V156" s="472">
        <f t="shared" si="58"/>
        <v>0</v>
      </c>
    </row>
    <row r="157" spans="1:22" x14ac:dyDescent="0.15">
      <c r="A157" s="337" t="s">
        <v>708</v>
      </c>
      <c r="B157" s="506" t="s">
        <v>1020</v>
      </c>
      <c r="C157" s="357" t="s">
        <v>1024</v>
      </c>
      <c r="D157" s="300" t="s">
        <v>532</v>
      </c>
      <c r="E157" s="316"/>
      <c r="F157" s="316"/>
      <c r="G157" s="316">
        <f>0</f>
        <v>0</v>
      </c>
      <c r="H157" s="317">
        <f t="shared" si="63"/>
        <v>0</v>
      </c>
      <c r="I157" s="311"/>
      <c r="J157" s="311"/>
      <c r="K157" s="311"/>
      <c r="L157" s="317">
        <f t="shared" si="64"/>
        <v>0</v>
      </c>
      <c r="M157" s="319">
        <f>H157</f>
        <v>0</v>
      </c>
      <c r="N157" s="319"/>
      <c r="O157" s="319">
        <f>0</f>
        <v>0</v>
      </c>
      <c r="P157" s="319">
        <f>0</f>
        <v>0</v>
      </c>
      <c r="Q157" s="319"/>
      <c r="R157" s="317">
        <f t="shared" si="61"/>
        <v>0</v>
      </c>
      <c r="S157" s="472">
        <f>IF(Таблица1001!$I$9=0,0,(H157*1000/Таблица1001!$I$9))</f>
        <v>0</v>
      </c>
      <c r="T157" s="472">
        <f>IF(Таблица1001!$I$9=0,0,(M157*1000/Таблица1001!$I$9))</f>
        <v>0</v>
      </c>
      <c r="U157" s="472">
        <f>IF(Таблица1001!$I$9=0,0,(R157*1000/Таблица1001!$I$9))</f>
        <v>0</v>
      </c>
      <c r="V157" s="472">
        <f t="shared" si="58"/>
        <v>0</v>
      </c>
    </row>
    <row r="158" spans="1:22" x14ac:dyDescent="0.15">
      <c r="A158" s="337" t="s">
        <v>709</v>
      </c>
      <c r="B158" s="506" t="s">
        <v>1021</v>
      </c>
      <c r="C158" s="357" t="s">
        <v>1025</v>
      </c>
      <c r="D158" s="300" t="s">
        <v>375</v>
      </c>
      <c r="E158" s="316"/>
      <c r="F158" s="316"/>
      <c r="G158" s="316"/>
      <c r="H158" s="317">
        <f t="shared" si="63"/>
        <v>0</v>
      </c>
      <c r="I158" s="311"/>
      <c r="J158" s="311"/>
      <c r="K158" s="311"/>
      <c r="L158" s="317">
        <f t="shared" si="64"/>
        <v>0</v>
      </c>
      <c r="M158" s="319"/>
      <c r="N158" s="319"/>
      <c r="O158" s="319"/>
      <c r="P158" s="319">
        <f>0</f>
        <v>0</v>
      </c>
      <c r="Q158" s="319"/>
      <c r="R158" s="317">
        <f t="shared" si="61"/>
        <v>0</v>
      </c>
      <c r="S158" s="472">
        <f>IF(Таблица1001!$I$9=0,0,(H158*1000/Таблица1001!$I$9))</f>
        <v>0</v>
      </c>
      <c r="T158" s="472">
        <f>IF(Таблица1001!$I$9=0,0,(M158*1000/Таблица1001!$I$9))</f>
        <v>0</v>
      </c>
      <c r="U158" s="472">
        <f>IF(Таблица1001!$I$9=0,0,(R158*1000/Таблица1001!$I$9))</f>
        <v>0</v>
      </c>
      <c r="V158" s="472">
        <f t="shared" si="58"/>
        <v>0</v>
      </c>
    </row>
    <row r="159" spans="1:22" x14ac:dyDescent="0.15">
      <c r="A159" s="337" t="s">
        <v>1470</v>
      </c>
      <c r="B159" s="506" t="s">
        <v>1471</v>
      </c>
      <c r="C159" s="357" t="s">
        <v>1472</v>
      </c>
      <c r="D159" s="300"/>
      <c r="E159" s="316"/>
      <c r="F159" s="316"/>
      <c r="G159" s="316"/>
      <c r="H159" s="317">
        <f t="shared" si="63"/>
        <v>0</v>
      </c>
      <c r="I159" s="311"/>
      <c r="J159" s="311"/>
      <c r="K159" s="311"/>
      <c r="L159" s="317">
        <f t="shared" si="64"/>
        <v>0</v>
      </c>
      <c r="M159" s="319"/>
      <c r="N159" s="319"/>
      <c r="O159" s="319"/>
      <c r="P159" s="319">
        <f>0</f>
        <v>0</v>
      </c>
      <c r="Q159" s="319"/>
      <c r="R159" s="317">
        <f t="shared" si="61"/>
        <v>0</v>
      </c>
      <c r="S159" s="472">
        <f>IF(Таблица1001!$I$9=0,0,(H159*1000/Таблица1001!$I$9))</f>
        <v>0</v>
      </c>
      <c r="T159" s="472">
        <f>IF(Таблица1001!$I$9=0,0,(M159*1000/Таблица1001!$I$9))</f>
        <v>0</v>
      </c>
      <c r="U159" s="472">
        <f>IF(Таблица1001!$I$9=0,0,(R159*1000/Таблица1001!$I$9))</f>
        <v>0</v>
      </c>
      <c r="V159" s="472">
        <f t="shared" si="58"/>
        <v>0</v>
      </c>
    </row>
    <row r="160" spans="1:22" ht="12.75" customHeight="1" x14ac:dyDescent="0.15">
      <c r="A160" s="337" t="s">
        <v>659</v>
      </c>
      <c r="B160" s="506" t="s">
        <v>265</v>
      </c>
      <c r="C160" s="357" t="s">
        <v>119</v>
      </c>
      <c r="D160" s="300" t="s">
        <v>116</v>
      </c>
      <c r="E160" s="316">
        <f>E161+E162+E163+E164+E165+E166+E167</f>
        <v>0</v>
      </c>
      <c r="F160" s="316">
        <f>F161+F162+F163+F164+F165+F166+F167</f>
        <v>0</v>
      </c>
      <c r="G160" s="316">
        <f>G161+G162+G163+G164+G165+G166+G167</f>
        <v>0</v>
      </c>
      <c r="H160" s="317">
        <f t="shared" si="63"/>
        <v>0</v>
      </c>
      <c r="I160" s="316">
        <f>I161+I162+I163+I164+I165+I166+I167</f>
        <v>0</v>
      </c>
      <c r="J160" s="316">
        <f>J161+J162+J163+J164+J165+J166+J167</f>
        <v>0</v>
      </c>
      <c r="K160" s="316">
        <f>K161+K162+K163+K164+K165+K166+K167</f>
        <v>0</v>
      </c>
      <c r="L160" s="317">
        <f t="shared" si="64"/>
        <v>0</v>
      </c>
      <c r="M160" s="316">
        <f>M161+M162+M163+M164+M165+M166+M167</f>
        <v>0</v>
      </c>
      <c r="N160" s="316">
        <f>N161+N162+N163+N164+N165+N166+N167</f>
        <v>0</v>
      </c>
      <c r="O160" s="316">
        <f>O161+O162+O163+O164+O165+O166+O167</f>
        <v>0</v>
      </c>
      <c r="P160" s="319">
        <f>0</f>
        <v>0</v>
      </c>
      <c r="Q160" s="316">
        <f>Q161+Q162+Q163+Q164+Q165+Q166+Q167</f>
        <v>0</v>
      </c>
      <c r="R160" s="317">
        <f t="shared" si="61"/>
        <v>0</v>
      </c>
      <c r="S160" s="472">
        <f>IF(Таблица1001!$I$9=0,0,(H160*1000/Таблица1001!$I$9))</f>
        <v>0</v>
      </c>
      <c r="T160" s="472">
        <f>IF(Таблица1001!$I$9=0,0,(M160*1000/Таблица1001!$I$9))</f>
        <v>0</v>
      </c>
      <c r="U160" s="472">
        <f>IF(Таблица1001!$I$9=0,0,(R160*1000/Таблица1001!$I$9))</f>
        <v>0</v>
      </c>
      <c r="V160" s="472">
        <f t="shared" si="58"/>
        <v>0</v>
      </c>
    </row>
    <row r="161" spans="1:22" x14ac:dyDescent="0.15">
      <c r="A161" s="337" t="s">
        <v>710</v>
      </c>
      <c r="B161" s="506" t="s">
        <v>462</v>
      </c>
      <c r="C161" s="357" t="s">
        <v>452</v>
      </c>
      <c r="D161" s="300" t="s">
        <v>191</v>
      </c>
      <c r="E161" s="316"/>
      <c r="F161" s="316"/>
      <c r="G161" s="316">
        <f>0</f>
        <v>0</v>
      </c>
      <c r="H161" s="317">
        <f t="shared" si="59"/>
        <v>0</v>
      </c>
      <c r="I161" s="311"/>
      <c r="J161" s="311"/>
      <c r="K161" s="311"/>
      <c r="L161" s="317">
        <f t="shared" si="60"/>
        <v>0</v>
      </c>
      <c r="M161" s="319">
        <f>H161</f>
        <v>0</v>
      </c>
      <c r="N161" s="319"/>
      <c r="O161" s="319">
        <f>0</f>
        <v>0</v>
      </c>
      <c r="P161" s="319">
        <f>0</f>
        <v>0</v>
      </c>
      <c r="Q161" s="319"/>
      <c r="R161" s="317">
        <f t="shared" si="61"/>
        <v>0</v>
      </c>
      <c r="S161" s="472">
        <f>IF(Таблица1001!$I$9=0,0,(H161*1000/Таблица1001!$I$9))</f>
        <v>0</v>
      </c>
      <c r="T161" s="472">
        <f>IF(Таблица1001!$I$9=0,0,(M161*1000/Таблица1001!$I$9))</f>
        <v>0</v>
      </c>
      <c r="U161" s="472">
        <f>IF(Таблица1001!$I$9=0,0,(R161*1000/Таблица1001!$I$9))</f>
        <v>0</v>
      </c>
      <c r="V161" s="472">
        <f t="shared" si="58"/>
        <v>0</v>
      </c>
    </row>
    <row r="162" spans="1:22" x14ac:dyDescent="0.15">
      <c r="A162" s="337" t="s">
        <v>711</v>
      </c>
      <c r="B162" s="506" t="s">
        <v>463</v>
      </c>
      <c r="C162" s="357" t="s">
        <v>453</v>
      </c>
      <c r="D162" s="300" t="s">
        <v>473</v>
      </c>
      <c r="E162" s="316"/>
      <c r="F162" s="316"/>
      <c r="G162" s="316">
        <f>0</f>
        <v>0</v>
      </c>
      <c r="H162" s="317">
        <f t="shared" si="59"/>
        <v>0</v>
      </c>
      <c r="I162" s="311"/>
      <c r="J162" s="311"/>
      <c r="K162" s="311"/>
      <c r="L162" s="317">
        <f t="shared" si="60"/>
        <v>0</v>
      </c>
      <c r="M162" s="319">
        <f>H162</f>
        <v>0</v>
      </c>
      <c r="N162" s="319"/>
      <c r="O162" s="319">
        <f>0</f>
        <v>0</v>
      </c>
      <c r="P162" s="319">
        <f>0</f>
        <v>0</v>
      </c>
      <c r="Q162" s="319"/>
      <c r="R162" s="317">
        <f t="shared" si="61"/>
        <v>0</v>
      </c>
      <c r="S162" s="472">
        <f>IF(Таблица1001!$I$9=0,0,(H162*1000/Таблица1001!$I$9))</f>
        <v>0</v>
      </c>
      <c r="T162" s="472">
        <f>IF(Таблица1001!$I$9=0,0,(M162*1000/Таблица1001!$I$9))</f>
        <v>0</v>
      </c>
      <c r="U162" s="472">
        <f>IF(Таблица1001!$I$9=0,0,(R162*1000/Таблица1001!$I$9))</f>
        <v>0</v>
      </c>
      <c r="V162" s="472">
        <f t="shared" si="58"/>
        <v>0</v>
      </c>
    </row>
    <row r="163" spans="1:22" x14ac:dyDescent="0.15">
      <c r="A163" s="337" t="s">
        <v>533</v>
      </c>
      <c r="B163" s="506" t="s">
        <v>464</v>
      </c>
      <c r="C163" s="357" t="s">
        <v>454</v>
      </c>
      <c r="D163" s="300" t="s">
        <v>192</v>
      </c>
      <c r="E163" s="316"/>
      <c r="F163" s="316"/>
      <c r="G163" s="316">
        <f>0</f>
        <v>0</v>
      </c>
      <c r="H163" s="317">
        <f t="shared" si="59"/>
        <v>0</v>
      </c>
      <c r="I163" s="311"/>
      <c r="J163" s="311"/>
      <c r="K163" s="311"/>
      <c r="L163" s="317">
        <f t="shared" si="60"/>
        <v>0</v>
      </c>
      <c r="M163" s="319">
        <f>H163</f>
        <v>0</v>
      </c>
      <c r="N163" s="319"/>
      <c r="O163" s="319">
        <f>0</f>
        <v>0</v>
      </c>
      <c r="P163" s="319">
        <f>0</f>
        <v>0</v>
      </c>
      <c r="Q163" s="319"/>
      <c r="R163" s="317">
        <f t="shared" si="61"/>
        <v>0</v>
      </c>
      <c r="S163" s="472">
        <f>IF(Таблица1001!$I$9=0,0,(H163*1000/Таблица1001!$I$9))</f>
        <v>0</v>
      </c>
      <c r="T163" s="472">
        <f>IF(Таблица1001!$I$9=0,0,(M163*1000/Таблица1001!$I$9))</f>
        <v>0</v>
      </c>
      <c r="U163" s="472">
        <f>IF(Таблица1001!$I$9=0,0,(R163*1000/Таблица1001!$I$9))</f>
        <v>0</v>
      </c>
      <c r="V163" s="472">
        <f t="shared" si="58"/>
        <v>0</v>
      </c>
    </row>
    <row r="164" spans="1:22" x14ac:dyDescent="0.15">
      <c r="A164" s="337" t="s">
        <v>712</v>
      </c>
      <c r="B164" s="506" t="s">
        <v>902</v>
      </c>
      <c r="C164" s="357" t="s">
        <v>903</v>
      </c>
      <c r="D164" s="300" t="s">
        <v>193</v>
      </c>
      <c r="E164" s="316"/>
      <c r="F164" s="316"/>
      <c r="G164" s="316">
        <f>0</f>
        <v>0</v>
      </c>
      <c r="H164" s="317">
        <f t="shared" si="59"/>
        <v>0</v>
      </c>
      <c r="I164" s="311"/>
      <c r="J164" s="311"/>
      <c r="K164" s="311"/>
      <c r="L164" s="317">
        <f t="shared" si="60"/>
        <v>0</v>
      </c>
      <c r="M164" s="319">
        <f>H164</f>
        <v>0</v>
      </c>
      <c r="N164" s="319"/>
      <c r="O164" s="319">
        <f>0</f>
        <v>0</v>
      </c>
      <c r="P164" s="319">
        <f>0</f>
        <v>0</v>
      </c>
      <c r="Q164" s="319"/>
      <c r="R164" s="317">
        <f t="shared" si="61"/>
        <v>0</v>
      </c>
      <c r="S164" s="472">
        <f>IF(Таблица1001!$I$9=0,0,(H164*1000/Таблица1001!$I$9))</f>
        <v>0</v>
      </c>
      <c r="T164" s="472">
        <f>IF(Таблица1001!$I$9=0,0,(M164*1000/Таблица1001!$I$9))</f>
        <v>0</v>
      </c>
      <c r="U164" s="472">
        <f>IF(Таблица1001!$I$9=0,0,(R164*1000/Таблица1001!$I$9))</f>
        <v>0</v>
      </c>
      <c r="V164" s="472">
        <f t="shared" si="58"/>
        <v>0</v>
      </c>
    </row>
    <row r="165" spans="1:22" ht="21" x14ac:dyDescent="0.15">
      <c r="A165" s="337" t="s">
        <v>713</v>
      </c>
      <c r="B165" s="506" t="s">
        <v>1030</v>
      </c>
      <c r="C165" s="357" t="s">
        <v>1033</v>
      </c>
      <c r="D165" s="300" t="s">
        <v>534</v>
      </c>
      <c r="E165" s="316"/>
      <c r="F165" s="316"/>
      <c r="G165" s="316"/>
      <c r="H165" s="317">
        <f t="shared" si="59"/>
        <v>0</v>
      </c>
      <c r="I165" s="311"/>
      <c r="J165" s="311"/>
      <c r="K165" s="311"/>
      <c r="L165" s="317">
        <f t="shared" si="60"/>
        <v>0</v>
      </c>
      <c r="M165" s="319"/>
      <c r="N165" s="319"/>
      <c r="O165" s="319"/>
      <c r="P165" s="319">
        <f>0</f>
        <v>0</v>
      </c>
      <c r="Q165" s="319"/>
      <c r="R165" s="317">
        <f t="shared" si="61"/>
        <v>0</v>
      </c>
      <c r="S165" s="472">
        <f>IF(Таблица1001!$I$9=0,0,(H165*1000/Таблица1001!$I$9))</f>
        <v>0</v>
      </c>
      <c r="T165" s="472">
        <f>IF(Таблица1001!$I$9=0,0,(M165*1000/Таблица1001!$I$9))</f>
        <v>0</v>
      </c>
      <c r="U165" s="472">
        <f>IF(Таблица1001!$I$9=0,0,(R165*1000/Таблица1001!$I$9))</f>
        <v>0</v>
      </c>
      <c r="V165" s="472">
        <f t="shared" si="58"/>
        <v>0</v>
      </c>
    </row>
    <row r="166" spans="1:22" x14ac:dyDescent="0.15">
      <c r="A166" s="337" t="s">
        <v>714</v>
      </c>
      <c r="B166" s="506" t="s">
        <v>1031</v>
      </c>
      <c r="C166" s="357" t="s">
        <v>1034</v>
      </c>
      <c r="D166" s="300" t="s">
        <v>194</v>
      </c>
      <c r="E166" s="316"/>
      <c r="F166" s="316"/>
      <c r="G166" s="316"/>
      <c r="H166" s="317">
        <f t="shared" si="59"/>
        <v>0</v>
      </c>
      <c r="I166" s="311"/>
      <c r="J166" s="311"/>
      <c r="K166" s="311"/>
      <c r="L166" s="317">
        <f t="shared" si="60"/>
        <v>0</v>
      </c>
      <c r="M166" s="319"/>
      <c r="N166" s="319"/>
      <c r="O166" s="319"/>
      <c r="P166" s="319">
        <f>0</f>
        <v>0</v>
      </c>
      <c r="Q166" s="319"/>
      <c r="R166" s="317">
        <f t="shared" si="61"/>
        <v>0</v>
      </c>
      <c r="S166" s="472">
        <f>IF(Таблица1001!$I$9=0,0,(H166*1000/Таблица1001!$I$9))</f>
        <v>0</v>
      </c>
      <c r="T166" s="472">
        <f>IF(Таблица1001!$I$9=0,0,(M166*1000/Таблица1001!$I$9))</f>
        <v>0</v>
      </c>
      <c r="U166" s="472">
        <f>IF(Таблица1001!$I$9=0,0,(R166*1000/Таблица1001!$I$9))</f>
        <v>0</v>
      </c>
      <c r="V166" s="472">
        <f t="shared" si="58"/>
        <v>0</v>
      </c>
    </row>
    <row r="167" spans="1:22" x14ac:dyDescent="0.15">
      <c r="A167" s="337" t="s">
        <v>653</v>
      </c>
      <c r="B167" s="506" t="s">
        <v>1032</v>
      </c>
      <c r="C167" s="357" t="s">
        <v>1035</v>
      </c>
      <c r="D167" s="300" t="s">
        <v>654</v>
      </c>
      <c r="E167" s="316"/>
      <c r="F167" s="316"/>
      <c r="G167" s="316">
        <f>0</f>
        <v>0</v>
      </c>
      <c r="H167" s="317">
        <f t="shared" si="59"/>
        <v>0</v>
      </c>
      <c r="I167" s="311"/>
      <c r="J167" s="311"/>
      <c r="K167" s="311"/>
      <c r="L167" s="317">
        <f>0</f>
        <v>0</v>
      </c>
      <c r="M167" s="319">
        <f>H167</f>
        <v>0</v>
      </c>
      <c r="N167" s="319">
        <f>0</f>
        <v>0</v>
      </c>
      <c r="O167" s="319">
        <f>0</f>
        <v>0</v>
      </c>
      <c r="P167" s="319">
        <f>0</f>
        <v>0</v>
      </c>
      <c r="Q167" s="319">
        <f>0</f>
        <v>0</v>
      </c>
      <c r="R167" s="317">
        <f>0</f>
        <v>0</v>
      </c>
      <c r="S167" s="472">
        <f>IF(Таблица1001!$I$9=0,0,(H167*1000/Таблица1001!$I$9))</f>
        <v>0</v>
      </c>
      <c r="T167" s="472">
        <f>IF(Таблица1001!$I$9=0,0,(M167*1000/Таблица1001!$I$9))</f>
        <v>0</v>
      </c>
      <c r="U167" s="472">
        <f>IF(Таблица1001!$I$9=0,0,(R167*1000/Таблица1001!$I$9))</f>
        <v>0</v>
      </c>
      <c r="V167" s="472">
        <f t="shared" si="58"/>
        <v>0</v>
      </c>
    </row>
    <row r="168" spans="1:22" x14ac:dyDescent="0.15">
      <c r="A168" s="337" t="s">
        <v>590</v>
      </c>
      <c r="B168" s="506" t="s">
        <v>266</v>
      </c>
      <c r="C168" s="349" t="s">
        <v>120</v>
      </c>
      <c r="D168" s="300" t="s">
        <v>591</v>
      </c>
      <c r="E168" s="316">
        <f>0</f>
        <v>0</v>
      </c>
      <c r="F168" s="316">
        <f>0</f>
        <v>0</v>
      </c>
      <c r="G168" s="316">
        <f>0</f>
        <v>0</v>
      </c>
      <c r="H168" s="316">
        <f>0</f>
        <v>0</v>
      </c>
      <c r="I168" s="316">
        <f>0</f>
        <v>0</v>
      </c>
      <c r="J168" s="316">
        <f>0</f>
        <v>0</v>
      </c>
      <c r="K168" s="316">
        <f>0</f>
        <v>0</v>
      </c>
      <c r="L168" s="316">
        <f>0</f>
        <v>0</v>
      </c>
      <c r="M168" s="316">
        <f>0</f>
        <v>0</v>
      </c>
      <c r="N168" s="316">
        <f>0</f>
        <v>0</v>
      </c>
      <c r="O168" s="316">
        <f>0</f>
        <v>0</v>
      </c>
      <c r="P168" s="316">
        <f>0</f>
        <v>0</v>
      </c>
      <c r="Q168" s="316">
        <f>0</f>
        <v>0</v>
      </c>
      <c r="R168" s="316">
        <f>0</f>
        <v>0</v>
      </c>
      <c r="S168" s="472">
        <f>IF(Таблица1001!$I$9=0,0,(H168*1000/Таблица1001!$I$9))</f>
        <v>0</v>
      </c>
      <c r="T168" s="472">
        <f>IF(Таблица1001!$I$9=0,0,(M168*1000/Таблица1001!$I$9))</f>
        <v>0</v>
      </c>
      <c r="U168" s="472">
        <f>IF(Таблица1001!$I$9=0,0,(R168*1000/Таблица1001!$I$9))</f>
        <v>0</v>
      </c>
      <c r="V168" s="472">
        <f t="shared" si="58"/>
        <v>0</v>
      </c>
    </row>
    <row r="169" spans="1:22" ht="21" x14ac:dyDescent="0.15">
      <c r="A169" s="337" t="s">
        <v>715</v>
      </c>
      <c r="B169" s="506" t="s">
        <v>267</v>
      </c>
      <c r="C169" s="357" t="s">
        <v>121</v>
      </c>
      <c r="D169" s="300" t="s">
        <v>904</v>
      </c>
      <c r="E169" s="317">
        <f>E170+E171+E172+E173</f>
        <v>0</v>
      </c>
      <c r="F169" s="317">
        <f t="shared" ref="F169:Q169" si="65">F170+F171+F172+F173</f>
        <v>0</v>
      </c>
      <c r="G169" s="317">
        <f t="shared" si="65"/>
        <v>0</v>
      </c>
      <c r="H169" s="317">
        <f t="shared" si="65"/>
        <v>0</v>
      </c>
      <c r="I169" s="317">
        <f t="shared" si="65"/>
        <v>0</v>
      </c>
      <c r="J169" s="317">
        <f t="shared" si="65"/>
        <v>0</v>
      </c>
      <c r="K169" s="317">
        <f t="shared" si="65"/>
        <v>0</v>
      </c>
      <c r="L169" s="317">
        <f t="shared" si="65"/>
        <v>0</v>
      </c>
      <c r="M169" s="317">
        <f t="shared" si="65"/>
        <v>0</v>
      </c>
      <c r="N169" s="317">
        <f t="shared" si="65"/>
        <v>0</v>
      </c>
      <c r="O169" s="317">
        <f t="shared" si="65"/>
        <v>0</v>
      </c>
      <c r="P169" s="319">
        <f>0</f>
        <v>0</v>
      </c>
      <c r="Q169" s="317">
        <f t="shared" si="65"/>
        <v>0</v>
      </c>
      <c r="R169" s="317">
        <f t="shared" ref="R169:R177" si="66">L169-Q169</f>
        <v>0</v>
      </c>
      <c r="S169" s="472">
        <f>IF(Таблица1001!$I$9=0,0,(H169*1000/Таблица1001!$I$9))</f>
        <v>0</v>
      </c>
      <c r="T169" s="472">
        <f>IF(Таблица1001!$I$9=0,0,(M169*1000/Таблица1001!$I$9))</f>
        <v>0</v>
      </c>
      <c r="U169" s="472">
        <f>IF(Таблица1001!$I$9=0,0,(R169*1000/Таблица1001!$I$9))</f>
        <v>0</v>
      </c>
      <c r="V169" s="472">
        <f t="shared" si="58"/>
        <v>0</v>
      </c>
    </row>
    <row r="170" spans="1:22" ht="12" customHeight="1" x14ac:dyDescent="0.15">
      <c r="A170" s="337" t="s">
        <v>716</v>
      </c>
      <c r="B170" s="506" t="s">
        <v>535</v>
      </c>
      <c r="C170" s="357" t="s">
        <v>1036</v>
      </c>
      <c r="D170" s="300" t="s">
        <v>455</v>
      </c>
      <c r="E170" s="316"/>
      <c r="F170" s="316"/>
      <c r="G170" s="316"/>
      <c r="H170" s="317">
        <f t="shared" ref="H170:H175" si="67">I170+J170+K170</f>
        <v>0</v>
      </c>
      <c r="I170" s="311"/>
      <c r="J170" s="311"/>
      <c r="K170" s="311"/>
      <c r="L170" s="317">
        <f t="shared" ref="L170:L175" si="68">G170+N170</f>
        <v>0</v>
      </c>
      <c r="M170" s="319"/>
      <c r="N170" s="319"/>
      <c r="O170" s="319"/>
      <c r="P170" s="319">
        <f>0</f>
        <v>0</v>
      </c>
      <c r="Q170" s="319"/>
      <c r="R170" s="317">
        <f t="shared" si="66"/>
        <v>0</v>
      </c>
      <c r="S170" s="472">
        <f>IF(Таблица1001!$I$9=0,0,(H170*1000/Таблица1001!$I$9))</f>
        <v>0</v>
      </c>
      <c r="T170" s="472">
        <f>IF(Таблица1001!$I$9=0,0,(M170*1000/Таблица1001!$I$9))</f>
        <v>0</v>
      </c>
      <c r="U170" s="472">
        <f>IF(Таблица1001!$I$9=0,0,(R170*1000/Таблица1001!$I$9))</f>
        <v>0</v>
      </c>
      <c r="V170" s="472">
        <f t="shared" si="58"/>
        <v>0</v>
      </c>
    </row>
    <row r="171" spans="1:22" x14ac:dyDescent="0.15">
      <c r="A171" s="337" t="s">
        <v>443</v>
      </c>
      <c r="B171" s="506" t="s">
        <v>536</v>
      </c>
      <c r="C171" s="357" t="s">
        <v>1037</v>
      </c>
      <c r="D171" s="300" t="s">
        <v>456</v>
      </c>
      <c r="E171" s="316"/>
      <c r="F171" s="316"/>
      <c r="G171" s="316"/>
      <c r="H171" s="317">
        <f t="shared" si="67"/>
        <v>0</v>
      </c>
      <c r="I171" s="311"/>
      <c r="J171" s="311"/>
      <c r="K171" s="311"/>
      <c r="L171" s="317">
        <f t="shared" si="68"/>
        <v>0</v>
      </c>
      <c r="M171" s="319"/>
      <c r="N171" s="319"/>
      <c r="O171" s="319"/>
      <c r="P171" s="319">
        <f>0</f>
        <v>0</v>
      </c>
      <c r="Q171" s="319"/>
      <c r="R171" s="317">
        <f t="shared" si="66"/>
        <v>0</v>
      </c>
      <c r="S171" s="472">
        <f>IF(Таблица1001!$I$9=0,0,(H171*1000/Таблица1001!$I$9))</f>
        <v>0</v>
      </c>
      <c r="T171" s="472">
        <f>IF(Таблица1001!$I$9=0,0,(M171*1000/Таблица1001!$I$9))</f>
        <v>0</v>
      </c>
      <c r="U171" s="472">
        <f>IF(Таблица1001!$I$9=0,0,(R171*1000/Таблица1001!$I$9))</f>
        <v>0</v>
      </c>
      <c r="V171" s="472">
        <f t="shared" si="58"/>
        <v>0</v>
      </c>
    </row>
    <row r="172" spans="1:22" x14ac:dyDescent="0.15">
      <c r="A172" s="337" t="s">
        <v>717</v>
      </c>
      <c r="B172" s="506" t="s">
        <v>537</v>
      </c>
      <c r="C172" s="357" t="s">
        <v>1038</v>
      </c>
      <c r="D172" s="300" t="s">
        <v>457</v>
      </c>
      <c r="E172" s="316"/>
      <c r="F172" s="316"/>
      <c r="G172" s="316"/>
      <c r="H172" s="317">
        <f t="shared" si="67"/>
        <v>0</v>
      </c>
      <c r="I172" s="311"/>
      <c r="J172" s="311"/>
      <c r="K172" s="311"/>
      <c r="L172" s="317">
        <f t="shared" si="68"/>
        <v>0</v>
      </c>
      <c r="M172" s="319"/>
      <c r="N172" s="319"/>
      <c r="O172" s="319"/>
      <c r="P172" s="319">
        <f>0</f>
        <v>0</v>
      </c>
      <c r="Q172" s="319"/>
      <c r="R172" s="317">
        <f t="shared" si="66"/>
        <v>0</v>
      </c>
      <c r="S172" s="472">
        <f>IF(Таблица1001!$I$9=0,0,(H172*1000/Таблица1001!$I$9))</f>
        <v>0</v>
      </c>
      <c r="T172" s="472">
        <f>IF(Таблица1001!$I$9=0,0,(M172*1000/Таблица1001!$I$9))</f>
        <v>0</v>
      </c>
      <c r="U172" s="472">
        <f>IF(Таблица1001!$I$9=0,0,(R172*1000/Таблица1001!$I$9))</f>
        <v>0</v>
      </c>
      <c r="V172" s="472">
        <f t="shared" si="58"/>
        <v>0</v>
      </c>
    </row>
    <row r="173" spans="1:22" x14ac:dyDescent="0.15">
      <c r="A173" s="337" t="s">
        <v>1473</v>
      </c>
      <c r="B173" s="506" t="s">
        <v>1474</v>
      </c>
      <c r="C173" s="357" t="s">
        <v>1475</v>
      </c>
      <c r="D173" s="300"/>
      <c r="E173" s="316"/>
      <c r="F173" s="316"/>
      <c r="G173" s="316"/>
      <c r="H173" s="317">
        <f t="shared" si="67"/>
        <v>0</v>
      </c>
      <c r="I173" s="311"/>
      <c r="J173" s="311"/>
      <c r="K173" s="311"/>
      <c r="L173" s="317">
        <f t="shared" si="68"/>
        <v>0</v>
      </c>
      <c r="M173" s="319"/>
      <c r="N173" s="319"/>
      <c r="O173" s="319"/>
      <c r="P173" s="319">
        <f>0</f>
        <v>0</v>
      </c>
      <c r="Q173" s="319"/>
      <c r="R173" s="317">
        <f t="shared" si="66"/>
        <v>0</v>
      </c>
      <c r="S173" s="472">
        <f>IF(Таблица1001!$I$9=0,0,(H173*1000/Таблица1001!$I$9))</f>
        <v>0</v>
      </c>
      <c r="T173" s="472">
        <f>IF(Таблица1001!$I$9=0,0,(M173*1000/Таблица1001!$I$9))</f>
        <v>0</v>
      </c>
      <c r="U173" s="472">
        <f>IF(Таблица1001!$I$9=0,0,(R173*1000/Таблица1001!$I$9))</f>
        <v>0</v>
      </c>
      <c r="V173" s="472">
        <f t="shared" si="58"/>
        <v>0</v>
      </c>
    </row>
    <row r="174" spans="1:22" x14ac:dyDescent="0.15">
      <c r="A174" s="337" t="s">
        <v>1476</v>
      </c>
      <c r="B174" s="506" t="s">
        <v>1477</v>
      </c>
      <c r="C174" s="357" t="s">
        <v>1478</v>
      </c>
      <c r="D174" s="300"/>
      <c r="E174" s="316"/>
      <c r="F174" s="316"/>
      <c r="G174" s="316"/>
      <c r="H174" s="317">
        <f t="shared" si="67"/>
        <v>0</v>
      </c>
      <c r="I174" s="311"/>
      <c r="J174" s="311"/>
      <c r="K174" s="311"/>
      <c r="L174" s="317">
        <f t="shared" si="68"/>
        <v>0</v>
      </c>
      <c r="M174" s="319"/>
      <c r="N174" s="319"/>
      <c r="O174" s="319"/>
      <c r="P174" s="319">
        <f>0</f>
        <v>0</v>
      </c>
      <c r="Q174" s="319"/>
      <c r="R174" s="317">
        <f t="shared" si="66"/>
        <v>0</v>
      </c>
      <c r="S174" s="472">
        <f>IF(Таблица1001!$I$9=0,0,(H174*1000/Таблица1001!$I$9))</f>
        <v>0</v>
      </c>
      <c r="T174" s="472">
        <f>IF(Таблица1001!$I$9=0,0,(M174*1000/Таблица1001!$I$9))</f>
        <v>0</v>
      </c>
      <c r="U174" s="472">
        <f>IF(Таблица1001!$I$9=0,0,(R174*1000/Таблица1001!$I$9))</f>
        <v>0</v>
      </c>
      <c r="V174" s="472">
        <f t="shared" si="58"/>
        <v>0</v>
      </c>
    </row>
    <row r="175" spans="1:22" ht="21" x14ac:dyDescent="0.15">
      <c r="A175" s="337" t="s">
        <v>1597</v>
      </c>
      <c r="B175" s="510" t="s">
        <v>1598</v>
      </c>
      <c r="C175" s="357" t="s">
        <v>1599</v>
      </c>
      <c r="D175" s="300"/>
      <c r="E175" s="316"/>
      <c r="F175" s="316"/>
      <c r="G175" s="316"/>
      <c r="H175" s="317">
        <f t="shared" si="67"/>
        <v>0</v>
      </c>
      <c r="I175" s="311"/>
      <c r="J175" s="311"/>
      <c r="K175" s="311"/>
      <c r="L175" s="317">
        <f t="shared" si="68"/>
        <v>0</v>
      </c>
      <c r="M175" s="319"/>
      <c r="N175" s="319"/>
      <c r="O175" s="319"/>
      <c r="P175" s="319">
        <f>0</f>
        <v>0</v>
      </c>
      <c r="Q175" s="319"/>
      <c r="R175" s="317">
        <f t="shared" si="66"/>
        <v>0</v>
      </c>
      <c r="S175" s="472">
        <f>IF(Таблица1001!$I$9=0,0,(H175*1000/Таблица1001!$I$9))</f>
        <v>0</v>
      </c>
      <c r="T175" s="472">
        <f>IF(Таблица1001!$I$9=0,0,(M175*1000/Таблица1001!$I$9))</f>
        <v>0</v>
      </c>
      <c r="U175" s="472">
        <f>IF(Таблица1001!$I$9=0,0,(R175*1000/Таблица1001!$I$9))</f>
        <v>0</v>
      </c>
      <c r="V175" s="472">
        <f t="shared" si="58"/>
        <v>0</v>
      </c>
    </row>
    <row r="176" spans="1:22" s="119" customFormat="1" x14ac:dyDescent="0.15">
      <c r="A176" s="336" t="s">
        <v>718</v>
      </c>
      <c r="B176" s="99" t="s">
        <v>226</v>
      </c>
      <c r="C176" s="358" t="s">
        <v>140</v>
      </c>
      <c r="D176" s="341" t="s">
        <v>471</v>
      </c>
      <c r="E176" s="317">
        <f t="shared" ref="E176:O176" si="69">E177+E181+E182+E184+E185+E186+E187+E188+E189+E190+E191+E192</f>
        <v>0</v>
      </c>
      <c r="F176" s="317">
        <f t="shared" si="69"/>
        <v>0</v>
      </c>
      <c r="G176" s="317">
        <f t="shared" si="69"/>
        <v>0</v>
      </c>
      <c r="H176" s="317">
        <f t="shared" si="69"/>
        <v>0</v>
      </c>
      <c r="I176" s="317">
        <f t="shared" si="69"/>
        <v>0</v>
      </c>
      <c r="J176" s="317">
        <f t="shared" si="69"/>
        <v>0</v>
      </c>
      <c r="K176" s="317">
        <f t="shared" si="69"/>
        <v>0</v>
      </c>
      <c r="L176" s="317">
        <f t="shared" si="69"/>
        <v>0</v>
      </c>
      <c r="M176" s="317">
        <f t="shared" si="69"/>
        <v>0</v>
      </c>
      <c r="N176" s="317">
        <f t="shared" si="69"/>
        <v>0</v>
      </c>
      <c r="O176" s="317">
        <f t="shared" si="69"/>
        <v>0</v>
      </c>
      <c r="P176" s="319">
        <f>0</f>
        <v>0</v>
      </c>
      <c r="Q176" s="317">
        <f>Q177+Q181+Q182+Q184+Q185+Q186+Q187+Q188+Q189+Q190+Q191+Q192</f>
        <v>0</v>
      </c>
      <c r="R176" s="317">
        <f t="shared" si="66"/>
        <v>0</v>
      </c>
      <c r="S176" s="472">
        <f>IF(Таблица1001!$I$9=0,0,(H176*1000/Таблица1001!$I$9))</f>
        <v>0</v>
      </c>
      <c r="T176" s="472">
        <f>IF(Таблица1001!$I$9=0,0,(M176*1000/Таблица1001!$I$9))</f>
        <v>0</v>
      </c>
      <c r="U176" s="472">
        <f>IF(Таблица1001!$I$9=0,0,(R176*1000/Таблица1001!$I$9))</f>
        <v>0</v>
      </c>
      <c r="V176" s="472">
        <f t="shared" si="58"/>
        <v>0</v>
      </c>
    </row>
    <row r="177" spans="1:22" ht="21" x14ac:dyDescent="0.15">
      <c r="A177" s="337" t="s">
        <v>719</v>
      </c>
      <c r="B177" s="506" t="s">
        <v>227</v>
      </c>
      <c r="C177" s="349" t="s">
        <v>82</v>
      </c>
      <c r="D177" s="300" t="s">
        <v>538</v>
      </c>
      <c r="E177" s="317">
        <f>E178+E179+E180</f>
        <v>0</v>
      </c>
      <c r="F177" s="317">
        <f t="shared" ref="F177:Q177" si="70">F178+F179+F180</f>
        <v>0</v>
      </c>
      <c r="G177" s="317">
        <f t="shared" si="70"/>
        <v>0</v>
      </c>
      <c r="H177" s="317">
        <f t="shared" si="70"/>
        <v>0</v>
      </c>
      <c r="I177" s="317">
        <f t="shared" si="70"/>
        <v>0</v>
      </c>
      <c r="J177" s="317">
        <f t="shared" si="70"/>
        <v>0</v>
      </c>
      <c r="K177" s="317">
        <f t="shared" si="70"/>
        <v>0</v>
      </c>
      <c r="L177" s="317">
        <f t="shared" si="70"/>
        <v>0</v>
      </c>
      <c r="M177" s="317">
        <f t="shared" si="70"/>
        <v>0</v>
      </c>
      <c r="N177" s="317">
        <f t="shared" si="70"/>
        <v>0</v>
      </c>
      <c r="O177" s="317">
        <f t="shared" si="70"/>
        <v>0</v>
      </c>
      <c r="P177" s="319">
        <f>0</f>
        <v>0</v>
      </c>
      <c r="Q177" s="317">
        <f t="shared" si="70"/>
        <v>0</v>
      </c>
      <c r="R177" s="317">
        <f t="shared" si="66"/>
        <v>0</v>
      </c>
      <c r="S177" s="472">
        <f>IF(Таблица1001!$I$9=0,0,(H177*1000/Таблица1001!$I$9))</f>
        <v>0</v>
      </c>
      <c r="T177" s="472">
        <f>IF(Таблица1001!$I$9=0,0,(M177*1000/Таблица1001!$I$9))</f>
        <v>0</v>
      </c>
      <c r="U177" s="472">
        <f>IF(Таблица1001!$I$9=0,0,(R177*1000/Таблица1001!$I$9))</f>
        <v>0</v>
      </c>
      <c r="V177" s="472">
        <f t="shared" si="58"/>
        <v>0</v>
      </c>
    </row>
    <row r="178" spans="1:22" x14ac:dyDescent="0.15">
      <c r="A178" s="337" t="s">
        <v>720</v>
      </c>
      <c r="B178" s="506" t="s">
        <v>539</v>
      </c>
      <c r="C178" s="349" t="s">
        <v>540</v>
      </c>
      <c r="D178" s="300" t="s">
        <v>385</v>
      </c>
      <c r="E178" s="316"/>
      <c r="F178" s="316"/>
      <c r="G178" s="316">
        <f>0</f>
        <v>0</v>
      </c>
      <c r="H178" s="317">
        <f t="shared" si="59"/>
        <v>0</v>
      </c>
      <c r="I178" s="311"/>
      <c r="J178" s="311"/>
      <c r="K178" s="311"/>
      <c r="L178" s="317">
        <f>0</f>
        <v>0</v>
      </c>
      <c r="M178" s="319">
        <f>H178</f>
        <v>0</v>
      </c>
      <c r="N178" s="319">
        <f>0</f>
        <v>0</v>
      </c>
      <c r="O178" s="319">
        <f>0</f>
        <v>0</v>
      </c>
      <c r="P178" s="319">
        <f>0</f>
        <v>0</v>
      </c>
      <c r="Q178" s="319">
        <f>0</f>
        <v>0</v>
      </c>
      <c r="R178" s="317">
        <f>0</f>
        <v>0</v>
      </c>
      <c r="S178" s="472">
        <f>IF(Таблица1001!$I$9=0,0,(H178*1000/Таблица1001!$I$9))</f>
        <v>0</v>
      </c>
      <c r="T178" s="472">
        <f>IF(Таблица1001!$I$9=0,0,(M178*1000/Таблица1001!$I$9))</f>
        <v>0</v>
      </c>
      <c r="U178" s="472">
        <f>IF(Таблица1001!$I$9=0,0,(R178*1000/Таблица1001!$I$9))</f>
        <v>0</v>
      </c>
      <c r="V178" s="472">
        <f t="shared" si="58"/>
        <v>0</v>
      </c>
    </row>
    <row r="179" spans="1:22" x14ac:dyDescent="0.15">
      <c r="A179" s="337" t="s">
        <v>721</v>
      </c>
      <c r="B179" s="506" t="s">
        <v>541</v>
      </c>
      <c r="C179" s="349" t="s">
        <v>542</v>
      </c>
      <c r="D179" s="300" t="s">
        <v>386</v>
      </c>
      <c r="E179" s="316"/>
      <c r="F179" s="316"/>
      <c r="G179" s="316">
        <f>0</f>
        <v>0</v>
      </c>
      <c r="H179" s="317">
        <f t="shared" si="59"/>
        <v>0</v>
      </c>
      <c r="I179" s="311"/>
      <c r="J179" s="311"/>
      <c r="K179" s="311"/>
      <c r="L179" s="317">
        <f>0</f>
        <v>0</v>
      </c>
      <c r="M179" s="319">
        <f t="shared" ref="M179:M183" si="71">H179</f>
        <v>0</v>
      </c>
      <c r="N179" s="319">
        <f>0</f>
        <v>0</v>
      </c>
      <c r="O179" s="319">
        <f>0</f>
        <v>0</v>
      </c>
      <c r="P179" s="319">
        <f>0</f>
        <v>0</v>
      </c>
      <c r="Q179" s="319">
        <f>0</f>
        <v>0</v>
      </c>
      <c r="R179" s="317">
        <f>0</f>
        <v>0</v>
      </c>
      <c r="S179" s="472">
        <f>IF(Таблица1001!$I$9=0,0,(H179*1000/Таблица1001!$I$9))</f>
        <v>0</v>
      </c>
      <c r="T179" s="472">
        <f>IF(Таблица1001!$I$9=0,0,(M179*1000/Таблица1001!$I$9))</f>
        <v>0</v>
      </c>
      <c r="U179" s="472">
        <f>IF(Таблица1001!$I$9=0,0,(R179*1000/Таблица1001!$I$9))</f>
        <v>0</v>
      </c>
      <c r="V179" s="472">
        <f t="shared" si="58"/>
        <v>0</v>
      </c>
    </row>
    <row r="180" spans="1:22" x14ac:dyDescent="0.15">
      <c r="A180" s="337" t="s">
        <v>1479</v>
      </c>
      <c r="B180" s="506" t="s">
        <v>1480</v>
      </c>
      <c r="C180" s="349" t="s">
        <v>1481</v>
      </c>
      <c r="D180" s="300" t="s">
        <v>1697</v>
      </c>
      <c r="E180" s="316"/>
      <c r="F180" s="316"/>
      <c r="G180" s="316">
        <f>0</f>
        <v>0</v>
      </c>
      <c r="H180" s="317">
        <f t="shared" si="59"/>
        <v>0</v>
      </c>
      <c r="I180" s="311"/>
      <c r="J180" s="311"/>
      <c r="K180" s="311"/>
      <c r="L180" s="317">
        <f>0</f>
        <v>0</v>
      </c>
      <c r="M180" s="319">
        <f t="shared" si="71"/>
        <v>0</v>
      </c>
      <c r="N180" s="319">
        <f>0</f>
        <v>0</v>
      </c>
      <c r="O180" s="319">
        <f>0</f>
        <v>0</v>
      </c>
      <c r="P180" s="319">
        <f>0</f>
        <v>0</v>
      </c>
      <c r="Q180" s="319">
        <f>0</f>
        <v>0</v>
      </c>
      <c r="R180" s="317">
        <f t="shared" ref="R180:R245" si="72">L180-Q180</f>
        <v>0</v>
      </c>
      <c r="S180" s="472">
        <f>IF(Таблица1001!$I$9=0,0,(H180*1000/Таблица1001!$I$9))</f>
        <v>0</v>
      </c>
      <c r="T180" s="472">
        <f>IF(Таблица1001!$I$9=0,0,(M180*1000/Таблица1001!$I$9))</f>
        <v>0</v>
      </c>
      <c r="U180" s="472">
        <f>IF(Таблица1001!$I$9=0,0,(R180*1000/Таблица1001!$I$9))</f>
        <v>0</v>
      </c>
      <c r="V180" s="472">
        <f t="shared" si="58"/>
        <v>0</v>
      </c>
    </row>
    <row r="181" spans="1:22" x14ac:dyDescent="0.15">
      <c r="A181" s="337" t="s">
        <v>543</v>
      </c>
      <c r="B181" s="506" t="s">
        <v>228</v>
      </c>
      <c r="C181" s="359" t="s">
        <v>83</v>
      </c>
      <c r="D181" s="300" t="s">
        <v>905</v>
      </c>
      <c r="E181" s="316"/>
      <c r="F181" s="316"/>
      <c r="G181" s="316">
        <f>0</f>
        <v>0</v>
      </c>
      <c r="H181" s="317">
        <f t="shared" si="59"/>
        <v>0</v>
      </c>
      <c r="I181" s="311"/>
      <c r="J181" s="311"/>
      <c r="K181" s="311"/>
      <c r="L181" s="317">
        <f>0</f>
        <v>0</v>
      </c>
      <c r="M181" s="319">
        <f t="shared" si="71"/>
        <v>0</v>
      </c>
      <c r="N181" s="319">
        <f>0</f>
        <v>0</v>
      </c>
      <c r="O181" s="319">
        <f>0</f>
        <v>0</v>
      </c>
      <c r="P181" s="319">
        <f>0</f>
        <v>0</v>
      </c>
      <c r="Q181" s="319">
        <f>0</f>
        <v>0</v>
      </c>
      <c r="R181" s="317">
        <f t="shared" si="72"/>
        <v>0</v>
      </c>
      <c r="S181" s="472">
        <f>IF(Таблица1001!$I$9=0,0,(H181*1000/Таблица1001!$I$9))</f>
        <v>0</v>
      </c>
      <c r="T181" s="472">
        <f>IF(Таблица1001!$I$9=0,0,(M181*1000/Таблица1001!$I$9))</f>
        <v>0</v>
      </c>
      <c r="U181" s="472">
        <f>IF(Таблица1001!$I$9=0,0,(R181*1000/Таблица1001!$I$9))</f>
        <v>0</v>
      </c>
      <c r="V181" s="472">
        <f t="shared" si="58"/>
        <v>0</v>
      </c>
    </row>
    <row r="182" spans="1:22" x14ac:dyDescent="0.15">
      <c r="A182" s="337" t="s">
        <v>906</v>
      </c>
      <c r="B182" s="506" t="s">
        <v>229</v>
      </c>
      <c r="C182" s="359" t="s">
        <v>84</v>
      </c>
      <c r="D182" s="300" t="s">
        <v>907</v>
      </c>
      <c r="E182" s="316"/>
      <c r="F182" s="316"/>
      <c r="G182" s="316">
        <f>0</f>
        <v>0</v>
      </c>
      <c r="H182" s="317">
        <f t="shared" si="59"/>
        <v>0</v>
      </c>
      <c r="I182" s="311"/>
      <c r="J182" s="311"/>
      <c r="K182" s="311"/>
      <c r="L182" s="317">
        <f>G182+N182</f>
        <v>0</v>
      </c>
      <c r="M182" s="319">
        <f t="shared" si="71"/>
        <v>0</v>
      </c>
      <c r="N182" s="319"/>
      <c r="O182" s="319">
        <f>0</f>
        <v>0</v>
      </c>
      <c r="P182" s="319">
        <f>0</f>
        <v>0</v>
      </c>
      <c r="Q182" s="319"/>
      <c r="R182" s="317">
        <f t="shared" si="72"/>
        <v>0</v>
      </c>
      <c r="S182" s="472">
        <f>IF(Таблица1001!$I$9=0,0,(H182*1000/Таблица1001!$I$9))</f>
        <v>0</v>
      </c>
      <c r="T182" s="472">
        <f>IF(Таблица1001!$I$9=0,0,(M182*1000/Таблица1001!$I$9))</f>
        <v>0</v>
      </c>
      <c r="U182" s="472">
        <f>IF(Таблица1001!$I$9=0,0,(R182*1000/Таблица1001!$I$9))</f>
        <v>0</v>
      </c>
      <c r="V182" s="472">
        <f t="shared" si="58"/>
        <v>0</v>
      </c>
    </row>
    <row r="183" spans="1:22" x14ac:dyDescent="0.15">
      <c r="A183" s="337" t="s">
        <v>1575</v>
      </c>
      <c r="B183" s="506" t="s">
        <v>1576</v>
      </c>
      <c r="C183" s="359" t="s">
        <v>1577</v>
      </c>
      <c r="D183" s="300" t="s">
        <v>1578</v>
      </c>
      <c r="E183" s="316"/>
      <c r="F183" s="316"/>
      <c r="G183" s="316">
        <f>0</f>
        <v>0</v>
      </c>
      <c r="H183" s="317">
        <f t="shared" si="59"/>
        <v>0</v>
      </c>
      <c r="I183" s="311"/>
      <c r="J183" s="311"/>
      <c r="K183" s="311"/>
      <c r="L183" s="317">
        <f>G183+N183</f>
        <v>0</v>
      </c>
      <c r="M183" s="319">
        <f t="shared" si="71"/>
        <v>0</v>
      </c>
      <c r="N183" s="319"/>
      <c r="O183" s="319">
        <f>0</f>
        <v>0</v>
      </c>
      <c r="P183" s="319">
        <f>0</f>
        <v>0</v>
      </c>
      <c r="Q183" s="319"/>
      <c r="R183" s="317">
        <f t="shared" si="72"/>
        <v>0</v>
      </c>
      <c r="S183" s="472">
        <f>IF(Таблица1001!$I$9=0,0,(H183*1000/Таблица1001!$I$9))</f>
        <v>0</v>
      </c>
      <c r="T183" s="472">
        <f>IF(Таблица1001!$I$9=0,0,(M183*1000/Таблица1001!$I$9))</f>
        <v>0</v>
      </c>
      <c r="U183" s="472">
        <f>IF(Таблица1001!$I$9=0,0,(R183*1000/Таблица1001!$I$9))</f>
        <v>0</v>
      </c>
      <c r="V183" s="472">
        <f t="shared" si="58"/>
        <v>0</v>
      </c>
    </row>
    <row r="184" spans="1:22" ht="10.9" customHeight="1" x14ac:dyDescent="0.15">
      <c r="A184" s="337" t="s">
        <v>544</v>
      </c>
      <c r="B184" s="506" t="s">
        <v>230</v>
      </c>
      <c r="C184" s="359" t="s">
        <v>85</v>
      </c>
      <c r="D184" s="300" t="s">
        <v>545</v>
      </c>
      <c r="E184" s="316"/>
      <c r="F184" s="316"/>
      <c r="G184" s="316">
        <f>0</f>
        <v>0</v>
      </c>
      <c r="H184" s="317">
        <f t="shared" si="59"/>
        <v>0</v>
      </c>
      <c r="I184" s="311"/>
      <c r="J184" s="311"/>
      <c r="K184" s="311"/>
      <c r="L184" s="317">
        <f>0</f>
        <v>0</v>
      </c>
      <c r="M184" s="319">
        <f>H184</f>
        <v>0</v>
      </c>
      <c r="N184" s="319">
        <f>0</f>
        <v>0</v>
      </c>
      <c r="O184" s="319">
        <f>0</f>
        <v>0</v>
      </c>
      <c r="P184" s="319">
        <f>0</f>
        <v>0</v>
      </c>
      <c r="Q184" s="319">
        <f>0</f>
        <v>0</v>
      </c>
      <c r="R184" s="317">
        <f t="shared" si="72"/>
        <v>0</v>
      </c>
      <c r="S184" s="472">
        <f>IF(Таблица1001!$I$9=0,0,(H184*1000/Таблица1001!$I$9))</f>
        <v>0</v>
      </c>
      <c r="T184" s="472">
        <f>IF(Таблица1001!$I$9=0,0,(M184*1000/Таблица1001!$I$9))</f>
        <v>0</v>
      </c>
      <c r="U184" s="472">
        <f>IF(Таблица1001!$I$9=0,0,(R184*1000/Таблица1001!$I$9))</f>
        <v>0</v>
      </c>
      <c r="V184" s="472">
        <f t="shared" si="58"/>
        <v>0</v>
      </c>
    </row>
    <row r="185" spans="1:22" x14ac:dyDescent="0.15">
      <c r="A185" s="337" t="s">
        <v>722</v>
      </c>
      <c r="B185" s="506" t="s">
        <v>231</v>
      </c>
      <c r="C185" s="359" t="s">
        <v>86</v>
      </c>
      <c r="D185" s="300" t="s">
        <v>40</v>
      </c>
      <c r="E185" s="316"/>
      <c r="F185" s="316"/>
      <c r="G185" s="316"/>
      <c r="H185" s="317">
        <f t="shared" si="59"/>
        <v>0</v>
      </c>
      <c r="I185" s="311"/>
      <c r="J185" s="311"/>
      <c r="K185" s="311"/>
      <c r="L185" s="317">
        <f t="shared" ref="L185:L192" si="73">G185+N185</f>
        <v>0</v>
      </c>
      <c r="M185" s="319"/>
      <c r="N185" s="319"/>
      <c r="O185" s="319"/>
      <c r="P185" s="319">
        <f>0</f>
        <v>0</v>
      </c>
      <c r="Q185" s="319"/>
      <c r="R185" s="317">
        <f t="shared" si="72"/>
        <v>0</v>
      </c>
      <c r="S185" s="472">
        <f>IF(Таблица1001!$I$9=0,0,(H185*1000/Таблица1001!$I$9))</f>
        <v>0</v>
      </c>
      <c r="T185" s="472">
        <f>IF(Таблица1001!$I$9=0,0,(M185*1000/Таблица1001!$I$9))</f>
        <v>0</v>
      </c>
      <c r="U185" s="472">
        <f>IF(Таблица1001!$I$9=0,0,(R185*1000/Таблица1001!$I$9))</f>
        <v>0</v>
      </c>
      <c r="V185" s="472">
        <f t="shared" si="58"/>
        <v>0</v>
      </c>
    </row>
    <row r="186" spans="1:22" ht="21" x14ac:dyDescent="0.15">
      <c r="A186" s="337" t="s">
        <v>723</v>
      </c>
      <c r="B186" s="506" t="s">
        <v>232</v>
      </c>
      <c r="C186" s="359" t="s">
        <v>87</v>
      </c>
      <c r="D186" s="300" t="s">
        <v>546</v>
      </c>
      <c r="E186" s="316"/>
      <c r="F186" s="316"/>
      <c r="G186" s="316"/>
      <c r="H186" s="317">
        <f t="shared" si="59"/>
        <v>0</v>
      </c>
      <c r="I186" s="311"/>
      <c r="J186" s="311"/>
      <c r="K186" s="311"/>
      <c r="L186" s="317">
        <f t="shared" si="73"/>
        <v>0</v>
      </c>
      <c r="M186" s="319"/>
      <c r="N186" s="319"/>
      <c r="O186" s="319"/>
      <c r="P186" s="319">
        <f>0</f>
        <v>0</v>
      </c>
      <c r="Q186" s="319"/>
      <c r="R186" s="317">
        <f t="shared" si="72"/>
        <v>0</v>
      </c>
      <c r="S186" s="472">
        <f>IF(Таблица1001!$I$9=0,0,(H186*1000/Таблица1001!$I$9))</f>
        <v>0</v>
      </c>
      <c r="T186" s="472">
        <f>IF(Таблица1001!$I$9=0,0,(M186*1000/Таблица1001!$I$9))</f>
        <v>0</v>
      </c>
      <c r="U186" s="472">
        <f>IF(Таблица1001!$I$9=0,0,(R186*1000/Таблица1001!$I$9))</f>
        <v>0</v>
      </c>
      <c r="V186" s="472">
        <f t="shared" si="58"/>
        <v>0</v>
      </c>
    </row>
    <row r="187" spans="1:22" x14ac:dyDescent="0.15">
      <c r="A187" s="337" t="s">
        <v>724</v>
      </c>
      <c r="B187" s="506" t="s">
        <v>233</v>
      </c>
      <c r="C187" s="359" t="s">
        <v>88</v>
      </c>
      <c r="D187" s="300" t="s">
        <v>547</v>
      </c>
      <c r="E187" s="316"/>
      <c r="F187" s="316"/>
      <c r="G187" s="316"/>
      <c r="H187" s="317">
        <f t="shared" si="59"/>
        <v>0</v>
      </c>
      <c r="I187" s="311"/>
      <c r="J187" s="311"/>
      <c r="K187" s="311"/>
      <c r="L187" s="317">
        <f t="shared" si="73"/>
        <v>0</v>
      </c>
      <c r="M187" s="319"/>
      <c r="N187" s="319"/>
      <c r="O187" s="319"/>
      <c r="P187" s="319">
        <f>0</f>
        <v>0</v>
      </c>
      <c r="Q187" s="319"/>
      <c r="R187" s="317">
        <f t="shared" si="72"/>
        <v>0</v>
      </c>
      <c r="S187" s="472">
        <f>IF(Таблица1001!$I$9=0,0,(H187*1000/Таблица1001!$I$9))</f>
        <v>0</v>
      </c>
      <c r="T187" s="472">
        <f>IF(Таблица1001!$I$9=0,0,(M187*1000/Таблица1001!$I$9))</f>
        <v>0</v>
      </c>
      <c r="U187" s="472">
        <f>IF(Таблица1001!$I$9=0,0,(R187*1000/Таблица1001!$I$9))</f>
        <v>0</v>
      </c>
      <c r="V187" s="472">
        <f t="shared" si="58"/>
        <v>0</v>
      </c>
    </row>
    <row r="188" spans="1:22" x14ac:dyDescent="0.15">
      <c r="A188" s="337" t="s">
        <v>967</v>
      </c>
      <c r="B188" s="506" t="s">
        <v>234</v>
      </c>
      <c r="C188" s="359" t="s">
        <v>89</v>
      </c>
      <c r="D188" s="300" t="s">
        <v>908</v>
      </c>
      <c r="E188" s="316">
        <v>0</v>
      </c>
      <c r="F188" s="316">
        <v>0</v>
      </c>
      <c r="G188" s="316">
        <v>0</v>
      </c>
      <c r="H188" s="317">
        <v>0</v>
      </c>
      <c r="I188" s="311">
        <v>0</v>
      </c>
      <c r="J188" s="311">
        <v>0</v>
      </c>
      <c r="K188" s="311">
        <v>0</v>
      </c>
      <c r="L188" s="317">
        <v>0</v>
      </c>
      <c r="M188" s="319">
        <v>0</v>
      </c>
      <c r="N188" s="319">
        <v>0</v>
      </c>
      <c r="O188" s="373">
        <v>0</v>
      </c>
      <c r="P188" s="319">
        <v>0</v>
      </c>
      <c r="Q188" s="319">
        <v>0</v>
      </c>
      <c r="R188" s="610">
        <f t="shared" si="72"/>
        <v>0</v>
      </c>
      <c r="S188" s="472">
        <f>IF(Таблица1001!$I$9=0,0,(H188*1000/Таблица1001!$I$9))</f>
        <v>0</v>
      </c>
      <c r="T188" s="472">
        <f>IF(Таблица1001!$I$9=0,0,(M188*1000/Таблица1001!$I$9))</f>
        <v>0</v>
      </c>
      <c r="U188" s="472">
        <f>IF(Таблица1001!$I$9=0,0,(R188*1000/Таблица1001!$I$9))</f>
        <v>0</v>
      </c>
      <c r="V188" s="472">
        <f t="shared" si="58"/>
        <v>0</v>
      </c>
    </row>
    <row r="189" spans="1:22" x14ac:dyDescent="0.15">
      <c r="A189" s="337" t="s">
        <v>909</v>
      </c>
      <c r="B189" s="506" t="s">
        <v>383</v>
      </c>
      <c r="C189" s="359" t="s">
        <v>381</v>
      </c>
      <c r="D189" s="300" t="s">
        <v>910</v>
      </c>
      <c r="E189" s="316"/>
      <c r="F189" s="316"/>
      <c r="G189" s="316"/>
      <c r="H189" s="317">
        <f t="shared" si="59"/>
        <v>0</v>
      </c>
      <c r="I189" s="311"/>
      <c r="J189" s="311"/>
      <c r="K189" s="311"/>
      <c r="L189" s="317">
        <f t="shared" si="73"/>
        <v>0</v>
      </c>
      <c r="M189" s="319"/>
      <c r="N189" s="319"/>
      <c r="O189" s="373">
        <f>0</f>
        <v>0</v>
      </c>
      <c r="P189" s="319">
        <f>0</f>
        <v>0</v>
      </c>
      <c r="Q189" s="319"/>
      <c r="R189" s="317">
        <f t="shared" si="72"/>
        <v>0</v>
      </c>
      <c r="S189" s="472">
        <f>IF(Таблица1001!$I$9=0,0,(H189*1000/Таблица1001!$I$9))</f>
        <v>0</v>
      </c>
      <c r="T189" s="472">
        <f>IF(Таблица1001!$I$9=0,0,(M189*1000/Таблица1001!$I$9))</f>
        <v>0</v>
      </c>
      <c r="U189" s="472">
        <f>IF(Таблица1001!$I$9=0,0,(R189*1000/Таблица1001!$I$9))</f>
        <v>0</v>
      </c>
      <c r="V189" s="472">
        <f t="shared" si="58"/>
        <v>0</v>
      </c>
    </row>
    <row r="190" spans="1:22" x14ac:dyDescent="0.15">
      <c r="A190" s="337" t="s">
        <v>725</v>
      </c>
      <c r="B190" s="506" t="s">
        <v>384</v>
      </c>
      <c r="C190" s="359" t="s">
        <v>382</v>
      </c>
      <c r="D190" s="300" t="s">
        <v>548</v>
      </c>
      <c r="E190" s="316"/>
      <c r="F190" s="316"/>
      <c r="G190" s="316"/>
      <c r="H190" s="317">
        <f t="shared" si="59"/>
        <v>0</v>
      </c>
      <c r="I190" s="311"/>
      <c r="J190" s="311"/>
      <c r="K190" s="311"/>
      <c r="L190" s="317">
        <f t="shared" si="73"/>
        <v>0</v>
      </c>
      <c r="M190" s="319"/>
      <c r="N190" s="319"/>
      <c r="O190" s="319"/>
      <c r="P190" s="319">
        <f>0</f>
        <v>0</v>
      </c>
      <c r="Q190" s="319"/>
      <c r="R190" s="317">
        <f t="shared" si="72"/>
        <v>0</v>
      </c>
      <c r="S190" s="472">
        <f>IF(Таблица1001!$I$9=0,0,(H190*1000/Таблица1001!$I$9))</f>
        <v>0</v>
      </c>
      <c r="T190" s="472">
        <f>IF(Таблица1001!$I$9=0,0,(M190*1000/Таблица1001!$I$9))</f>
        <v>0</v>
      </c>
      <c r="U190" s="472">
        <f>IF(Таблица1001!$I$9=0,0,(R190*1000/Таблица1001!$I$9))</f>
        <v>0</v>
      </c>
      <c r="V190" s="472">
        <f t="shared" si="58"/>
        <v>0</v>
      </c>
    </row>
    <row r="191" spans="1:22" ht="31.5" x14ac:dyDescent="0.15">
      <c r="A191" s="337" t="s">
        <v>726</v>
      </c>
      <c r="B191" s="506" t="s">
        <v>911</v>
      </c>
      <c r="C191" s="349" t="s">
        <v>912</v>
      </c>
      <c r="D191" s="300" t="s">
        <v>913</v>
      </c>
      <c r="E191" s="316"/>
      <c r="F191" s="316"/>
      <c r="G191" s="316"/>
      <c r="H191" s="317">
        <f t="shared" si="59"/>
        <v>0</v>
      </c>
      <c r="I191" s="311"/>
      <c r="J191" s="311"/>
      <c r="K191" s="311"/>
      <c r="L191" s="317">
        <f t="shared" si="73"/>
        <v>0</v>
      </c>
      <c r="M191" s="319"/>
      <c r="N191" s="319"/>
      <c r="O191" s="373">
        <f>0</f>
        <v>0</v>
      </c>
      <c r="P191" s="319">
        <f>0</f>
        <v>0</v>
      </c>
      <c r="Q191" s="319"/>
      <c r="R191" s="317">
        <f t="shared" si="72"/>
        <v>0</v>
      </c>
      <c r="S191" s="472">
        <f>IF(Таблица1001!$I$9=0,0,(H191*1000/Таблица1001!$I$9))</f>
        <v>0</v>
      </c>
      <c r="T191" s="472">
        <f>IF(Таблица1001!$I$9=0,0,(M191*1000/Таблица1001!$I$9))</f>
        <v>0</v>
      </c>
      <c r="U191" s="472">
        <f>IF(Таблица1001!$I$9=0,0,(R191*1000/Таблица1001!$I$9))</f>
        <v>0</v>
      </c>
      <c r="V191" s="472">
        <f t="shared" si="58"/>
        <v>0</v>
      </c>
    </row>
    <row r="192" spans="1:22" x14ac:dyDescent="0.15">
      <c r="A192" s="337" t="s">
        <v>1482</v>
      </c>
      <c r="B192" s="506" t="s">
        <v>1483</v>
      </c>
      <c r="C192" s="360" t="s">
        <v>1484</v>
      </c>
      <c r="D192" s="300"/>
      <c r="E192" s="316"/>
      <c r="F192" s="316"/>
      <c r="G192" s="316"/>
      <c r="H192" s="317">
        <f t="shared" si="59"/>
        <v>0</v>
      </c>
      <c r="I192" s="311"/>
      <c r="J192" s="311"/>
      <c r="K192" s="311"/>
      <c r="L192" s="317">
        <f t="shared" si="73"/>
        <v>0</v>
      </c>
      <c r="M192" s="319"/>
      <c r="N192" s="319"/>
      <c r="O192" s="319"/>
      <c r="P192" s="319">
        <f>0</f>
        <v>0</v>
      </c>
      <c r="Q192" s="319"/>
      <c r="R192" s="317">
        <f t="shared" si="72"/>
        <v>0</v>
      </c>
      <c r="S192" s="472">
        <f>IF(Таблица1001!$I$9=0,0,(H192*1000/Таблица1001!$I$9))</f>
        <v>0</v>
      </c>
      <c r="T192" s="472">
        <f>IF(Таблица1001!$I$9=0,0,(M192*1000/Таблица1001!$I$9))</f>
        <v>0</v>
      </c>
      <c r="U192" s="472">
        <f>IF(Таблица1001!$I$9=0,0,(R192*1000/Таблица1001!$I$9))</f>
        <v>0</v>
      </c>
      <c r="V192" s="472">
        <f t="shared" si="58"/>
        <v>0</v>
      </c>
    </row>
    <row r="193" spans="1:22" s="119" customFormat="1" x14ac:dyDescent="0.15">
      <c r="A193" s="336" t="s">
        <v>727</v>
      </c>
      <c r="B193" s="99" t="s">
        <v>235</v>
      </c>
      <c r="C193" s="361" t="s">
        <v>141</v>
      </c>
      <c r="D193" s="341" t="s">
        <v>776</v>
      </c>
      <c r="E193" s="317">
        <f>E194+E195+E196+E197+E200+E202+E203+E205+E206+E208</f>
        <v>0</v>
      </c>
      <c r="F193" s="317">
        <f t="shared" ref="F193:Q193" si="74">F194+F195+F196+F197+F200+F202+F203+F205+F206+F208</f>
        <v>0</v>
      </c>
      <c r="G193" s="317">
        <f t="shared" si="74"/>
        <v>0</v>
      </c>
      <c r="H193" s="317">
        <f t="shared" si="74"/>
        <v>0</v>
      </c>
      <c r="I193" s="317">
        <f t="shared" si="74"/>
        <v>0</v>
      </c>
      <c r="J193" s="317">
        <f t="shared" si="74"/>
        <v>0</v>
      </c>
      <c r="K193" s="317">
        <f t="shared" si="74"/>
        <v>0</v>
      </c>
      <c r="L193" s="317">
        <f t="shared" si="74"/>
        <v>0</v>
      </c>
      <c r="M193" s="317">
        <f t="shared" si="74"/>
        <v>0</v>
      </c>
      <c r="N193" s="317">
        <f t="shared" si="74"/>
        <v>0</v>
      </c>
      <c r="O193" s="317">
        <f t="shared" si="74"/>
        <v>0</v>
      </c>
      <c r="P193" s="319">
        <f>0</f>
        <v>0</v>
      </c>
      <c r="Q193" s="317">
        <f t="shared" si="74"/>
        <v>0</v>
      </c>
      <c r="R193" s="317">
        <f t="shared" si="72"/>
        <v>0</v>
      </c>
      <c r="S193" s="472">
        <f>IF(Таблица1001!$I$9=0,0,(H193*1000/Таблица1001!$I$9))</f>
        <v>0</v>
      </c>
      <c r="T193" s="472">
        <f>IF(Таблица1001!$I$9=0,0,(M193*1000/Таблица1001!$I$9))</f>
        <v>0</v>
      </c>
      <c r="U193" s="472">
        <f>IF(Таблица1001!$I$9=0,0,(R193*1000/Таблица1001!$I$9))</f>
        <v>0</v>
      </c>
      <c r="V193" s="472">
        <f t="shared" si="58"/>
        <v>0</v>
      </c>
    </row>
    <row r="194" spans="1:22" x14ac:dyDescent="0.15">
      <c r="A194" s="337" t="s">
        <v>728</v>
      </c>
      <c r="B194" s="506" t="s">
        <v>236</v>
      </c>
      <c r="C194" s="349" t="s">
        <v>90</v>
      </c>
      <c r="D194" s="300" t="s">
        <v>777</v>
      </c>
      <c r="E194" s="316"/>
      <c r="F194" s="316"/>
      <c r="G194" s="316"/>
      <c r="H194" s="317">
        <f t="shared" ref="H194:H242" si="75">I194+J194+K194</f>
        <v>0</v>
      </c>
      <c r="I194" s="311"/>
      <c r="J194" s="311"/>
      <c r="K194" s="311"/>
      <c r="L194" s="317">
        <f t="shared" ref="L194:L236" si="76">G194+N194</f>
        <v>0</v>
      </c>
      <c r="M194" s="319"/>
      <c r="N194" s="319"/>
      <c r="O194" s="373">
        <f>0</f>
        <v>0</v>
      </c>
      <c r="P194" s="319">
        <f>0</f>
        <v>0</v>
      </c>
      <c r="Q194" s="319"/>
      <c r="R194" s="317">
        <f t="shared" si="72"/>
        <v>0</v>
      </c>
      <c r="S194" s="472">
        <f>IF(Таблица1001!$I$9=0,0,(H194*1000/Таблица1001!$I$9))</f>
        <v>0</v>
      </c>
      <c r="T194" s="472">
        <f>IF(Таблица1001!$I$9=0,0,(M194*1000/Таблица1001!$I$9))</f>
        <v>0</v>
      </c>
      <c r="U194" s="472">
        <f>IF(Таблица1001!$I$9=0,0,(R194*1000/Таблица1001!$I$9))</f>
        <v>0</v>
      </c>
      <c r="V194" s="472">
        <f t="shared" si="58"/>
        <v>0</v>
      </c>
    </row>
    <row r="195" spans="1:22" x14ac:dyDescent="0.15">
      <c r="A195" s="337" t="s">
        <v>42</v>
      </c>
      <c r="B195" s="506" t="s">
        <v>237</v>
      </c>
      <c r="C195" s="349" t="s">
        <v>92</v>
      </c>
      <c r="D195" s="300" t="s">
        <v>778</v>
      </c>
      <c r="E195" s="316"/>
      <c r="F195" s="316"/>
      <c r="G195" s="316"/>
      <c r="H195" s="317">
        <f t="shared" si="75"/>
        <v>0</v>
      </c>
      <c r="I195" s="311"/>
      <c r="J195" s="311"/>
      <c r="K195" s="311"/>
      <c r="L195" s="317">
        <f t="shared" si="76"/>
        <v>0</v>
      </c>
      <c r="M195" s="319"/>
      <c r="N195" s="319"/>
      <c r="O195" s="319"/>
      <c r="P195" s="319">
        <f>0</f>
        <v>0</v>
      </c>
      <c r="Q195" s="319"/>
      <c r="R195" s="317">
        <f t="shared" si="72"/>
        <v>0</v>
      </c>
      <c r="S195" s="472">
        <f>IF(Таблица1001!$I$9=0,0,(H195*1000/Таблица1001!$I$9))</f>
        <v>0</v>
      </c>
      <c r="T195" s="472">
        <f>IF(Таблица1001!$I$9=0,0,(M195*1000/Таблица1001!$I$9))</f>
        <v>0</v>
      </c>
      <c r="U195" s="472">
        <f>IF(Таблица1001!$I$9=0,0,(R195*1000/Таблица1001!$I$9))</f>
        <v>0</v>
      </c>
      <c r="V195" s="472">
        <f t="shared" si="58"/>
        <v>0</v>
      </c>
    </row>
    <row r="196" spans="1:22" x14ac:dyDescent="0.15">
      <c r="A196" s="337" t="s">
        <v>500</v>
      </c>
      <c r="B196" s="506" t="s">
        <v>238</v>
      </c>
      <c r="C196" s="349" t="s">
        <v>93</v>
      </c>
      <c r="D196" s="300" t="s">
        <v>549</v>
      </c>
      <c r="E196" s="316"/>
      <c r="F196" s="316"/>
      <c r="G196" s="316"/>
      <c r="H196" s="317">
        <f t="shared" si="75"/>
        <v>0</v>
      </c>
      <c r="I196" s="311"/>
      <c r="J196" s="311"/>
      <c r="K196" s="311"/>
      <c r="L196" s="317">
        <f t="shared" si="76"/>
        <v>0</v>
      </c>
      <c r="M196" s="319"/>
      <c r="N196" s="319"/>
      <c r="O196" s="319"/>
      <c r="P196" s="319">
        <f>0</f>
        <v>0</v>
      </c>
      <c r="Q196" s="319"/>
      <c r="R196" s="317">
        <f t="shared" si="72"/>
        <v>0</v>
      </c>
      <c r="S196" s="472">
        <f>IF(Таблица1001!$I$9=0,0,(H196*1000/Таблица1001!$I$9))</f>
        <v>0</v>
      </c>
      <c r="T196" s="472">
        <f>IF(Таблица1001!$I$9=0,0,(M196*1000/Таблица1001!$I$9))</f>
        <v>0</v>
      </c>
      <c r="U196" s="472">
        <f>IF(Таблица1001!$I$9=0,0,(R196*1000/Таблица1001!$I$9))</f>
        <v>0</v>
      </c>
      <c r="V196" s="472">
        <f t="shared" si="58"/>
        <v>0</v>
      </c>
    </row>
    <row r="197" spans="1:22" x14ac:dyDescent="0.15">
      <c r="A197" s="337" t="s">
        <v>729</v>
      </c>
      <c r="B197" s="506" t="s">
        <v>239</v>
      </c>
      <c r="C197" s="349" t="s">
        <v>94</v>
      </c>
      <c r="D197" s="300" t="s">
        <v>779</v>
      </c>
      <c r="E197" s="316"/>
      <c r="F197" s="316"/>
      <c r="G197" s="316"/>
      <c r="H197" s="317">
        <f t="shared" si="75"/>
        <v>0</v>
      </c>
      <c r="I197" s="311"/>
      <c r="J197" s="311"/>
      <c r="K197" s="311"/>
      <c r="L197" s="317">
        <f t="shared" si="76"/>
        <v>0</v>
      </c>
      <c r="M197" s="319"/>
      <c r="N197" s="319"/>
      <c r="O197" s="319"/>
      <c r="P197" s="319">
        <f>0</f>
        <v>0</v>
      </c>
      <c r="Q197" s="319"/>
      <c r="R197" s="317">
        <f t="shared" si="72"/>
        <v>0</v>
      </c>
      <c r="S197" s="472">
        <f>IF(Таблица1001!$I$9=0,0,(H197*1000/Таблица1001!$I$9))</f>
        <v>0</v>
      </c>
      <c r="T197" s="472">
        <f>IF(Таблица1001!$I$9=0,0,(M197*1000/Таблица1001!$I$9))</f>
        <v>0</v>
      </c>
      <c r="U197" s="472">
        <f>IF(Таблица1001!$I$9=0,0,(R197*1000/Таблица1001!$I$9))</f>
        <v>0</v>
      </c>
      <c r="V197" s="472">
        <f t="shared" si="58"/>
        <v>0</v>
      </c>
    </row>
    <row r="198" spans="1:22" x14ac:dyDescent="0.15">
      <c r="A198" s="320" t="s">
        <v>1600</v>
      </c>
      <c r="B198" s="314" t="s">
        <v>1606</v>
      </c>
      <c r="C198" s="321" t="s">
        <v>1601</v>
      </c>
      <c r="D198" s="322" t="s">
        <v>1602</v>
      </c>
      <c r="E198" s="316"/>
      <c r="F198" s="316"/>
      <c r="G198" s="316"/>
      <c r="H198" s="317">
        <f t="shared" si="75"/>
        <v>0</v>
      </c>
      <c r="I198" s="311"/>
      <c r="J198" s="311"/>
      <c r="K198" s="311"/>
      <c r="L198" s="317">
        <f t="shared" si="76"/>
        <v>0</v>
      </c>
      <c r="M198" s="319"/>
      <c r="N198" s="319"/>
      <c r="O198" s="319"/>
      <c r="P198" s="319">
        <f>0</f>
        <v>0</v>
      </c>
      <c r="Q198" s="319"/>
      <c r="R198" s="317">
        <f t="shared" si="72"/>
        <v>0</v>
      </c>
      <c r="S198" s="472">
        <f>IF(Таблица1001!$I$9=0,0,(H198*1000/Таблица1001!$I$9))</f>
        <v>0</v>
      </c>
      <c r="T198" s="472">
        <f>IF(Таблица1001!$I$9=0,0,(M198*1000/Таблица1001!$I$9))</f>
        <v>0</v>
      </c>
      <c r="U198" s="472">
        <f>IF(Таблица1001!$I$9=0,0,(R198*1000/Таблица1001!$I$9))</f>
        <v>0</v>
      </c>
      <c r="V198" s="472">
        <f t="shared" si="58"/>
        <v>0</v>
      </c>
    </row>
    <row r="199" spans="1:22" x14ac:dyDescent="0.15">
      <c r="A199" s="320" t="s">
        <v>1603</v>
      </c>
      <c r="B199" s="314" t="s">
        <v>1607</v>
      </c>
      <c r="C199" s="321" t="s">
        <v>1604</v>
      </c>
      <c r="D199" s="322" t="s">
        <v>1605</v>
      </c>
      <c r="E199" s="316"/>
      <c r="F199" s="316"/>
      <c r="G199" s="316"/>
      <c r="H199" s="317">
        <f t="shared" si="75"/>
        <v>0</v>
      </c>
      <c r="I199" s="311"/>
      <c r="J199" s="311"/>
      <c r="K199" s="311"/>
      <c r="L199" s="317">
        <f t="shared" si="76"/>
        <v>0</v>
      </c>
      <c r="M199" s="319"/>
      <c r="N199" s="319"/>
      <c r="O199" s="319"/>
      <c r="P199" s="319">
        <f>0</f>
        <v>0</v>
      </c>
      <c r="Q199" s="319"/>
      <c r="R199" s="317">
        <f t="shared" si="72"/>
        <v>0</v>
      </c>
      <c r="S199" s="472">
        <f>IF(Таблица1001!$I$9=0,0,(H199*1000/Таблица1001!$I$9))</f>
        <v>0</v>
      </c>
      <c r="T199" s="472">
        <f>IF(Таблица1001!$I$9=0,0,(M199*1000/Таблица1001!$I$9))</f>
        <v>0</v>
      </c>
      <c r="U199" s="472">
        <f>IF(Таблица1001!$I$9=0,0,(R199*1000/Таблица1001!$I$9))</f>
        <v>0</v>
      </c>
      <c r="V199" s="472">
        <f t="shared" si="58"/>
        <v>0</v>
      </c>
    </row>
    <row r="200" spans="1:22" x14ac:dyDescent="0.15">
      <c r="A200" s="337" t="s">
        <v>501</v>
      </c>
      <c r="B200" s="506" t="s">
        <v>240</v>
      </c>
      <c r="C200" s="349" t="s">
        <v>95</v>
      </c>
      <c r="D200" s="300" t="s">
        <v>550</v>
      </c>
      <c r="E200" s="316"/>
      <c r="F200" s="316"/>
      <c r="G200" s="316"/>
      <c r="H200" s="317">
        <f t="shared" si="75"/>
        <v>0</v>
      </c>
      <c r="I200" s="311"/>
      <c r="J200" s="311"/>
      <c r="K200" s="311"/>
      <c r="L200" s="317">
        <f t="shared" si="76"/>
        <v>0</v>
      </c>
      <c r="M200" s="319"/>
      <c r="N200" s="319"/>
      <c r="O200" s="319"/>
      <c r="P200" s="319">
        <f>0</f>
        <v>0</v>
      </c>
      <c r="Q200" s="319"/>
      <c r="R200" s="317">
        <f t="shared" si="72"/>
        <v>0</v>
      </c>
      <c r="S200" s="472">
        <f>IF(Таблица1001!$I$9=0,0,(H200*1000/Таблица1001!$I$9))</f>
        <v>0</v>
      </c>
      <c r="T200" s="472">
        <f>IF(Таблица1001!$I$9=0,0,(M200*1000/Таблица1001!$I$9))</f>
        <v>0</v>
      </c>
      <c r="U200" s="472">
        <f>IF(Таблица1001!$I$9=0,0,(R200*1000/Таблица1001!$I$9))</f>
        <v>0</v>
      </c>
      <c r="V200" s="472">
        <f t="shared" si="58"/>
        <v>0</v>
      </c>
    </row>
    <row r="201" spans="1:22" ht="21" x14ac:dyDescent="0.15">
      <c r="A201" s="337" t="s">
        <v>730</v>
      </c>
      <c r="B201" s="506" t="s">
        <v>551</v>
      </c>
      <c r="C201" s="349" t="s">
        <v>552</v>
      </c>
      <c r="D201" s="300" t="s">
        <v>553</v>
      </c>
      <c r="E201" s="316"/>
      <c r="F201" s="316"/>
      <c r="G201" s="316"/>
      <c r="H201" s="317">
        <f t="shared" si="75"/>
        <v>0</v>
      </c>
      <c r="I201" s="311"/>
      <c r="J201" s="311"/>
      <c r="K201" s="311"/>
      <c r="L201" s="317">
        <f t="shared" si="76"/>
        <v>0</v>
      </c>
      <c r="M201" s="319"/>
      <c r="N201" s="319"/>
      <c r="O201" s="319"/>
      <c r="P201" s="319">
        <f>0</f>
        <v>0</v>
      </c>
      <c r="Q201" s="319"/>
      <c r="R201" s="317">
        <f t="shared" si="72"/>
        <v>0</v>
      </c>
      <c r="S201" s="472">
        <f>IF(Таблица1001!$I$9=0,0,(H201*1000/Таблица1001!$I$9))</f>
        <v>0</v>
      </c>
      <c r="T201" s="472">
        <f>IF(Таблица1001!$I$9=0,0,(M201*1000/Таблица1001!$I$9))</f>
        <v>0</v>
      </c>
      <c r="U201" s="472">
        <f>IF(Таблица1001!$I$9=0,0,(R201*1000/Таблица1001!$I$9))</f>
        <v>0</v>
      </c>
      <c r="V201" s="472">
        <f t="shared" si="58"/>
        <v>0</v>
      </c>
    </row>
    <row r="202" spans="1:22" x14ac:dyDescent="0.15">
      <c r="A202" s="337" t="s">
        <v>444</v>
      </c>
      <c r="B202" s="506" t="s">
        <v>610</v>
      </c>
      <c r="C202" s="356" t="s">
        <v>611</v>
      </c>
      <c r="D202" s="300" t="s">
        <v>914</v>
      </c>
      <c r="E202" s="316"/>
      <c r="F202" s="316"/>
      <c r="G202" s="316"/>
      <c r="H202" s="317">
        <f t="shared" si="75"/>
        <v>0</v>
      </c>
      <c r="I202" s="311"/>
      <c r="J202" s="311"/>
      <c r="K202" s="311"/>
      <c r="L202" s="317">
        <f t="shared" si="76"/>
        <v>0</v>
      </c>
      <c r="M202" s="319"/>
      <c r="N202" s="319"/>
      <c r="O202" s="319"/>
      <c r="P202" s="319">
        <f>0</f>
        <v>0</v>
      </c>
      <c r="Q202" s="319"/>
      <c r="R202" s="317">
        <f t="shared" si="72"/>
        <v>0</v>
      </c>
      <c r="S202" s="472">
        <f>IF(Таблица1001!$I$9=0,0,(H202*1000/Таблица1001!$I$9))</f>
        <v>0</v>
      </c>
      <c r="T202" s="472">
        <f>IF(Таблица1001!$I$9=0,0,(M202*1000/Таблица1001!$I$9))</f>
        <v>0</v>
      </c>
      <c r="U202" s="472">
        <f>IF(Таблица1001!$I$9=0,0,(R202*1000/Таблица1001!$I$9))</f>
        <v>0</v>
      </c>
      <c r="V202" s="472">
        <f t="shared" si="58"/>
        <v>0</v>
      </c>
    </row>
    <row r="203" spans="1:22" x14ac:dyDescent="0.15">
      <c r="A203" s="337" t="s">
        <v>122</v>
      </c>
      <c r="B203" s="506" t="s">
        <v>482</v>
      </c>
      <c r="C203" s="349" t="s">
        <v>483</v>
      </c>
      <c r="D203" s="300" t="s">
        <v>780</v>
      </c>
      <c r="E203" s="316"/>
      <c r="F203" s="316"/>
      <c r="G203" s="316"/>
      <c r="H203" s="317">
        <f t="shared" si="75"/>
        <v>0</v>
      </c>
      <c r="I203" s="311"/>
      <c r="J203" s="311"/>
      <c r="K203" s="311"/>
      <c r="L203" s="317">
        <f t="shared" si="76"/>
        <v>0</v>
      </c>
      <c r="M203" s="319"/>
      <c r="N203" s="319"/>
      <c r="O203" s="319"/>
      <c r="P203" s="319">
        <f>0</f>
        <v>0</v>
      </c>
      <c r="Q203" s="319"/>
      <c r="R203" s="317">
        <f t="shared" si="72"/>
        <v>0</v>
      </c>
      <c r="S203" s="472">
        <f>IF(Таблица1001!$I$9=0,0,(H203*1000/Таблица1001!$I$9))</f>
        <v>0</v>
      </c>
      <c r="T203" s="472">
        <f>IF(Таблица1001!$I$9=0,0,(M203*1000/Таблица1001!$I$9))</f>
        <v>0</v>
      </c>
      <c r="U203" s="472">
        <f>IF(Таблица1001!$I$9=0,0,(R203*1000/Таблица1001!$I$9))</f>
        <v>0</v>
      </c>
      <c r="V203" s="472">
        <f t="shared" si="58"/>
        <v>0</v>
      </c>
    </row>
    <row r="204" spans="1:22" x14ac:dyDescent="0.15">
      <c r="A204" s="337" t="s">
        <v>554</v>
      </c>
      <c r="B204" s="506" t="s">
        <v>1026</v>
      </c>
      <c r="C204" s="349" t="s">
        <v>1027</v>
      </c>
      <c r="D204" s="300" t="s">
        <v>555</v>
      </c>
      <c r="E204" s="316"/>
      <c r="F204" s="316"/>
      <c r="G204" s="316"/>
      <c r="H204" s="317">
        <f t="shared" si="75"/>
        <v>0</v>
      </c>
      <c r="I204" s="311"/>
      <c r="J204" s="311"/>
      <c r="K204" s="311"/>
      <c r="L204" s="317">
        <f t="shared" si="76"/>
        <v>0</v>
      </c>
      <c r="M204" s="319"/>
      <c r="N204" s="319"/>
      <c r="O204" s="319"/>
      <c r="P204" s="319">
        <f>0</f>
        <v>0</v>
      </c>
      <c r="Q204" s="319"/>
      <c r="R204" s="317">
        <f t="shared" si="72"/>
        <v>0</v>
      </c>
      <c r="S204" s="472">
        <f>IF(Таблица1001!$I$9=0,0,(H204*1000/Таблица1001!$I$9))</f>
        <v>0</v>
      </c>
      <c r="T204" s="472">
        <f>IF(Таблица1001!$I$9=0,0,(M204*1000/Таблица1001!$I$9))</f>
        <v>0</v>
      </c>
      <c r="U204" s="472">
        <f>IF(Таблица1001!$I$9=0,0,(R204*1000/Таблица1001!$I$9))</f>
        <v>0</v>
      </c>
      <c r="V204" s="472">
        <f t="shared" si="58"/>
        <v>0</v>
      </c>
    </row>
    <row r="205" spans="1:22" x14ac:dyDescent="0.15">
      <c r="A205" s="337" t="s">
        <v>43</v>
      </c>
      <c r="B205" s="506" t="s">
        <v>556</v>
      </c>
      <c r="C205" s="349" t="s">
        <v>557</v>
      </c>
      <c r="D205" s="300" t="s">
        <v>781</v>
      </c>
      <c r="E205" s="316"/>
      <c r="F205" s="316"/>
      <c r="G205" s="316"/>
      <c r="H205" s="317">
        <f t="shared" si="75"/>
        <v>0</v>
      </c>
      <c r="I205" s="311"/>
      <c r="J205" s="311"/>
      <c r="K205" s="311"/>
      <c r="L205" s="317">
        <f t="shared" si="76"/>
        <v>0</v>
      </c>
      <c r="M205" s="319"/>
      <c r="N205" s="319"/>
      <c r="O205" s="319"/>
      <c r="P205" s="319">
        <f>0</f>
        <v>0</v>
      </c>
      <c r="Q205" s="319"/>
      <c r="R205" s="317">
        <f t="shared" si="72"/>
        <v>0</v>
      </c>
      <c r="S205" s="472">
        <f>IF(Таблица1001!$I$9=0,0,(H205*1000/Таблица1001!$I$9))</f>
        <v>0</v>
      </c>
      <c r="T205" s="472">
        <f>IF(Таблица1001!$I$9=0,0,(M205*1000/Таблица1001!$I$9))</f>
        <v>0</v>
      </c>
      <c r="U205" s="472">
        <f>IF(Таблица1001!$I$9=0,0,(R205*1000/Таблица1001!$I$9))</f>
        <v>0</v>
      </c>
      <c r="V205" s="472">
        <f t="shared" si="58"/>
        <v>0</v>
      </c>
    </row>
    <row r="206" spans="1:22" x14ac:dyDescent="0.15">
      <c r="A206" s="337" t="s">
        <v>819</v>
      </c>
      <c r="B206" s="506" t="s">
        <v>558</v>
      </c>
      <c r="C206" s="349" t="s">
        <v>559</v>
      </c>
      <c r="D206" s="300" t="s">
        <v>782</v>
      </c>
      <c r="E206" s="316"/>
      <c r="F206" s="316"/>
      <c r="G206" s="316"/>
      <c r="H206" s="317">
        <f t="shared" si="75"/>
        <v>0</v>
      </c>
      <c r="I206" s="311"/>
      <c r="J206" s="311"/>
      <c r="K206" s="311"/>
      <c r="L206" s="317">
        <f t="shared" si="76"/>
        <v>0</v>
      </c>
      <c r="M206" s="319"/>
      <c r="N206" s="319"/>
      <c r="O206" s="319"/>
      <c r="P206" s="319">
        <f>0</f>
        <v>0</v>
      </c>
      <c r="Q206" s="319"/>
      <c r="R206" s="317">
        <f t="shared" si="72"/>
        <v>0</v>
      </c>
      <c r="S206" s="472">
        <f>IF(Таблица1001!$I$9=0,0,(H206*1000/Таблица1001!$I$9))</f>
        <v>0</v>
      </c>
      <c r="T206" s="472">
        <f>IF(Таблица1001!$I$9=0,0,(M206*1000/Таблица1001!$I$9))</f>
        <v>0</v>
      </c>
      <c r="U206" s="472">
        <f>IF(Таблица1001!$I$9=0,0,(R206*1000/Таблица1001!$I$9))</f>
        <v>0</v>
      </c>
      <c r="V206" s="472">
        <f t="shared" si="58"/>
        <v>0</v>
      </c>
    </row>
    <row r="207" spans="1:22" x14ac:dyDescent="0.15">
      <c r="A207" s="337" t="s">
        <v>915</v>
      </c>
      <c r="B207" s="506" t="s">
        <v>1028</v>
      </c>
      <c r="C207" s="349" t="s">
        <v>1029</v>
      </c>
      <c r="D207" s="345" t="s">
        <v>560</v>
      </c>
      <c r="E207" s="316"/>
      <c r="F207" s="316"/>
      <c r="G207" s="316">
        <f>0</f>
        <v>0</v>
      </c>
      <c r="H207" s="317">
        <f t="shared" si="75"/>
        <v>0</v>
      </c>
      <c r="I207" s="311"/>
      <c r="J207" s="311"/>
      <c r="K207" s="311"/>
      <c r="L207" s="317">
        <f t="shared" si="76"/>
        <v>0</v>
      </c>
      <c r="M207" s="319"/>
      <c r="N207" s="319"/>
      <c r="O207" s="319">
        <f>0</f>
        <v>0</v>
      </c>
      <c r="P207" s="319">
        <f>0</f>
        <v>0</v>
      </c>
      <c r="Q207" s="319"/>
      <c r="R207" s="317">
        <f t="shared" si="72"/>
        <v>0</v>
      </c>
      <c r="S207" s="472">
        <f>IF(Таблица1001!$I$9=0,0,(H207*1000/Таблица1001!$I$9))</f>
        <v>0</v>
      </c>
      <c r="T207" s="472">
        <f>IF(Таблица1001!$I$9=0,0,(M207*1000/Таблица1001!$I$9))</f>
        <v>0</v>
      </c>
      <c r="U207" s="472">
        <f>IF(Таблица1001!$I$9=0,0,(R207*1000/Таблица1001!$I$9))</f>
        <v>0</v>
      </c>
      <c r="V207" s="472">
        <f t="shared" si="58"/>
        <v>0</v>
      </c>
    </row>
    <row r="208" spans="1:22" x14ac:dyDescent="0.15">
      <c r="A208" s="337" t="s">
        <v>1485</v>
      </c>
      <c r="B208" s="506" t="s">
        <v>1486</v>
      </c>
      <c r="C208" s="349" t="s">
        <v>1487</v>
      </c>
      <c r="D208" s="300"/>
      <c r="E208" s="316"/>
      <c r="F208" s="316"/>
      <c r="G208" s="316"/>
      <c r="H208" s="317">
        <f t="shared" si="75"/>
        <v>0</v>
      </c>
      <c r="I208" s="311"/>
      <c r="J208" s="311"/>
      <c r="K208" s="311"/>
      <c r="L208" s="317">
        <f t="shared" si="76"/>
        <v>0</v>
      </c>
      <c r="M208" s="319"/>
      <c r="N208" s="319"/>
      <c r="O208" s="319"/>
      <c r="P208" s="319">
        <f>0</f>
        <v>0</v>
      </c>
      <c r="Q208" s="319"/>
      <c r="R208" s="317">
        <f t="shared" si="72"/>
        <v>0</v>
      </c>
      <c r="S208" s="472">
        <f>IF(Таблица1001!$I$9=0,0,(H208*1000/Таблица1001!$I$9))</f>
        <v>0</v>
      </c>
      <c r="T208" s="472">
        <f>IF(Таблица1001!$I$9=0,0,(M208*1000/Таблица1001!$I$9))</f>
        <v>0</v>
      </c>
      <c r="U208" s="472">
        <f>IF(Таблица1001!$I$9=0,0,(R208*1000/Таблица1001!$I$9))</f>
        <v>0</v>
      </c>
      <c r="V208" s="472">
        <f t="shared" si="58"/>
        <v>0</v>
      </c>
    </row>
    <row r="209" spans="1:22" s="119" customFormat="1" x14ac:dyDescent="0.15">
      <c r="A209" s="336" t="s">
        <v>731</v>
      </c>
      <c r="B209" s="99" t="s">
        <v>241</v>
      </c>
      <c r="C209" s="355" t="s">
        <v>142</v>
      </c>
      <c r="D209" s="346" t="s">
        <v>965</v>
      </c>
      <c r="E209" s="318">
        <f>E210+E211+E212+E213+E215+E216+E217</f>
        <v>0</v>
      </c>
      <c r="F209" s="318">
        <f t="shared" ref="F209:Q209" si="77">F210+F211+F212+F213+F215+F216+F217</f>
        <v>0</v>
      </c>
      <c r="G209" s="318">
        <f t="shared" si="77"/>
        <v>0</v>
      </c>
      <c r="H209" s="318">
        <f t="shared" si="77"/>
        <v>0</v>
      </c>
      <c r="I209" s="318">
        <f t="shared" si="77"/>
        <v>0</v>
      </c>
      <c r="J209" s="318">
        <f t="shared" si="77"/>
        <v>0</v>
      </c>
      <c r="K209" s="318">
        <f t="shared" si="77"/>
        <v>0</v>
      </c>
      <c r="L209" s="318">
        <f t="shared" si="77"/>
        <v>0</v>
      </c>
      <c r="M209" s="318">
        <f t="shared" si="77"/>
        <v>0</v>
      </c>
      <c r="N209" s="318">
        <f t="shared" si="77"/>
        <v>0</v>
      </c>
      <c r="O209" s="318">
        <f t="shared" si="77"/>
        <v>0</v>
      </c>
      <c r="P209" s="319">
        <f>0</f>
        <v>0</v>
      </c>
      <c r="Q209" s="318">
        <f t="shared" si="77"/>
        <v>0</v>
      </c>
      <c r="R209" s="317">
        <f t="shared" si="72"/>
        <v>0</v>
      </c>
      <c r="S209" s="472">
        <f>IF(Таблица1001!$I$9=0,0,(H209*1000/Таблица1001!$I$9))</f>
        <v>0</v>
      </c>
      <c r="T209" s="472">
        <f>IF(Таблица1001!$I$9=0,0,(M209*1000/Таблица1001!$I$9))</f>
        <v>0</v>
      </c>
      <c r="U209" s="472">
        <f>IF(Таблица1001!$I$9=0,0,(R209*1000/Таблица1001!$I$9))</f>
        <v>0</v>
      </c>
      <c r="V209" s="472">
        <f t="shared" si="58"/>
        <v>0</v>
      </c>
    </row>
    <row r="210" spans="1:22" ht="12" customHeight="1" x14ac:dyDescent="0.15">
      <c r="A210" s="337" t="s">
        <v>732</v>
      </c>
      <c r="B210" s="506" t="s">
        <v>242</v>
      </c>
      <c r="C210" s="349" t="s">
        <v>96</v>
      </c>
      <c r="D210" s="345" t="s">
        <v>51</v>
      </c>
      <c r="E210" s="316"/>
      <c r="F210" s="316"/>
      <c r="G210" s="316"/>
      <c r="H210" s="317">
        <f t="shared" si="75"/>
        <v>0</v>
      </c>
      <c r="I210" s="311"/>
      <c r="J210" s="311"/>
      <c r="K210" s="311"/>
      <c r="L210" s="317">
        <f t="shared" si="76"/>
        <v>0</v>
      </c>
      <c r="M210" s="319"/>
      <c r="N210" s="319"/>
      <c r="O210" s="319"/>
      <c r="P210" s="319">
        <f>0</f>
        <v>0</v>
      </c>
      <c r="Q210" s="319"/>
      <c r="R210" s="317">
        <f t="shared" si="72"/>
        <v>0</v>
      </c>
      <c r="S210" s="472">
        <f>IF(Таблица1001!$I$9=0,0,(H210*1000/Таблица1001!$I$9))</f>
        <v>0</v>
      </c>
      <c r="T210" s="472">
        <f>IF(Таблица1001!$I$9=0,0,(M210*1000/Таблица1001!$I$9))</f>
        <v>0</v>
      </c>
      <c r="U210" s="472">
        <f>IF(Таблица1001!$I$9=0,0,(R210*1000/Таблица1001!$I$9))</f>
        <v>0</v>
      </c>
      <c r="V210" s="472">
        <f t="shared" ref="V210:V223" si="78">IF(M210=0,0,N210*100/M210)</f>
        <v>0</v>
      </c>
    </row>
    <row r="211" spans="1:22" ht="12" customHeight="1" x14ac:dyDescent="0.15">
      <c r="A211" s="337" t="s">
        <v>465</v>
      </c>
      <c r="B211" s="506" t="s">
        <v>243</v>
      </c>
      <c r="C211" s="349" t="s">
        <v>97</v>
      </c>
      <c r="D211" s="345" t="s">
        <v>52</v>
      </c>
      <c r="E211" s="316"/>
      <c r="F211" s="316"/>
      <c r="G211" s="316"/>
      <c r="H211" s="317">
        <f t="shared" si="75"/>
        <v>0</v>
      </c>
      <c r="I211" s="311"/>
      <c r="J211" s="311"/>
      <c r="K211" s="311"/>
      <c r="L211" s="317">
        <f t="shared" si="76"/>
        <v>0</v>
      </c>
      <c r="M211" s="319"/>
      <c r="N211" s="319"/>
      <c r="O211" s="319"/>
      <c r="P211" s="319">
        <f>0</f>
        <v>0</v>
      </c>
      <c r="Q211" s="319"/>
      <c r="R211" s="317">
        <f t="shared" si="72"/>
        <v>0</v>
      </c>
      <c r="S211" s="472">
        <f>IF(Таблица1001!$I$9=0,0,(H211*1000/Таблица1001!$I$9))</f>
        <v>0</v>
      </c>
      <c r="T211" s="472">
        <f>IF(Таблица1001!$I$9=0,0,(M211*1000/Таблица1001!$I$9))</f>
        <v>0</v>
      </c>
      <c r="U211" s="472">
        <f>IF(Таблица1001!$I$9=0,0,(R211*1000/Таблица1001!$I$9))</f>
        <v>0</v>
      </c>
      <c r="V211" s="472">
        <f t="shared" si="78"/>
        <v>0</v>
      </c>
    </row>
    <row r="212" spans="1:22" ht="12" customHeight="1" x14ac:dyDescent="0.15">
      <c r="A212" s="337" t="s">
        <v>655</v>
      </c>
      <c r="B212" s="506" t="s">
        <v>395</v>
      </c>
      <c r="C212" s="349" t="s">
        <v>390</v>
      </c>
      <c r="D212" s="345" t="s">
        <v>646</v>
      </c>
      <c r="E212" s="316"/>
      <c r="F212" s="316"/>
      <c r="G212" s="316"/>
      <c r="H212" s="317">
        <f t="shared" si="75"/>
        <v>0</v>
      </c>
      <c r="I212" s="311"/>
      <c r="J212" s="311"/>
      <c r="K212" s="311"/>
      <c r="L212" s="317">
        <f t="shared" si="76"/>
        <v>0</v>
      </c>
      <c r="M212" s="319"/>
      <c r="N212" s="319"/>
      <c r="O212" s="319"/>
      <c r="P212" s="319">
        <f>0</f>
        <v>0</v>
      </c>
      <c r="Q212" s="319"/>
      <c r="R212" s="317">
        <f t="shared" si="72"/>
        <v>0</v>
      </c>
      <c r="S212" s="472">
        <f>IF(Таблица1001!$I$9=0,0,(H212*1000/Таблица1001!$I$9))</f>
        <v>0</v>
      </c>
      <c r="T212" s="472">
        <f>IF(Таблица1001!$I$9=0,0,(M212*1000/Таблица1001!$I$9))</f>
        <v>0</v>
      </c>
      <c r="U212" s="472">
        <f>IF(Таблица1001!$I$9=0,0,(R212*1000/Таблица1001!$I$9))</f>
        <v>0</v>
      </c>
      <c r="V212" s="472">
        <f t="shared" si="78"/>
        <v>0</v>
      </c>
    </row>
    <row r="213" spans="1:22" ht="12" customHeight="1" x14ac:dyDescent="0.15">
      <c r="A213" s="337" t="s">
        <v>387</v>
      </c>
      <c r="B213" s="506" t="s">
        <v>396</v>
      </c>
      <c r="C213" s="349" t="s">
        <v>391</v>
      </c>
      <c r="D213" s="345" t="s">
        <v>400</v>
      </c>
      <c r="E213" s="316"/>
      <c r="F213" s="316"/>
      <c r="G213" s="316"/>
      <c r="H213" s="317">
        <f t="shared" si="75"/>
        <v>0</v>
      </c>
      <c r="I213" s="311"/>
      <c r="J213" s="311"/>
      <c r="K213" s="311"/>
      <c r="L213" s="317">
        <f t="shared" si="76"/>
        <v>0</v>
      </c>
      <c r="M213" s="319"/>
      <c r="N213" s="319"/>
      <c r="O213" s="319"/>
      <c r="P213" s="319">
        <f>0</f>
        <v>0</v>
      </c>
      <c r="Q213" s="319"/>
      <c r="R213" s="317">
        <f t="shared" si="72"/>
        <v>0</v>
      </c>
      <c r="S213" s="472">
        <f>IF(Таблица1001!$I$9=0,0,(H213*1000/Таблица1001!$I$9))</f>
        <v>0</v>
      </c>
      <c r="T213" s="472">
        <f>IF(Таблица1001!$I$9=0,0,(M213*1000/Таблица1001!$I$9))</f>
        <v>0</v>
      </c>
      <c r="U213" s="472">
        <f>IF(Таблица1001!$I$9=0,0,(R213*1000/Таблица1001!$I$9))</f>
        <v>0</v>
      </c>
      <c r="V213" s="472">
        <f t="shared" si="78"/>
        <v>0</v>
      </c>
    </row>
    <row r="214" spans="1:22" ht="12" customHeight="1" x14ac:dyDescent="0.15">
      <c r="A214" s="337" t="s">
        <v>733</v>
      </c>
      <c r="B214" s="506" t="s">
        <v>397</v>
      </c>
      <c r="C214" s="349" t="s">
        <v>392</v>
      </c>
      <c r="D214" s="345" t="s">
        <v>401</v>
      </c>
      <c r="E214" s="316"/>
      <c r="F214" s="316"/>
      <c r="G214" s="316"/>
      <c r="H214" s="317">
        <f t="shared" si="75"/>
        <v>0</v>
      </c>
      <c r="I214" s="311"/>
      <c r="J214" s="311"/>
      <c r="K214" s="311"/>
      <c r="L214" s="317">
        <f t="shared" si="76"/>
        <v>0</v>
      </c>
      <c r="M214" s="319"/>
      <c r="N214" s="319"/>
      <c r="O214" s="319"/>
      <c r="P214" s="319">
        <f>0</f>
        <v>0</v>
      </c>
      <c r="Q214" s="319"/>
      <c r="R214" s="317">
        <f t="shared" si="72"/>
        <v>0</v>
      </c>
      <c r="S214" s="472">
        <f>IF(Таблица1001!$I$9=0,0,(H214*1000/Таблица1001!$I$9))</f>
        <v>0</v>
      </c>
      <c r="T214" s="472">
        <f>IF(Таблица1001!$I$9=0,0,(M214*1000/Таблица1001!$I$9))</f>
        <v>0</v>
      </c>
      <c r="U214" s="472">
        <f>IF(Таблица1001!$I$9=0,0,(R214*1000/Таблица1001!$I$9))</f>
        <v>0</v>
      </c>
      <c r="V214" s="472">
        <f t="shared" si="78"/>
        <v>0</v>
      </c>
    </row>
    <row r="215" spans="1:22" x14ac:dyDescent="0.15">
      <c r="A215" s="337" t="s">
        <v>388</v>
      </c>
      <c r="B215" s="506" t="s">
        <v>398</v>
      </c>
      <c r="C215" s="349" t="s">
        <v>393</v>
      </c>
      <c r="D215" s="345" t="s">
        <v>402</v>
      </c>
      <c r="E215" s="316"/>
      <c r="F215" s="316"/>
      <c r="G215" s="316"/>
      <c r="H215" s="317">
        <f t="shared" si="75"/>
        <v>0</v>
      </c>
      <c r="I215" s="311"/>
      <c r="J215" s="311"/>
      <c r="K215" s="311"/>
      <c r="L215" s="317">
        <f t="shared" si="76"/>
        <v>0</v>
      </c>
      <c r="M215" s="319"/>
      <c r="N215" s="319"/>
      <c r="O215" s="319"/>
      <c r="P215" s="319">
        <f>0</f>
        <v>0</v>
      </c>
      <c r="Q215" s="319"/>
      <c r="R215" s="317">
        <f t="shared" si="72"/>
        <v>0</v>
      </c>
      <c r="S215" s="472">
        <f>IF(Таблица1001!$I$9=0,0,(H215*1000/Таблица1001!$I$9))</f>
        <v>0</v>
      </c>
      <c r="T215" s="472">
        <f>IF(Таблица1001!$I$9=0,0,(M215*1000/Таблица1001!$I$9))</f>
        <v>0</v>
      </c>
      <c r="U215" s="472">
        <f>IF(Таблица1001!$I$9=0,0,(R215*1000/Таблица1001!$I$9))</f>
        <v>0</v>
      </c>
      <c r="V215" s="472">
        <f t="shared" si="78"/>
        <v>0</v>
      </c>
    </row>
    <row r="216" spans="1:22" ht="12" customHeight="1" x14ac:dyDescent="0.15">
      <c r="A216" s="337" t="s">
        <v>389</v>
      </c>
      <c r="B216" s="506" t="s">
        <v>399</v>
      </c>
      <c r="C216" s="349" t="s">
        <v>394</v>
      </c>
      <c r="D216" s="345" t="s">
        <v>403</v>
      </c>
      <c r="E216" s="316"/>
      <c r="F216" s="316"/>
      <c r="G216" s="316"/>
      <c r="H216" s="317">
        <f t="shared" si="75"/>
        <v>0</v>
      </c>
      <c r="I216" s="311"/>
      <c r="J216" s="311"/>
      <c r="K216" s="311"/>
      <c r="L216" s="317">
        <f t="shared" si="76"/>
        <v>0</v>
      </c>
      <c r="M216" s="319"/>
      <c r="N216" s="319"/>
      <c r="O216" s="319"/>
      <c r="P216" s="319">
        <f>0</f>
        <v>0</v>
      </c>
      <c r="Q216" s="319"/>
      <c r="R216" s="317">
        <f t="shared" si="72"/>
        <v>0</v>
      </c>
      <c r="S216" s="472">
        <f>IF(Таблица1001!$I$9=0,0,(H216*1000/Таблица1001!$I$9))</f>
        <v>0</v>
      </c>
      <c r="T216" s="472">
        <f>IF(Таблица1001!$I$9=0,0,(M216*1000/Таблица1001!$I$9))</f>
        <v>0</v>
      </c>
      <c r="U216" s="472">
        <f>IF(Таблица1001!$I$9=0,0,(R216*1000/Таблица1001!$I$9))</f>
        <v>0</v>
      </c>
      <c r="V216" s="472">
        <f t="shared" si="78"/>
        <v>0</v>
      </c>
    </row>
    <row r="217" spans="1:22" ht="12" customHeight="1" x14ac:dyDescent="0.15">
      <c r="A217" s="337" t="s">
        <v>1488</v>
      </c>
      <c r="B217" s="506" t="s">
        <v>1489</v>
      </c>
      <c r="C217" s="349" t="s">
        <v>1490</v>
      </c>
      <c r="D217" s="345"/>
      <c r="E217" s="316"/>
      <c r="F217" s="316"/>
      <c r="G217" s="316"/>
      <c r="H217" s="317">
        <f t="shared" si="75"/>
        <v>0</v>
      </c>
      <c r="I217" s="311"/>
      <c r="J217" s="311"/>
      <c r="K217" s="311"/>
      <c r="L217" s="317">
        <f t="shared" si="76"/>
        <v>0</v>
      </c>
      <c r="M217" s="319"/>
      <c r="N217" s="319"/>
      <c r="O217" s="319"/>
      <c r="P217" s="319">
        <f>0</f>
        <v>0</v>
      </c>
      <c r="Q217" s="319"/>
      <c r="R217" s="317">
        <f t="shared" si="72"/>
        <v>0</v>
      </c>
      <c r="S217" s="472">
        <f>IF(Таблица1001!$I$9=0,0,(H217*1000/Таблица1001!$I$9))</f>
        <v>0</v>
      </c>
      <c r="T217" s="472">
        <f>IF(Таблица1001!$I$9=0,0,(M217*1000/Таблица1001!$I$9))</f>
        <v>0</v>
      </c>
      <c r="U217" s="472">
        <f>IF(Таблица1001!$I$9=0,0,(R217*1000/Таблица1001!$I$9))</f>
        <v>0</v>
      </c>
      <c r="V217" s="472">
        <f t="shared" si="78"/>
        <v>0</v>
      </c>
    </row>
    <row r="218" spans="1:22" s="119" customFormat="1" ht="10.5" customHeight="1" x14ac:dyDescent="0.15">
      <c r="A218" s="336" t="s">
        <v>734</v>
      </c>
      <c r="B218" s="99" t="s">
        <v>244</v>
      </c>
      <c r="C218" s="355" t="s">
        <v>143</v>
      </c>
      <c r="D218" s="347" t="s">
        <v>53</v>
      </c>
      <c r="E218" s="317">
        <f t="shared" ref="E218:O218" si="79">E219+E226+E228+E230+E232+E233+E236</f>
        <v>0</v>
      </c>
      <c r="F218" s="317">
        <f t="shared" si="79"/>
        <v>0</v>
      </c>
      <c r="G218" s="317">
        <f t="shared" si="79"/>
        <v>0</v>
      </c>
      <c r="H218" s="317">
        <f t="shared" si="79"/>
        <v>0</v>
      </c>
      <c r="I218" s="317">
        <f t="shared" si="79"/>
        <v>0</v>
      </c>
      <c r="J218" s="317">
        <f t="shared" si="79"/>
        <v>0</v>
      </c>
      <c r="K218" s="317">
        <f t="shared" si="79"/>
        <v>0</v>
      </c>
      <c r="L218" s="317">
        <f t="shared" si="79"/>
        <v>0</v>
      </c>
      <c r="M218" s="317">
        <f t="shared" si="79"/>
        <v>0</v>
      </c>
      <c r="N218" s="317">
        <f t="shared" si="79"/>
        <v>0</v>
      </c>
      <c r="O218" s="317">
        <f t="shared" si="79"/>
        <v>0</v>
      </c>
      <c r="P218" s="319">
        <f>0</f>
        <v>0</v>
      </c>
      <c r="Q218" s="317">
        <f>Q219+Q226+Q228+Q230+Q232+Q233+Q236</f>
        <v>0</v>
      </c>
      <c r="R218" s="317">
        <f t="shared" si="72"/>
        <v>0</v>
      </c>
      <c r="S218" s="472">
        <f>IF(Таблица1001!$I$9=0,0,(H218*1000/Таблица1001!$I$9))</f>
        <v>0</v>
      </c>
      <c r="T218" s="472">
        <f>IF(Таблица1001!$I$9=0,0,(M218*1000/Таблица1001!$I$9))</f>
        <v>0</v>
      </c>
      <c r="U218" s="472">
        <f>IF(Таблица1001!$I$9=0,0,(R218*1000/Таблица1001!$I$9))</f>
        <v>0</v>
      </c>
      <c r="V218" s="472">
        <f t="shared" si="78"/>
        <v>0</v>
      </c>
    </row>
    <row r="219" spans="1:22" x14ac:dyDescent="0.15">
      <c r="A219" s="337" t="s">
        <v>735</v>
      </c>
      <c r="B219" s="506" t="s">
        <v>245</v>
      </c>
      <c r="C219" s="349" t="s">
        <v>98</v>
      </c>
      <c r="D219" s="345" t="s">
        <v>783</v>
      </c>
      <c r="E219" s="316">
        <f>E221+E222+E223+E224+E225</f>
        <v>0</v>
      </c>
      <c r="F219" s="316">
        <f t="shared" ref="F219:Q219" si="80">F221+F222+F223+F224+F225</f>
        <v>0</v>
      </c>
      <c r="G219" s="316">
        <f t="shared" si="80"/>
        <v>0</v>
      </c>
      <c r="H219" s="316">
        <f t="shared" si="80"/>
        <v>0</v>
      </c>
      <c r="I219" s="316">
        <f t="shared" si="80"/>
        <v>0</v>
      </c>
      <c r="J219" s="316">
        <f t="shared" si="80"/>
        <v>0</v>
      </c>
      <c r="K219" s="316">
        <f t="shared" si="80"/>
        <v>0</v>
      </c>
      <c r="L219" s="316">
        <f t="shared" si="80"/>
        <v>0</v>
      </c>
      <c r="M219" s="316">
        <f t="shared" si="80"/>
        <v>0</v>
      </c>
      <c r="N219" s="316">
        <f t="shared" si="80"/>
        <v>0</v>
      </c>
      <c r="O219" s="316">
        <f t="shared" si="80"/>
        <v>0</v>
      </c>
      <c r="P219" s="319">
        <f>0</f>
        <v>0</v>
      </c>
      <c r="Q219" s="316">
        <f t="shared" si="80"/>
        <v>0</v>
      </c>
      <c r="R219" s="317">
        <f t="shared" si="72"/>
        <v>0</v>
      </c>
      <c r="S219" s="472">
        <f>IF(Таблица1001!$I$9=0,0,(H219*1000/Таблица1001!$I$9))</f>
        <v>0</v>
      </c>
      <c r="T219" s="472">
        <f>IF(Таблица1001!$I$9=0,0,(M219*1000/Таблица1001!$I$9))</f>
        <v>0</v>
      </c>
      <c r="U219" s="472">
        <f>IF(Таблица1001!$I$9=0,0,(R219*1000/Таблица1001!$I$9))</f>
        <v>0</v>
      </c>
      <c r="V219" s="472">
        <f t="shared" si="78"/>
        <v>0</v>
      </c>
    </row>
    <row r="220" spans="1:22" ht="31.5" x14ac:dyDescent="0.15">
      <c r="A220" s="626" t="s">
        <v>1770</v>
      </c>
      <c r="B220" s="590" t="s">
        <v>1771</v>
      </c>
      <c r="C220" s="625" t="s">
        <v>405</v>
      </c>
      <c r="D220" s="621" t="s">
        <v>1772</v>
      </c>
      <c r="E220" s="622"/>
      <c r="F220" s="622"/>
      <c r="G220" s="622"/>
      <c r="H220" s="623">
        <f>I220+J220+K220</f>
        <v>0</v>
      </c>
      <c r="I220" s="622"/>
      <c r="J220" s="622"/>
      <c r="K220" s="622"/>
      <c r="L220" s="623">
        <f>G220+N220</f>
        <v>0</v>
      </c>
      <c r="M220" s="622"/>
      <c r="N220" s="622"/>
      <c r="O220" s="622"/>
      <c r="P220" s="624">
        <f>0</f>
        <v>0</v>
      </c>
      <c r="Q220" s="622"/>
      <c r="R220" s="610">
        <f t="shared" ref="R220" si="81">L220-Q220</f>
        <v>0</v>
      </c>
      <c r="S220" s="614">
        <f>IF(Таблица1001!$I$9=0,0,(H220*1000/Таблица1001!$I$9))</f>
        <v>0</v>
      </c>
      <c r="T220" s="614">
        <f>IF(Таблица1001!$I$9=0,0,(M220*1000/Таблица1001!$I$9))</f>
        <v>0</v>
      </c>
      <c r="U220" s="614">
        <f>IF(Таблица1001!$I$9=0,0,(R220*1000/Таблица1001!$I$9))</f>
        <v>0</v>
      </c>
      <c r="V220" s="614">
        <f t="shared" ref="V220" si="82">IF(M220=0,0,N220*100/M220)</f>
        <v>0</v>
      </c>
    </row>
    <row r="221" spans="1:22" ht="11.25" customHeight="1" x14ac:dyDescent="0.15">
      <c r="A221" s="337" t="s">
        <v>736</v>
      </c>
      <c r="B221" s="506" t="s">
        <v>408</v>
      </c>
      <c r="C221" s="349" t="s">
        <v>406</v>
      </c>
      <c r="D221" s="300" t="s">
        <v>54</v>
      </c>
      <c r="E221" s="316"/>
      <c r="F221" s="316"/>
      <c r="G221" s="316"/>
      <c r="H221" s="317">
        <f t="shared" si="75"/>
        <v>0</v>
      </c>
      <c r="I221" s="311"/>
      <c r="J221" s="311"/>
      <c r="K221" s="311"/>
      <c r="L221" s="317">
        <f t="shared" si="76"/>
        <v>0</v>
      </c>
      <c r="M221" s="319"/>
      <c r="N221" s="319"/>
      <c r="O221" s="319"/>
      <c r="P221" s="319">
        <f>0</f>
        <v>0</v>
      </c>
      <c r="Q221" s="319"/>
      <c r="R221" s="317">
        <f t="shared" si="72"/>
        <v>0</v>
      </c>
      <c r="S221" s="472">
        <f>IF(Таблица1001!$I$9=0,0,(H221*1000/Таблица1001!$I$9))</f>
        <v>0</v>
      </c>
      <c r="T221" s="472">
        <f>IF(Таблица1001!$I$9=0,0,(M221*1000/Таблица1001!$I$9))</f>
        <v>0</v>
      </c>
      <c r="U221" s="472">
        <f>IF(Таблица1001!$I$9=0,0,(R221*1000/Таблица1001!$I$9))</f>
        <v>0</v>
      </c>
      <c r="V221" s="472">
        <f t="shared" si="78"/>
        <v>0</v>
      </c>
    </row>
    <row r="222" spans="1:22" ht="11.25" customHeight="1" x14ac:dyDescent="0.15">
      <c r="A222" s="337" t="s">
        <v>737</v>
      </c>
      <c r="B222" s="506" t="s">
        <v>409</v>
      </c>
      <c r="C222" s="349" t="s">
        <v>407</v>
      </c>
      <c r="D222" s="300" t="s">
        <v>784</v>
      </c>
      <c r="E222" s="316"/>
      <c r="F222" s="316"/>
      <c r="G222" s="316"/>
      <c r="H222" s="317">
        <f t="shared" si="75"/>
        <v>0</v>
      </c>
      <c r="I222" s="311"/>
      <c r="J222" s="311"/>
      <c r="K222" s="311"/>
      <c r="L222" s="317">
        <f t="shared" si="76"/>
        <v>0</v>
      </c>
      <c r="M222" s="319"/>
      <c r="N222" s="319"/>
      <c r="O222" s="319"/>
      <c r="P222" s="319">
        <f>0</f>
        <v>0</v>
      </c>
      <c r="Q222" s="319"/>
      <c r="R222" s="317">
        <f t="shared" si="72"/>
        <v>0</v>
      </c>
      <c r="S222" s="472">
        <f>IF(Таблица1001!$I$9=0,0,(H222*1000/Таблица1001!$I$9))</f>
        <v>0</v>
      </c>
      <c r="T222" s="472">
        <f>IF(Таблица1001!$I$9=0,0,(M222*1000/Таблица1001!$I$9))</f>
        <v>0</v>
      </c>
      <c r="U222" s="472">
        <f>IF(Таблица1001!$I$9=0,0,(R222*1000/Таблица1001!$I$9))</f>
        <v>0</v>
      </c>
      <c r="V222" s="472">
        <f t="shared" si="78"/>
        <v>0</v>
      </c>
    </row>
    <row r="223" spans="1:22" ht="11.25" customHeight="1" x14ac:dyDescent="0.15">
      <c r="A223" s="337" t="s">
        <v>617</v>
      </c>
      <c r="B223" s="506" t="s">
        <v>410</v>
      </c>
      <c r="C223" s="349" t="s">
        <v>467</v>
      </c>
      <c r="D223" s="300" t="s">
        <v>55</v>
      </c>
      <c r="E223" s="316"/>
      <c r="F223" s="316"/>
      <c r="G223" s="316"/>
      <c r="H223" s="317">
        <f t="shared" si="75"/>
        <v>0</v>
      </c>
      <c r="I223" s="311"/>
      <c r="J223" s="311"/>
      <c r="K223" s="311"/>
      <c r="L223" s="317">
        <f t="shared" si="76"/>
        <v>0</v>
      </c>
      <c r="M223" s="319"/>
      <c r="N223" s="319"/>
      <c r="O223" s="319"/>
      <c r="P223" s="319">
        <f>0</f>
        <v>0</v>
      </c>
      <c r="Q223" s="319"/>
      <c r="R223" s="317">
        <f t="shared" si="72"/>
        <v>0</v>
      </c>
      <c r="S223" s="472">
        <f>IF(Таблица1001!$I$9=0,0,(H223*1000/Таблица1001!$I$9))</f>
        <v>0</v>
      </c>
      <c r="T223" s="472">
        <f>IF(Таблица1001!$I$9=0,0,(M223*1000/Таблица1001!$I$9))</f>
        <v>0</v>
      </c>
      <c r="U223" s="472">
        <f>IF(Таблица1001!$I$9=0,0,(R223*1000/Таблица1001!$I$9))</f>
        <v>0</v>
      </c>
      <c r="V223" s="472">
        <f t="shared" si="78"/>
        <v>0</v>
      </c>
    </row>
    <row r="224" spans="1:22" x14ac:dyDescent="0.15">
      <c r="A224" s="337" t="s">
        <v>123</v>
      </c>
      <c r="B224" s="506" t="s">
        <v>469</v>
      </c>
      <c r="C224" s="349" t="s">
        <v>1493</v>
      </c>
      <c r="D224" s="300" t="s">
        <v>561</v>
      </c>
      <c r="E224" s="316"/>
      <c r="F224" s="316"/>
      <c r="G224" s="316"/>
      <c r="H224" s="317">
        <f t="shared" si="75"/>
        <v>0</v>
      </c>
      <c r="I224" s="311"/>
      <c r="J224" s="311"/>
      <c r="K224" s="311"/>
      <c r="L224" s="317">
        <f t="shared" si="76"/>
        <v>0</v>
      </c>
      <c r="M224" s="319"/>
      <c r="N224" s="319"/>
      <c r="O224" s="319"/>
      <c r="P224" s="319">
        <f>0</f>
        <v>0</v>
      </c>
      <c r="Q224" s="319"/>
      <c r="R224" s="317">
        <f t="shared" si="72"/>
        <v>0</v>
      </c>
      <c r="S224" s="472">
        <f>IF(Таблица1001!$I$9=0,0,(H224*1000/Таблица1001!$I$9))</f>
        <v>0</v>
      </c>
      <c r="T224" s="472">
        <f>IF(Таблица1001!$I$9=0,0,(M224*1000/Таблица1001!$I$9))</f>
        <v>0</v>
      </c>
      <c r="U224" s="472">
        <f>IF(Таблица1001!$I$9=0,0,(R224*1000/Таблица1001!$I$9))</f>
        <v>0</v>
      </c>
      <c r="V224" s="472">
        <f>IF(M224=0,0,N224*100/M224)</f>
        <v>0</v>
      </c>
    </row>
    <row r="225" spans="1:22" x14ac:dyDescent="0.15">
      <c r="A225" s="337" t="s">
        <v>1491</v>
      </c>
      <c r="B225" s="506" t="s">
        <v>1492</v>
      </c>
      <c r="C225" s="349" t="s">
        <v>1773</v>
      </c>
      <c r="D225" s="300"/>
      <c r="E225" s="316"/>
      <c r="F225" s="316"/>
      <c r="G225" s="316"/>
      <c r="H225" s="317">
        <f t="shared" si="75"/>
        <v>0</v>
      </c>
      <c r="I225" s="311"/>
      <c r="J225" s="311"/>
      <c r="K225" s="311"/>
      <c r="L225" s="317">
        <f t="shared" si="76"/>
        <v>0</v>
      </c>
      <c r="M225" s="319"/>
      <c r="N225" s="319"/>
      <c r="O225" s="319"/>
      <c r="P225" s="319">
        <f>0</f>
        <v>0</v>
      </c>
      <c r="Q225" s="319"/>
      <c r="R225" s="317">
        <f t="shared" si="72"/>
        <v>0</v>
      </c>
      <c r="S225" s="472">
        <f>IF(Таблица1001!$I$9=0,0,(H225*1000/Таблица1001!$I$9))</f>
        <v>0</v>
      </c>
      <c r="T225" s="472">
        <f>IF(Таблица1001!$I$9=0,0,(M225*1000/Таблица1001!$I$9))</f>
        <v>0</v>
      </c>
      <c r="U225" s="472">
        <f>IF(Таблица1001!$I$9=0,0,(R225*1000/Таблица1001!$I$9))</f>
        <v>0</v>
      </c>
      <c r="V225" s="472">
        <f t="shared" ref="V225:V266" si="83">IF(M225=0,0,N225*100/M225)</f>
        <v>0</v>
      </c>
    </row>
    <row r="226" spans="1:22" x14ac:dyDescent="0.15">
      <c r="A226" s="337" t="s">
        <v>738</v>
      </c>
      <c r="B226" s="506" t="s">
        <v>246</v>
      </c>
      <c r="C226" s="349" t="s">
        <v>99</v>
      </c>
      <c r="D226" s="300" t="s">
        <v>56</v>
      </c>
      <c r="E226" s="316"/>
      <c r="F226" s="316"/>
      <c r="G226" s="316"/>
      <c r="H226" s="317">
        <f t="shared" si="75"/>
        <v>0</v>
      </c>
      <c r="I226" s="311"/>
      <c r="J226" s="311"/>
      <c r="K226" s="311"/>
      <c r="L226" s="317">
        <f t="shared" si="76"/>
        <v>0</v>
      </c>
      <c r="M226" s="319"/>
      <c r="N226" s="319"/>
      <c r="O226" s="319"/>
      <c r="P226" s="319">
        <f>0</f>
        <v>0</v>
      </c>
      <c r="Q226" s="319"/>
      <c r="R226" s="317">
        <f t="shared" si="72"/>
        <v>0</v>
      </c>
      <c r="S226" s="472">
        <f>IF(Таблица1001!$I$9=0,0,(H226*1000/Таблица1001!$I$9))</f>
        <v>0</v>
      </c>
      <c r="T226" s="472">
        <f>IF(Таблица1001!$I$9=0,0,(M226*1000/Таблица1001!$I$9))</f>
        <v>0</v>
      </c>
      <c r="U226" s="472">
        <f>IF(Таблица1001!$I$9=0,0,(R226*1000/Таблица1001!$I$9))</f>
        <v>0</v>
      </c>
      <c r="V226" s="472">
        <f t="shared" si="83"/>
        <v>0</v>
      </c>
    </row>
    <row r="227" spans="1:22" ht="12" customHeight="1" x14ac:dyDescent="0.15">
      <c r="A227" s="337" t="s">
        <v>916</v>
      </c>
      <c r="B227" s="506" t="s">
        <v>917</v>
      </c>
      <c r="C227" s="349" t="s">
        <v>918</v>
      </c>
      <c r="D227" s="300" t="s">
        <v>919</v>
      </c>
      <c r="E227" s="316"/>
      <c r="F227" s="316"/>
      <c r="G227" s="316"/>
      <c r="H227" s="317">
        <f t="shared" si="75"/>
        <v>0</v>
      </c>
      <c r="I227" s="311"/>
      <c r="J227" s="311"/>
      <c r="K227" s="311"/>
      <c r="L227" s="317">
        <f t="shared" si="76"/>
        <v>0</v>
      </c>
      <c r="M227" s="319"/>
      <c r="N227" s="319"/>
      <c r="O227" s="319"/>
      <c r="P227" s="319">
        <f>0</f>
        <v>0</v>
      </c>
      <c r="Q227" s="319"/>
      <c r="R227" s="317">
        <f t="shared" si="72"/>
        <v>0</v>
      </c>
      <c r="S227" s="472">
        <f>IF(Таблица1001!$I$9=0,0,(H227*1000/Таблица1001!$I$9))</f>
        <v>0</v>
      </c>
      <c r="T227" s="472">
        <f>IF(Таблица1001!$I$9=0,0,(M227*1000/Таблица1001!$I$9))</f>
        <v>0</v>
      </c>
      <c r="U227" s="472">
        <f>IF(Таблица1001!$I$9=0,0,(R227*1000/Таблица1001!$I$9))</f>
        <v>0</v>
      </c>
      <c r="V227" s="472">
        <f t="shared" si="83"/>
        <v>0</v>
      </c>
    </row>
    <row r="228" spans="1:22" ht="12" customHeight="1" x14ac:dyDescent="0.15">
      <c r="A228" s="337" t="s">
        <v>466</v>
      </c>
      <c r="B228" s="506" t="s">
        <v>247</v>
      </c>
      <c r="C228" s="349" t="s">
        <v>100</v>
      </c>
      <c r="D228" s="300" t="s">
        <v>468</v>
      </c>
      <c r="E228" s="316"/>
      <c r="F228" s="316"/>
      <c r="G228" s="316"/>
      <c r="H228" s="317">
        <f t="shared" si="75"/>
        <v>0</v>
      </c>
      <c r="I228" s="311"/>
      <c r="J228" s="311"/>
      <c r="K228" s="311"/>
      <c r="L228" s="317">
        <f t="shared" si="76"/>
        <v>0</v>
      </c>
      <c r="M228" s="319"/>
      <c r="N228" s="319"/>
      <c r="O228" s="319"/>
      <c r="P228" s="319">
        <f>0</f>
        <v>0</v>
      </c>
      <c r="Q228" s="319"/>
      <c r="R228" s="317">
        <f t="shared" si="72"/>
        <v>0</v>
      </c>
      <c r="S228" s="472">
        <f>IF(Таблица1001!$I$9=0,0,(H228*1000/Таблица1001!$I$9))</f>
        <v>0</v>
      </c>
      <c r="T228" s="472">
        <f>IF(Таблица1001!$I$9=0,0,(M228*1000/Таблица1001!$I$9))</f>
        <v>0</v>
      </c>
      <c r="U228" s="472">
        <f>IF(Таблица1001!$I$9=0,0,(R228*1000/Таблица1001!$I$9))</f>
        <v>0</v>
      </c>
      <c r="V228" s="472">
        <f t="shared" si="83"/>
        <v>0</v>
      </c>
    </row>
    <row r="229" spans="1:22" ht="12" customHeight="1" x14ac:dyDescent="0.15">
      <c r="A229" s="632" t="s">
        <v>1774</v>
      </c>
      <c r="B229" s="590" t="s">
        <v>1775</v>
      </c>
      <c r="C229" s="631" t="s">
        <v>1776</v>
      </c>
      <c r="D229" s="630" t="s">
        <v>1777</v>
      </c>
      <c r="E229" s="627"/>
      <c r="F229" s="627"/>
      <c r="G229" s="627"/>
      <c r="H229" s="610">
        <f t="shared" si="75"/>
        <v>0</v>
      </c>
      <c r="I229" s="628"/>
      <c r="J229" s="628"/>
      <c r="K229" s="628"/>
      <c r="L229" s="610">
        <f t="shared" si="76"/>
        <v>0</v>
      </c>
      <c r="M229" s="629"/>
      <c r="N229" s="629"/>
      <c r="O229" s="629"/>
      <c r="P229" s="629">
        <f>0</f>
        <v>0</v>
      </c>
      <c r="Q229" s="629"/>
      <c r="R229" s="610">
        <f t="shared" ref="R229" si="84">L229-Q229</f>
        <v>0</v>
      </c>
      <c r="S229" s="614">
        <f>IF(Таблица1001!$I$9=0,0,(H229*1000/Таблица1001!$I$9))</f>
        <v>0</v>
      </c>
      <c r="T229" s="614">
        <f>IF(Таблица1001!$I$9=0,0,(M229*1000/Таблица1001!$I$9))</f>
        <v>0</v>
      </c>
      <c r="U229" s="614">
        <f>IF(Таблица1001!$I$9=0,0,(R229*1000/Таблица1001!$I$9))</f>
        <v>0</v>
      </c>
      <c r="V229" s="614">
        <f t="shared" ref="V229" si="85">IF(M229=0,0,N229*100/M229)</f>
        <v>0</v>
      </c>
    </row>
    <row r="230" spans="1:22" ht="12" customHeight="1" x14ac:dyDescent="0.15">
      <c r="A230" s="337" t="s">
        <v>627</v>
      </c>
      <c r="B230" s="506" t="s">
        <v>259</v>
      </c>
      <c r="C230" s="349" t="s">
        <v>128</v>
      </c>
      <c r="D230" s="300" t="s">
        <v>920</v>
      </c>
      <c r="E230" s="316"/>
      <c r="F230" s="316"/>
      <c r="G230" s="316"/>
      <c r="H230" s="317">
        <f t="shared" si="75"/>
        <v>0</v>
      </c>
      <c r="I230" s="311"/>
      <c r="J230" s="311"/>
      <c r="K230" s="311"/>
      <c r="L230" s="317">
        <f t="shared" si="76"/>
        <v>0</v>
      </c>
      <c r="M230" s="319"/>
      <c r="N230" s="319"/>
      <c r="O230" s="319"/>
      <c r="P230" s="319">
        <f>0</f>
        <v>0</v>
      </c>
      <c r="Q230" s="319"/>
      <c r="R230" s="317">
        <f t="shared" si="72"/>
        <v>0</v>
      </c>
      <c r="S230" s="472">
        <f>IF(Таблица1001!$I$9=0,0,(H230*1000/Таблица1001!$I$9))</f>
        <v>0</v>
      </c>
      <c r="T230" s="472">
        <f>IF(Таблица1001!$I$9=0,0,(M230*1000/Таблица1001!$I$9))</f>
        <v>0</v>
      </c>
      <c r="U230" s="472">
        <f>IF(Таблица1001!$I$9=0,0,(R230*1000/Таблица1001!$I$9))</f>
        <v>0</v>
      </c>
      <c r="V230" s="472">
        <f t="shared" si="83"/>
        <v>0</v>
      </c>
    </row>
    <row r="231" spans="1:22" ht="12" customHeight="1" x14ac:dyDescent="0.15">
      <c r="A231" s="337" t="s">
        <v>921</v>
      </c>
      <c r="B231" s="506" t="s">
        <v>922</v>
      </c>
      <c r="C231" s="349" t="s">
        <v>924</v>
      </c>
      <c r="D231" s="300" t="s">
        <v>923</v>
      </c>
      <c r="E231" s="316"/>
      <c r="F231" s="316"/>
      <c r="G231" s="316"/>
      <c r="H231" s="317">
        <f t="shared" si="75"/>
        <v>0</v>
      </c>
      <c r="I231" s="311"/>
      <c r="J231" s="311"/>
      <c r="K231" s="311"/>
      <c r="L231" s="317">
        <f t="shared" si="76"/>
        <v>0</v>
      </c>
      <c r="M231" s="319"/>
      <c r="N231" s="319"/>
      <c r="O231" s="319"/>
      <c r="P231" s="319">
        <f>0</f>
        <v>0</v>
      </c>
      <c r="Q231" s="319"/>
      <c r="R231" s="317">
        <f t="shared" si="72"/>
        <v>0</v>
      </c>
      <c r="S231" s="472">
        <f>IF(Таблица1001!$I$9=0,0,(H231*1000/Таблица1001!$I$9))</f>
        <v>0</v>
      </c>
      <c r="T231" s="472">
        <f>IF(Таблица1001!$I$9=0,0,(M231*1000/Таблица1001!$I$9))</f>
        <v>0</v>
      </c>
      <c r="U231" s="472">
        <f>IF(Таблица1001!$I$9=0,0,(R231*1000/Таблица1001!$I$9))</f>
        <v>0</v>
      </c>
      <c r="V231" s="472">
        <f t="shared" si="83"/>
        <v>0</v>
      </c>
    </row>
    <row r="232" spans="1:22" x14ac:dyDescent="0.15">
      <c r="A232" s="337" t="s">
        <v>739</v>
      </c>
      <c r="B232" s="506" t="s">
        <v>268</v>
      </c>
      <c r="C232" s="349" t="s">
        <v>129</v>
      </c>
      <c r="D232" s="300" t="s">
        <v>925</v>
      </c>
      <c r="E232" s="316"/>
      <c r="F232" s="316"/>
      <c r="G232" s="316"/>
      <c r="H232" s="317">
        <f t="shared" si="75"/>
        <v>0</v>
      </c>
      <c r="I232" s="311"/>
      <c r="J232" s="311"/>
      <c r="K232" s="311"/>
      <c r="L232" s="317">
        <f t="shared" si="76"/>
        <v>0</v>
      </c>
      <c r="M232" s="319"/>
      <c r="N232" s="319"/>
      <c r="O232" s="319"/>
      <c r="P232" s="319">
        <f>0</f>
        <v>0</v>
      </c>
      <c r="Q232" s="319"/>
      <c r="R232" s="317">
        <f t="shared" si="72"/>
        <v>0</v>
      </c>
      <c r="S232" s="472">
        <f>IF(Таблица1001!$I$9=0,0,(H232*1000/Таблица1001!$I$9))</f>
        <v>0</v>
      </c>
      <c r="T232" s="472">
        <f>IF(Таблица1001!$I$9=0,0,(M232*1000/Таблица1001!$I$9))</f>
        <v>0</v>
      </c>
      <c r="U232" s="472">
        <f>IF(Таблица1001!$I$9=0,0,(R232*1000/Таблица1001!$I$9))</f>
        <v>0</v>
      </c>
      <c r="V232" s="472">
        <f t="shared" si="83"/>
        <v>0</v>
      </c>
    </row>
    <row r="233" spans="1:22" x14ac:dyDescent="0.15">
      <c r="A233" s="337" t="s">
        <v>404</v>
      </c>
      <c r="B233" s="506" t="s">
        <v>629</v>
      </c>
      <c r="C233" s="349" t="s">
        <v>628</v>
      </c>
      <c r="D233" s="300" t="s">
        <v>785</v>
      </c>
      <c r="E233" s="316"/>
      <c r="F233" s="316"/>
      <c r="G233" s="316"/>
      <c r="H233" s="317">
        <f t="shared" si="75"/>
        <v>0</v>
      </c>
      <c r="I233" s="311"/>
      <c r="J233" s="311"/>
      <c r="K233" s="311"/>
      <c r="L233" s="317">
        <f t="shared" si="76"/>
        <v>0</v>
      </c>
      <c r="M233" s="319"/>
      <c r="N233" s="319"/>
      <c r="O233" s="319"/>
      <c r="P233" s="319">
        <f>0</f>
        <v>0</v>
      </c>
      <c r="Q233" s="319"/>
      <c r="R233" s="317">
        <f t="shared" si="72"/>
        <v>0</v>
      </c>
      <c r="S233" s="472">
        <f>IF(Таблица1001!$I$9=0,0,(H233*1000/Таблица1001!$I$9))</f>
        <v>0</v>
      </c>
      <c r="T233" s="472">
        <f>IF(Таблица1001!$I$9=0,0,(M233*1000/Таблица1001!$I$9))</f>
        <v>0</v>
      </c>
      <c r="U233" s="472">
        <f>IF(Таблица1001!$I$9=0,0,(R233*1000/Таблица1001!$I$9))</f>
        <v>0</v>
      </c>
      <c r="V233" s="472">
        <f t="shared" si="83"/>
        <v>0</v>
      </c>
    </row>
    <row r="234" spans="1:22" x14ac:dyDescent="0.15">
      <c r="A234" s="338" t="s">
        <v>1636</v>
      </c>
      <c r="B234" s="506" t="s">
        <v>631</v>
      </c>
      <c r="C234" s="362" t="s">
        <v>630</v>
      </c>
      <c r="D234" s="348" t="s">
        <v>1638</v>
      </c>
      <c r="E234" s="365"/>
      <c r="F234" s="365"/>
      <c r="G234" s="365"/>
      <c r="H234" s="317">
        <f t="shared" si="75"/>
        <v>0</v>
      </c>
      <c r="I234" s="367"/>
      <c r="J234" s="367"/>
      <c r="K234" s="367"/>
      <c r="L234" s="317">
        <f t="shared" si="76"/>
        <v>0</v>
      </c>
      <c r="M234" s="369"/>
      <c r="N234" s="369"/>
      <c r="O234" s="370">
        <f>0</f>
        <v>0</v>
      </c>
      <c r="P234" s="369">
        <f>0</f>
        <v>0</v>
      </c>
      <c r="Q234" s="369"/>
      <c r="R234" s="368">
        <f>L234-Q234</f>
        <v>0</v>
      </c>
      <c r="S234" s="472">
        <f>IF(Таблица1001!$I$9=0,0,(H234*1000/Таблица1001!$I$9))</f>
        <v>0</v>
      </c>
      <c r="T234" s="472">
        <f>IF(Таблица1001!$I$9=0,0,(M234*1000/Таблица1001!$I$9))</f>
        <v>0</v>
      </c>
      <c r="U234" s="472">
        <f>IF(Таблица1001!$I$9=0,0,(R234*1000/Таблица1001!$I$9))</f>
        <v>0</v>
      </c>
      <c r="V234" s="472">
        <f t="shared" si="83"/>
        <v>0</v>
      </c>
    </row>
    <row r="235" spans="1:22" x14ac:dyDescent="0.15">
      <c r="A235" s="333" t="s">
        <v>1637</v>
      </c>
      <c r="B235" s="507" t="s">
        <v>1641</v>
      </c>
      <c r="C235" s="334" t="s">
        <v>1640</v>
      </c>
      <c r="D235" s="335" t="s">
        <v>1639</v>
      </c>
      <c r="E235" s="365"/>
      <c r="F235" s="365"/>
      <c r="G235" s="365"/>
      <c r="H235" s="366">
        <f>I235+J235+K235</f>
        <v>0</v>
      </c>
      <c r="I235" s="367"/>
      <c r="J235" s="367"/>
      <c r="K235" s="367"/>
      <c r="L235" s="368">
        <f>G235+N235</f>
        <v>0</v>
      </c>
      <c r="M235" s="369"/>
      <c r="N235" s="369"/>
      <c r="O235" s="369"/>
      <c r="P235" s="370">
        <f>0</f>
        <v>0</v>
      </c>
      <c r="Q235" s="369"/>
      <c r="R235" s="368">
        <f>L235-Q235</f>
        <v>0</v>
      </c>
      <c r="S235" s="472">
        <f>IF(Таблица1001!$I$9=0,0,(H235*1000/Таблица1001!$I$9))</f>
        <v>0</v>
      </c>
      <c r="T235" s="472">
        <f>IF(Таблица1001!$I$9=0,0,(M235*1000/Таблица1001!$I$9))</f>
        <v>0</v>
      </c>
      <c r="U235" s="472">
        <f>IF(Таблица1001!$I$9=0,0,(R235*1000/Таблица1001!$I$9))</f>
        <v>0</v>
      </c>
      <c r="V235" s="472">
        <f t="shared" si="83"/>
        <v>0</v>
      </c>
    </row>
    <row r="236" spans="1:22" x14ac:dyDescent="0.15">
      <c r="A236" s="337" t="s">
        <v>1494</v>
      </c>
      <c r="B236" s="506" t="s">
        <v>1495</v>
      </c>
      <c r="C236" s="349" t="s">
        <v>1496</v>
      </c>
      <c r="D236" s="300"/>
      <c r="E236" s="316"/>
      <c r="F236" s="316"/>
      <c r="G236" s="316"/>
      <c r="H236" s="317">
        <f t="shared" si="75"/>
        <v>0</v>
      </c>
      <c r="I236" s="311"/>
      <c r="J236" s="311"/>
      <c r="K236" s="311"/>
      <c r="L236" s="317">
        <f t="shared" si="76"/>
        <v>0</v>
      </c>
      <c r="M236" s="319"/>
      <c r="N236" s="319"/>
      <c r="O236" s="319"/>
      <c r="P236" s="319">
        <f>0</f>
        <v>0</v>
      </c>
      <c r="Q236" s="319"/>
      <c r="R236" s="317">
        <f t="shared" si="72"/>
        <v>0</v>
      </c>
      <c r="S236" s="472">
        <f>IF(Таблица1001!$I$9=0,0,(H236*1000/Таблица1001!$I$9))</f>
        <v>0</v>
      </c>
      <c r="T236" s="472">
        <f>IF(Таблица1001!$I$9=0,0,(M236*1000/Таблица1001!$I$9))</f>
        <v>0</v>
      </c>
      <c r="U236" s="472">
        <f>IF(Таблица1001!$I$9=0,0,(R236*1000/Таблица1001!$I$9))</f>
        <v>0</v>
      </c>
      <c r="V236" s="472">
        <f t="shared" si="83"/>
        <v>0</v>
      </c>
    </row>
    <row r="237" spans="1:22" s="119" customFormat="1" x14ac:dyDescent="0.15">
      <c r="A237" s="336" t="s">
        <v>740</v>
      </c>
      <c r="B237" s="99" t="s">
        <v>248</v>
      </c>
      <c r="C237" s="355" t="s">
        <v>124</v>
      </c>
      <c r="D237" s="341" t="s">
        <v>57</v>
      </c>
      <c r="E237" s="317">
        <f>E238+E239+E240+E241+E242+E243+E244+E245+E247+E248+E249+E250+E251</f>
        <v>0</v>
      </c>
      <c r="F237" s="317">
        <f t="shared" ref="F237:Q237" si="86">F238+F239+F240+F241+F242+F243+F244+F245+F247+F248+F249+F250+F251</f>
        <v>0</v>
      </c>
      <c r="G237" s="317">
        <f t="shared" si="86"/>
        <v>0</v>
      </c>
      <c r="H237" s="317">
        <f t="shared" si="86"/>
        <v>0</v>
      </c>
      <c r="I237" s="317">
        <f t="shared" si="86"/>
        <v>0</v>
      </c>
      <c r="J237" s="317">
        <f t="shared" si="86"/>
        <v>0</v>
      </c>
      <c r="K237" s="317">
        <f t="shared" si="86"/>
        <v>0</v>
      </c>
      <c r="L237" s="317">
        <f t="shared" si="86"/>
        <v>0</v>
      </c>
      <c r="M237" s="317">
        <f t="shared" si="86"/>
        <v>0</v>
      </c>
      <c r="N237" s="317">
        <f t="shared" si="86"/>
        <v>0</v>
      </c>
      <c r="O237" s="317">
        <f t="shared" si="86"/>
        <v>0</v>
      </c>
      <c r="P237" s="319">
        <f>0</f>
        <v>0</v>
      </c>
      <c r="Q237" s="317">
        <f t="shared" si="86"/>
        <v>0</v>
      </c>
      <c r="R237" s="317">
        <f t="shared" si="72"/>
        <v>0</v>
      </c>
      <c r="S237" s="472">
        <f>IF(Таблица1001!$I$9=0,0,(H237*1000/Таблица1001!$I$9))</f>
        <v>0</v>
      </c>
      <c r="T237" s="472">
        <f>IF(Таблица1001!$I$9=0,0,(M237*1000/Таблица1001!$I$9))</f>
        <v>0</v>
      </c>
      <c r="U237" s="472">
        <f>IF(Таблица1001!$I$9=0,0,(R237*1000/Таблица1001!$I$9))</f>
        <v>0</v>
      </c>
      <c r="V237" s="472">
        <f t="shared" si="83"/>
        <v>0</v>
      </c>
    </row>
    <row r="238" spans="1:22" ht="21" x14ac:dyDescent="0.15">
      <c r="A238" s="337" t="s">
        <v>741</v>
      </c>
      <c r="B238" s="506" t="s">
        <v>249</v>
      </c>
      <c r="C238" s="349" t="s">
        <v>101</v>
      </c>
      <c r="D238" s="300" t="s">
        <v>926</v>
      </c>
      <c r="E238" s="316"/>
      <c r="F238" s="316"/>
      <c r="G238" s="316"/>
      <c r="H238" s="317">
        <f t="shared" si="75"/>
        <v>0</v>
      </c>
      <c r="I238" s="311"/>
      <c r="J238" s="311"/>
      <c r="K238" s="311"/>
      <c r="L238" s="317">
        <f t="shared" ref="L238:L242" si="87">G238+N238</f>
        <v>0</v>
      </c>
      <c r="M238" s="319"/>
      <c r="N238" s="319"/>
      <c r="O238" s="319"/>
      <c r="P238" s="319">
        <f>0</f>
        <v>0</v>
      </c>
      <c r="Q238" s="319"/>
      <c r="R238" s="317">
        <f t="shared" si="72"/>
        <v>0</v>
      </c>
      <c r="S238" s="472">
        <f>IF(Таблица1001!$I$9=0,0,(H238*1000/Таблица1001!$I$9))</f>
        <v>0</v>
      </c>
      <c r="T238" s="472">
        <f>IF(Таблица1001!$I$9=0,0,(M238*1000/Таблица1001!$I$9))</f>
        <v>0</v>
      </c>
      <c r="U238" s="472">
        <f>IF(Таблица1001!$I$9=0,0,(R238*1000/Таблица1001!$I$9))</f>
        <v>0</v>
      </c>
      <c r="V238" s="472">
        <f t="shared" si="83"/>
        <v>0</v>
      </c>
    </row>
    <row r="239" spans="1:22" x14ac:dyDescent="0.15">
      <c r="A239" s="337" t="s">
        <v>47</v>
      </c>
      <c r="B239" s="506" t="s">
        <v>250</v>
      </c>
      <c r="C239" s="349" t="s">
        <v>102</v>
      </c>
      <c r="D239" s="300" t="s">
        <v>58</v>
      </c>
      <c r="E239" s="316"/>
      <c r="F239" s="316"/>
      <c r="G239" s="316"/>
      <c r="H239" s="317">
        <f t="shared" si="75"/>
        <v>0</v>
      </c>
      <c r="I239" s="311"/>
      <c r="J239" s="311"/>
      <c r="K239" s="311"/>
      <c r="L239" s="317">
        <f t="shared" si="87"/>
        <v>0</v>
      </c>
      <c r="M239" s="319"/>
      <c r="N239" s="319"/>
      <c r="O239" s="319"/>
      <c r="P239" s="319">
        <f>0</f>
        <v>0</v>
      </c>
      <c r="Q239" s="319"/>
      <c r="R239" s="317">
        <f t="shared" si="72"/>
        <v>0</v>
      </c>
      <c r="S239" s="472">
        <f>IF(Таблица1001!$I$9=0,0,(H239*1000/Таблица1001!$I$9))</f>
        <v>0</v>
      </c>
      <c r="T239" s="472">
        <f>IF(Таблица1001!$I$9=0,0,(M239*1000/Таблица1001!$I$9))</f>
        <v>0</v>
      </c>
      <c r="U239" s="472">
        <f>IF(Таблица1001!$I$9=0,0,(R239*1000/Таблица1001!$I$9))</f>
        <v>0</v>
      </c>
      <c r="V239" s="472">
        <f t="shared" si="83"/>
        <v>0</v>
      </c>
    </row>
    <row r="240" spans="1:22" x14ac:dyDescent="0.15">
      <c r="A240" s="337" t="s">
        <v>48</v>
      </c>
      <c r="B240" s="506" t="s">
        <v>251</v>
      </c>
      <c r="C240" s="349" t="s">
        <v>103</v>
      </c>
      <c r="D240" s="300" t="s">
        <v>656</v>
      </c>
      <c r="E240" s="316"/>
      <c r="F240" s="316"/>
      <c r="G240" s="316"/>
      <c r="H240" s="317">
        <f t="shared" si="75"/>
        <v>0</v>
      </c>
      <c r="I240" s="311"/>
      <c r="J240" s="311"/>
      <c r="K240" s="311"/>
      <c r="L240" s="317">
        <f t="shared" si="87"/>
        <v>0</v>
      </c>
      <c r="M240" s="319"/>
      <c r="N240" s="319"/>
      <c r="O240" s="319"/>
      <c r="P240" s="319">
        <f>0</f>
        <v>0</v>
      </c>
      <c r="Q240" s="319"/>
      <c r="R240" s="317">
        <f t="shared" si="72"/>
        <v>0</v>
      </c>
      <c r="S240" s="472">
        <f>IF(Таблица1001!$I$9=0,0,(H240*1000/Таблица1001!$I$9))</f>
        <v>0</v>
      </c>
      <c r="T240" s="472">
        <f>IF(Таблица1001!$I$9=0,0,(M240*1000/Таблица1001!$I$9))</f>
        <v>0</v>
      </c>
      <c r="U240" s="472">
        <f>IF(Таблица1001!$I$9=0,0,(R240*1000/Таблица1001!$I$9))</f>
        <v>0</v>
      </c>
      <c r="V240" s="472">
        <f t="shared" si="83"/>
        <v>0</v>
      </c>
    </row>
    <row r="241" spans="1:22" ht="21" x14ac:dyDescent="0.15">
      <c r="A241" s="337" t="s">
        <v>411</v>
      </c>
      <c r="B241" s="506" t="s">
        <v>252</v>
      </c>
      <c r="C241" s="349" t="s">
        <v>104</v>
      </c>
      <c r="D241" s="300" t="s">
        <v>657</v>
      </c>
      <c r="E241" s="316"/>
      <c r="F241" s="316"/>
      <c r="G241" s="316"/>
      <c r="H241" s="317">
        <f t="shared" si="75"/>
        <v>0</v>
      </c>
      <c r="I241" s="311"/>
      <c r="J241" s="311"/>
      <c r="K241" s="311"/>
      <c r="L241" s="317">
        <f t="shared" si="87"/>
        <v>0</v>
      </c>
      <c r="M241" s="319"/>
      <c r="N241" s="319"/>
      <c r="O241" s="319"/>
      <c r="P241" s="319">
        <f>0</f>
        <v>0</v>
      </c>
      <c r="Q241" s="319"/>
      <c r="R241" s="317">
        <f t="shared" si="72"/>
        <v>0</v>
      </c>
      <c r="S241" s="472">
        <f>IF(Таблица1001!$I$9=0,0,(H241*1000/Таблица1001!$I$9))</f>
        <v>0</v>
      </c>
      <c r="T241" s="472">
        <f>IF(Таблица1001!$I$9=0,0,(M241*1000/Таблица1001!$I$9))</f>
        <v>0</v>
      </c>
      <c r="U241" s="472">
        <f>IF(Таблица1001!$I$9=0,0,(R241*1000/Таблица1001!$I$9))</f>
        <v>0</v>
      </c>
      <c r="V241" s="472">
        <f t="shared" si="83"/>
        <v>0</v>
      </c>
    </row>
    <row r="242" spans="1:22" x14ac:dyDescent="0.15">
      <c r="A242" s="337" t="s">
        <v>742</v>
      </c>
      <c r="B242" s="506" t="s">
        <v>260</v>
      </c>
      <c r="C242" s="349" t="s">
        <v>107</v>
      </c>
      <c r="D242" s="300" t="s">
        <v>127</v>
      </c>
      <c r="E242" s="316"/>
      <c r="F242" s="316"/>
      <c r="G242" s="316"/>
      <c r="H242" s="317">
        <f t="shared" si="75"/>
        <v>0</v>
      </c>
      <c r="I242" s="311"/>
      <c r="J242" s="311"/>
      <c r="K242" s="311"/>
      <c r="L242" s="317">
        <f t="shared" si="87"/>
        <v>0</v>
      </c>
      <c r="M242" s="319"/>
      <c r="N242" s="319"/>
      <c r="O242" s="319"/>
      <c r="P242" s="319">
        <f>0</f>
        <v>0</v>
      </c>
      <c r="Q242" s="319"/>
      <c r="R242" s="317">
        <f t="shared" si="72"/>
        <v>0</v>
      </c>
      <c r="S242" s="472">
        <f>IF(Таблица1001!$I$9=0,0,(H242*1000/Таблица1001!$I$9))</f>
        <v>0</v>
      </c>
      <c r="T242" s="472">
        <f>IF(Таблица1001!$I$9=0,0,(M242*1000/Таблица1001!$I$9))</f>
        <v>0</v>
      </c>
      <c r="U242" s="472">
        <f>IF(Таблица1001!$I$9=0,0,(R242*1000/Таблица1001!$I$9))</f>
        <v>0</v>
      </c>
      <c r="V242" s="472">
        <f t="shared" si="83"/>
        <v>0</v>
      </c>
    </row>
    <row r="243" spans="1:22" x14ac:dyDescent="0.15">
      <c r="A243" s="337" t="s">
        <v>1057</v>
      </c>
      <c r="B243" s="506" t="s">
        <v>1055</v>
      </c>
      <c r="C243" s="349" t="s">
        <v>1056</v>
      </c>
      <c r="D243" s="300" t="s">
        <v>1076</v>
      </c>
      <c r="E243" s="316"/>
      <c r="F243" s="316"/>
      <c r="G243" s="316">
        <f>0</f>
        <v>0</v>
      </c>
      <c r="H243" s="317">
        <f>0</f>
        <v>0</v>
      </c>
      <c r="I243" s="311">
        <f>0</f>
        <v>0</v>
      </c>
      <c r="J243" s="311">
        <f>0</f>
        <v>0</v>
      </c>
      <c r="K243" s="311">
        <f>0</f>
        <v>0</v>
      </c>
      <c r="L243" s="317">
        <f>0</f>
        <v>0</v>
      </c>
      <c r="M243" s="319">
        <f>0</f>
        <v>0</v>
      </c>
      <c r="N243" s="319">
        <f>0</f>
        <v>0</v>
      </c>
      <c r="O243" s="319">
        <f>0</f>
        <v>0</v>
      </c>
      <c r="P243" s="319">
        <f>0</f>
        <v>0</v>
      </c>
      <c r="Q243" s="319">
        <f>0</f>
        <v>0</v>
      </c>
      <c r="R243" s="317">
        <f t="shared" si="72"/>
        <v>0</v>
      </c>
      <c r="S243" s="472">
        <f>IF(Таблица1001!$I$9=0,0,(H243*1000/Таблица1001!$I$9))</f>
        <v>0</v>
      </c>
      <c r="T243" s="472">
        <f>IF(Таблица1001!$I$9=0,0,(M243*1000/Таблица1001!$I$9))</f>
        <v>0</v>
      </c>
      <c r="U243" s="472">
        <f>IF(Таблица1001!$I$9=0,0,(R243*1000/Таблица1001!$I$9))</f>
        <v>0</v>
      </c>
      <c r="V243" s="472">
        <f t="shared" si="83"/>
        <v>0</v>
      </c>
    </row>
    <row r="244" spans="1:22" x14ac:dyDescent="0.15">
      <c r="A244" s="337" t="s">
        <v>743</v>
      </c>
      <c r="B244" s="506" t="s">
        <v>269</v>
      </c>
      <c r="C244" s="349" t="s">
        <v>130</v>
      </c>
      <c r="D244" s="300" t="s">
        <v>562</v>
      </c>
      <c r="E244" s="316"/>
      <c r="F244" s="316"/>
      <c r="G244" s="316"/>
      <c r="H244" s="317">
        <f t="shared" ref="H244:H249" si="88">I244+J244+K244</f>
        <v>0</v>
      </c>
      <c r="I244" s="311"/>
      <c r="J244" s="311"/>
      <c r="K244" s="311"/>
      <c r="L244" s="317">
        <f t="shared" ref="L244:L249" si="89">G244+N244</f>
        <v>0</v>
      </c>
      <c r="M244" s="319"/>
      <c r="N244" s="319"/>
      <c r="O244" s="319"/>
      <c r="P244" s="319">
        <f>0</f>
        <v>0</v>
      </c>
      <c r="Q244" s="319"/>
      <c r="R244" s="317">
        <f t="shared" si="72"/>
        <v>0</v>
      </c>
      <c r="S244" s="472">
        <f>IF(Таблица1001!$I$9=0,0,(H244*1000/Таблица1001!$I$9))</f>
        <v>0</v>
      </c>
      <c r="T244" s="472">
        <f>IF(Таблица1001!$I$9=0,0,(M244*1000/Таблица1001!$I$9))</f>
        <v>0</v>
      </c>
      <c r="U244" s="472">
        <f>IF(Таблица1001!$I$9=0,0,(R244*1000/Таблица1001!$I$9))</f>
        <v>0</v>
      </c>
      <c r="V244" s="472">
        <f t="shared" si="83"/>
        <v>0</v>
      </c>
    </row>
    <row r="245" spans="1:22" ht="21" x14ac:dyDescent="0.15">
      <c r="A245" s="337" t="s">
        <v>744</v>
      </c>
      <c r="B245" s="506" t="s">
        <v>563</v>
      </c>
      <c r="C245" s="349" t="s">
        <v>564</v>
      </c>
      <c r="D245" s="300" t="s">
        <v>927</v>
      </c>
      <c r="E245" s="316"/>
      <c r="F245" s="316"/>
      <c r="G245" s="316"/>
      <c r="H245" s="317">
        <f t="shared" si="88"/>
        <v>0</v>
      </c>
      <c r="I245" s="311"/>
      <c r="J245" s="311"/>
      <c r="K245" s="311"/>
      <c r="L245" s="317">
        <f t="shared" si="89"/>
        <v>0</v>
      </c>
      <c r="M245" s="319"/>
      <c r="N245" s="319"/>
      <c r="O245" s="319"/>
      <c r="P245" s="319">
        <f>0</f>
        <v>0</v>
      </c>
      <c r="Q245" s="319"/>
      <c r="R245" s="317">
        <f t="shared" si="72"/>
        <v>0</v>
      </c>
      <c r="S245" s="472">
        <f>IF(Таблица1001!$I$9=0,0,(H245*1000/Таблица1001!$I$9))</f>
        <v>0</v>
      </c>
      <c r="T245" s="472">
        <f>IF(Таблица1001!$I$9=0,0,(M245*1000/Таблица1001!$I$9))</f>
        <v>0</v>
      </c>
      <c r="U245" s="472">
        <f>IF(Таблица1001!$I$9=0,0,(R245*1000/Таблица1001!$I$9))</f>
        <v>0</v>
      </c>
      <c r="V245" s="472">
        <f t="shared" si="83"/>
        <v>0</v>
      </c>
    </row>
    <row r="246" spans="1:22" x14ac:dyDescent="0.15">
      <c r="A246" s="337" t="s">
        <v>928</v>
      </c>
      <c r="B246" s="506" t="s">
        <v>649</v>
      </c>
      <c r="C246" s="349" t="s">
        <v>647</v>
      </c>
      <c r="D246" s="300" t="s">
        <v>108</v>
      </c>
      <c r="E246" s="316"/>
      <c r="F246" s="316"/>
      <c r="G246" s="316"/>
      <c r="H246" s="317">
        <f t="shared" si="88"/>
        <v>0</v>
      </c>
      <c r="I246" s="311"/>
      <c r="J246" s="311"/>
      <c r="K246" s="311"/>
      <c r="L246" s="317">
        <f t="shared" si="89"/>
        <v>0</v>
      </c>
      <c r="M246" s="319"/>
      <c r="N246" s="319"/>
      <c r="O246" s="319"/>
      <c r="P246" s="319">
        <f>0</f>
        <v>0</v>
      </c>
      <c r="Q246" s="319"/>
      <c r="R246" s="317">
        <f t="shared" ref="R246:R266" si="90">L246-Q246</f>
        <v>0</v>
      </c>
      <c r="S246" s="472">
        <f>IF(Таблица1001!$I$9=0,0,(H246*1000/Таблица1001!$I$9))</f>
        <v>0</v>
      </c>
      <c r="T246" s="472">
        <f>IF(Таблица1001!$I$9=0,0,(M246*1000/Таблица1001!$I$9))</f>
        <v>0</v>
      </c>
      <c r="U246" s="472">
        <f>IF(Таблица1001!$I$9=0,0,(R246*1000/Таблица1001!$I$9))</f>
        <v>0</v>
      </c>
      <c r="V246" s="472">
        <f t="shared" si="83"/>
        <v>0</v>
      </c>
    </row>
    <row r="247" spans="1:22" x14ac:dyDescent="0.15">
      <c r="A247" s="337" t="s">
        <v>745</v>
      </c>
      <c r="B247" s="506" t="s">
        <v>612</v>
      </c>
      <c r="C247" s="349" t="s">
        <v>613</v>
      </c>
      <c r="D247" s="300" t="s">
        <v>565</v>
      </c>
      <c r="E247" s="316"/>
      <c r="F247" s="316"/>
      <c r="G247" s="316"/>
      <c r="H247" s="317">
        <f t="shared" si="88"/>
        <v>0</v>
      </c>
      <c r="I247" s="311"/>
      <c r="J247" s="311"/>
      <c r="K247" s="311"/>
      <c r="L247" s="317">
        <f t="shared" si="89"/>
        <v>0</v>
      </c>
      <c r="M247" s="319"/>
      <c r="N247" s="319"/>
      <c r="O247" s="319"/>
      <c r="P247" s="319">
        <f>0</f>
        <v>0</v>
      </c>
      <c r="Q247" s="319"/>
      <c r="R247" s="317">
        <f t="shared" si="90"/>
        <v>0</v>
      </c>
      <c r="S247" s="472">
        <f>IF(Таблица1001!$I$9=0,0,(H247*1000/Таблица1001!$I$9))</f>
        <v>0</v>
      </c>
      <c r="T247" s="472">
        <f>IF(Таблица1001!$I$9=0,0,(M247*1000/Таблица1001!$I$9))</f>
        <v>0</v>
      </c>
      <c r="U247" s="472">
        <f>IF(Таблица1001!$I$9=0,0,(R247*1000/Таблица1001!$I$9))</f>
        <v>0</v>
      </c>
      <c r="V247" s="472">
        <f t="shared" si="83"/>
        <v>0</v>
      </c>
    </row>
    <row r="248" spans="1:22" x14ac:dyDescent="0.15">
      <c r="A248" s="337" t="s">
        <v>746</v>
      </c>
      <c r="B248" s="506" t="s">
        <v>618</v>
      </c>
      <c r="C248" s="349" t="s">
        <v>619</v>
      </c>
      <c r="D248" s="300" t="s">
        <v>662</v>
      </c>
      <c r="E248" s="316"/>
      <c r="F248" s="316"/>
      <c r="G248" s="316"/>
      <c r="H248" s="317">
        <f t="shared" si="88"/>
        <v>0</v>
      </c>
      <c r="I248" s="311"/>
      <c r="J248" s="311"/>
      <c r="K248" s="311"/>
      <c r="L248" s="317">
        <f t="shared" si="89"/>
        <v>0</v>
      </c>
      <c r="M248" s="319"/>
      <c r="N248" s="319"/>
      <c r="O248" s="319"/>
      <c r="P248" s="319">
        <f>0</f>
        <v>0</v>
      </c>
      <c r="Q248" s="319"/>
      <c r="R248" s="317">
        <f t="shared" si="90"/>
        <v>0</v>
      </c>
      <c r="S248" s="472">
        <f>IF(Таблица1001!$I$9=0,0,(H248*1000/Таблица1001!$I$9))</f>
        <v>0</v>
      </c>
      <c r="T248" s="472">
        <f>IF(Таблица1001!$I$9=0,0,(M248*1000/Таблица1001!$I$9))</f>
        <v>0</v>
      </c>
      <c r="U248" s="472">
        <f>IF(Таблица1001!$I$9=0,0,(R248*1000/Таблица1001!$I$9))</f>
        <v>0</v>
      </c>
      <c r="V248" s="472">
        <f t="shared" si="83"/>
        <v>0</v>
      </c>
    </row>
    <row r="249" spans="1:22" x14ac:dyDescent="0.15">
      <c r="A249" s="337" t="s">
        <v>664</v>
      </c>
      <c r="B249" s="506" t="s">
        <v>650</v>
      </c>
      <c r="C249" s="349" t="s">
        <v>648</v>
      </c>
      <c r="D249" s="300" t="s">
        <v>614</v>
      </c>
      <c r="E249" s="316"/>
      <c r="F249" s="316"/>
      <c r="G249" s="316"/>
      <c r="H249" s="317">
        <f t="shared" si="88"/>
        <v>0</v>
      </c>
      <c r="I249" s="311">
        <f>0</f>
        <v>0</v>
      </c>
      <c r="J249" s="311"/>
      <c r="K249" s="311"/>
      <c r="L249" s="317">
        <f t="shared" si="89"/>
        <v>0</v>
      </c>
      <c r="M249" s="319"/>
      <c r="N249" s="319"/>
      <c r="O249" s="319"/>
      <c r="P249" s="319">
        <f>0</f>
        <v>0</v>
      </c>
      <c r="Q249" s="319"/>
      <c r="R249" s="317">
        <f t="shared" si="90"/>
        <v>0</v>
      </c>
      <c r="S249" s="472">
        <f>IF(Таблица1001!$I$9=0,0,(H249*1000/Таблица1001!$I$9))</f>
        <v>0</v>
      </c>
      <c r="T249" s="472">
        <f>IF(Таблица1001!$I$9=0,0,(M249*1000/Таблица1001!$I$9))</f>
        <v>0</v>
      </c>
      <c r="U249" s="472">
        <f>IF(Таблица1001!$I$9=0,0,(R249*1000/Таблица1001!$I$9))</f>
        <v>0</v>
      </c>
      <c r="V249" s="472">
        <f t="shared" si="83"/>
        <v>0</v>
      </c>
    </row>
    <row r="250" spans="1:22" x14ac:dyDescent="0.15">
      <c r="A250" s="337" t="s">
        <v>1060</v>
      </c>
      <c r="B250" s="506" t="s">
        <v>1058</v>
      </c>
      <c r="C250" s="349" t="s">
        <v>1059</v>
      </c>
      <c r="D250" s="300" t="s">
        <v>1061</v>
      </c>
      <c r="E250" s="316"/>
      <c r="F250" s="316"/>
      <c r="G250" s="316">
        <f>0</f>
        <v>0</v>
      </c>
      <c r="H250" s="317">
        <f>0</f>
        <v>0</v>
      </c>
      <c r="I250" s="311">
        <f>0</f>
        <v>0</v>
      </c>
      <c r="J250" s="311">
        <f>0</f>
        <v>0</v>
      </c>
      <c r="K250" s="311">
        <f>0</f>
        <v>0</v>
      </c>
      <c r="L250" s="317">
        <f>0</f>
        <v>0</v>
      </c>
      <c r="M250" s="319">
        <f>0</f>
        <v>0</v>
      </c>
      <c r="N250" s="319">
        <f>0</f>
        <v>0</v>
      </c>
      <c r="O250" s="319">
        <f>0</f>
        <v>0</v>
      </c>
      <c r="P250" s="319">
        <f>0</f>
        <v>0</v>
      </c>
      <c r="Q250" s="319">
        <f>0</f>
        <v>0</v>
      </c>
      <c r="R250" s="317">
        <f t="shared" si="90"/>
        <v>0</v>
      </c>
      <c r="S250" s="472">
        <f>IF(Таблица1001!$I$9=0,0,(H250*1000/Таблица1001!$I$9))</f>
        <v>0</v>
      </c>
      <c r="T250" s="472">
        <f>IF(Таблица1001!$I$9=0,0,(M250*1000/Таблица1001!$I$9))</f>
        <v>0</v>
      </c>
      <c r="U250" s="472">
        <f>IF(Таблица1001!$I$9=0,0,(R250*1000/Таблица1001!$I$9))</f>
        <v>0</v>
      </c>
      <c r="V250" s="472">
        <f t="shared" si="83"/>
        <v>0</v>
      </c>
    </row>
    <row r="251" spans="1:22" x14ac:dyDescent="0.15">
      <c r="A251" s="337" t="s">
        <v>1497</v>
      </c>
      <c r="B251" s="506" t="s">
        <v>1498</v>
      </c>
      <c r="C251" s="349" t="s">
        <v>1499</v>
      </c>
      <c r="D251" s="300"/>
      <c r="E251" s="316"/>
      <c r="F251" s="316"/>
      <c r="G251" s="316"/>
      <c r="H251" s="317">
        <f t="shared" ref="H251:H253" si="91">I251+J251+K251</f>
        <v>0</v>
      </c>
      <c r="I251" s="311"/>
      <c r="J251" s="311"/>
      <c r="K251" s="311"/>
      <c r="L251" s="317">
        <f t="shared" ref="L251:L253" si="92">G251+N251</f>
        <v>0</v>
      </c>
      <c r="M251" s="319"/>
      <c r="N251" s="319"/>
      <c r="O251" s="319"/>
      <c r="P251" s="319">
        <f>0</f>
        <v>0</v>
      </c>
      <c r="Q251" s="319"/>
      <c r="R251" s="317">
        <f t="shared" si="90"/>
        <v>0</v>
      </c>
      <c r="S251" s="472">
        <f>IF(Таблица1001!$I$9=0,0,(H251*1000/Таблица1001!$I$9))</f>
        <v>0</v>
      </c>
      <c r="T251" s="472">
        <f>IF(Таблица1001!$I$9=0,0,(M251*1000/Таблица1001!$I$9))</f>
        <v>0</v>
      </c>
      <c r="U251" s="472">
        <f>IF(Таблица1001!$I$9=0,0,(R251*1000/Таблица1001!$I$9))</f>
        <v>0</v>
      </c>
      <c r="V251" s="472">
        <f t="shared" si="83"/>
        <v>0</v>
      </c>
    </row>
    <row r="252" spans="1:22" s="119" customFormat="1" x14ac:dyDescent="0.15">
      <c r="A252" s="336" t="s">
        <v>747</v>
      </c>
      <c r="B252" s="99" t="s">
        <v>253</v>
      </c>
      <c r="C252" s="355" t="s">
        <v>170</v>
      </c>
      <c r="D252" s="341" t="s">
        <v>786</v>
      </c>
      <c r="E252" s="317"/>
      <c r="F252" s="317"/>
      <c r="G252" s="317">
        <f>0</f>
        <v>0</v>
      </c>
      <c r="H252" s="317">
        <f t="shared" si="91"/>
        <v>0</v>
      </c>
      <c r="I252" s="311">
        <f>0</f>
        <v>0</v>
      </c>
      <c r="J252" s="374">
        <f>0</f>
        <v>0</v>
      </c>
      <c r="K252" s="328"/>
      <c r="L252" s="317">
        <f t="shared" si="92"/>
        <v>0</v>
      </c>
      <c r="M252" s="318"/>
      <c r="N252" s="318"/>
      <c r="O252" s="318"/>
      <c r="P252" s="319">
        <f>0</f>
        <v>0</v>
      </c>
      <c r="Q252" s="318"/>
      <c r="R252" s="317">
        <f t="shared" si="90"/>
        <v>0</v>
      </c>
      <c r="S252" s="472">
        <f>IF(Таблица1001!$I$9=0,0,(H252*1000/Таблица1001!$I$9))</f>
        <v>0</v>
      </c>
      <c r="T252" s="472">
        <f>IF(Таблица1001!$I$9=0,0,(M252*1000/Таблица1001!$I$9))</f>
        <v>0</v>
      </c>
      <c r="U252" s="472">
        <f>IF(Таблица1001!$I$9=0,0,(R252*1000/Таблица1001!$I$9))</f>
        <v>0</v>
      </c>
      <c r="V252" s="472">
        <f t="shared" si="83"/>
        <v>0</v>
      </c>
    </row>
    <row r="253" spans="1:22" s="119" customFormat="1" ht="21" x14ac:dyDescent="0.15">
      <c r="A253" s="336" t="s">
        <v>748</v>
      </c>
      <c r="B253" s="99" t="s">
        <v>254</v>
      </c>
      <c r="C253" s="355" t="s">
        <v>171</v>
      </c>
      <c r="D253" s="341" t="s">
        <v>992</v>
      </c>
      <c r="E253" s="317"/>
      <c r="F253" s="317"/>
      <c r="G253" s="317">
        <f>0</f>
        <v>0</v>
      </c>
      <c r="H253" s="317">
        <f t="shared" si="91"/>
        <v>0</v>
      </c>
      <c r="I253" s="328"/>
      <c r="J253" s="374">
        <f>0</f>
        <v>0</v>
      </c>
      <c r="K253" s="374">
        <f>0</f>
        <v>0</v>
      </c>
      <c r="L253" s="317">
        <f t="shared" si="92"/>
        <v>0</v>
      </c>
      <c r="M253" s="318">
        <f>H253</f>
        <v>0</v>
      </c>
      <c r="N253" s="318"/>
      <c r="O253" s="319">
        <f>0</f>
        <v>0</v>
      </c>
      <c r="P253" s="319">
        <f>0</f>
        <v>0</v>
      </c>
      <c r="Q253" s="318"/>
      <c r="R253" s="317">
        <f t="shared" si="90"/>
        <v>0</v>
      </c>
      <c r="S253" s="472">
        <f>IF(Таблица1001!$I$9=0,0,(H253*1000/Таблица1001!$I$9))</f>
        <v>0</v>
      </c>
      <c r="T253" s="472">
        <f>IF(Таблица1001!$I$9=0,0,(M253*1000/Таблица1001!$I$9))</f>
        <v>0</v>
      </c>
      <c r="U253" s="472">
        <f>IF(Таблица1001!$I$9=0,0,(R253*1000/Таблица1001!$I$9))</f>
        <v>0</v>
      </c>
      <c r="V253" s="472">
        <f t="shared" si="83"/>
        <v>0</v>
      </c>
    </row>
    <row r="254" spans="1:22" s="119" customFormat="1" ht="21" x14ac:dyDescent="0.15">
      <c r="A254" s="336" t="s">
        <v>749</v>
      </c>
      <c r="B254" s="99" t="s">
        <v>255</v>
      </c>
      <c r="C254" s="355" t="s">
        <v>172</v>
      </c>
      <c r="D254" s="341" t="s">
        <v>60</v>
      </c>
      <c r="E254" s="317">
        <f>E255+E256+E257+E258+E259+E260+E261+E262+E263+E264</f>
        <v>0</v>
      </c>
      <c r="F254" s="317">
        <f t="shared" ref="F254:Q254" si="93">F255+F256+F257+F258+F259+F260+F261+F262+F263+F264</f>
        <v>0</v>
      </c>
      <c r="G254" s="317">
        <f t="shared" si="93"/>
        <v>0</v>
      </c>
      <c r="H254" s="317">
        <f t="shared" si="93"/>
        <v>0</v>
      </c>
      <c r="I254" s="317">
        <f t="shared" si="93"/>
        <v>0</v>
      </c>
      <c r="J254" s="317">
        <f t="shared" si="93"/>
        <v>0</v>
      </c>
      <c r="K254" s="317">
        <f t="shared" si="93"/>
        <v>0</v>
      </c>
      <c r="L254" s="317">
        <f t="shared" si="93"/>
        <v>0</v>
      </c>
      <c r="M254" s="317">
        <f t="shared" si="93"/>
        <v>0</v>
      </c>
      <c r="N254" s="317">
        <f t="shared" si="93"/>
        <v>0</v>
      </c>
      <c r="O254" s="317">
        <f t="shared" si="93"/>
        <v>0</v>
      </c>
      <c r="P254" s="319">
        <f>0</f>
        <v>0</v>
      </c>
      <c r="Q254" s="317">
        <f t="shared" si="93"/>
        <v>0</v>
      </c>
      <c r="R254" s="317">
        <f t="shared" si="90"/>
        <v>0</v>
      </c>
      <c r="S254" s="472">
        <f>IF(Таблица1001!$I$9=0,0,(H254*1000/Таблица1001!$I$9))</f>
        <v>0</v>
      </c>
      <c r="T254" s="472">
        <f>IF(Таблица1001!$I$9=0,0,(M254*1000/Таблица1001!$I$9))</f>
        <v>0</v>
      </c>
      <c r="U254" s="472">
        <f>IF(Таблица1001!$I$9=0,0,(R254*1000/Таблица1001!$I$9))</f>
        <v>0</v>
      </c>
      <c r="V254" s="472">
        <f t="shared" si="83"/>
        <v>0</v>
      </c>
    </row>
    <row r="255" spans="1:22" x14ac:dyDescent="0.15">
      <c r="A255" s="337" t="s">
        <v>750</v>
      </c>
      <c r="B255" s="506" t="s">
        <v>256</v>
      </c>
      <c r="C255" s="349" t="s">
        <v>105</v>
      </c>
      <c r="D255" s="300" t="s">
        <v>415</v>
      </c>
      <c r="E255" s="316"/>
      <c r="F255" s="316"/>
      <c r="G255" s="316"/>
      <c r="H255" s="317">
        <f t="shared" ref="H255:H298" si="94">I255+J255+K255</f>
        <v>0</v>
      </c>
      <c r="I255" s="311"/>
      <c r="J255" s="311"/>
      <c r="K255" s="311"/>
      <c r="L255" s="317">
        <f t="shared" ref="L255:L266" si="95">G255+N255</f>
        <v>0</v>
      </c>
      <c r="M255" s="319"/>
      <c r="N255" s="319"/>
      <c r="O255" s="319"/>
      <c r="P255" s="319">
        <f>0</f>
        <v>0</v>
      </c>
      <c r="Q255" s="319"/>
      <c r="R255" s="317">
        <f t="shared" si="90"/>
        <v>0</v>
      </c>
      <c r="S255" s="472">
        <f>IF(Таблица1001!$I$9=0,0,(H255*1000/Таблица1001!$I$9))</f>
        <v>0</v>
      </c>
      <c r="T255" s="472">
        <f>IF(Таблица1001!$I$9=0,0,(M255*1000/Таблица1001!$I$9))</f>
        <v>0</v>
      </c>
      <c r="U255" s="472">
        <f>IF(Таблица1001!$I$9=0,0,(R255*1000/Таблица1001!$I$9))</f>
        <v>0</v>
      </c>
      <c r="V255" s="472">
        <f t="shared" si="83"/>
        <v>0</v>
      </c>
    </row>
    <row r="256" spans="1:22" x14ac:dyDescent="0.15">
      <c r="A256" s="337" t="s">
        <v>929</v>
      </c>
      <c r="B256" s="506" t="s">
        <v>426</v>
      </c>
      <c r="C256" s="349" t="s">
        <v>420</v>
      </c>
      <c r="D256" s="300" t="s">
        <v>930</v>
      </c>
      <c r="E256" s="316"/>
      <c r="F256" s="316"/>
      <c r="G256" s="316"/>
      <c r="H256" s="317">
        <f t="shared" si="94"/>
        <v>0</v>
      </c>
      <c r="I256" s="311"/>
      <c r="J256" s="311"/>
      <c r="K256" s="311"/>
      <c r="L256" s="317">
        <f t="shared" si="95"/>
        <v>0</v>
      </c>
      <c r="M256" s="319"/>
      <c r="N256" s="319"/>
      <c r="O256" s="319"/>
      <c r="P256" s="319">
        <f>0</f>
        <v>0</v>
      </c>
      <c r="Q256" s="319"/>
      <c r="R256" s="317">
        <f t="shared" si="90"/>
        <v>0</v>
      </c>
      <c r="S256" s="472">
        <f>IF(Таблица1001!$I$9=0,0,(H256*1000/Таблица1001!$I$9))</f>
        <v>0</v>
      </c>
      <c r="T256" s="472">
        <f>IF(Таблица1001!$I$9=0,0,(M256*1000/Таблица1001!$I$9))</f>
        <v>0</v>
      </c>
      <c r="U256" s="472">
        <f>IF(Таблица1001!$I$9=0,0,(R256*1000/Таблица1001!$I$9))</f>
        <v>0</v>
      </c>
      <c r="V256" s="472">
        <f t="shared" si="83"/>
        <v>0</v>
      </c>
    </row>
    <row r="257" spans="1:22" x14ac:dyDescent="0.15">
      <c r="A257" s="337" t="s">
        <v>751</v>
      </c>
      <c r="B257" s="506" t="s">
        <v>427</v>
      </c>
      <c r="C257" s="349" t="s">
        <v>421</v>
      </c>
      <c r="D257" s="300" t="s">
        <v>61</v>
      </c>
      <c r="E257" s="316"/>
      <c r="F257" s="316"/>
      <c r="G257" s="316"/>
      <c r="H257" s="317">
        <f t="shared" si="94"/>
        <v>0</v>
      </c>
      <c r="I257" s="311"/>
      <c r="J257" s="311"/>
      <c r="K257" s="311"/>
      <c r="L257" s="317">
        <f t="shared" si="95"/>
        <v>0</v>
      </c>
      <c r="M257" s="319"/>
      <c r="N257" s="319"/>
      <c r="O257" s="319"/>
      <c r="P257" s="319">
        <f>0</f>
        <v>0</v>
      </c>
      <c r="Q257" s="319"/>
      <c r="R257" s="317">
        <f t="shared" si="90"/>
        <v>0</v>
      </c>
      <c r="S257" s="472">
        <f>IF(Таблица1001!$I$9=0,0,(H257*1000/Таблица1001!$I$9))</f>
        <v>0</v>
      </c>
      <c r="T257" s="472">
        <f>IF(Таблица1001!$I$9=0,0,(M257*1000/Таблица1001!$I$9))</f>
        <v>0</v>
      </c>
      <c r="U257" s="472">
        <f>IF(Таблица1001!$I$9=0,0,(R257*1000/Таблица1001!$I$9))</f>
        <v>0</v>
      </c>
      <c r="V257" s="472">
        <f t="shared" si="83"/>
        <v>0</v>
      </c>
    </row>
    <row r="258" spans="1:22" x14ac:dyDescent="0.15">
      <c r="A258" s="337" t="s">
        <v>931</v>
      </c>
      <c r="B258" s="506" t="s">
        <v>428</v>
      </c>
      <c r="C258" s="349" t="s">
        <v>422</v>
      </c>
      <c r="D258" s="300" t="s">
        <v>932</v>
      </c>
      <c r="E258" s="316"/>
      <c r="F258" s="316"/>
      <c r="G258" s="316"/>
      <c r="H258" s="317">
        <f t="shared" si="94"/>
        <v>0</v>
      </c>
      <c r="I258" s="311"/>
      <c r="J258" s="311"/>
      <c r="K258" s="311"/>
      <c r="L258" s="317">
        <f t="shared" si="95"/>
        <v>0</v>
      </c>
      <c r="M258" s="319"/>
      <c r="N258" s="319"/>
      <c r="O258" s="319"/>
      <c r="P258" s="319">
        <f>0</f>
        <v>0</v>
      </c>
      <c r="Q258" s="319"/>
      <c r="R258" s="317">
        <f t="shared" si="90"/>
        <v>0</v>
      </c>
      <c r="S258" s="472">
        <f>IF(Таблица1001!$I$9=0,0,(H258*1000/Таблица1001!$I$9))</f>
        <v>0</v>
      </c>
      <c r="T258" s="472">
        <f>IF(Таблица1001!$I$9=0,0,(M258*1000/Таблица1001!$I$9))</f>
        <v>0</v>
      </c>
      <c r="U258" s="472">
        <f>IF(Таблица1001!$I$9=0,0,(R258*1000/Таблица1001!$I$9))</f>
        <v>0</v>
      </c>
      <c r="V258" s="472">
        <f t="shared" si="83"/>
        <v>0</v>
      </c>
    </row>
    <row r="259" spans="1:22" x14ac:dyDescent="0.15">
      <c r="A259" s="337" t="s">
        <v>412</v>
      </c>
      <c r="B259" s="506" t="s">
        <v>429</v>
      </c>
      <c r="C259" s="349" t="s">
        <v>423</v>
      </c>
      <c r="D259" s="300" t="s">
        <v>416</v>
      </c>
      <c r="E259" s="316"/>
      <c r="F259" s="316"/>
      <c r="G259" s="316"/>
      <c r="H259" s="317">
        <f t="shared" si="94"/>
        <v>0</v>
      </c>
      <c r="I259" s="311"/>
      <c r="J259" s="311"/>
      <c r="K259" s="311"/>
      <c r="L259" s="317">
        <f t="shared" si="95"/>
        <v>0</v>
      </c>
      <c r="M259" s="319"/>
      <c r="N259" s="319"/>
      <c r="O259" s="319"/>
      <c r="P259" s="319">
        <f>0</f>
        <v>0</v>
      </c>
      <c r="Q259" s="319"/>
      <c r="R259" s="317">
        <f t="shared" si="90"/>
        <v>0</v>
      </c>
      <c r="S259" s="472">
        <f>IF(Таблица1001!$I$9=0,0,(H259*1000/Таблица1001!$I$9))</f>
        <v>0</v>
      </c>
      <c r="T259" s="472">
        <f>IF(Таблица1001!$I$9=0,0,(M259*1000/Таблица1001!$I$9))</f>
        <v>0</v>
      </c>
      <c r="U259" s="472">
        <f>IF(Таблица1001!$I$9=0,0,(R259*1000/Таблица1001!$I$9))</f>
        <v>0</v>
      </c>
      <c r="V259" s="472">
        <f t="shared" si="83"/>
        <v>0</v>
      </c>
    </row>
    <row r="260" spans="1:22" x14ac:dyDescent="0.15">
      <c r="A260" s="337" t="s">
        <v>752</v>
      </c>
      <c r="B260" s="506" t="s">
        <v>430</v>
      </c>
      <c r="C260" s="349" t="s">
        <v>424</v>
      </c>
      <c r="D260" s="300" t="s">
        <v>632</v>
      </c>
      <c r="E260" s="316"/>
      <c r="F260" s="316"/>
      <c r="G260" s="316"/>
      <c r="H260" s="317">
        <f t="shared" si="94"/>
        <v>0</v>
      </c>
      <c r="I260" s="311"/>
      <c r="J260" s="311"/>
      <c r="K260" s="311"/>
      <c r="L260" s="317">
        <f t="shared" si="95"/>
        <v>0</v>
      </c>
      <c r="M260" s="319"/>
      <c r="N260" s="319"/>
      <c r="O260" s="319"/>
      <c r="P260" s="319">
        <f>0</f>
        <v>0</v>
      </c>
      <c r="Q260" s="319"/>
      <c r="R260" s="317">
        <f t="shared" si="90"/>
        <v>0</v>
      </c>
      <c r="S260" s="472">
        <f>IF(Таблица1001!$I$9=0,0,(H260*1000/Таблица1001!$I$9))</f>
        <v>0</v>
      </c>
      <c r="T260" s="472">
        <f>IF(Таблица1001!$I$9=0,0,(M260*1000/Таблица1001!$I$9))</f>
        <v>0</v>
      </c>
      <c r="U260" s="472">
        <f>IF(Таблица1001!$I$9=0,0,(R260*1000/Таблица1001!$I$9))</f>
        <v>0</v>
      </c>
      <c r="V260" s="472">
        <f t="shared" si="83"/>
        <v>0</v>
      </c>
    </row>
    <row r="261" spans="1:22" x14ac:dyDescent="0.15">
      <c r="A261" s="337" t="s">
        <v>413</v>
      </c>
      <c r="B261" s="506" t="s">
        <v>431</v>
      </c>
      <c r="C261" s="349" t="s">
        <v>425</v>
      </c>
      <c r="D261" s="300" t="s">
        <v>417</v>
      </c>
      <c r="E261" s="316"/>
      <c r="F261" s="316"/>
      <c r="G261" s="316"/>
      <c r="H261" s="317">
        <f t="shared" si="94"/>
        <v>0</v>
      </c>
      <c r="I261" s="311"/>
      <c r="J261" s="311"/>
      <c r="K261" s="311"/>
      <c r="L261" s="317">
        <f t="shared" si="95"/>
        <v>0</v>
      </c>
      <c r="M261" s="319"/>
      <c r="N261" s="319"/>
      <c r="O261" s="319"/>
      <c r="P261" s="319">
        <f>0</f>
        <v>0</v>
      </c>
      <c r="Q261" s="319"/>
      <c r="R261" s="317">
        <f t="shared" si="90"/>
        <v>0</v>
      </c>
      <c r="S261" s="472">
        <f>IF(Таблица1001!$I$9=0,0,(H261*1000/Таблица1001!$I$9))</f>
        <v>0</v>
      </c>
      <c r="T261" s="472">
        <f>IF(Таблица1001!$I$9=0,0,(M261*1000/Таблица1001!$I$9))</f>
        <v>0</v>
      </c>
      <c r="U261" s="472">
        <f>IF(Таблица1001!$I$9=0,0,(R261*1000/Таблица1001!$I$9))</f>
        <v>0</v>
      </c>
      <c r="V261" s="472">
        <f t="shared" si="83"/>
        <v>0</v>
      </c>
    </row>
    <row r="262" spans="1:22" x14ac:dyDescent="0.15">
      <c r="A262" s="337" t="s">
        <v>414</v>
      </c>
      <c r="B262" s="506" t="s">
        <v>634</v>
      </c>
      <c r="C262" s="349" t="s">
        <v>633</v>
      </c>
      <c r="D262" s="300" t="s">
        <v>418</v>
      </c>
      <c r="E262" s="316"/>
      <c r="F262" s="316"/>
      <c r="G262" s="316"/>
      <c r="H262" s="317">
        <f t="shared" si="94"/>
        <v>0</v>
      </c>
      <c r="I262" s="311"/>
      <c r="J262" s="311"/>
      <c r="K262" s="311"/>
      <c r="L262" s="317">
        <f t="shared" si="95"/>
        <v>0</v>
      </c>
      <c r="M262" s="319"/>
      <c r="N262" s="319"/>
      <c r="O262" s="319"/>
      <c r="P262" s="319">
        <f>0</f>
        <v>0</v>
      </c>
      <c r="Q262" s="319"/>
      <c r="R262" s="317">
        <f t="shared" si="90"/>
        <v>0</v>
      </c>
      <c r="S262" s="472">
        <f>IF(Таблица1001!$I$9=0,0,(H262*1000/Таблица1001!$I$9))</f>
        <v>0</v>
      </c>
      <c r="T262" s="472">
        <f>IF(Таблица1001!$I$9=0,0,(M262*1000/Таблица1001!$I$9))</f>
        <v>0</v>
      </c>
      <c r="U262" s="472">
        <f>IF(Таблица1001!$I$9=0,0,(R262*1000/Таблица1001!$I$9))</f>
        <v>0</v>
      </c>
      <c r="V262" s="472">
        <f t="shared" si="83"/>
        <v>0</v>
      </c>
    </row>
    <row r="263" spans="1:22" x14ac:dyDescent="0.15">
      <c r="A263" s="337" t="s">
        <v>753</v>
      </c>
      <c r="B263" s="506" t="s">
        <v>814</v>
      </c>
      <c r="C263" s="349" t="s">
        <v>815</v>
      </c>
      <c r="D263" s="300" t="s">
        <v>419</v>
      </c>
      <c r="E263" s="316"/>
      <c r="F263" s="316"/>
      <c r="G263" s="316"/>
      <c r="H263" s="317">
        <f t="shared" si="94"/>
        <v>0</v>
      </c>
      <c r="I263" s="311"/>
      <c r="J263" s="311"/>
      <c r="K263" s="311"/>
      <c r="L263" s="317">
        <f t="shared" si="95"/>
        <v>0</v>
      </c>
      <c r="M263" s="319"/>
      <c r="N263" s="319"/>
      <c r="O263" s="319"/>
      <c r="P263" s="319">
        <f>0</f>
        <v>0</v>
      </c>
      <c r="Q263" s="319"/>
      <c r="R263" s="317">
        <f t="shared" si="90"/>
        <v>0</v>
      </c>
      <c r="S263" s="472">
        <f>IF(Таблица1001!$I$9=0,0,(H263*1000/Таблица1001!$I$9))</f>
        <v>0</v>
      </c>
      <c r="T263" s="472">
        <f>IF(Таблица1001!$I$9=0,0,(M263*1000/Таблица1001!$I$9))</f>
        <v>0</v>
      </c>
      <c r="U263" s="472">
        <f>IF(Таблица1001!$I$9=0,0,(R263*1000/Таблица1001!$I$9))</f>
        <v>0</v>
      </c>
      <c r="V263" s="472">
        <f t="shared" si="83"/>
        <v>0</v>
      </c>
    </row>
    <row r="264" spans="1:22" x14ac:dyDescent="0.15">
      <c r="A264" s="337" t="s">
        <v>1500</v>
      </c>
      <c r="B264" s="506" t="s">
        <v>1501</v>
      </c>
      <c r="C264" s="349" t="s">
        <v>1502</v>
      </c>
      <c r="D264" s="300"/>
      <c r="E264" s="316"/>
      <c r="F264" s="316"/>
      <c r="G264" s="316"/>
      <c r="H264" s="317">
        <f t="shared" si="94"/>
        <v>0</v>
      </c>
      <c r="I264" s="311"/>
      <c r="J264" s="311"/>
      <c r="K264" s="311"/>
      <c r="L264" s="317">
        <f t="shared" si="95"/>
        <v>0</v>
      </c>
      <c r="M264" s="319"/>
      <c r="N264" s="319"/>
      <c r="O264" s="319"/>
      <c r="P264" s="319">
        <f>0</f>
        <v>0</v>
      </c>
      <c r="Q264" s="319"/>
      <c r="R264" s="317">
        <f t="shared" si="90"/>
        <v>0</v>
      </c>
      <c r="S264" s="472">
        <f>IF(Таблица1001!$I$9=0,0,(H264*1000/Таблица1001!$I$9))</f>
        <v>0</v>
      </c>
      <c r="T264" s="472">
        <f>IF(Таблица1001!$I$9=0,0,(M264*1000/Таблица1001!$I$9))</f>
        <v>0</v>
      </c>
      <c r="U264" s="472">
        <f>IF(Таблица1001!$I$9=0,0,(R264*1000/Таблица1001!$I$9))</f>
        <v>0</v>
      </c>
      <c r="V264" s="472">
        <f t="shared" si="83"/>
        <v>0</v>
      </c>
    </row>
    <row r="265" spans="1:22" x14ac:dyDescent="0.15">
      <c r="A265" s="337" t="s">
        <v>1614</v>
      </c>
      <c r="B265" s="314" t="s">
        <v>1608</v>
      </c>
      <c r="C265" s="349" t="s">
        <v>1609</v>
      </c>
      <c r="D265" s="349" t="s">
        <v>1610</v>
      </c>
      <c r="E265" s="316"/>
      <c r="F265" s="316"/>
      <c r="G265" s="316"/>
      <c r="H265" s="317">
        <f t="shared" si="94"/>
        <v>0</v>
      </c>
      <c r="I265" s="311"/>
      <c r="J265" s="311"/>
      <c r="K265" s="311"/>
      <c r="L265" s="317">
        <f t="shared" si="95"/>
        <v>0</v>
      </c>
      <c r="M265" s="319"/>
      <c r="N265" s="319"/>
      <c r="O265" s="319"/>
      <c r="P265" s="319">
        <f>0</f>
        <v>0</v>
      </c>
      <c r="Q265" s="319"/>
      <c r="R265" s="317">
        <f t="shared" si="90"/>
        <v>0</v>
      </c>
      <c r="S265" s="472">
        <f>IF(Таблица1001!$I$9=0,0,(H265*1000/Таблица1001!$I$9))</f>
        <v>0</v>
      </c>
      <c r="T265" s="472">
        <f>IF(Таблица1001!$I$9=0,0,(M265*1000/Таблица1001!$I$9))</f>
        <v>0</v>
      </c>
      <c r="U265" s="472">
        <f>IF(Таблица1001!$I$9=0,0,(R265*1000/Таблица1001!$I$9))</f>
        <v>0</v>
      </c>
      <c r="V265" s="472">
        <f t="shared" si="83"/>
        <v>0</v>
      </c>
    </row>
    <row r="266" spans="1:22" ht="21" x14ac:dyDescent="0.15">
      <c r="A266" s="337" t="s">
        <v>1615</v>
      </c>
      <c r="B266" s="314" t="s">
        <v>1613</v>
      </c>
      <c r="C266" s="349" t="s">
        <v>1611</v>
      </c>
      <c r="D266" s="349" t="s">
        <v>1612</v>
      </c>
      <c r="E266" s="316"/>
      <c r="F266" s="316"/>
      <c r="G266" s="316"/>
      <c r="H266" s="317">
        <f t="shared" si="94"/>
        <v>0</v>
      </c>
      <c r="I266" s="311"/>
      <c r="J266" s="311"/>
      <c r="K266" s="311"/>
      <c r="L266" s="317">
        <f t="shared" si="95"/>
        <v>0</v>
      </c>
      <c r="M266" s="319"/>
      <c r="N266" s="319"/>
      <c r="O266" s="319"/>
      <c r="P266" s="319">
        <f>0</f>
        <v>0</v>
      </c>
      <c r="Q266" s="319"/>
      <c r="R266" s="317">
        <f t="shared" si="90"/>
        <v>0</v>
      </c>
      <c r="S266" s="472">
        <f>IF(Таблица1001!$I$9=0,0,(H266*1000/Таблица1001!$I$9))</f>
        <v>0</v>
      </c>
      <c r="T266" s="472">
        <f>IF(Таблица1001!$I$9=0,0,(M266*1000/Таблица1001!$I$9))</f>
        <v>0</v>
      </c>
      <c r="U266" s="472">
        <f>IF(Таблица1001!$I$9=0,0,(R266*1000/Таблица1001!$I$9))</f>
        <v>0</v>
      </c>
      <c r="V266" s="472">
        <f t="shared" si="83"/>
        <v>0</v>
      </c>
    </row>
    <row r="267" spans="1:22" s="119" customFormat="1" ht="42" x14ac:dyDescent="0.15">
      <c r="A267" s="336" t="s">
        <v>754</v>
      </c>
      <c r="B267" s="99" t="s">
        <v>257</v>
      </c>
      <c r="C267" s="355" t="s">
        <v>125</v>
      </c>
      <c r="D267" s="341" t="s">
        <v>62</v>
      </c>
      <c r="E267" s="317">
        <f>SUM(E268:E316)</f>
        <v>0</v>
      </c>
      <c r="F267" s="317">
        <f>SUM(F268:F316)</f>
        <v>0</v>
      </c>
      <c r="G267" s="317">
        <f>0</f>
        <v>0</v>
      </c>
      <c r="H267" s="317">
        <f t="shared" si="94"/>
        <v>0</v>
      </c>
      <c r="I267" s="328">
        <f>SUM(I268:I316)</f>
        <v>0</v>
      </c>
      <c r="J267" s="328">
        <f>SUM(J268:J316)</f>
        <v>0</v>
      </c>
      <c r="K267" s="328">
        <f>SUM(K268:K316)</f>
        <v>0</v>
      </c>
      <c r="L267" s="317">
        <f>0</f>
        <v>0</v>
      </c>
      <c r="M267" s="318">
        <f>SUM(M268:M316)</f>
        <v>0</v>
      </c>
      <c r="N267" s="318">
        <f>0</f>
        <v>0</v>
      </c>
      <c r="O267" s="318">
        <f>SUM(O268:O316)</f>
        <v>0</v>
      </c>
      <c r="P267" s="319">
        <f>0</f>
        <v>0</v>
      </c>
      <c r="Q267" s="318">
        <f>0</f>
        <v>0</v>
      </c>
      <c r="R267" s="317">
        <f>0</f>
        <v>0</v>
      </c>
      <c r="S267" s="472">
        <f>IF(Таблица1001!$I$9=0,0,(H267*1000/Таблица1001!$I$9))</f>
        <v>0</v>
      </c>
      <c r="T267" s="472">
        <f>IF(Таблица1001!$I$9=0,0,(M267*1000/Таблица1001!$I$9))</f>
        <v>0</v>
      </c>
      <c r="U267" s="472">
        <f>IF(Таблица1001!$I$9=0,0,(R267*1000/Таблица1001!$I$9))</f>
        <v>0</v>
      </c>
      <c r="V267" s="473" t="s">
        <v>1702</v>
      </c>
    </row>
    <row r="268" spans="1:22" ht="21" x14ac:dyDescent="0.15">
      <c r="A268" s="337" t="s">
        <v>1128</v>
      </c>
      <c r="B268" s="506" t="s">
        <v>1275</v>
      </c>
      <c r="C268" s="349" t="s">
        <v>1177</v>
      </c>
      <c r="D268" s="300" t="s">
        <v>1178</v>
      </c>
      <c r="E268" s="316"/>
      <c r="F268" s="316"/>
      <c r="G268" s="316">
        <f>0</f>
        <v>0</v>
      </c>
      <c r="H268" s="317">
        <f t="shared" si="94"/>
        <v>0</v>
      </c>
      <c r="I268" s="311"/>
      <c r="J268" s="311"/>
      <c r="K268" s="311"/>
      <c r="L268" s="317">
        <f>0</f>
        <v>0</v>
      </c>
      <c r="M268" s="319"/>
      <c r="N268" s="319">
        <f>0</f>
        <v>0</v>
      </c>
      <c r="O268" s="319"/>
      <c r="P268" s="319">
        <f>0</f>
        <v>0</v>
      </c>
      <c r="Q268" s="319">
        <f>0</f>
        <v>0</v>
      </c>
      <c r="R268" s="317">
        <f>0</f>
        <v>0</v>
      </c>
      <c r="S268" s="473" t="s">
        <v>1702</v>
      </c>
      <c r="T268" s="473" t="s">
        <v>1702</v>
      </c>
      <c r="U268" s="473" t="s">
        <v>1702</v>
      </c>
      <c r="V268" s="473" t="s">
        <v>1702</v>
      </c>
    </row>
    <row r="269" spans="1:22" x14ac:dyDescent="0.15">
      <c r="A269" s="337" t="s">
        <v>1129</v>
      </c>
      <c r="B269" s="506" t="s">
        <v>1276</v>
      </c>
      <c r="C269" s="349" t="s">
        <v>1179</v>
      </c>
      <c r="D269" s="300" t="s">
        <v>1180</v>
      </c>
      <c r="E269" s="316"/>
      <c r="F269" s="316"/>
      <c r="G269" s="316">
        <f>0</f>
        <v>0</v>
      </c>
      <c r="H269" s="317">
        <f t="shared" si="94"/>
        <v>0</v>
      </c>
      <c r="I269" s="311"/>
      <c r="J269" s="311"/>
      <c r="K269" s="311"/>
      <c r="L269" s="317">
        <f>0</f>
        <v>0</v>
      </c>
      <c r="M269" s="319"/>
      <c r="N269" s="319">
        <f>0</f>
        <v>0</v>
      </c>
      <c r="O269" s="319"/>
      <c r="P269" s="319">
        <f>0</f>
        <v>0</v>
      </c>
      <c r="Q269" s="319">
        <f>0</f>
        <v>0</v>
      </c>
      <c r="R269" s="317">
        <f>0</f>
        <v>0</v>
      </c>
      <c r="S269" s="473" t="s">
        <v>1702</v>
      </c>
      <c r="T269" s="473" t="s">
        <v>1702</v>
      </c>
      <c r="U269" s="473" t="s">
        <v>1702</v>
      </c>
      <c r="V269" s="473" t="s">
        <v>1702</v>
      </c>
    </row>
    <row r="270" spans="1:22" ht="21" x14ac:dyDescent="0.15">
      <c r="A270" s="337" t="s">
        <v>1130</v>
      </c>
      <c r="B270" s="506" t="s">
        <v>1277</v>
      </c>
      <c r="C270" s="349" t="s">
        <v>1181</v>
      </c>
      <c r="D270" s="300" t="s">
        <v>1182</v>
      </c>
      <c r="E270" s="316"/>
      <c r="F270" s="316"/>
      <c r="G270" s="316">
        <f>0</f>
        <v>0</v>
      </c>
      <c r="H270" s="317">
        <f t="shared" si="94"/>
        <v>0</v>
      </c>
      <c r="I270" s="311"/>
      <c r="J270" s="311"/>
      <c r="K270" s="311"/>
      <c r="L270" s="317">
        <f>0</f>
        <v>0</v>
      </c>
      <c r="M270" s="319"/>
      <c r="N270" s="319">
        <f>0</f>
        <v>0</v>
      </c>
      <c r="O270" s="319"/>
      <c r="P270" s="319">
        <f>0</f>
        <v>0</v>
      </c>
      <c r="Q270" s="319">
        <f>0</f>
        <v>0</v>
      </c>
      <c r="R270" s="317">
        <f>0</f>
        <v>0</v>
      </c>
      <c r="S270" s="473" t="s">
        <v>1702</v>
      </c>
      <c r="T270" s="473" t="s">
        <v>1702</v>
      </c>
      <c r="U270" s="473" t="s">
        <v>1702</v>
      </c>
      <c r="V270" s="473" t="s">
        <v>1702</v>
      </c>
    </row>
    <row r="271" spans="1:22" x14ac:dyDescent="0.15">
      <c r="A271" s="337" t="s">
        <v>1131</v>
      </c>
      <c r="B271" s="506" t="s">
        <v>1278</v>
      </c>
      <c r="C271" s="349" t="s">
        <v>1183</v>
      </c>
      <c r="D271" s="300" t="s">
        <v>1184</v>
      </c>
      <c r="E271" s="316"/>
      <c r="F271" s="316"/>
      <c r="G271" s="316">
        <f>0</f>
        <v>0</v>
      </c>
      <c r="H271" s="317">
        <f t="shared" si="94"/>
        <v>0</v>
      </c>
      <c r="I271" s="311"/>
      <c r="J271" s="311"/>
      <c r="K271" s="311"/>
      <c r="L271" s="317">
        <f>0</f>
        <v>0</v>
      </c>
      <c r="M271" s="319"/>
      <c r="N271" s="319">
        <f>0</f>
        <v>0</v>
      </c>
      <c r="O271" s="319"/>
      <c r="P271" s="319">
        <f>0</f>
        <v>0</v>
      </c>
      <c r="Q271" s="319">
        <f>0</f>
        <v>0</v>
      </c>
      <c r="R271" s="317">
        <f>0</f>
        <v>0</v>
      </c>
      <c r="S271" s="473" t="s">
        <v>1702</v>
      </c>
      <c r="T271" s="473" t="s">
        <v>1702</v>
      </c>
      <c r="U271" s="473" t="s">
        <v>1702</v>
      </c>
      <c r="V271" s="473" t="s">
        <v>1702</v>
      </c>
    </row>
    <row r="272" spans="1:22" x14ac:dyDescent="0.15">
      <c r="A272" s="337" t="s">
        <v>1132</v>
      </c>
      <c r="B272" s="506" t="s">
        <v>1279</v>
      </c>
      <c r="C272" s="349" t="s">
        <v>1185</v>
      </c>
      <c r="D272" s="300" t="s">
        <v>1186</v>
      </c>
      <c r="E272" s="316"/>
      <c r="F272" s="316"/>
      <c r="G272" s="316">
        <f>0</f>
        <v>0</v>
      </c>
      <c r="H272" s="317">
        <f t="shared" si="94"/>
        <v>0</v>
      </c>
      <c r="I272" s="311"/>
      <c r="J272" s="311"/>
      <c r="K272" s="311"/>
      <c r="L272" s="317">
        <f>0</f>
        <v>0</v>
      </c>
      <c r="M272" s="319"/>
      <c r="N272" s="319">
        <f>0</f>
        <v>0</v>
      </c>
      <c r="O272" s="319"/>
      <c r="P272" s="319">
        <f>0</f>
        <v>0</v>
      </c>
      <c r="Q272" s="319">
        <f>0</f>
        <v>0</v>
      </c>
      <c r="R272" s="317">
        <f>0</f>
        <v>0</v>
      </c>
      <c r="S272" s="473" t="s">
        <v>1702</v>
      </c>
      <c r="T272" s="473" t="s">
        <v>1702</v>
      </c>
      <c r="U272" s="473" t="s">
        <v>1702</v>
      </c>
      <c r="V272" s="473" t="s">
        <v>1702</v>
      </c>
    </row>
    <row r="273" spans="1:22" ht="31.5" x14ac:dyDescent="0.15">
      <c r="A273" s="337" t="s">
        <v>1133</v>
      </c>
      <c r="B273" s="506" t="s">
        <v>1280</v>
      </c>
      <c r="C273" s="349" t="s">
        <v>1187</v>
      </c>
      <c r="D273" s="300" t="s">
        <v>1188</v>
      </c>
      <c r="E273" s="316"/>
      <c r="F273" s="316"/>
      <c r="G273" s="316">
        <f>0</f>
        <v>0</v>
      </c>
      <c r="H273" s="317">
        <f t="shared" si="94"/>
        <v>0</v>
      </c>
      <c r="I273" s="311"/>
      <c r="J273" s="311"/>
      <c r="K273" s="311"/>
      <c r="L273" s="317">
        <f>0</f>
        <v>0</v>
      </c>
      <c r="M273" s="319"/>
      <c r="N273" s="319">
        <f>0</f>
        <v>0</v>
      </c>
      <c r="O273" s="319"/>
      <c r="P273" s="319">
        <f>0</f>
        <v>0</v>
      </c>
      <c r="Q273" s="319">
        <f>0</f>
        <v>0</v>
      </c>
      <c r="R273" s="317">
        <f>0</f>
        <v>0</v>
      </c>
      <c r="S273" s="473" t="s">
        <v>1702</v>
      </c>
      <c r="T273" s="473" t="s">
        <v>1702</v>
      </c>
      <c r="U273" s="473" t="s">
        <v>1702</v>
      </c>
      <c r="V273" s="473" t="s">
        <v>1702</v>
      </c>
    </row>
    <row r="274" spans="1:22" x14ac:dyDescent="0.15">
      <c r="A274" s="337" t="s">
        <v>1134</v>
      </c>
      <c r="B274" s="506" t="s">
        <v>1281</v>
      </c>
      <c r="C274" s="349" t="s">
        <v>1189</v>
      </c>
      <c r="D274" s="300" t="s">
        <v>1190</v>
      </c>
      <c r="E274" s="316"/>
      <c r="F274" s="316"/>
      <c r="G274" s="316">
        <f>0</f>
        <v>0</v>
      </c>
      <c r="H274" s="317">
        <f t="shared" si="94"/>
        <v>0</v>
      </c>
      <c r="I274" s="311"/>
      <c r="J274" s="311"/>
      <c r="K274" s="311"/>
      <c r="L274" s="317">
        <f>0</f>
        <v>0</v>
      </c>
      <c r="M274" s="319"/>
      <c r="N274" s="319">
        <f>0</f>
        <v>0</v>
      </c>
      <c r="O274" s="319"/>
      <c r="P274" s="319">
        <f>0</f>
        <v>0</v>
      </c>
      <c r="Q274" s="319">
        <f>0</f>
        <v>0</v>
      </c>
      <c r="R274" s="317">
        <f>0</f>
        <v>0</v>
      </c>
      <c r="S274" s="473" t="s">
        <v>1702</v>
      </c>
      <c r="T274" s="473" t="s">
        <v>1702</v>
      </c>
      <c r="U274" s="473" t="s">
        <v>1702</v>
      </c>
      <c r="V274" s="473" t="s">
        <v>1702</v>
      </c>
    </row>
    <row r="275" spans="1:22" x14ac:dyDescent="0.15">
      <c r="A275" s="337" t="s">
        <v>1135</v>
      </c>
      <c r="B275" s="506" t="s">
        <v>1282</v>
      </c>
      <c r="C275" s="349" t="s">
        <v>1191</v>
      </c>
      <c r="D275" s="300" t="s">
        <v>1192</v>
      </c>
      <c r="E275" s="316"/>
      <c r="F275" s="316"/>
      <c r="G275" s="316">
        <f>0</f>
        <v>0</v>
      </c>
      <c r="H275" s="317">
        <f t="shared" si="94"/>
        <v>0</v>
      </c>
      <c r="I275" s="311"/>
      <c r="J275" s="311"/>
      <c r="K275" s="311"/>
      <c r="L275" s="317">
        <f>0</f>
        <v>0</v>
      </c>
      <c r="M275" s="319"/>
      <c r="N275" s="319">
        <f>0</f>
        <v>0</v>
      </c>
      <c r="O275" s="319"/>
      <c r="P275" s="319">
        <f>0</f>
        <v>0</v>
      </c>
      <c r="Q275" s="319">
        <f>0</f>
        <v>0</v>
      </c>
      <c r="R275" s="317">
        <f>0</f>
        <v>0</v>
      </c>
      <c r="S275" s="473" t="s">
        <v>1702</v>
      </c>
      <c r="T275" s="473" t="s">
        <v>1702</v>
      </c>
      <c r="U275" s="473" t="s">
        <v>1702</v>
      </c>
      <c r="V275" s="473" t="s">
        <v>1702</v>
      </c>
    </row>
    <row r="276" spans="1:22" x14ac:dyDescent="0.15">
      <c r="A276" s="337" t="s">
        <v>1136</v>
      </c>
      <c r="B276" s="506" t="s">
        <v>1283</v>
      </c>
      <c r="C276" s="349" t="s">
        <v>1193</v>
      </c>
      <c r="D276" s="300" t="s">
        <v>1194</v>
      </c>
      <c r="E276" s="316"/>
      <c r="F276" s="316"/>
      <c r="G276" s="316">
        <f>0</f>
        <v>0</v>
      </c>
      <c r="H276" s="317">
        <f t="shared" si="94"/>
        <v>0</v>
      </c>
      <c r="I276" s="311"/>
      <c r="J276" s="311"/>
      <c r="K276" s="311"/>
      <c r="L276" s="317">
        <f>0</f>
        <v>0</v>
      </c>
      <c r="M276" s="319"/>
      <c r="N276" s="319">
        <f>0</f>
        <v>0</v>
      </c>
      <c r="O276" s="319"/>
      <c r="P276" s="319">
        <f>0</f>
        <v>0</v>
      </c>
      <c r="Q276" s="319">
        <f>0</f>
        <v>0</v>
      </c>
      <c r="R276" s="317">
        <f>0</f>
        <v>0</v>
      </c>
      <c r="S276" s="473" t="s">
        <v>1702</v>
      </c>
      <c r="T276" s="473" t="s">
        <v>1702</v>
      </c>
      <c r="U276" s="473" t="s">
        <v>1702</v>
      </c>
      <c r="V276" s="473" t="s">
        <v>1702</v>
      </c>
    </row>
    <row r="277" spans="1:22" ht="21" x14ac:dyDescent="0.15">
      <c r="A277" s="337" t="s">
        <v>1137</v>
      </c>
      <c r="B277" s="506" t="s">
        <v>1284</v>
      </c>
      <c r="C277" s="349" t="s">
        <v>1195</v>
      </c>
      <c r="D277" s="300" t="s">
        <v>1196</v>
      </c>
      <c r="E277" s="316"/>
      <c r="F277" s="316"/>
      <c r="G277" s="316">
        <f>0</f>
        <v>0</v>
      </c>
      <c r="H277" s="317">
        <f t="shared" si="94"/>
        <v>0</v>
      </c>
      <c r="I277" s="311"/>
      <c r="J277" s="311"/>
      <c r="K277" s="311"/>
      <c r="L277" s="317">
        <f>0</f>
        <v>0</v>
      </c>
      <c r="M277" s="319"/>
      <c r="N277" s="319">
        <f>0</f>
        <v>0</v>
      </c>
      <c r="O277" s="319"/>
      <c r="P277" s="319">
        <f>0</f>
        <v>0</v>
      </c>
      <c r="Q277" s="319">
        <f>0</f>
        <v>0</v>
      </c>
      <c r="R277" s="317">
        <f>0</f>
        <v>0</v>
      </c>
      <c r="S277" s="473" t="s">
        <v>1702</v>
      </c>
      <c r="T277" s="473" t="s">
        <v>1702</v>
      </c>
      <c r="U277" s="473" t="s">
        <v>1702</v>
      </c>
      <c r="V277" s="473" t="s">
        <v>1702</v>
      </c>
    </row>
    <row r="278" spans="1:22" x14ac:dyDescent="0.15">
      <c r="A278" s="337" t="s">
        <v>1138</v>
      </c>
      <c r="B278" s="506" t="s">
        <v>1285</v>
      </c>
      <c r="C278" s="349" t="s">
        <v>1197</v>
      </c>
      <c r="D278" s="300" t="s">
        <v>1198</v>
      </c>
      <c r="E278" s="316"/>
      <c r="F278" s="316"/>
      <c r="G278" s="316">
        <f>0</f>
        <v>0</v>
      </c>
      <c r="H278" s="317">
        <f t="shared" si="94"/>
        <v>0</v>
      </c>
      <c r="I278" s="311"/>
      <c r="J278" s="311"/>
      <c r="K278" s="311"/>
      <c r="L278" s="317">
        <f>0</f>
        <v>0</v>
      </c>
      <c r="M278" s="319"/>
      <c r="N278" s="319">
        <f>0</f>
        <v>0</v>
      </c>
      <c r="O278" s="319"/>
      <c r="P278" s="319">
        <f>0</f>
        <v>0</v>
      </c>
      <c r="Q278" s="319">
        <f>0</f>
        <v>0</v>
      </c>
      <c r="R278" s="317">
        <f>0</f>
        <v>0</v>
      </c>
      <c r="S278" s="473" t="s">
        <v>1702</v>
      </c>
      <c r="T278" s="473" t="s">
        <v>1702</v>
      </c>
      <c r="U278" s="473" t="s">
        <v>1702</v>
      </c>
      <c r="V278" s="473" t="s">
        <v>1702</v>
      </c>
    </row>
    <row r="279" spans="1:22" ht="63" x14ac:dyDescent="0.15">
      <c r="A279" s="337" t="s">
        <v>1139</v>
      </c>
      <c r="B279" s="506" t="s">
        <v>1286</v>
      </c>
      <c r="C279" s="349" t="s">
        <v>1199</v>
      </c>
      <c r="D279" s="300" t="s">
        <v>1200</v>
      </c>
      <c r="E279" s="316"/>
      <c r="F279" s="316"/>
      <c r="G279" s="316">
        <f>0</f>
        <v>0</v>
      </c>
      <c r="H279" s="317">
        <f t="shared" si="94"/>
        <v>0</v>
      </c>
      <c r="I279" s="311"/>
      <c r="J279" s="311"/>
      <c r="K279" s="311"/>
      <c r="L279" s="317">
        <f>0</f>
        <v>0</v>
      </c>
      <c r="M279" s="319"/>
      <c r="N279" s="319">
        <f>0</f>
        <v>0</v>
      </c>
      <c r="O279" s="319"/>
      <c r="P279" s="319">
        <f>0</f>
        <v>0</v>
      </c>
      <c r="Q279" s="319">
        <f>0</f>
        <v>0</v>
      </c>
      <c r="R279" s="317">
        <f>0</f>
        <v>0</v>
      </c>
      <c r="S279" s="473" t="s">
        <v>1702</v>
      </c>
      <c r="T279" s="473" t="s">
        <v>1702</v>
      </c>
      <c r="U279" s="473" t="s">
        <v>1702</v>
      </c>
      <c r="V279" s="473" t="s">
        <v>1702</v>
      </c>
    </row>
    <row r="280" spans="1:22" x14ac:dyDescent="0.15">
      <c r="A280" s="337" t="s">
        <v>1140</v>
      </c>
      <c r="B280" s="506" t="s">
        <v>1287</v>
      </c>
      <c r="C280" s="349" t="s">
        <v>1201</v>
      </c>
      <c r="D280" s="300" t="s">
        <v>1202</v>
      </c>
      <c r="E280" s="316"/>
      <c r="F280" s="316"/>
      <c r="G280" s="316">
        <f>0</f>
        <v>0</v>
      </c>
      <c r="H280" s="317">
        <f t="shared" si="94"/>
        <v>0</v>
      </c>
      <c r="I280" s="311"/>
      <c r="J280" s="311"/>
      <c r="K280" s="311"/>
      <c r="L280" s="317">
        <f>0</f>
        <v>0</v>
      </c>
      <c r="M280" s="319"/>
      <c r="N280" s="319">
        <f>0</f>
        <v>0</v>
      </c>
      <c r="O280" s="319"/>
      <c r="P280" s="319">
        <f>0</f>
        <v>0</v>
      </c>
      <c r="Q280" s="319">
        <f>0</f>
        <v>0</v>
      </c>
      <c r="R280" s="317">
        <f>0</f>
        <v>0</v>
      </c>
      <c r="S280" s="473" t="s">
        <v>1702</v>
      </c>
      <c r="T280" s="473" t="s">
        <v>1702</v>
      </c>
      <c r="U280" s="473" t="s">
        <v>1702</v>
      </c>
      <c r="V280" s="473" t="s">
        <v>1702</v>
      </c>
    </row>
    <row r="281" spans="1:22" x14ac:dyDescent="0.15">
      <c r="A281" s="337" t="s">
        <v>1141</v>
      </c>
      <c r="B281" s="506" t="s">
        <v>1288</v>
      </c>
      <c r="C281" s="349" t="s">
        <v>1203</v>
      </c>
      <c r="D281" s="300" t="s">
        <v>1204</v>
      </c>
      <c r="E281" s="316"/>
      <c r="F281" s="316"/>
      <c r="G281" s="316">
        <f>0</f>
        <v>0</v>
      </c>
      <c r="H281" s="317">
        <f t="shared" si="94"/>
        <v>0</v>
      </c>
      <c r="I281" s="311"/>
      <c r="J281" s="311"/>
      <c r="K281" s="311"/>
      <c r="L281" s="317">
        <f>0</f>
        <v>0</v>
      </c>
      <c r="M281" s="319"/>
      <c r="N281" s="319">
        <f>0</f>
        <v>0</v>
      </c>
      <c r="O281" s="319"/>
      <c r="P281" s="319">
        <f>0</f>
        <v>0</v>
      </c>
      <c r="Q281" s="319">
        <f>0</f>
        <v>0</v>
      </c>
      <c r="R281" s="317">
        <f>0</f>
        <v>0</v>
      </c>
      <c r="S281" s="473" t="s">
        <v>1702</v>
      </c>
      <c r="T281" s="473" t="s">
        <v>1702</v>
      </c>
      <c r="U281" s="473" t="s">
        <v>1702</v>
      </c>
      <c r="V281" s="473" t="s">
        <v>1702</v>
      </c>
    </row>
    <row r="282" spans="1:22" ht="21" x14ac:dyDescent="0.15">
      <c r="A282" s="337" t="s">
        <v>1142</v>
      </c>
      <c r="B282" s="506" t="s">
        <v>1289</v>
      </c>
      <c r="C282" s="349" t="s">
        <v>1205</v>
      </c>
      <c r="D282" s="300" t="s">
        <v>1206</v>
      </c>
      <c r="E282" s="316"/>
      <c r="F282" s="316"/>
      <c r="G282" s="316">
        <f>0</f>
        <v>0</v>
      </c>
      <c r="H282" s="317">
        <f t="shared" si="94"/>
        <v>0</v>
      </c>
      <c r="I282" s="311"/>
      <c r="J282" s="311"/>
      <c r="K282" s="311"/>
      <c r="L282" s="317">
        <f>0</f>
        <v>0</v>
      </c>
      <c r="M282" s="319"/>
      <c r="N282" s="319">
        <f>0</f>
        <v>0</v>
      </c>
      <c r="O282" s="319"/>
      <c r="P282" s="319">
        <f>0</f>
        <v>0</v>
      </c>
      <c r="Q282" s="319">
        <f>0</f>
        <v>0</v>
      </c>
      <c r="R282" s="317">
        <f>0</f>
        <v>0</v>
      </c>
      <c r="S282" s="473" t="s">
        <v>1702</v>
      </c>
      <c r="T282" s="473" t="s">
        <v>1702</v>
      </c>
      <c r="U282" s="473" t="s">
        <v>1702</v>
      </c>
      <c r="V282" s="473" t="s">
        <v>1702</v>
      </c>
    </row>
    <row r="283" spans="1:22" ht="21" x14ac:dyDescent="0.15">
      <c r="A283" s="337" t="s">
        <v>1143</v>
      </c>
      <c r="B283" s="506" t="s">
        <v>1290</v>
      </c>
      <c r="C283" s="349" t="s">
        <v>1207</v>
      </c>
      <c r="D283" s="300" t="s">
        <v>1208</v>
      </c>
      <c r="E283" s="316"/>
      <c r="F283" s="316"/>
      <c r="G283" s="316">
        <f>0</f>
        <v>0</v>
      </c>
      <c r="H283" s="317">
        <f t="shared" si="94"/>
        <v>0</v>
      </c>
      <c r="I283" s="311"/>
      <c r="J283" s="311"/>
      <c r="K283" s="311"/>
      <c r="L283" s="317">
        <f>0</f>
        <v>0</v>
      </c>
      <c r="M283" s="319"/>
      <c r="N283" s="319">
        <f>0</f>
        <v>0</v>
      </c>
      <c r="O283" s="319"/>
      <c r="P283" s="319">
        <f>0</f>
        <v>0</v>
      </c>
      <c r="Q283" s="319">
        <f>0</f>
        <v>0</v>
      </c>
      <c r="R283" s="317">
        <f>0</f>
        <v>0</v>
      </c>
      <c r="S283" s="473" t="s">
        <v>1702</v>
      </c>
      <c r="T283" s="473" t="s">
        <v>1702</v>
      </c>
      <c r="U283" s="473" t="s">
        <v>1702</v>
      </c>
      <c r="V283" s="473" t="s">
        <v>1702</v>
      </c>
    </row>
    <row r="284" spans="1:22" ht="21" x14ac:dyDescent="0.15">
      <c r="A284" s="337" t="s">
        <v>1144</v>
      </c>
      <c r="B284" s="506" t="s">
        <v>1291</v>
      </c>
      <c r="C284" s="349" t="s">
        <v>1209</v>
      </c>
      <c r="D284" s="300" t="s">
        <v>1210</v>
      </c>
      <c r="E284" s="316"/>
      <c r="F284" s="316"/>
      <c r="G284" s="316">
        <f>0</f>
        <v>0</v>
      </c>
      <c r="H284" s="317">
        <f t="shared" si="94"/>
        <v>0</v>
      </c>
      <c r="I284" s="311"/>
      <c r="J284" s="311"/>
      <c r="K284" s="311"/>
      <c r="L284" s="317">
        <f>0</f>
        <v>0</v>
      </c>
      <c r="M284" s="319"/>
      <c r="N284" s="319">
        <f>0</f>
        <v>0</v>
      </c>
      <c r="O284" s="319"/>
      <c r="P284" s="319">
        <f>0</f>
        <v>0</v>
      </c>
      <c r="Q284" s="319">
        <f>0</f>
        <v>0</v>
      </c>
      <c r="R284" s="317">
        <f>0</f>
        <v>0</v>
      </c>
      <c r="S284" s="473" t="s">
        <v>1702</v>
      </c>
      <c r="T284" s="473" t="s">
        <v>1702</v>
      </c>
      <c r="U284" s="473" t="s">
        <v>1702</v>
      </c>
      <c r="V284" s="473" t="s">
        <v>1702</v>
      </c>
    </row>
    <row r="285" spans="1:22" ht="21" x14ac:dyDescent="0.15">
      <c r="A285" s="337" t="s">
        <v>1145</v>
      </c>
      <c r="B285" s="506" t="s">
        <v>1292</v>
      </c>
      <c r="C285" s="349" t="s">
        <v>1211</v>
      </c>
      <c r="D285" s="300" t="s">
        <v>1212</v>
      </c>
      <c r="E285" s="316"/>
      <c r="F285" s="316"/>
      <c r="G285" s="316">
        <f>0</f>
        <v>0</v>
      </c>
      <c r="H285" s="317">
        <f t="shared" si="94"/>
        <v>0</v>
      </c>
      <c r="I285" s="311"/>
      <c r="J285" s="311"/>
      <c r="K285" s="311"/>
      <c r="L285" s="317">
        <f>0</f>
        <v>0</v>
      </c>
      <c r="M285" s="319"/>
      <c r="N285" s="319">
        <f>0</f>
        <v>0</v>
      </c>
      <c r="O285" s="319"/>
      <c r="P285" s="319">
        <f>0</f>
        <v>0</v>
      </c>
      <c r="Q285" s="319">
        <f>0</f>
        <v>0</v>
      </c>
      <c r="R285" s="317">
        <f>0</f>
        <v>0</v>
      </c>
      <c r="S285" s="473" t="s">
        <v>1702</v>
      </c>
      <c r="T285" s="473" t="s">
        <v>1702</v>
      </c>
      <c r="U285" s="473" t="s">
        <v>1702</v>
      </c>
      <c r="V285" s="473" t="s">
        <v>1702</v>
      </c>
    </row>
    <row r="286" spans="1:22" ht="42" x14ac:dyDescent="0.15">
      <c r="A286" s="337" t="s">
        <v>1146</v>
      </c>
      <c r="B286" s="506" t="s">
        <v>1293</v>
      </c>
      <c r="C286" s="349" t="s">
        <v>1213</v>
      </c>
      <c r="D286" s="300" t="s">
        <v>1214</v>
      </c>
      <c r="E286" s="316"/>
      <c r="F286" s="316"/>
      <c r="G286" s="316">
        <f>0</f>
        <v>0</v>
      </c>
      <c r="H286" s="317">
        <f t="shared" si="94"/>
        <v>0</v>
      </c>
      <c r="I286" s="311"/>
      <c r="J286" s="311"/>
      <c r="K286" s="311"/>
      <c r="L286" s="317">
        <f>0</f>
        <v>0</v>
      </c>
      <c r="M286" s="319"/>
      <c r="N286" s="319">
        <f>0</f>
        <v>0</v>
      </c>
      <c r="O286" s="319"/>
      <c r="P286" s="319">
        <f>0</f>
        <v>0</v>
      </c>
      <c r="Q286" s="319">
        <f>0</f>
        <v>0</v>
      </c>
      <c r="R286" s="317">
        <f>0</f>
        <v>0</v>
      </c>
      <c r="S286" s="473" t="s">
        <v>1702</v>
      </c>
      <c r="T286" s="473" t="s">
        <v>1702</v>
      </c>
      <c r="U286" s="473" t="s">
        <v>1702</v>
      </c>
      <c r="V286" s="473" t="s">
        <v>1702</v>
      </c>
    </row>
    <row r="287" spans="1:22" ht="31.5" x14ac:dyDescent="0.15">
      <c r="A287" s="337" t="s">
        <v>1147</v>
      </c>
      <c r="B287" s="506" t="s">
        <v>1294</v>
      </c>
      <c r="C287" s="349" t="s">
        <v>1215</v>
      </c>
      <c r="D287" s="300" t="s">
        <v>1216</v>
      </c>
      <c r="E287" s="316"/>
      <c r="F287" s="316"/>
      <c r="G287" s="316">
        <f>0</f>
        <v>0</v>
      </c>
      <c r="H287" s="317">
        <f t="shared" si="94"/>
        <v>0</v>
      </c>
      <c r="I287" s="311"/>
      <c r="J287" s="311"/>
      <c r="K287" s="311"/>
      <c r="L287" s="317">
        <f>0</f>
        <v>0</v>
      </c>
      <c r="M287" s="319"/>
      <c r="N287" s="319">
        <f>0</f>
        <v>0</v>
      </c>
      <c r="O287" s="319"/>
      <c r="P287" s="319">
        <f>0</f>
        <v>0</v>
      </c>
      <c r="Q287" s="319">
        <f>0</f>
        <v>0</v>
      </c>
      <c r="R287" s="317">
        <f>0</f>
        <v>0</v>
      </c>
      <c r="S287" s="473" t="s">
        <v>1702</v>
      </c>
      <c r="T287" s="473" t="s">
        <v>1702</v>
      </c>
      <c r="U287" s="473" t="s">
        <v>1702</v>
      </c>
      <c r="V287" s="473" t="s">
        <v>1702</v>
      </c>
    </row>
    <row r="288" spans="1:22" ht="21" x14ac:dyDescent="0.15">
      <c r="A288" s="339" t="s">
        <v>1148</v>
      </c>
      <c r="B288" s="506" t="s">
        <v>1295</v>
      </c>
      <c r="C288" s="349" t="s">
        <v>1217</v>
      </c>
      <c r="D288" s="300" t="s">
        <v>1218</v>
      </c>
      <c r="E288" s="316"/>
      <c r="F288" s="316"/>
      <c r="G288" s="316">
        <f>0</f>
        <v>0</v>
      </c>
      <c r="H288" s="317">
        <f t="shared" si="94"/>
        <v>0</v>
      </c>
      <c r="I288" s="311"/>
      <c r="J288" s="311"/>
      <c r="K288" s="311"/>
      <c r="L288" s="317">
        <f>0</f>
        <v>0</v>
      </c>
      <c r="M288" s="319"/>
      <c r="N288" s="319">
        <f>0</f>
        <v>0</v>
      </c>
      <c r="O288" s="319"/>
      <c r="P288" s="319">
        <f>0</f>
        <v>0</v>
      </c>
      <c r="Q288" s="319">
        <f>0</f>
        <v>0</v>
      </c>
      <c r="R288" s="317">
        <f>0</f>
        <v>0</v>
      </c>
      <c r="S288" s="473" t="s">
        <v>1702</v>
      </c>
      <c r="T288" s="473" t="s">
        <v>1702</v>
      </c>
      <c r="U288" s="473" t="s">
        <v>1702</v>
      </c>
      <c r="V288" s="473" t="s">
        <v>1702</v>
      </c>
    </row>
    <row r="289" spans="1:22" x14ac:dyDescent="0.15">
      <c r="A289" s="337" t="s">
        <v>1149</v>
      </c>
      <c r="B289" s="506" t="s">
        <v>1296</v>
      </c>
      <c r="C289" s="349" t="s">
        <v>1219</v>
      </c>
      <c r="D289" s="300" t="s">
        <v>1220</v>
      </c>
      <c r="E289" s="316"/>
      <c r="F289" s="316"/>
      <c r="G289" s="316">
        <f>0</f>
        <v>0</v>
      </c>
      <c r="H289" s="317">
        <f t="shared" si="94"/>
        <v>0</v>
      </c>
      <c r="I289" s="311"/>
      <c r="J289" s="311"/>
      <c r="K289" s="311"/>
      <c r="L289" s="317">
        <f>0</f>
        <v>0</v>
      </c>
      <c r="M289" s="319"/>
      <c r="N289" s="319">
        <f>0</f>
        <v>0</v>
      </c>
      <c r="O289" s="319"/>
      <c r="P289" s="319">
        <f>0</f>
        <v>0</v>
      </c>
      <c r="Q289" s="319">
        <f>0</f>
        <v>0</v>
      </c>
      <c r="R289" s="317">
        <f>0</f>
        <v>0</v>
      </c>
      <c r="S289" s="473" t="s">
        <v>1702</v>
      </c>
      <c r="T289" s="473" t="s">
        <v>1702</v>
      </c>
      <c r="U289" s="473" t="s">
        <v>1702</v>
      </c>
      <c r="V289" s="473" t="s">
        <v>1702</v>
      </c>
    </row>
    <row r="290" spans="1:22" ht="42" x14ac:dyDescent="0.15">
      <c r="A290" s="339" t="s">
        <v>1150</v>
      </c>
      <c r="B290" s="506" t="s">
        <v>1297</v>
      </c>
      <c r="C290" s="349" t="s">
        <v>1221</v>
      </c>
      <c r="D290" s="300" t="s">
        <v>1222</v>
      </c>
      <c r="E290" s="316"/>
      <c r="F290" s="316"/>
      <c r="G290" s="316">
        <f>0</f>
        <v>0</v>
      </c>
      <c r="H290" s="317">
        <f t="shared" si="94"/>
        <v>0</v>
      </c>
      <c r="I290" s="311"/>
      <c r="J290" s="311"/>
      <c r="K290" s="311"/>
      <c r="L290" s="317">
        <f>0</f>
        <v>0</v>
      </c>
      <c r="M290" s="319"/>
      <c r="N290" s="319">
        <f>0</f>
        <v>0</v>
      </c>
      <c r="O290" s="319"/>
      <c r="P290" s="319">
        <f>0</f>
        <v>0</v>
      </c>
      <c r="Q290" s="319">
        <f>0</f>
        <v>0</v>
      </c>
      <c r="R290" s="317">
        <f>0</f>
        <v>0</v>
      </c>
      <c r="S290" s="473" t="s">
        <v>1702</v>
      </c>
      <c r="T290" s="473" t="s">
        <v>1702</v>
      </c>
      <c r="U290" s="473" t="s">
        <v>1702</v>
      </c>
      <c r="V290" s="473" t="s">
        <v>1702</v>
      </c>
    </row>
    <row r="291" spans="1:22" x14ac:dyDescent="0.15">
      <c r="A291" s="337" t="s">
        <v>1151</v>
      </c>
      <c r="B291" s="506" t="s">
        <v>1298</v>
      </c>
      <c r="C291" s="349" t="s">
        <v>1223</v>
      </c>
      <c r="D291" s="300" t="s">
        <v>1224</v>
      </c>
      <c r="E291" s="316"/>
      <c r="F291" s="316"/>
      <c r="G291" s="316">
        <f>0</f>
        <v>0</v>
      </c>
      <c r="H291" s="317">
        <f t="shared" si="94"/>
        <v>0</v>
      </c>
      <c r="I291" s="311"/>
      <c r="J291" s="311"/>
      <c r="K291" s="311"/>
      <c r="L291" s="317">
        <f>0</f>
        <v>0</v>
      </c>
      <c r="M291" s="319"/>
      <c r="N291" s="319">
        <f>0</f>
        <v>0</v>
      </c>
      <c r="O291" s="319"/>
      <c r="P291" s="319">
        <f>0</f>
        <v>0</v>
      </c>
      <c r="Q291" s="319">
        <f>0</f>
        <v>0</v>
      </c>
      <c r="R291" s="317">
        <f>0</f>
        <v>0</v>
      </c>
      <c r="S291" s="473" t="s">
        <v>1702</v>
      </c>
      <c r="T291" s="473" t="s">
        <v>1702</v>
      </c>
      <c r="U291" s="473" t="s">
        <v>1702</v>
      </c>
      <c r="V291" s="473" t="s">
        <v>1702</v>
      </c>
    </row>
    <row r="292" spans="1:22" ht="42" x14ac:dyDescent="0.15">
      <c r="A292" s="309" t="s">
        <v>1152</v>
      </c>
      <c r="B292" s="506" t="s">
        <v>1299</v>
      </c>
      <c r="C292" s="349" t="s">
        <v>1225</v>
      </c>
      <c r="D292" s="300" t="s">
        <v>1226</v>
      </c>
      <c r="E292" s="316"/>
      <c r="F292" s="316"/>
      <c r="G292" s="316">
        <f>0</f>
        <v>0</v>
      </c>
      <c r="H292" s="317">
        <f t="shared" si="94"/>
        <v>0</v>
      </c>
      <c r="I292" s="311"/>
      <c r="J292" s="311"/>
      <c r="K292" s="311"/>
      <c r="L292" s="317">
        <f>0</f>
        <v>0</v>
      </c>
      <c r="M292" s="319"/>
      <c r="N292" s="319">
        <f>0</f>
        <v>0</v>
      </c>
      <c r="O292" s="319"/>
      <c r="P292" s="319">
        <f>0</f>
        <v>0</v>
      </c>
      <c r="Q292" s="319">
        <f>0</f>
        <v>0</v>
      </c>
      <c r="R292" s="317">
        <f>0</f>
        <v>0</v>
      </c>
      <c r="S292" s="473" t="s">
        <v>1702</v>
      </c>
      <c r="T292" s="473" t="s">
        <v>1702</v>
      </c>
      <c r="U292" s="473" t="s">
        <v>1702</v>
      </c>
      <c r="V292" s="473" t="s">
        <v>1702</v>
      </c>
    </row>
    <row r="293" spans="1:22" ht="42" x14ac:dyDescent="0.15">
      <c r="A293" s="309" t="s">
        <v>1153</v>
      </c>
      <c r="B293" s="506" t="s">
        <v>1300</v>
      </c>
      <c r="C293" s="349" t="s">
        <v>1227</v>
      </c>
      <c r="D293" s="300" t="s">
        <v>1228</v>
      </c>
      <c r="E293" s="316"/>
      <c r="F293" s="316"/>
      <c r="G293" s="316">
        <f>0</f>
        <v>0</v>
      </c>
      <c r="H293" s="317">
        <f t="shared" si="94"/>
        <v>0</v>
      </c>
      <c r="I293" s="311"/>
      <c r="J293" s="311"/>
      <c r="K293" s="311"/>
      <c r="L293" s="317">
        <f>0</f>
        <v>0</v>
      </c>
      <c r="M293" s="319"/>
      <c r="N293" s="319">
        <f>0</f>
        <v>0</v>
      </c>
      <c r="O293" s="319"/>
      <c r="P293" s="319">
        <f>0</f>
        <v>0</v>
      </c>
      <c r="Q293" s="319">
        <f>0</f>
        <v>0</v>
      </c>
      <c r="R293" s="317">
        <f>0</f>
        <v>0</v>
      </c>
      <c r="S293" s="473" t="s">
        <v>1702</v>
      </c>
      <c r="T293" s="473" t="s">
        <v>1702</v>
      </c>
      <c r="U293" s="473" t="s">
        <v>1702</v>
      </c>
      <c r="V293" s="473" t="s">
        <v>1702</v>
      </c>
    </row>
    <row r="294" spans="1:22" ht="42" x14ac:dyDescent="0.15">
      <c r="A294" s="337" t="s">
        <v>1154</v>
      </c>
      <c r="B294" s="506" t="s">
        <v>1301</v>
      </c>
      <c r="C294" s="363" t="s">
        <v>1229</v>
      </c>
      <c r="D294" s="300" t="s">
        <v>1230</v>
      </c>
      <c r="E294" s="316"/>
      <c r="F294" s="316"/>
      <c r="G294" s="316">
        <f>0</f>
        <v>0</v>
      </c>
      <c r="H294" s="317">
        <f t="shared" si="94"/>
        <v>0</v>
      </c>
      <c r="I294" s="311"/>
      <c r="J294" s="311"/>
      <c r="K294" s="311"/>
      <c r="L294" s="317">
        <f>0</f>
        <v>0</v>
      </c>
      <c r="M294" s="319"/>
      <c r="N294" s="319">
        <f>0</f>
        <v>0</v>
      </c>
      <c r="O294" s="319"/>
      <c r="P294" s="319">
        <f>0</f>
        <v>0</v>
      </c>
      <c r="Q294" s="319">
        <f>0</f>
        <v>0</v>
      </c>
      <c r="R294" s="317">
        <f>0</f>
        <v>0</v>
      </c>
      <c r="S294" s="473" t="s">
        <v>1702</v>
      </c>
      <c r="T294" s="473" t="s">
        <v>1702</v>
      </c>
      <c r="U294" s="473" t="s">
        <v>1702</v>
      </c>
      <c r="V294" s="473" t="s">
        <v>1702</v>
      </c>
    </row>
    <row r="295" spans="1:22" ht="21" x14ac:dyDescent="0.15">
      <c r="A295" s="337" t="s">
        <v>1155</v>
      </c>
      <c r="B295" s="506" t="s">
        <v>1302</v>
      </c>
      <c r="C295" s="349" t="s">
        <v>1231</v>
      </c>
      <c r="D295" s="300" t="s">
        <v>1232</v>
      </c>
      <c r="E295" s="316"/>
      <c r="F295" s="316"/>
      <c r="G295" s="316">
        <f>0</f>
        <v>0</v>
      </c>
      <c r="H295" s="317">
        <f t="shared" si="94"/>
        <v>0</v>
      </c>
      <c r="I295" s="311"/>
      <c r="J295" s="311"/>
      <c r="K295" s="311"/>
      <c r="L295" s="317">
        <f>0</f>
        <v>0</v>
      </c>
      <c r="M295" s="319"/>
      <c r="N295" s="319">
        <f>0</f>
        <v>0</v>
      </c>
      <c r="O295" s="319"/>
      <c r="P295" s="319">
        <f>0</f>
        <v>0</v>
      </c>
      <c r="Q295" s="319">
        <f>0</f>
        <v>0</v>
      </c>
      <c r="R295" s="317">
        <f>0</f>
        <v>0</v>
      </c>
      <c r="S295" s="473" t="s">
        <v>1702</v>
      </c>
      <c r="T295" s="473" t="s">
        <v>1702</v>
      </c>
      <c r="U295" s="473" t="s">
        <v>1702</v>
      </c>
      <c r="V295" s="473" t="s">
        <v>1702</v>
      </c>
    </row>
    <row r="296" spans="1:22" ht="21" x14ac:dyDescent="0.15">
      <c r="A296" s="337" t="s">
        <v>1156</v>
      </c>
      <c r="B296" s="506" t="s">
        <v>1303</v>
      </c>
      <c r="C296" s="349" t="s">
        <v>1233</v>
      </c>
      <c r="D296" s="300" t="s">
        <v>1234</v>
      </c>
      <c r="E296" s="316"/>
      <c r="F296" s="316"/>
      <c r="G296" s="316">
        <f>0</f>
        <v>0</v>
      </c>
      <c r="H296" s="317">
        <f t="shared" si="94"/>
        <v>0</v>
      </c>
      <c r="I296" s="311"/>
      <c r="J296" s="311"/>
      <c r="K296" s="311"/>
      <c r="L296" s="317">
        <f>0</f>
        <v>0</v>
      </c>
      <c r="M296" s="319"/>
      <c r="N296" s="319">
        <f>0</f>
        <v>0</v>
      </c>
      <c r="O296" s="319"/>
      <c r="P296" s="319">
        <f>0</f>
        <v>0</v>
      </c>
      <c r="Q296" s="319">
        <f>0</f>
        <v>0</v>
      </c>
      <c r="R296" s="317">
        <f>0</f>
        <v>0</v>
      </c>
      <c r="S296" s="473" t="s">
        <v>1702</v>
      </c>
      <c r="T296" s="473" t="s">
        <v>1702</v>
      </c>
      <c r="U296" s="473" t="s">
        <v>1702</v>
      </c>
      <c r="V296" s="473" t="s">
        <v>1702</v>
      </c>
    </row>
    <row r="297" spans="1:22" x14ac:dyDescent="0.15">
      <c r="A297" s="337" t="s">
        <v>1157</v>
      </c>
      <c r="B297" s="506" t="s">
        <v>1304</v>
      </c>
      <c r="C297" s="349" t="s">
        <v>1235</v>
      </c>
      <c r="D297" s="300" t="s">
        <v>1236</v>
      </c>
      <c r="E297" s="316"/>
      <c r="F297" s="316"/>
      <c r="G297" s="316">
        <f>0</f>
        <v>0</v>
      </c>
      <c r="H297" s="317">
        <f t="shared" si="94"/>
        <v>0</v>
      </c>
      <c r="I297" s="311"/>
      <c r="J297" s="311"/>
      <c r="K297" s="311"/>
      <c r="L297" s="317">
        <f>0</f>
        <v>0</v>
      </c>
      <c r="M297" s="319"/>
      <c r="N297" s="319">
        <f>0</f>
        <v>0</v>
      </c>
      <c r="O297" s="319"/>
      <c r="P297" s="319">
        <f>0</f>
        <v>0</v>
      </c>
      <c r="Q297" s="319">
        <f>0</f>
        <v>0</v>
      </c>
      <c r="R297" s="317">
        <f>0</f>
        <v>0</v>
      </c>
      <c r="S297" s="473" t="s">
        <v>1702</v>
      </c>
      <c r="T297" s="473" t="s">
        <v>1702</v>
      </c>
      <c r="U297" s="473" t="s">
        <v>1702</v>
      </c>
      <c r="V297" s="473" t="s">
        <v>1702</v>
      </c>
    </row>
    <row r="298" spans="1:22" ht="31.5" x14ac:dyDescent="0.15">
      <c r="A298" s="337" t="s">
        <v>1158</v>
      </c>
      <c r="B298" s="506" t="s">
        <v>1305</v>
      </c>
      <c r="C298" s="349" t="s">
        <v>1237</v>
      </c>
      <c r="D298" s="300" t="s">
        <v>1238</v>
      </c>
      <c r="E298" s="316"/>
      <c r="F298" s="316"/>
      <c r="G298" s="316">
        <f>0</f>
        <v>0</v>
      </c>
      <c r="H298" s="317">
        <f t="shared" si="94"/>
        <v>0</v>
      </c>
      <c r="I298" s="311"/>
      <c r="J298" s="311"/>
      <c r="K298" s="311"/>
      <c r="L298" s="317">
        <f>0</f>
        <v>0</v>
      </c>
      <c r="M298" s="319"/>
      <c r="N298" s="319">
        <f>0</f>
        <v>0</v>
      </c>
      <c r="O298" s="319"/>
      <c r="P298" s="319">
        <f>0</f>
        <v>0</v>
      </c>
      <c r="Q298" s="319">
        <f>0</f>
        <v>0</v>
      </c>
      <c r="R298" s="317">
        <f>0</f>
        <v>0</v>
      </c>
      <c r="S298" s="473" t="s">
        <v>1702</v>
      </c>
      <c r="T298" s="473" t="s">
        <v>1702</v>
      </c>
      <c r="U298" s="473" t="s">
        <v>1702</v>
      </c>
      <c r="V298" s="473" t="s">
        <v>1702</v>
      </c>
    </row>
    <row r="299" spans="1:22" x14ac:dyDescent="0.15">
      <c r="A299" s="337" t="s">
        <v>1159</v>
      </c>
      <c r="B299" s="506" t="s">
        <v>1306</v>
      </c>
      <c r="C299" s="349" t="s">
        <v>1239</v>
      </c>
      <c r="D299" s="300" t="s">
        <v>1240</v>
      </c>
      <c r="E299" s="316"/>
      <c r="F299" s="316"/>
      <c r="G299" s="316">
        <f>0</f>
        <v>0</v>
      </c>
      <c r="H299" s="317">
        <f>0</f>
        <v>0</v>
      </c>
      <c r="I299" s="311">
        <f>0</f>
        <v>0</v>
      </c>
      <c r="J299" s="311">
        <f>0</f>
        <v>0</v>
      </c>
      <c r="K299" s="311">
        <f>0</f>
        <v>0</v>
      </c>
      <c r="L299" s="317">
        <f>0</f>
        <v>0</v>
      </c>
      <c r="M299" s="319">
        <f>0</f>
        <v>0</v>
      </c>
      <c r="N299" s="319">
        <f>0</f>
        <v>0</v>
      </c>
      <c r="O299" s="319">
        <f>0</f>
        <v>0</v>
      </c>
      <c r="P299" s="319">
        <f>0</f>
        <v>0</v>
      </c>
      <c r="Q299" s="319">
        <f>0</f>
        <v>0</v>
      </c>
      <c r="R299" s="317">
        <f>0</f>
        <v>0</v>
      </c>
      <c r="S299" s="473" t="s">
        <v>1702</v>
      </c>
      <c r="T299" s="473" t="s">
        <v>1702</v>
      </c>
      <c r="U299" s="473" t="s">
        <v>1702</v>
      </c>
      <c r="V299" s="473" t="s">
        <v>1702</v>
      </c>
    </row>
    <row r="300" spans="1:22" ht="42" x14ac:dyDescent="0.15">
      <c r="A300" s="337" t="s">
        <v>1160</v>
      </c>
      <c r="B300" s="506" t="s">
        <v>1307</v>
      </c>
      <c r="C300" s="349" t="s">
        <v>1241</v>
      </c>
      <c r="D300" s="300" t="s">
        <v>1242</v>
      </c>
      <c r="E300" s="316"/>
      <c r="F300" s="316"/>
      <c r="G300" s="316">
        <f>0</f>
        <v>0</v>
      </c>
      <c r="H300" s="317">
        <f t="shared" ref="H300:H318" si="96">I300+J300+K300</f>
        <v>0</v>
      </c>
      <c r="I300" s="311"/>
      <c r="J300" s="311"/>
      <c r="K300" s="311"/>
      <c r="L300" s="317">
        <f>0</f>
        <v>0</v>
      </c>
      <c r="M300" s="319"/>
      <c r="N300" s="319">
        <f>0</f>
        <v>0</v>
      </c>
      <c r="O300" s="319"/>
      <c r="P300" s="319">
        <f>0</f>
        <v>0</v>
      </c>
      <c r="Q300" s="319">
        <f>0</f>
        <v>0</v>
      </c>
      <c r="R300" s="317">
        <f>0</f>
        <v>0</v>
      </c>
      <c r="S300" s="473" t="s">
        <v>1702</v>
      </c>
      <c r="T300" s="473" t="s">
        <v>1702</v>
      </c>
      <c r="U300" s="473" t="s">
        <v>1702</v>
      </c>
      <c r="V300" s="473" t="s">
        <v>1702</v>
      </c>
    </row>
    <row r="301" spans="1:22" x14ac:dyDescent="0.15">
      <c r="A301" s="337" t="s">
        <v>1161</v>
      </c>
      <c r="B301" s="506" t="s">
        <v>1308</v>
      </c>
      <c r="C301" s="349" t="s">
        <v>1243</v>
      </c>
      <c r="D301" s="300" t="s">
        <v>1244</v>
      </c>
      <c r="E301" s="316"/>
      <c r="F301" s="316"/>
      <c r="G301" s="316">
        <f>0</f>
        <v>0</v>
      </c>
      <c r="H301" s="317">
        <f t="shared" si="96"/>
        <v>0</v>
      </c>
      <c r="I301" s="311"/>
      <c r="J301" s="311"/>
      <c r="K301" s="311"/>
      <c r="L301" s="317">
        <f>0</f>
        <v>0</v>
      </c>
      <c r="M301" s="319"/>
      <c r="N301" s="319">
        <f>0</f>
        <v>0</v>
      </c>
      <c r="O301" s="319"/>
      <c r="P301" s="319">
        <f>0</f>
        <v>0</v>
      </c>
      <c r="Q301" s="319">
        <f>0</f>
        <v>0</v>
      </c>
      <c r="R301" s="317">
        <f>0</f>
        <v>0</v>
      </c>
      <c r="S301" s="473" t="s">
        <v>1702</v>
      </c>
      <c r="T301" s="473" t="s">
        <v>1702</v>
      </c>
      <c r="U301" s="473" t="s">
        <v>1702</v>
      </c>
      <c r="V301" s="473" t="s">
        <v>1702</v>
      </c>
    </row>
    <row r="302" spans="1:22" x14ac:dyDescent="0.15">
      <c r="A302" s="337" t="s">
        <v>1162</v>
      </c>
      <c r="B302" s="506" t="s">
        <v>1309</v>
      </c>
      <c r="C302" s="349" t="s">
        <v>1245</v>
      </c>
      <c r="D302" s="300" t="s">
        <v>1246</v>
      </c>
      <c r="E302" s="316"/>
      <c r="F302" s="316"/>
      <c r="G302" s="316">
        <f>0</f>
        <v>0</v>
      </c>
      <c r="H302" s="317">
        <f t="shared" si="96"/>
        <v>0</v>
      </c>
      <c r="I302" s="311"/>
      <c r="J302" s="311"/>
      <c r="K302" s="311"/>
      <c r="L302" s="317">
        <f>0</f>
        <v>0</v>
      </c>
      <c r="M302" s="319"/>
      <c r="N302" s="319">
        <f>0</f>
        <v>0</v>
      </c>
      <c r="O302" s="319"/>
      <c r="P302" s="319">
        <f>0</f>
        <v>0</v>
      </c>
      <c r="Q302" s="319">
        <f>0</f>
        <v>0</v>
      </c>
      <c r="R302" s="317">
        <f>0</f>
        <v>0</v>
      </c>
      <c r="S302" s="473" t="s">
        <v>1702</v>
      </c>
      <c r="T302" s="473" t="s">
        <v>1702</v>
      </c>
      <c r="U302" s="473" t="s">
        <v>1702</v>
      </c>
      <c r="V302" s="473" t="s">
        <v>1702</v>
      </c>
    </row>
    <row r="303" spans="1:22" x14ac:dyDescent="0.15">
      <c r="A303" s="337" t="s">
        <v>1163</v>
      </c>
      <c r="B303" s="506" t="s">
        <v>1310</v>
      </c>
      <c r="C303" s="349" t="s">
        <v>1247</v>
      </c>
      <c r="D303" s="300" t="s">
        <v>1248</v>
      </c>
      <c r="E303" s="316"/>
      <c r="F303" s="316"/>
      <c r="G303" s="316">
        <f>0</f>
        <v>0</v>
      </c>
      <c r="H303" s="317">
        <f t="shared" si="96"/>
        <v>0</v>
      </c>
      <c r="I303" s="311"/>
      <c r="J303" s="311"/>
      <c r="K303" s="311"/>
      <c r="L303" s="317">
        <f>0</f>
        <v>0</v>
      </c>
      <c r="M303" s="319"/>
      <c r="N303" s="319">
        <f>0</f>
        <v>0</v>
      </c>
      <c r="O303" s="319"/>
      <c r="P303" s="319">
        <f>0</f>
        <v>0</v>
      </c>
      <c r="Q303" s="319">
        <f>0</f>
        <v>0</v>
      </c>
      <c r="R303" s="317">
        <f>0</f>
        <v>0</v>
      </c>
      <c r="S303" s="473" t="s">
        <v>1702</v>
      </c>
      <c r="T303" s="473" t="s">
        <v>1702</v>
      </c>
      <c r="U303" s="473" t="s">
        <v>1702</v>
      </c>
      <c r="V303" s="473" t="s">
        <v>1702</v>
      </c>
    </row>
    <row r="304" spans="1:22" x14ac:dyDescent="0.15">
      <c r="A304" s="337" t="s">
        <v>1164</v>
      </c>
      <c r="B304" s="506" t="s">
        <v>1311</v>
      </c>
      <c r="C304" s="349" t="s">
        <v>1249</v>
      </c>
      <c r="D304" s="300" t="s">
        <v>1250</v>
      </c>
      <c r="E304" s="316"/>
      <c r="F304" s="316"/>
      <c r="G304" s="316">
        <f>0</f>
        <v>0</v>
      </c>
      <c r="H304" s="317">
        <f t="shared" si="96"/>
        <v>0</v>
      </c>
      <c r="I304" s="311"/>
      <c r="J304" s="311"/>
      <c r="K304" s="311"/>
      <c r="L304" s="317">
        <f>0</f>
        <v>0</v>
      </c>
      <c r="M304" s="319"/>
      <c r="N304" s="319">
        <f>0</f>
        <v>0</v>
      </c>
      <c r="O304" s="319"/>
      <c r="P304" s="319">
        <f>0</f>
        <v>0</v>
      </c>
      <c r="Q304" s="319">
        <f>0</f>
        <v>0</v>
      </c>
      <c r="R304" s="317">
        <f>0</f>
        <v>0</v>
      </c>
      <c r="S304" s="473" t="s">
        <v>1702</v>
      </c>
      <c r="T304" s="473" t="s">
        <v>1702</v>
      </c>
      <c r="U304" s="473" t="s">
        <v>1702</v>
      </c>
      <c r="V304" s="473" t="s">
        <v>1702</v>
      </c>
    </row>
    <row r="305" spans="1:22" ht="21" x14ac:dyDescent="0.15">
      <c r="A305" s="337" t="s">
        <v>1165</v>
      </c>
      <c r="B305" s="506" t="s">
        <v>1312</v>
      </c>
      <c r="C305" s="349" t="s">
        <v>1251</v>
      </c>
      <c r="D305" s="300" t="s">
        <v>1252</v>
      </c>
      <c r="E305" s="316"/>
      <c r="F305" s="316"/>
      <c r="G305" s="316">
        <f>0</f>
        <v>0</v>
      </c>
      <c r="H305" s="317">
        <f t="shared" si="96"/>
        <v>0</v>
      </c>
      <c r="I305" s="311"/>
      <c r="J305" s="311"/>
      <c r="K305" s="311"/>
      <c r="L305" s="317">
        <f>0</f>
        <v>0</v>
      </c>
      <c r="M305" s="319"/>
      <c r="N305" s="319">
        <f>0</f>
        <v>0</v>
      </c>
      <c r="O305" s="319"/>
      <c r="P305" s="319">
        <f>0</f>
        <v>0</v>
      </c>
      <c r="Q305" s="319">
        <f>0</f>
        <v>0</v>
      </c>
      <c r="R305" s="317">
        <f>0</f>
        <v>0</v>
      </c>
      <c r="S305" s="473" t="s">
        <v>1702</v>
      </c>
      <c r="T305" s="473" t="s">
        <v>1702</v>
      </c>
      <c r="U305" s="473" t="s">
        <v>1702</v>
      </c>
      <c r="V305" s="473" t="s">
        <v>1702</v>
      </c>
    </row>
    <row r="306" spans="1:22" ht="31.5" x14ac:dyDescent="0.15">
      <c r="A306" s="337" t="s">
        <v>1166</v>
      </c>
      <c r="B306" s="506" t="s">
        <v>1313</v>
      </c>
      <c r="C306" s="349" t="s">
        <v>1253</v>
      </c>
      <c r="D306" s="300" t="s">
        <v>1254</v>
      </c>
      <c r="E306" s="316"/>
      <c r="F306" s="316"/>
      <c r="G306" s="316">
        <f>0</f>
        <v>0</v>
      </c>
      <c r="H306" s="317">
        <f t="shared" si="96"/>
        <v>0</v>
      </c>
      <c r="I306" s="311"/>
      <c r="J306" s="311"/>
      <c r="K306" s="311"/>
      <c r="L306" s="317">
        <f>0</f>
        <v>0</v>
      </c>
      <c r="M306" s="319"/>
      <c r="N306" s="319">
        <f>0</f>
        <v>0</v>
      </c>
      <c r="O306" s="319"/>
      <c r="P306" s="319">
        <f>0</f>
        <v>0</v>
      </c>
      <c r="Q306" s="319">
        <f>0</f>
        <v>0</v>
      </c>
      <c r="R306" s="317">
        <f>0</f>
        <v>0</v>
      </c>
      <c r="S306" s="473" t="s">
        <v>1702</v>
      </c>
      <c r="T306" s="473" t="s">
        <v>1702</v>
      </c>
      <c r="U306" s="473" t="s">
        <v>1702</v>
      </c>
      <c r="V306" s="473" t="s">
        <v>1702</v>
      </c>
    </row>
    <row r="307" spans="1:22" x14ac:dyDescent="0.15">
      <c r="A307" s="337" t="s">
        <v>1167</v>
      </c>
      <c r="B307" s="506" t="s">
        <v>1314</v>
      </c>
      <c r="C307" s="349" t="s">
        <v>1255</v>
      </c>
      <c r="D307" s="300" t="s">
        <v>1256</v>
      </c>
      <c r="E307" s="316"/>
      <c r="F307" s="316"/>
      <c r="G307" s="316">
        <f>0</f>
        <v>0</v>
      </c>
      <c r="H307" s="317">
        <f t="shared" si="96"/>
        <v>0</v>
      </c>
      <c r="I307" s="311"/>
      <c r="J307" s="311"/>
      <c r="K307" s="311"/>
      <c r="L307" s="317">
        <f>0</f>
        <v>0</v>
      </c>
      <c r="M307" s="319"/>
      <c r="N307" s="319">
        <f>0</f>
        <v>0</v>
      </c>
      <c r="O307" s="319"/>
      <c r="P307" s="319">
        <f>0</f>
        <v>0</v>
      </c>
      <c r="Q307" s="319">
        <f>0</f>
        <v>0</v>
      </c>
      <c r="R307" s="317">
        <f>0</f>
        <v>0</v>
      </c>
      <c r="S307" s="473" t="s">
        <v>1702</v>
      </c>
      <c r="T307" s="473" t="s">
        <v>1702</v>
      </c>
      <c r="U307" s="473" t="s">
        <v>1702</v>
      </c>
      <c r="V307" s="473" t="s">
        <v>1702</v>
      </c>
    </row>
    <row r="308" spans="1:22" ht="42" x14ac:dyDescent="0.15">
      <c r="A308" s="337" t="s">
        <v>1168</v>
      </c>
      <c r="B308" s="506" t="s">
        <v>1315</v>
      </c>
      <c r="C308" s="349" t="s">
        <v>1257</v>
      </c>
      <c r="D308" s="300" t="s">
        <v>1258</v>
      </c>
      <c r="E308" s="316"/>
      <c r="F308" s="316"/>
      <c r="G308" s="316">
        <f>0</f>
        <v>0</v>
      </c>
      <c r="H308" s="317">
        <f t="shared" si="96"/>
        <v>0</v>
      </c>
      <c r="I308" s="311"/>
      <c r="J308" s="311"/>
      <c r="K308" s="311"/>
      <c r="L308" s="317">
        <f>0</f>
        <v>0</v>
      </c>
      <c r="M308" s="319"/>
      <c r="N308" s="319">
        <f>0</f>
        <v>0</v>
      </c>
      <c r="O308" s="319"/>
      <c r="P308" s="319">
        <f>0</f>
        <v>0</v>
      </c>
      <c r="Q308" s="319">
        <f>0</f>
        <v>0</v>
      </c>
      <c r="R308" s="317">
        <f>0</f>
        <v>0</v>
      </c>
      <c r="S308" s="473" t="s">
        <v>1702</v>
      </c>
      <c r="T308" s="473" t="s">
        <v>1702</v>
      </c>
      <c r="U308" s="473" t="s">
        <v>1702</v>
      </c>
      <c r="V308" s="473" t="s">
        <v>1702</v>
      </c>
    </row>
    <row r="309" spans="1:22" ht="21" x14ac:dyDescent="0.15">
      <c r="A309" s="337" t="s">
        <v>1169</v>
      </c>
      <c r="B309" s="506" t="s">
        <v>1316</v>
      </c>
      <c r="C309" s="349" t="s">
        <v>1259</v>
      </c>
      <c r="D309" s="300" t="s">
        <v>1260</v>
      </c>
      <c r="E309" s="316"/>
      <c r="F309" s="316"/>
      <c r="G309" s="316">
        <f>0</f>
        <v>0</v>
      </c>
      <c r="H309" s="317">
        <f t="shared" si="96"/>
        <v>0</v>
      </c>
      <c r="I309" s="311"/>
      <c r="J309" s="311"/>
      <c r="K309" s="311"/>
      <c r="L309" s="317">
        <f>0</f>
        <v>0</v>
      </c>
      <c r="M309" s="319"/>
      <c r="N309" s="319">
        <f>0</f>
        <v>0</v>
      </c>
      <c r="O309" s="319"/>
      <c r="P309" s="319">
        <f>0</f>
        <v>0</v>
      </c>
      <c r="Q309" s="319">
        <f>0</f>
        <v>0</v>
      </c>
      <c r="R309" s="317">
        <f>0</f>
        <v>0</v>
      </c>
      <c r="S309" s="473" t="s">
        <v>1702</v>
      </c>
      <c r="T309" s="473" t="s">
        <v>1702</v>
      </c>
      <c r="U309" s="473" t="s">
        <v>1702</v>
      </c>
      <c r="V309" s="473" t="s">
        <v>1702</v>
      </c>
    </row>
    <row r="310" spans="1:22" ht="21" x14ac:dyDescent="0.15">
      <c r="A310" s="337" t="s">
        <v>1170</v>
      </c>
      <c r="B310" s="506" t="s">
        <v>1317</v>
      </c>
      <c r="C310" s="349" t="s">
        <v>1261</v>
      </c>
      <c r="D310" s="300" t="s">
        <v>1262</v>
      </c>
      <c r="E310" s="316"/>
      <c r="F310" s="316"/>
      <c r="G310" s="316">
        <f>0</f>
        <v>0</v>
      </c>
      <c r="H310" s="317">
        <f t="shared" si="96"/>
        <v>0</v>
      </c>
      <c r="I310" s="311"/>
      <c r="J310" s="311"/>
      <c r="K310" s="311"/>
      <c r="L310" s="317">
        <f>0</f>
        <v>0</v>
      </c>
      <c r="M310" s="319"/>
      <c r="N310" s="319">
        <f>0</f>
        <v>0</v>
      </c>
      <c r="O310" s="319"/>
      <c r="P310" s="319">
        <f>0</f>
        <v>0</v>
      </c>
      <c r="Q310" s="319">
        <f>0</f>
        <v>0</v>
      </c>
      <c r="R310" s="317">
        <f>0</f>
        <v>0</v>
      </c>
      <c r="S310" s="473" t="s">
        <v>1702</v>
      </c>
      <c r="T310" s="473" t="s">
        <v>1702</v>
      </c>
      <c r="U310" s="473" t="s">
        <v>1702</v>
      </c>
      <c r="V310" s="473" t="s">
        <v>1702</v>
      </c>
    </row>
    <row r="311" spans="1:22" ht="31.5" x14ac:dyDescent="0.15">
      <c r="A311" s="337" t="s">
        <v>1171</v>
      </c>
      <c r="B311" s="506" t="s">
        <v>1318</v>
      </c>
      <c r="C311" s="349" t="s">
        <v>1263</v>
      </c>
      <c r="D311" s="300" t="s">
        <v>1264</v>
      </c>
      <c r="E311" s="316"/>
      <c r="F311" s="316"/>
      <c r="G311" s="316">
        <f>0</f>
        <v>0</v>
      </c>
      <c r="H311" s="317">
        <f t="shared" si="96"/>
        <v>0</v>
      </c>
      <c r="I311" s="311"/>
      <c r="J311" s="311"/>
      <c r="K311" s="311"/>
      <c r="L311" s="317">
        <f>0</f>
        <v>0</v>
      </c>
      <c r="M311" s="319"/>
      <c r="N311" s="319">
        <f>0</f>
        <v>0</v>
      </c>
      <c r="O311" s="319"/>
      <c r="P311" s="319">
        <f>0</f>
        <v>0</v>
      </c>
      <c r="Q311" s="319">
        <f>0</f>
        <v>0</v>
      </c>
      <c r="R311" s="317">
        <f>0</f>
        <v>0</v>
      </c>
      <c r="S311" s="473" t="s">
        <v>1702</v>
      </c>
      <c r="T311" s="473" t="s">
        <v>1702</v>
      </c>
      <c r="U311" s="473" t="s">
        <v>1702</v>
      </c>
      <c r="V311" s="473" t="s">
        <v>1702</v>
      </c>
    </row>
    <row r="312" spans="1:22" ht="52.5" x14ac:dyDescent="0.15">
      <c r="A312" s="337" t="s">
        <v>1172</v>
      </c>
      <c r="B312" s="506" t="s">
        <v>1319</v>
      </c>
      <c r="C312" s="349" t="s">
        <v>1265</v>
      </c>
      <c r="D312" s="300" t="s">
        <v>1266</v>
      </c>
      <c r="E312" s="316"/>
      <c r="F312" s="316"/>
      <c r="G312" s="316">
        <f>0</f>
        <v>0</v>
      </c>
      <c r="H312" s="317">
        <f t="shared" si="96"/>
        <v>0</v>
      </c>
      <c r="I312" s="311"/>
      <c r="J312" s="311"/>
      <c r="K312" s="311"/>
      <c r="L312" s="317">
        <f>0</f>
        <v>0</v>
      </c>
      <c r="M312" s="319"/>
      <c r="N312" s="319">
        <f>0</f>
        <v>0</v>
      </c>
      <c r="O312" s="319"/>
      <c r="P312" s="319">
        <f>0</f>
        <v>0</v>
      </c>
      <c r="Q312" s="319">
        <f>0</f>
        <v>0</v>
      </c>
      <c r="R312" s="317">
        <f>0</f>
        <v>0</v>
      </c>
      <c r="S312" s="473" t="s">
        <v>1702</v>
      </c>
      <c r="T312" s="473" t="s">
        <v>1702</v>
      </c>
      <c r="U312" s="473" t="s">
        <v>1702</v>
      </c>
      <c r="V312" s="473" t="s">
        <v>1702</v>
      </c>
    </row>
    <row r="313" spans="1:22" ht="21" x14ac:dyDescent="0.15">
      <c r="A313" s="337" t="s">
        <v>1173</v>
      </c>
      <c r="B313" s="506" t="s">
        <v>1320</v>
      </c>
      <c r="C313" s="349" t="s">
        <v>1267</v>
      </c>
      <c r="D313" s="300" t="s">
        <v>1268</v>
      </c>
      <c r="E313" s="316"/>
      <c r="F313" s="316"/>
      <c r="G313" s="316">
        <f>0</f>
        <v>0</v>
      </c>
      <c r="H313" s="317">
        <f t="shared" si="96"/>
        <v>0</v>
      </c>
      <c r="I313" s="311"/>
      <c r="J313" s="311"/>
      <c r="K313" s="311"/>
      <c r="L313" s="317">
        <f>0</f>
        <v>0</v>
      </c>
      <c r="M313" s="319"/>
      <c r="N313" s="319">
        <f>0</f>
        <v>0</v>
      </c>
      <c r="O313" s="319"/>
      <c r="P313" s="319">
        <f>0</f>
        <v>0</v>
      </c>
      <c r="Q313" s="319">
        <f>0</f>
        <v>0</v>
      </c>
      <c r="R313" s="317">
        <f>0</f>
        <v>0</v>
      </c>
      <c r="S313" s="473" t="s">
        <v>1702</v>
      </c>
      <c r="T313" s="473" t="s">
        <v>1702</v>
      </c>
      <c r="U313" s="473" t="s">
        <v>1702</v>
      </c>
      <c r="V313" s="473" t="s">
        <v>1702</v>
      </c>
    </row>
    <row r="314" spans="1:22" ht="31.5" x14ac:dyDescent="0.15">
      <c r="A314" s="337" t="s">
        <v>1174</v>
      </c>
      <c r="B314" s="506" t="s">
        <v>1321</v>
      </c>
      <c r="C314" s="349" t="s">
        <v>1269</v>
      </c>
      <c r="D314" s="300" t="s">
        <v>1270</v>
      </c>
      <c r="E314" s="316"/>
      <c r="F314" s="316"/>
      <c r="G314" s="316">
        <f>0</f>
        <v>0</v>
      </c>
      <c r="H314" s="317">
        <f t="shared" si="96"/>
        <v>0</v>
      </c>
      <c r="I314" s="311"/>
      <c r="J314" s="311"/>
      <c r="K314" s="311"/>
      <c r="L314" s="317">
        <f>0</f>
        <v>0</v>
      </c>
      <c r="M314" s="319"/>
      <c r="N314" s="319">
        <f>0</f>
        <v>0</v>
      </c>
      <c r="O314" s="319"/>
      <c r="P314" s="319">
        <f>0</f>
        <v>0</v>
      </c>
      <c r="Q314" s="319">
        <f>0</f>
        <v>0</v>
      </c>
      <c r="R314" s="317">
        <f>0</f>
        <v>0</v>
      </c>
      <c r="S314" s="473" t="s">
        <v>1702</v>
      </c>
      <c r="T314" s="473" t="s">
        <v>1702</v>
      </c>
      <c r="U314" s="473" t="s">
        <v>1702</v>
      </c>
      <c r="V314" s="473" t="s">
        <v>1702</v>
      </c>
    </row>
    <row r="315" spans="1:22" ht="31.5" x14ac:dyDescent="0.15">
      <c r="A315" s="337" t="s">
        <v>1175</v>
      </c>
      <c r="B315" s="506" t="s">
        <v>1322</v>
      </c>
      <c r="C315" s="349" t="s">
        <v>1271</v>
      </c>
      <c r="D315" s="300" t="s">
        <v>1272</v>
      </c>
      <c r="E315" s="316"/>
      <c r="F315" s="316"/>
      <c r="G315" s="316">
        <f>0</f>
        <v>0</v>
      </c>
      <c r="H315" s="317">
        <f t="shared" si="96"/>
        <v>0</v>
      </c>
      <c r="I315" s="311"/>
      <c r="J315" s="311"/>
      <c r="K315" s="311"/>
      <c r="L315" s="317">
        <f>0</f>
        <v>0</v>
      </c>
      <c r="M315" s="319"/>
      <c r="N315" s="319">
        <f>0</f>
        <v>0</v>
      </c>
      <c r="O315" s="319"/>
      <c r="P315" s="319">
        <f>0</f>
        <v>0</v>
      </c>
      <c r="Q315" s="319">
        <f>0</f>
        <v>0</v>
      </c>
      <c r="R315" s="317">
        <f>0</f>
        <v>0</v>
      </c>
      <c r="S315" s="473" t="s">
        <v>1702</v>
      </c>
      <c r="T315" s="473" t="s">
        <v>1702</v>
      </c>
      <c r="U315" s="473" t="s">
        <v>1702</v>
      </c>
      <c r="V315" s="473" t="s">
        <v>1702</v>
      </c>
    </row>
    <row r="316" spans="1:22" x14ac:dyDescent="0.15">
      <c r="A316" s="337" t="s">
        <v>1176</v>
      </c>
      <c r="B316" s="506" t="s">
        <v>1323</v>
      </c>
      <c r="C316" s="349" t="s">
        <v>1273</v>
      </c>
      <c r="D316" s="300" t="s">
        <v>1274</v>
      </c>
      <c r="E316" s="316"/>
      <c r="F316" s="316"/>
      <c r="G316" s="316">
        <f>0</f>
        <v>0</v>
      </c>
      <c r="H316" s="317">
        <f t="shared" si="96"/>
        <v>0</v>
      </c>
      <c r="I316" s="311"/>
      <c r="J316" s="311"/>
      <c r="K316" s="311"/>
      <c r="L316" s="317">
        <f>0</f>
        <v>0</v>
      </c>
      <c r="M316" s="319"/>
      <c r="N316" s="319">
        <f>0</f>
        <v>0</v>
      </c>
      <c r="O316" s="319"/>
      <c r="P316" s="319">
        <f>0</f>
        <v>0</v>
      </c>
      <c r="Q316" s="319">
        <f>0</f>
        <v>0</v>
      </c>
      <c r="R316" s="317">
        <f>0</f>
        <v>0</v>
      </c>
      <c r="S316" s="473" t="s">
        <v>1702</v>
      </c>
      <c r="T316" s="473" t="s">
        <v>1702</v>
      </c>
      <c r="U316" s="473" t="s">
        <v>1702</v>
      </c>
      <c r="V316" s="473" t="s">
        <v>1702</v>
      </c>
    </row>
    <row r="317" spans="1:22" s="119" customFormat="1" ht="21" x14ac:dyDescent="0.15">
      <c r="A317" s="340" t="s">
        <v>660</v>
      </c>
      <c r="B317" s="511" t="s">
        <v>258</v>
      </c>
      <c r="C317" s="364" t="s">
        <v>126</v>
      </c>
      <c r="D317" s="350" t="s">
        <v>63</v>
      </c>
      <c r="E317" s="351"/>
      <c r="F317" s="351"/>
      <c r="G317" s="351">
        <f>0</f>
        <v>0</v>
      </c>
      <c r="H317" s="351">
        <f t="shared" si="96"/>
        <v>0</v>
      </c>
      <c r="I317" s="352"/>
      <c r="J317" s="352"/>
      <c r="K317" s="352"/>
      <c r="L317" s="351">
        <f>G317+N317</f>
        <v>0</v>
      </c>
      <c r="M317" s="353">
        <f>H317</f>
        <v>0</v>
      </c>
      <c r="N317" s="375">
        <f>0</f>
        <v>0</v>
      </c>
      <c r="O317" s="375">
        <f>0</f>
        <v>0</v>
      </c>
      <c r="P317" s="353">
        <f>0</f>
        <v>0</v>
      </c>
      <c r="Q317" s="353"/>
      <c r="R317" s="351">
        <f>L317-Q317</f>
        <v>0</v>
      </c>
      <c r="S317" s="472">
        <f>IF(Таблица1001!$I$9=0,0,(H317*1000/Таблица1001!$I$9))</f>
        <v>0</v>
      </c>
      <c r="T317" s="472">
        <f>IF(Таблица1001!$I$9=0,0,(M317*1000/Таблица1001!$I$9))</f>
        <v>0</v>
      </c>
      <c r="U317" s="472">
        <f>IF(Таблица1001!$I$9=0,0,(R317*1000/Таблица1001!$I$9))</f>
        <v>0</v>
      </c>
      <c r="V317" s="472">
        <f t="shared" ref="V317" si="97">IF(M317=0,0,N317*100/M317)</f>
        <v>0</v>
      </c>
    </row>
    <row r="318" spans="1:22" s="170" customFormat="1" ht="42" x14ac:dyDescent="0.15">
      <c r="A318" s="337" t="s">
        <v>1370</v>
      </c>
      <c r="B318" s="506" t="s">
        <v>1371</v>
      </c>
      <c r="C318" s="349" t="s">
        <v>1372</v>
      </c>
      <c r="D318" s="337" t="s">
        <v>1373</v>
      </c>
      <c r="E318" s="337"/>
      <c r="F318" s="337"/>
      <c r="G318" s="373">
        <f>0</f>
        <v>0</v>
      </c>
      <c r="H318" s="351">
        <f t="shared" si="96"/>
        <v>0</v>
      </c>
      <c r="I318" s="337"/>
      <c r="J318" s="337"/>
      <c r="K318" s="337"/>
      <c r="L318" s="351">
        <f>G318+N318</f>
        <v>0</v>
      </c>
      <c r="M318" s="353">
        <f>H318</f>
        <v>0</v>
      </c>
      <c r="N318" s="375">
        <f>0</f>
        <v>0</v>
      </c>
      <c r="O318" s="375">
        <f>0</f>
        <v>0</v>
      </c>
      <c r="P318" s="353">
        <f>0</f>
        <v>0</v>
      </c>
      <c r="Q318" s="337"/>
      <c r="R318" s="337"/>
      <c r="S318" s="472">
        <f>IF(Таблица1001!$I$9=0,0,(H318*1000/Таблица1001!$I$9))</f>
        <v>0</v>
      </c>
      <c r="T318" s="472">
        <f>IF(Таблица1001!$I$9=0,0,(M318*1000/Таблица1001!$I$9))</f>
        <v>0</v>
      </c>
      <c r="U318" s="472">
        <f>IF(Таблица1001!$I$9=0,0,(R318*1000/Таблица1001!$I$9))</f>
        <v>0</v>
      </c>
      <c r="V318" s="472">
        <f t="shared" ref="V318:V319" si="98">IF(M318=0,0,N318*100/M318)</f>
        <v>0</v>
      </c>
    </row>
    <row r="319" spans="1:22" s="170" customFormat="1" x14ac:dyDescent="0.15">
      <c r="A319" s="337" t="s">
        <v>1503</v>
      </c>
      <c r="B319" s="506" t="s">
        <v>1504</v>
      </c>
      <c r="C319" s="349" t="s">
        <v>1504</v>
      </c>
      <c r="D319" s="337" t="s">
        <v>1505</v>
      </c>
      <c r="E319" s="318">
        <f>0</f>
        <v>0</v>
      </c>
      <c r="F319" s="354">
        <v>0</v>
      </c>
      <c r="G319" s="373">
        <f>0</f>
        <v>0</v>
      </c>
      <c r="H319" s="317">
        <f>I319+J319+K319</f>
        <v>0</v>
      </c>
      <c r="I319" s="354"/>
      <c r="J319" s="354"/>
      <c r="K319" s="354"/>
      <c r="L319" s="317">
        <f t="shared" ref="L319" si="99">G319+N319</f>
        <v>0</v>
      </c>
      <c r="M319" s="343">
        <f>H319</f>
        <v>0</v>
      </c>
      <c r="N319" s="343"/>
      <c r="O319" s="343">
        <v>0</v>
      </c>
      <c r="P319" s="318">
        <f>0</f>
        <v>0</v>
      </c>
      <c r="Q319" s="343"/>
      <c r="R319" s="317">
        <f t="shared" ref="R319" si="100">L319-Q319</f>
        <v>0</v>
      </c>
      <c r="S319" s="472">
        <f>IF(Таблица1001!$I$9=0,0,(H319*1000/Таблица1001!$I$9))</f>
        <v>0</v>
      </c>
      <c r="T319" s="472">
        <f>IF(Таблица1001!$I$9=0,0,(M319*1000/Таблица1001!$I$9))</f>
        <v>0</v>
      </c>
      <c r="U319" s="472">
        <f>IF(Таблица1001!$I$9=0,0,(R319*1000/Таблица1001!$I$9))</f>
        <v>0</v>
      </c>
      <c r="V319" s="472">
        <f t="shared" si="98"/>
        <v>0</v>
      </c>
    </row>
    <row r="320" spans="1:22" s="41" customFormat="1" x14ac:dyDescent="0.15">
      <c r="A320" s="81"/>
      <c r="B320" s="512"/>
      <c r="C320" s="82"/>
      <c r="D320" s="860"/>
      <c r="E320" s="860"/>
      <c r="F320" s="860"/>
      <c r="G320" s="860"/>
      <c r="H320" s="860"/>
      <c r="I320" s="860"/>
      <c r="J320" s="860"/>
      <c r="K320" s="860"/>
      <c r="L320" s="860"/>
    </row>
    <row r="321" spans="1:22" x14ac:dyDescent="0.15">
      <c r="A321" s="81"/>
      <c r="B321" s="512"/>
      <c r="C321" s="82"/>
      <c r="D321" s="860"/>
      <c r="E321" s="860"/>
      <c r="F321" s="860"/>
      <c r="G321" s="860"/>
      <c r="H321" s="860"/>
      <c r="I321" s="860"/>
      <c r="J321" s="860"/>
      <c r="K321" s="860"/>
      <c r="L321" s="860"/>
    </row>
    <row r="322" spans="1:22" x14ac:dyDescent="0.15">
      <c r="A322" s="81"/>
      <c r="B322" s="512"/>
      <c r="C322" s="82"/>
      <c r="D322" s="860"/>
      <c r="E322" s="860"/>
      <c r="F322" s="860"/>
      <c r="G322" s="860"/>
      <c r="H322" s="860"/>
      <c r="I322" s="860"/>
      <c r="J322" s="860"/>
      <c r="K322" s="860"/>
      <c r="L322" s="860"/>
    </row>
    <row r="323" spans="1:22" x14ac:dyDescent="0.15">
      <c r="A323" s="513" t="s">
        <v>2</v>
      </c>
      <c r="B323" s="498"/>
      <c r="C323" s="498"/>
      <c r="D323" s="498"/>
      <c r="E323" s="498"/>
      <c r="F323" s="498"/>
      <c r="G323" s="498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</row>
  </sheetData>
  <mergeCells count="21">
    <mergeCell ref="S4:S6"/>
    <mergeCell ref="T4:T6"/>
    <mergeCell ref="U4:U6"/>
    <mergeCell ref="V4:V6"/>
    <mergeCell ref="R4:R6"/>
    <mergeCell ref="D2:I2"/>
    <mergeCell ref="H4:P4"/>
    <mergeCell ref="I5:K5"/>
    <mergeCell ref="E4:F5"/>
    <mergeCell ref="L5:M5"/>
    <mergeCell ref="N5:P5"/>
    <mergeCell ref="A4:A6"/>
    <mergeCell ref="B4:B6"/>
    <mergeCell ref="D4:D6"/>
    <mergeCell ref="C4:C6"/>
    <mergeCell ref="H5:H6"/>
    <mergeCell ref="D322:L322"/>
    <mergeCell ref="D320:L320"/>
    <mergeCell ref="D321:L321"/>
    <mergeCell ref="G4:G5"/>
    <mergeCell ref="Q4:Q6"/>
  </mergeCells>
  <pageMargins left="0.70866141732283472" right="0.70866141732283472" top="0.74803149606299213" bottom="0.74803149606299213" header="0.31496062992125984" footer="0.31496062992125984"/>
  <pageSetup paperSize="9" scale="5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22" sqref="F22"/>
    </sheetView>
  </sheetViews>
  <sheetFormatPr defaultColWidth="9.140625" defaultRowHeight="10.5" customHeight="1" x14ac:dyDescent="0.15"/>
  <cols>
    <col min="1" max="1" width="1.85546875" style="21" customWidth="1"/>
    <col min="2" max="2" width="2.85546875" style="21" customWidth="1"/>
    <col min="3" max="4" width="16.5703125" style="21" customWidth="1"/>
    <col min="5" max="5" width="25.7109375" style="21" bestFit="1" customWidth="1"/>
    <col min="6" max="6" width="34.140625" style="21" bestFit="1" customWidth="1"/>
    <col min="7" max="8" width="34.140625" style="21" customWidth="1"/>
    <col min="9" max="9" width="30.140625" style="21" customWidth="1"/>
    <col min="10" max="10" width="9.140625" style="21" customWidth="1"/>
    <col min="11" max="16384" width="9.140625" style="21"/>
  </cols>
  <sheetData>
    <row r="1" spans="1:9" x14ac:dyDescent="0.15">
      <c r="A1" s="181" t="s">
        <v>567</v>
      </c>
      <c r="B1" s="181"/>
      <c r="C1" s="181"/>
      <c r="D1" s="181"/>
      <c r="E1" s="181"/>
      <c r="F1" s="181"/>
      <c r="G1" s="181"/>
      <c r="H1" s="181"/>
      <c r="I1" s="181"/>
    </row>
    <row r="2" spans="1:9" x14ac:dyDescent="0.15">
      <c r="B2" s="181" t="s">
        <v>7</v>
      </c>
    </row>
    <row r="3" spans="1:9" ht="10.5" customHeight="1" x14ac:dyDescent="0.15">
      <c r="B3" s="181"/>
      <c r="C3" s="879" t="s">
        <v>820</v>
      </c>
      <c r="D3" s="879"/>
      <c r="E3" s="879"/>
      <c r="F3" s="879"/>
      <c r="G3" s="879"/>
      <c r="H3" s="879"/>
      <c r="I3" s="879"/>
    </row>
    <row r="4" spans="1:9" ht="10.5" customHeight="1" x14ac:dyDescent="0.15">
      <c r="B4" s="181"/>
      <c r="C4" s="570"/>
      <c r="D4" s="460"/>
      <c r="E4" s="460"/>
      <c r="F4" s="462"/>
      <c r="G4" s="571"/>
      <c r="H4" s="571"/>
      <c r="I4" s="462" t="s">
        <v>821</v>
      </c>
    </row>
    <row r="5" spans="1:9" x14ac:dyDescent="0.15">
      <c r="B5" s="181"/>
      <c r="C5" s="570"/>
      <c r="D5" s="460"/>
      <c r="E5" s="460"/>
      <c r="F5" s="460"/>
      <c r="G5" s="570"/>
      <c r="H5" s="570"/>
    </row>
    <row r="6" spans="1:9" ht="42" customHeight="1" x14ac:dyDescent="0.15">
      <c r="B6" s="181"/>
      <c r="C6" s="635" t="s">
        <v>1779</v>
      </c>
      <c r="D6" s="455" t="s">
        <v>1778</v>
      </c>
      <c r="E6" s="455" t="s">
        <v>566</v>
      </c>
      <c r="F6" s="455" t="s">
        <v>1781</v>
      </c>
      <c r="G6" s="569" t="s">
        <v>1782</v>
      </c>
      <c r="H6" s="569" t="s">
        <v>1783</v>
      </c>
      <c r="I6" s="455" t="s">
        <v>1334</v>
      </c>
    </row>
    <row r="7" spans="1:9" x14ac:dyDescent="0.15">
      <c r="B7" s="181"/>
      <c r="C7" s="569" t="s">
        <v>1780</v>
      </c>
      <c r="D7" s="455">
        <v>1</v>
      </c>
      <c r="E7" s="455">
        <v>2</v>
      </c>
      <c r="F7" s="455">
        <v>3</v>
      </c>
      <c r="G7" s="569">
        <v>4</v>
      </c>
      <c r="H7" s="569">
        <v>5</v>
      </c>
      <c r="I7" s="455">
        <v>6</v>
      </c>
    </row>
    <row r="8" spans="1:9" x14ac:dyDescent="0.15">
      <c r="A8" s="181" t="s">
        <v>6</v>
      </c>
      <c r="B8" s="181"/>
      <c r="C8" s="128" t="s">
        <v>1780</v>
      </c>
      <c r="D8" s="128">
        <v>1</v>
      </c>
      <c r="E8" s="128">
        <v>2</v>
      </c>
      <c r="F8" s="128">
        <v>3</v>
      </c>
      <c r="G8" s="128" t="s">
        <v>278</v>
      </c>
      <c r="H8" s="128" t="s">
        <v>508</v>
      </c>
      <c r="I8" s="128">
        <v>4</v>
      </c>
    </row>
    <row r="9" spans="1:9" x14ac:dyDescent="0.15">
      <c r="B9" s="182" t="s">
        <v>568</v>
      </c>
      <c r="C9" s="20" t="s">
        <v>1702</v>
      </c>
      <c r="D9" s="24"/>
      <c r="E9" s="24"/>
      <c r="F9" s="24">
        <f>Таблица1002!C10+Таблица1002!D10+Таблица1002!E10</f>
        <v>0</v>
      </c>
      <c r="G9" s="24"/>
      <c r="H9" s="24"/>
      <c r="I9" s="24">
        <f>Таблица1002!F10+Таблица1002!G10+Таблица1002!H10</f>
        <v>0</v>
      </c>
    </row>
    <row r="10" spans="1:9" ht="21" x14ac:dyDescent="0.15">
      <c r="B10" s="498" t="s">
        <v>789</v>
      </c>
      <c r="C10" s="638" t="s">
        <v>1785</v>
      </c>
      <c r="D10" s="636">
        <f>Таблица1000!H9</f>
        <v>0</v>
      </c>
      <c r="E10" s="636">
        <f>Таблица1000!M9</f>
        <v>0</v>
      </c>
      <c r="F10" s="636">
        <f>Таблица1000!R9</f>
        <v>0</v>
      </c>
      <c r="G10" s="636">
        <f>Таблица1000!O9</f>
        <v>0</v>
      </c>
      <c r="H10" s="637" t="s">
        <v>1784</v>
      </c>
      <c r="I10" s="637" t="s">
        <v>1784</v>
      </c>
    </row>
    <row r="11" spans="1:9" ht="10.5" customHeight="1" x14ac:dyDescent="0.15">
      <c r="B11" s="181"/>
    </row>
    <row r="12" spans="1:9" x14ac:dyDescent="0.15">
      <c r="A12" s="181" t="s">
        <v>2</v>
      </c>
      <c r="B12" s="181"/>
      <c r="C12" s="181"/>
      <c r="D12" s="181"/>
      <c r="E12" s="181"/>
      <c r="F12" s="181"/>
      <c r="G12" s="181"/>
      <c r="H12" s="181"/>
      <c r="I12" s="181"/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B2" sqref="B2:B11"/>
    </sheetView>
  </sheetViews>
  <sheetFormatPr defaultColWidth="9.140625" defaultRowHeight="10.5" customHeight="1" x14ac:dyDescent="0.15"/>
  <cols>
    <col min="1" max="1" width="1.85546875" style="22" customWidth="1"/>
    <col min="2" max="2" width="2.85546875" style="21" customWidth="1"/>
    <col min="3" max="3" width="16.5703125" style="22" customWidth="1"/>
    <col min="4" max="4" width="25.7109375" style="22" bestFit="1" customWidth="1"/>
    <col min="5" max="5" width="22.7109375" style="22" customWidth="1"/>
    <col min="6" max="8" width="14.140625" style="22" customWidth="1"/>
    <col min="9" max="9" width="9.140625" style="22" customWidth="1"/>
    <col min="10" max="16384" width="9.140625" style="22"/>
  </cols>
  <sheetData>
    <row r="1" spans="1:8" s="21" customFormat="1" x14ac:dyDescent="0.15">
      <c r="A1" s="180" t="s">
        <v>1085</v>
      </c>
      <c r="B1" s="181"/>
      <c r="C1" s="181"/>
      <c r="D1" s="181"/>
      <c r="E1" s="181"/>
      <c r="F1" s="181"/>
      <c r="G1" s="181"/>
      <c r="H1" s="181"/>
    </row>
    <row r="2" spans="1:8" x14ac:dyDescent="0.15">
      <c r="B2" s="181" t="s">
        <v>7</v>
      </c>
    </row>
    <row r="3" spans="1:8" s="21" customFormat="1" ht="21" customHeight="1" x14ac:dyDescent="0.15">
      <c r="B3" s="181"/>
      <c r="C3" s="880" t="s">
        <v>1081</v>
      </c>
      <c r="D3" s="880"/>
      <c r="E3" s="880"/>
      <c r="F3" s="880"/>
      <c r="G3" s="880"/>
      <c r="H3" s="880"/>
    </row>
    <row r="4" spans="1:8" s="21" customFormat="1" ht="10.5" customHeight="1" x14ac:dyDescent="0.15">
      <c r="B4" s="181"/>
      <c r="C4" s="25"/>
      <c r="D4" s="25"/>
      <c r="E4" s="44"/>
      <c r="G4" s="882" t="s">
        <v>821</v>
      </c>
      <c r="H4" s="882"/>
    </row>
    <row r="5" spans="1:8" s="21" customFormat="1" ht="10.5" customHeight="1" x14ac:dyDescent="0.15">
      <c r="B5" s="181"/>
      <c r="C5" s="25"/>
      <c r="D5" s="25"/>
      <c r="E5" s="44"/>
    </row>
    <row r="6" spans="1:8" s="21" customFormat="1" ht="15" customHeight="1" x14ac:dyDescent="0.15">
      <c r="B6" s="181"/>
      <c r="C6" s="816" t="s">
        <v>1083</v>
      </c>
      <c r="D6" s="816" t="s">
        <v>1084</v>
      </c>
      <c r="E6" s="816" t="s">
        <v>1068</v>
      </c>
      <c r="F6" s="881" t="s">
        <v>1334</v>
      </c>
      <c r="G6" s="881"/>
      <c r="H6" s="881"/>
    </row>
    <row r="7" spans="1:8" s="21" customFormat="1" x14ac:dyDescent="0.15">
      <c r="B7" s="181"/>
      <c r="C7" s="816"/>
      <c r="D7" s="816"/>
      <c r="E7" s="816"/>
      <c r="F7" s="127" t="s">
        <v>1083</v>
      </c>
      <c r="G7" s="127" t="s">
        <v>1084</v>
      </c>
      <c r="H7" s="127" t="s">
        <v>1068</v>
      </c>
    </row>
    <row r="8" spans="1:8" s="21" customFormat="1" x14ac:dyDescent="0.15">
      <c r="B8" s="181"/>
      <c r="C8" s="23">
        <v>1</v>
      </c>
      <c r="D8" s="23">
        <v>2</v>
      </c>
      <c r="E8" s="23">
        <v>3</v>
      </c>
      <c r="F8" s="127">
        <v>4</v>
      </c>
      <c r="G8" s="127">
        <v>5</v>
      </c>
      <c r="H8" s="127">
        <v>6</v>
      </c>
    </row>
    <row r="9" spans="1:8" s="21" customFormat="1" x14ac:dyDescent="0.15">
      <c r="A9" s="181" t="s">
        <v>6</v>
      </c>
      <c r="B9" s="181"/>
      <c r="C9" s="128">
        <v>1</v>
      </c>
      <c r="D9" s="128">
        <v>2</v>
      </c>
      <c r="E9" s="128">
        <v>3</v>
      </c>
      <c r="F9" s="128">
        <v>4</v>
      </c>
      <c r="G9" s="128">
        <v>5</v>
      </c>
      <c r="H9" s="128">
        <v>6</v>
      </c>
    </row>
    <row r="10" spans="1:8" s="21" customFormat="1" x14ac:dyDescent="0.15">
      <c r="B10" s="182" t="s">
        <v>568</v>
      </c>
      <c r="C10" s="24"/>
      <c r="D10" s="24"/>
      <c r="E10" s="24"/>
      <c r="F10" s="126"/>
      <c r="G10" s="126"/>
      <c r="H10" s="126"/>
    </row>
    <row r="11" spans="1:8" s="21" customFormat="1" ht="10.5" customHeight="1" x14ac:dyDescent="0.15">
      <c r="B11" s="181"/>
    </row>
    <row r="12" spans="1:8" s="21" customFormat="1" x14ac:dyDescent="0.15">
      <c r="A12" s="181" t="s">
        <v>2</v>
      </c>
      <c r="B12" s="181"/>
      <c r="C12" s="181"/>
      <c r="D12" s="181"/>
      <c r="E12" s="181"/>
      <c r="F12" s="181"/>
      <c r="G12" s="181"/>
      <c r="H12" s="181"/>
    </row>
  </sheetData>
  <mergeCells count="6">
    <mergeCell ref="C3:H3"/>
    <mergeCell ref="C6:C7"/>
    <mergeCell ref="D6:D7"/>
    <mergeCell ref="E6:E7"/>
    <mergeCell ref="F6:H6"/>
    <mergeCell ref="G4:H4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2" sqref="B2:B12"/>
    </sheetView>
  </sheetViews>
  <sheetFormatPr defaultColWidth="9.140625" defaultRowHeight="10.5" customHeight="1" x14ac:dyDescent="0.15"/>
  <cols>
    <col min="1" max="1" width="1.85546875" style="8" customWidth="1"/>
    <col min="2" max="2" width="2.85546875" style="8" customWidth="1"/>
    <col min="3" max="3" width="80.28515625" style="8" customWidth="1"/>
    <col min="4" max="4" width="8.85546875" style="8" customWidth="1"/>
    <col min="5" max="5" width="25.7109375" style="8" bestFit="1" customWidth="1"/>
    <col min="6" max="6" width="9.140625" style="8" customWidth="1"/>
    <col min="7" max="16384" width="9.140625" style="8"/>
  </cols>
  <sheetData>
    <row r="1" spans="1:5" x14ac:dyDescent="0.15">
      <c r="A1" s="180" t="s">
        <v>1341</v>
      </c>
      <c r="B1" s="180"/>
      <c r="C1" s="180"/>
      <c r="D1" s="180"/>
      <c r="E1" s="180"/>
    </row>
    <row r="2" spans="1:5" x14ac:dyDescent="0.15">
      <c r="B2" s="180" t="s">
        <v>7</v>
      </c>
    </row>
    <row r="3" spans="1:5" ht="21" customHeight="1" x14ac:dyDescent="0.15">
      <c r="B3" s="180"/>
      <c r="C3" s="884" t="s">
        <v>1340</v>
      </c>
      <c r="D3" s="884"/>
      <c r="E3" s="884"/>
    </row>
    <row r="4" spans="1:5" ht="10.5" customHeight="1" x14ac:dyDescent="0.15">
      <c r="B4" s="180"/>
      <c r="C4" s="882" t="s">
        <v>821</v>
      </c>
      <c r="D4" s="882"/>
      <c r="E4" s="882"/>
    </row>
    <row r="5" spans="1:5" ht="10.5" customHeight="1" x14ac:dyDescent="0.15">
      <c r="B5" s="180"/>
      <c r="C5" s="460"/>
      <c r="D5" s="460"/>
      <c r="E5" s="460"/>
    </row>
    <row r="6" spans="1:5" x14ac:dyDescent="0.15">
      <c r="B6" s="180"/>
      <c r="C6" s="883" t="s">
        <v>1344</v>
      </c>
      <c r="D6" s="813" t="s">
        <v>476</v>
      </c>
      <c r="E6" s="813" t="s">
        <v>1345</v>
      </c>
    </row>
    <row r="7" spans="1:5" ht="20.25" customHeight="1" x14ac:dyDescent="0.15">
      <c r="B7" s="180"/>
      <c r="C7" s="883"/>
      <c r="D7" s="813"/>
      <c r="E7" s="813"/>
    </row>
    <row r="8" spans="1:5" x14ac:dyDescent="0.15">
      <c r="B8" s="180"/>
      <c r="C8" s="455"/>
      <c r="D8" s="455"/>
      <c r="E8" s="455">
        <v>1</v>
      </c>
    </row>
    <row r="9" spans="1:5" x14ac:dyDescent="0.15">
      <c r="A9" s="180" t="s">
        <v>6</v>
      </c>
      <c r="B9" s="180"/>
      <c r="C9" s="128"/>
      <c r="D9" s="128"/>
      <c r="E9" s="128">
        <v>1</v>
      </c>
    </row>
    <row r="10" spans="1:5" ht="21" x14ac:dyDescent="0.15">
      <c r="B10" s="498" t="s">
        <v>568</v>
      </c>
      <c r="C10" s="463" t="s">
        <v>1346</v>
      </c>
      <c r="D10" s="129">
        <v>1</v>
      </c>
      <c r="E10" s="24"/>
    </row>
    <row r="11" spans="1:5" ht="21" x14ac:dyDescent="0.15">
      <c r="B11" s="498" t="s">
        <v>789</v>
      </c>
      <c r="C11" s="463" t="s">
        <v>1347</v>
      </c>
      <c r="D11" s="129">
        <v>2</v>
      </c>
      <c r="E11" s="24"/>
    </row>
    <row r="12" spans="1:5" ht="10.5" customHeight="1" x14ac:dyDescent="0.15">
      <c r="B12" s="180"/>
    </row>
    <row r="13" spans="1:5" x14ac:dyDescent="0.15">
      <c r="A13" s="180" t="s">
        <v>2</v>
      </c>
      <c r="B13" s="180"/>
      <c r="C13" s="180"/>
      <c r="D13" s="180"/>
      <c r="E13" s="180"/>
    </row>
  </sheetData>
  <mergeCells count="5">
    <mergeCell ref="C6:C7"/>
    <mergeCell ref="D6:D7"/>
    <mergeCell ref="E6:E7"/>
    <mergeCell ref="C3:E3"/>
    <mergeCell ref="C4:E4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110" zoomScaleNormal="110" workbookViewId="0">
      <selection activeCell="D5" sqref="D5"/>
    </sheetView>
  </sheetViews>
  <sheetFormatPr defaultColWidth="9.140625" defaultRowHeight="10.5" customHeight="1" x14ac:dyDescent="0.15"/>
  <cols>
    <col min="1" max="1" width="1.85546875" style="22" customWidth="1"/>
    <col min="2" max="2" width="2.85546875" style="21" customWidth="1"/>
    <col min="3" max="4" width="38" style="22" customWidth="1"/>
    <col min="5" max="5" width="30" style="22" customWidth="1"/>
    <col min="6" max="6" width="20.7109375" style="22" customWidth="1"/>
    <col min="7" max="7" width="27" style="22" customWidth="1"/>
    <col min="8" max="16384" width="9.140625" style="22"/>
  </cols>
  <sheetData>
    <row r="1" spans="1:7" s="21" customFormat="1" x14ac:dyDescent="0.15">
      <c r="A1" s="180" t="s">
        <v>1506</v>
      </c>
      <c r="B1" s="181"/>
      <c r="C1" s="181"/>
      <c r="D1" s="181"/>
      <c r="E1" s="181"/>
      <c r="F1" s="181"/>
      <c r="G1" s="181"/>
    </row>
    <row r="2" spans="1:7" x14ac:dyDescent="0.15">
      <c r="B2" s="181" t="s">
        <v>7</v>
      </c>
    </row>
    <row r="3" spans="1:7" s="21" customFormat="1" ht="10.5" customHeight="1" x14ac:dyDescent="0.15">
      <c r="B3" s="181"/>
      <c r="C3" s="884" t="s">
        <v>1507</v>
      </c>
      <c r="D3" s="884"/>
      <c r="E3" s="639"/>
    </row>
    <row r="4" spans="1:7" s="21" customFormat="1" x14ac:dyDescent="0.15">
      <c r="B4" s="181"/>
      <c r="C4" s="634"/>
      <c r="D4" s="172"/>
      <c r="E4" s="172"/>
    </row>
    <row r="5" spans="1:7" s="21" customFormat="1" ht="31.5" x14ac:dyDescent="0.15">
      <c r="B5" s="181"/>
      <c r="C5" s="608" t="s">
        <v>1790</v>
      </c>
      <c r="D5" s="300" t="s">
        <v>1789</v>
      </c>
      <c r="E5" s="289" t="s">
        <v>1786</v>
      </c>
      <c r="F5" s="289" t="s">
        <v>1787</v>
      </c>
      <c r="G5" s="289" t="s">
        <v>1788</v>
      </c>
    </row>
    <row r="6" spans="1:7" s="21" customFormat="1" x14ac:dyDescent="0.15">
      <c r="B6" s="181"/>
      <c r="C6" s="633">
        <v>1</v>
      </c>
      <c r="D6" s="171">
        <v>2</v>
      </c>
      <c r="E6" s="171">
        <v>3</v>
      </c>
      <c r="F6" s="289">
        <v>4</v>
      </c>
      <c r="G6" s="289">
        <v>5</v>
      </c>
    </row>
    <row r="7" spans="1:7" s="21" customFormat="1" x14ac:dyDescent="0.15">
      <c r="A7" s="181" t="s">
        <v>6</v>
      </c>
      <c r="B7" s="181"/>
      <c r="C7" s="128" t="s">
        <v>1780</v>
      </c>
      <c r="D7" s="128">
        <v>1</v>
      </c>
      <c r="E7" s="128">
        <v>2</v>
      </c>
      <c r="F7" s="128">
        <v>3</v>
      </c>
      <c r="G7" s="128">
        <v>4</v>
      </c>
    </row>
    <row r="8" spans="1:7" s="21" customFormat="1" x14ac:dyDescent="0.15">
      <c r="B8" s="182" t="s">
        <v>568</v>
      </c>
      <c r="C8" s="24"/>
      <c r="D8" s="24"/>
      <c r="E8" s="24"/>
      <c r="F8" s="24"/>
      <c r="G8" s="24"/>
    </row>
    <row r="9" spans="1:7" ht="10.5" customHeight="1" x14ac:dyDescent="0.15">
      <c r="B9" s="181"/>
    </row>
    <row r="10" spans="1:7" s="21" customFormat="1" x14ac:dyDescent="0.15">
      <c r="A10" s="181" t="s">
        <v>2</v>
      </c>
      <c r="B10" s="181"/>
      <c r="C10" s="181"/>
      <c r="D10" s="181"/>
      <c r="E10" s="181"/>
      <c r="F10" s="181"/>
      <c r="G10" s="181"/>
    </row>
  </sheetData>
  <mergeCells count="1">
    <mergeCell ref="C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H5" sqref="H5"/>
    </sheetView>
  </sheetViews>
  <sheetFormatPr defaultColWidth="9.140625" defaultRowHeight="10.5" customHeight="1" x14ac:dyDescent="0.15"/>
  <cols>
    <col min="1" max="1" width="1.85546875" style="483" customWidth="1"/>
    <col min="2" max="2" width="2.85546875" style="482" customWidth="1"/>
    <col min="3" max="3" width="6.42578125" style="482" bestFit="1" customWidth="1"/>
    <col min="4" max="4" width="12.140625" style="483" customWidth="1"/>
    <col min="5" max="7" width="9.85546875" style="483" customWidth="1"/>
    <col min="8" max="8" width="10.5703125" style="483" customWidth="1"/>
    <col min="9" max="11" width="9.7109375" style="483" customWidth="1"/>
    <col min="12" max="12" width="12.140625" style="483" customWidth="1"/>
    <col min="13" max="13" width="13.28515625" style="483" customWidth="1"/>
    <col min="14" max="14" width="14.85546875" style="483" customWidth="1"/>
    <col min="15" max="15" width="15.42578125" style="483" customWidth="1"/>
    <col min="16" max="16" width="12.140625" style="483" customWidth="1"/>
    <col min="17" max="16384" width="9.140625" style="483"/>
  </cols>
  <sheetData>
    <row r="1" spans="1:16" s="482" customFormat="1" x14ac:dyDescent="0.15">
      <c r="A1" s="312" t="s">
        <v>1707</v>
      </c>
      <c r="B1" s="312"/>
      <c r="C1" s="481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</row>
    <row r="2" spans="1:16" x14ac:dyDescent="0.15">
      <c r="B2" s="312" t="s">
        <v>7</v>
      </c>
    </row>
    <row r="3" spans="1:16" s="482" customFormat="1" ht="10.5" customHeight="1" x14ac:dyDescent="0.15">
      <c r="B3" s="312"/>
      <c r="D3" s="885" t="s">
        <v>1708</v>
      </c>
      <c r="E3" s="885"/>
    </row>
    <row r="4" spans="1:16" s="482" customFormat="1" x14ac:dyDescent="0.15">
      <c r="B4" s="312"/>
      <c r="D4" s="484"/>
      <c r="E4" s="484"/>
    </row>
    <row r="5" spans="1:16" s="482" customFormat="1" ht="94.5" x14ac:dyDescent="0.15">
      <c r="B5" s="312"/>
      <c r="C5" s="490" t="s">
        <v>838</v>
      </c>
      <c r="D5" s="491" t="s">
        <v>1931</v>
      </c>
      <c r="E5" s="492" t="s">
        <v>1703</v>
      </c>
      <c r="F5" s="492" t="s">
        <v>1704</v>
      </c>
      <c r="G5" s="492" t="s">
        <v>1068</v>
      </c>
      <c r="H5" s="492" t="s">
        <v>1932</v>
      </c>
      <c r="I5" s="492" t="s">
        <v>1703</v>
      </c>
      <c r="J5" s="492" t="s">
        <v>1704</v>
      </c>
      <c r="K5" s="492" t="s">
        <v>1068</v>
      </c>
      <c r="L5" s="492" t="s">
        <v>1927</v>
      </c>
      <c r="M5" s="492" t="s">
        <v>1928</v>
      </c>
      <c r="N5" s="492" t="s">
        <v>1929</v>
      </c>
      <c r="O5" s="492" t="s">
        <v>1930</v>
      </c>
      <c r="P5" s="492" t="s">
        <v>1705</v>
      </c>
    </row>
    <row r="6" spans="1:16" s="482" customFormat="1" x14ac:dyDescent="0.15">
      <c r="B6" s="312"/>
      <c r="C6" s="489"/>
      <c r="D6" s="474">
        <v>1</v>
      </c>
      <c r="E6" s="475">
        <v>2</v>
      </c>
      <c r="F6" s="475">
        <v>3</v>
      </c>
      <c r="G6" s="475" t="s">
        <v>278</v>
      </c>
      <c r="H6" s="475">
        <v>4</v>
      </c>
      <c r="I6" s="475">
        <v>5</v>
      </c>
      <c r="J6" s="475">
        <v>6</v>
      </c>
      <c r="K6" s="475" t="s">
        <v>318</v>
      </c>
      <c r="L6" s="475">
        <v>7</v>
      </c>
      <c r="M6" s="475" t="s">
        <v>214</v>
      </c>
      <c r="N6" s="475">
        <v>8</v>
      </c>
      <c r="O6" s="475" t="s">
        <v>219</v>
      </c>
      <c r="P6" s="475" t="s">
        <v>261</v>
      </c>
    </row>
    <row r="7" spans="1:16" s="482" customFormat="1" x14ac:dyDescent="0.15">
      <c r="A7" s="312" t="s">
        <v>6</v>
      </c>
      <c r="B7" s="312"/>
      <c r="C7" s="489"/>
      <c r="D7" s="476">
        <v>1</v>
      </c>
      <c r="E7" s="469">
        <v>2</v>
      </c>
      <c r="F7" s="469">
        <v>3</v>
      </c>
      <c r="G7" s="469" t="s">
        <v>278</v>
      </c>
      <c r="H7" s="469">
        <v>4</v>
      </c>
      <c r="I7" s="469">
        <v>5</v>
      </c>
      <c r="J7" s="469">
        <v>6</v>
      </c>
      <c r="K7" s="469" t="s">
        <v>318</v>
      </c>
      <c r="L7" s="469">
        <v>7</v>
      </c>
      <c r="M7" s="469" t="s">
        <v>214</v>
      </c>
      <c r="N7" s="469">
        <v>8</v>
      </c>
      <c r="O7" s="469" t="s">
        <v>219</v>
      </c>
      <c r="P7" s="469" t="s">
        <v>261</v>
      </c>
    </row>
    <row r="8" spans="1:16" s="482" customFormat="1" x14ac:dyDescent="0.15">
      <c r="B8" s="485" t="s">
        <v>568</v>
      </c>
      <c r="C8" s="488">
        <v>1</v>
      </c>
      <c r="D8" s="477">
        <f>E8+F8+G8</f>
        <v>0</v>
      </c>
      <c r="E8" s="478"/>
      <c r="F8" s="478"/>
      <c r="G8" s="478"/>
      <c r="H8" s="477">
        <f>I8+J8+K8</f>
        <v>0</v>
      </c>
      <c r="I8" s="478"/>
      <c r="J8" s="478"/>
      <c r="K8" s="478"/>
      <c r="L8" s="478"/>
      <c r="M8" s="478"/>
      <c r="N8" s="478"/>
      <c r="O8" s="478"/>
      <c r="P8" s="644" t="s">
        <v>1791</v>
      </c>
    </row>
    <row r="9" spans="1:16" ht="10.5" customHeight="1" x14ac:dyDescent="0.15">
      <c r="B9" s="485" t="s">
        <v>789</v>
      </c>
      <c r="C9" s="488">
        <v>2</v>
      </c>
      <c r="D9" s="477">
        <f>E9+F9+G9</f>
        <v>0</v>
      </c>
      <c r="E9" s="487">
        <f>Таблица1000!I61</f>
        <v>0</v>
      </c>
      <c r="F9" s="487">
        <f>Таблица1000!J61</f>
        <v>0</v>
      </c>
      <c r="G9" s="487">
        <f>Таблица1000!K61</f>
        <v>0</v>
      </c>
      <c r="H9" s="477">
        <f>I9+J9+K9</f>
        <v>0</v>
      </c>
      <c r="I9" s="487">
        <f>Таблица1000!I62</f>
        <v>0</v>
      </c>
      <c r="J9" s="487">
        <f>Таблица1000!J62</f>
        <v>0</v>
      </c>
      <c r="K9" s="487">
        <f>Таблица1000!K62</f>
        <v>0</v>
      </c>
      <c r="L9" s="486">
        <f>Таблица1000!M63</f>
        <v>0</v>
      </c>
      <c r="M9" s="486">
        <f>Таблица1000!N63</f>
        <v>0</v>
      </c>
      <c r="N9" s="486">
        <f>Таблица1000!M62</f>
        <v>0</v>
      </c>
      <c r="O9" s="486">
        <f>Таблица1000!N62</f>
        <v>0</v>
      </c>
      <c r="P9" s="486" t="s">
        <v>1792</v>
      </c>
    </row>
    <row r="10" spans="1:16" ht="10.5" customHeight="1" x14ac:dyDescent="0.15">
      <c r="B10" s="485" t="s">
        <v>976</v>
      </c>
      <c r="C10" s="488">
        <v>3</v>
      </c>
      <c r="D10" s="643">
        <f>D9-D8</f>
        <v>0</v>
      </c>
      <c r="E10" s="607">
        <f t="shared" ref="E10:O10" si="0">E9-E8</f>
        <v>0</v>
      </c>
      <c r="F10" s="607">
        <f t="shared" si="0"/>
        <v>0</v>
      </c>
      <c r="G10" s="607">
        <f t="shared" si="0"/>
        <v>0</v>
      </c>
      <c r="H10" s="643">
        <f t="shared" si="0"/>
        <v>0</v>
      </c>
      <c r="I10" s="607">
        <f t="shared" si="0"/>
        <v>0</v>
      </c>
      <c r="J10" s="607">
        <f t="shared" si="0"/>
        <v>0</v>
      </c>
      <c r="K10" s="607">
        <f t="shared" si="0"/>
        <v>0</v>
      </c>
      <c r="L10" s="607">
        <f t="shared" si="0"/>
        <v>0</v>
      </c>
      <c r="M10" s="607">
        <f t="shared" si="0"/>
        <v>0</v>
      </c>
      <c r="N10" s="607">
        <f t="shared" si="0"/>
        <v>0</v>
      </c>
      <c r="O10" s="607">
        <f t="shared" si="0"/>
        <v>0</v>
      </c>
      <c r="P10" s="486" t="s">
        <v>1793</v>
      </c>
    </row>
    <row r="11" spans="1:16" s="482" customFormat="1" x14ac:dyDescent="0.15">
      <c r="B11" s="312"/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</row>
    <row r="12" spans="1:16" s="482" customFormat="1" x14ac:dyDescent="0.15">
      <c r="A12" s="312" t="s">
        <v>2</v>
      </c>
      <c r="B12" s="312"/>
      <c r="C12" s="481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</row>
    <row r="15" spans="1:16" ht="17.45" customHeight="1" x14ac:dyDescent="0.15"/>
  </sheetData>
  <mergeCells count="1">
    <mergeCell ref="D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5" sqref="D5"/>
    </sheetView>
  </sheetViews>
  <sheetFormatPr defaultRowHeight="15" x14ac:dyDescent="0.25"/>
  <cols>
    <col min="1" max="1" width="7.28515625" customWidth="1"/>
    <col min="2" max="2" width="7.42578125" customWidth="1"/>
    <col min="3" max="3" width="7.140625" customWidth="1"/>
    <col min="4" max="4" width="29.85546875" customWidth="1"/>
  </cols>
  <sheetData>
    <row r="1" spans="1:4" x14ac:dyDescent="0.25">
      <c r="A1" s="664" t="s">
        <v>1798</v>
      </c>
      <c r="B1" s="664"/>
      <c r="C1" s="665"/>
      <c r="D1" s="664"/>
    </row>
    <row r="2" spans="1:4" x14ac:dyDescent="0.25">
      <c r="A2" s="662"/>
      <c r="B2" s="664" t="s">
        <v>7</v>
      </c>
      <c r="C2" s="662"/>
      <c r="D2" s="662"/>
    </row>
    <row r="3" spans="1:4" x14ac:dyDescent="0.25">
      <c r="A3" s="662"/>
      <c r="B3" s="664"/>
      <c r="C3" s="662"/>
      <c r="D3" s="674" t="s">
        <v>1799</v>
      </c>
    </row>
    <row r="4" spans="1:4" x14ac:dyDescent="0.25">
      <c r="A4" s="662"/>
      <c r="B4" s="664"/>
      <c r="C4" s="662"/>
      <c r="D4" s="667"/>
    </row>
    <row r="5" spans="1:4" ht="80.25" customHeight="1" x14ac:dyDescent="0.25">
      <c r="A5" s="662"/>
      <c r="B5" s="664"/>
      <c r="C5" s="668" t="s">
        <v>838</v>
      </c>
      <c r="D5" s="675" t="s">
        <v>1800</v>
      </c>
    </row>
    <row r="6" spans="1:4" x14ac:dyDescent="0.25">
      <c r="A6" s="662"/>
      <c r="B6" s="664"/>
      <c r="C6" s="663"/>
      <c r="D6" s="669">
        <v>1</v>
      </c>
    </row>
    <row r="7" spans="1:4" x14ac:dyDescent="0.25">
      <c r="A7" s="664" t="s">
        <v>6</v>
      </c>
      <c r="B7" s="664"/>
      <c r="C7" s="672"/>
      <c r="D7" s="670">
        <v>1</v>
      </c>
    </row>
    <row r="8" spans="1:4" x14ac:dyDescent="0.25">
      <c r="A8" s="662"/>
      <c r="B8" s="666" t="s">
        <v>568</v>
      </c>
      <c r="C8" s="663">
        <v>1</v>
      </c>
      <c r="D8" s="673"/>
    </row>
    <row r="9" spans="1:4" x14ac:dyDescent="0.25">
      <c r="A9" s="662"/>
      <c r="B9" s="664"/>
      <c r="C9" s="662"/>
      <c r="D9" s="671"/>
    </row>
    <row r="10" spans="1:4" x14ac:dyDescent="0.25">
      <c r="A10" s="664" t="s">
        <v>2</v>
      </c>
      <c r="B10" s="664"/>
      <c r="C10" s="665"/>
      <c r="D10" s="66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RowHeight="15" x14ac:dyDescent="0.25"/>
  <cols>
    <col min="3" max="3" width="9" customWidth="1"/>
    <col min="4" max="4" width="32.140625" customWidth="1"/>
    <col min="5" max="5" width="30.7109375" customWidth="1"/>
  </cols>
  <sheetData>
    <row r="1" spans="1:5" x14ac:dyDescent="0.25">
      <c r="A1" s="649" t="s">
        <v>1794</v>
      </c>
      <c r="B1" s="649"/>
      <c r="C1" s="650"/>
      <c r="D1" s="649"/>
      <c r="E1" s="649"/>
    </row>
    <row r="2" spans="1:5" x14ac:dyDescent="0.25">
      <c r="A2" s="645"/>
      <c r="B2" s="649" t="s">
        <v>7</v>
      </c>
      <c r="C2" s="645"/>
      <c r="D2" s="645"/>
      <c r="E2" s="645"/>
    </row>
    <row r="3" spans="1:5" x14ac:dyDescent="0.25">
      <c r="A3" s="645"/>
      <c r="B3" s="649"/>
      <c r="C3" s="645"/>
      <c r="D3" s="885" t="s">
        <v>1795</v>
      </c>
      <c r="E3" s="885"/>
    </row>
    <row r="4" spans="1:5" x14ac:dyDescent="0.25">
      <c r="A4" s="645"/>
      <c r="B4" s="649"/>
      <c r="C4" s="645"/>
      <c r="D4" s="652"/>
      <c r="E4" s="652"/>
    </row>
    <row r="5" spans="1:5" ht="86.25" customHeight="1" x14ac:dyDescent="0.25">
      <c r="A5" s="645"/>
      <c r="B5" s="649"/>
      <c r="C5" s="658" t="s">
        <v>838</v>
      </c>
      <c r="D5" s="660" t="s">
        <v>1796</v>
      </c>
      <c r="E5" s="661" t="s">
        <v>1797</v>
      </c>
    </row>
    <row r="6" spans="1:5" x14ac:dyDescent="0.25">
      <c r="A6" s="645"/>
      <c r="B6" s="649"/>
      <c r="C6" s="647"/>
      <c r="D6" s="654">
        <v>1</v>
      </c>
      <c r="E6" s="653">
        <v>2</v>
      </c>
    </row>
    <row r="7" spans="1:5" x14ac:dyDescent="0.25">
      <c r="A7" s="649" t="s">
        <v>6</v>
      </c>
      <c r="B7" s="649"/>
      <c r="C7" s="657"/>
      <c r="D7" s="655">
        <v>1</v>
      </c>
      <c r="E7" s="648">
        <v>2</v>
      </c>
    </row>
    <row r="8" spans="1:5" x14ac:dyDescent="0.25">
      <c r="A8" s="645"/>
      <c r="B8" s="651" t="s">
        <v>568</v>
      </c>
      <c r="C8" s="647">
        <v>1</v>
      </c>
      <c r="D8" s="659"/>
      <c r="E8" s="646"/>
    </row>
    <row r="9" spans="1:5" x14ac:dyDescent="0.25">
      <c r="A9" s="645"/>
      <c r="B9" s="649"/>
      <c r="C9" s="645"/>
      <c r="D9" s="656"/>
      <c r="E9" s="656"/>
    </row>
    <row r="10" spans="1:5" x14ac:dyDescent="0.25">
      <c r="A10" s="649" t="s">
        <v>2</v>
      </c>
      <c r="B10" s="649"/>
      <c r="C10" s="650"/>
      <c r="D10" s="649"/>
      <c r="E10" s="649"/>
    </row>
  </sheetData>
  <mergeCells count="1">
    <mergeCell ref="D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K17" sqref="K17"/>
    </sheetView>
  </sheetViews>
  <sheetFormatPr defaultRowHeight="15" x14ac:dyDescent="0.25"/>
  <cols>
    <col min="4" max="4" width="29.28515625" bestFit="1" customWidth="1"/>
  </cols>
  <sheetData>
    <row r="1" spans="1:4" x14ac:dyDescent="0.25">
      <c r="A1" s="678" t="s">
        <v>1801</v>
      </c>
      <c r="B1" s="678"/>
      <c r="C1" s="679"/>
      <c r="D1" s="678"/>
    </row>
    <row r="2" spans="1:4" x14ac:dyDescent="0.25">
      <c r="A2" s="676"/>
      <c r="B2" s="678" t="s">
        <v>7</v>
      </c>
      <c r="C2" s="676"/>
      <c r="D2" s="676"/>
    </row>
    <row r="3" spans="1:4" x14ac:dyDescent="0.25">
      <c r="A3" s="676"/>
      <c r="B3" s="678"/>
      <c r="C3" s="676"/>
      <c r="D3" s="688" t="s">
        <v>1802</v>
      </c>
    </row>
    <row r="4" spans="1:4" x14ac:dyDescent="0.25">
      <c r="A4" s="676"/>
      <c r="B4" s="678"/>
      <c r="C4" s="676"/>
      <c r="D4" s="681"/>
    </row>
    <row r="5" spans="1:4" ht="144" customHeight="1" x14ac:dyDescent="0.25">
      <c r="A5" s="676"/>
      <c r="B5" s="678"/>
      <c r="C5" s="686" t="s">
        <v>838</v>
      </c>
      <c r="D5" s="682" t="s">
        <v>1803</v>
      </c>
    </row>
    <row r="6" spans="1:4" x14ac:dyDescent="0.25">
      <c r="A6" s="676"/>
      <c r="B6" s="678"/>
      <c r="C6" s="677"/>
      <c r="D6" s="682">
        <v>1</v>
      </c>
    </row>
    <row r="7" spans="1:4" x14ac:dyDescent="0.25">
      <c r="A7" s="678" t="s">
        <v>6</v>
      </c>
      <c r="B7" s="678"/>
      <c r="C7" s="685"/>
      <c r="D7" s="683">
        <v>1</v>
      </c>
    </row>
    <row r="8" spans="1:4" x14ac:dyDescent="0.25">
      <c r="A8" s="676"/>
      <c r="B8" s="680" t="s">
        <v>568</v>
      </c>
      <c r="C8" s="677">
        <v>1</v>
      </c>
      <c r="D8" s="687"/>
    </row>
    <row r="9" spans="1:4" x14ac:dyDescent="0.25">
      <c r="A9" s="676"/>
      <c r="B9" s="678"/>
      <c r="C9" s="676"/>
      <c r="D9" s="684"/>
    </row>
    <row r="10" spans="1:4" x14ac:dyDescent="0.25">
      <c r="A10" s="678" t="s">
        <v>2</v>
      </c>
      <c r="B10" s="678"/>
      <c r="C10" s="679"/>
      <c r="D10" s="678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="80" zoomScaleNormal="80" workbookViewId="0">
      <selection activeCell="I12" sqref="I12"/>
    </sheetView>
  </sheetViews>
  <sheetFormatPr defaultColWidth="9.140625" defaultRowHeight="10.5" x14ac:dyDescent="0.15"/>
  <cols>
    <col min="1" max="1" width="51.42578125" style="8" customWidth="1"/>
    <col min="2" max="2" width="10.140625" style="183" customWidth="1"/>
    <col min="3" max="3" width="8.28515625" style="14" bestFit="1" customWidth="1"/>
    <col min="4" max="4" width="10" style="14" bestFit="1" customWidth="1"/>
    <col min="5" max="6" width="16.5703125" style="8" customWidth="1"/>
    <col min="7" max="7" width="19.42578125" style="8" customWidth="1"/>
    <col min="8" max="8" width="9.140625" style="8" customWidth="1"/>
    <col min="9" max="16384" width="9.140625" style="8"/>
  </cols>
  <sheetData>
    <row r="1" spans="1:7" x14ac:dyDescent="0.15">
      <c r="A1" s="184" t="s">
        <v>1008</v>
      </c>
      <c r="B1" s="189"/>
      <c r="C1" s="190"/>
      <c r="D1" s="190"/>
      <c r="E1" s="188"/>
      <c r="F1" s="188"/>
      <c r="G1" s="188"/>
    </row>
    <row r="2" spans="1:7" x14ac:dyDescent="0.15">
      <c r="A2" s="11"/>
      <c r="B2" s="189" t="s">
        <v>7</v>
      </c>
    </row>
    <row r="3" spans="1:7" x14ac:dyDescent="0.15">
      <c r="A3" s="886" t="s">
        <v>933</v>
      </c>
      <c r="B3" s="886"/>
      <c r="C3" s="886"/>
      <c r="D3" s="886"/>
      <c r="E3" s="886"/>
      <c r="F3" s="886"/>
      <c r="G3" s="641"/>
    </row>
    <row r="4" spans="1:7" x14ac:dyDescent="0.15">
      <c r="A4" s="15" t="s">
        <v>488</v>
      </c>
      <c r="B4" s="184"/>
      <c r="C4" s="889" t="s">
        <v>822</v>
      </c>
      <c r="D4" s="889"/>
      <c r="E4" s="889"/>
      <c r="F4" s="889"/>
      <c r="G4" s="642"/>
    </row>
    <row r="5" spans="1:7" x14ac:dyDescent="0.15">
      <c r="A5" s="15"/>
      <c r="B5" s="184"/>
      <c r="C5" s="27"/>
      <c r="D5" s="27"/>
      <c r="E5" s="27"/>
    </row>
    <row r="6" spans="1:7" ht="16.5" customHeight="1" x14ac:dyDescent="0.15">
      <c r="A6" s="862" t="s">
        <v>147</v>
      </c>
      <c r="B6" s="887"/>
      <c r="C6" s="866" t="s">
        <v>476</v>
      </c>
      <c r="D6" s="866" t="s">
        <v>934</v>
      </c>
      <c r="E6" s="813" t="s">
        <v>148</v>
      </c>
      <c r="F6" s="813"/>
      <c r="G6" s="640" t="s">
        <v>1804</v>
      </c>
    </row>
    <row r="7" spans="1:7" ht="23.25" customHeight="1" x14ac:dyDescent="0.15">
      <c r="A7" s="864"/>
      <c r="B7" s="888"/>
      <c r="C7" s="868"/>
      <c r="D7" s="868"/>
      <c r="E7" s="61" t="s">
        <v>936</v>
      </c>
      <c r="F7" s="2" t="s">
        <v>937</v>
      </c>
      <c r="G7" s="689" t="s">
        <v>1805</v>
      </c>
    </row>
    <row r="8" spans="1:7" x14ac:dyDescent="0.15">
      <c r="A8" s="31">
        <v>1</v>
      </c>
      <c r="B8" s="186"/>
      <c r="C8" s="13" t="s">
        <v>180</v>
      </c>
      <c r="D8" s="13" t="s">
        <v>14</v>
      </c>
      <c r="E8" s="48">
        <v>4</v>
      </c>
      <c r="F8" s="49">
        <v>5</v>
      </c>
      <c r="G8" s="49">
        <v>6</v>
      </c>
    </row>
    <row r="9" spans="1:7" x14ac:dyDescent="0.15">
      <c r="A9" s="185" t="s">
        <v>6</v>
      </c>
      <c r="B9" s="186"/>
      <c r="C9" s="187"/>
      <c r="D9" s="187"/>
      <c r="E9" s="187">
        <v>4</v>
      </c>
      <c r="F9" s="187" t="s">
        <v>935</v>
      </c>
      <c r="G9" s="187" t="s">
        <v>1413</v>
      </c>
    </row>
    <row r="10" spans="1:7" x14ac:dyDescent="0.15">
      <c r="A10" s="376" t="s">
        <v>13</v>
      </c>
      <c r="B10" s="191" t="s">
        <v>195</v>
      </c>
      <c r="C10" s="381" t="s">
        <v>132</v>
      </c>
      <c r="D10" s="300" t="s">
        <v>152</v>
      </c>
      <c r="E10" s="311">
        <f>E11+E16+E21+E22+E28+E29+E39</f>
        <v>0</v>
      </c>
      <c r="F10" s="311">
        <f>F11+F16+F21+F22+F28+F29+F39</f>
        <v>0</v>
      </c>
      <c r="G10" s="646" t="s">
        <v>1806</v>
      </c>
    </row>
    <row r="11" spans="1:7" ht="21" x14ac:dyDescent="0.15">
      <c r="A11" s="377" t="s">
        <v>938</v>
      </c>
      <c r="B11" s="191" t="s">
        <v>271</v>
      </c>
      <c r="C11" s="381" t="s">
        <v>160</v>
      </c>
      <c r="D11" s="300" t="s">
        <v>153</v>
      </c>
      <c r="E11" s="311">
        <f>E12+E13+E14+E15</f>
        <v>0</v>
      </c>
      <c r="F11" s="311">
        <f>F12+F13+F14+F15</f>
        <v>0</v>
      </c>
      <c r="G11" s="646"/>
    </row>
    <row r="12" spans="1:7" x14ac:dyDescent="0.15">
      <c r="A12" s="377" t="s">
        <v>939</v>
      </c>
      <c r="B12" s="191" t="s">
        <v>940</v>
      </c>
      <c r="C12" s="381" t="s">
        <v>941</v>
      </c>
      <c r="D12" s="300" t="s">
        <v>942</v>
      </c>
      <c r="E12" s="311"/>
      <c r="F12" s="311"/>
      <c r="G12" s="690" t="s">
        <v>1806</v>
      </c>
    </row>
    <row r="13" spans="1:7" x14ac:dyDescent="0.15">
      <c r="A13" s="377" t="s">
        <v>1508</v>
      </c>
      <c r="B13" s="191" t="s">
        <v>1509</v>
      </c>
      <c r="C13" s="381" t="s">
        <v>1510</v>
      </c>
      <c r="D13" s="300" t="s">
        <v>1511</v>
      </c>
      <c r="E13" s="311"/>
      <c r="F13" s="311"/>
      <c r="G13" s="690" t="s">
        <v>1806</v>
      </c>
    </row>
    <row r="14" spans="1:7" x14ac:dyDescent="0.15">
      <c r="A14" s="377" t="s">
        <v>1512</v>
      </c>
      <c r="B14" s="191" t="s">
        <v>1513</v>
      </c>
      <c r="C14" s="381" t="s">
        <v>1514</v>
      </c>
      <c r="D14" s="300" t="s">
        <v>1515</v>
      </c>
      <c r="E14" s="311"/>
      <c r="F14" s="311"/>
      <c r="G14" s="690" t="s">
        <v>1806</v>
      </c>
    </row>
    <row r="15" spans="1:7" x14ac:dyDescent="0.15">
      <c r="A15" s="377" t="s">
        <v>1591</v>
      </c>
      <c r="B15" s="265" t="s">
        <v>1592</v>
      </c>
      <c r="C15" s="381" t="s">
        <v>1593</v>
      </c>
      <c r="D15" s="300"/>
      <c r="E15" s="311"/>
      <c r="F15" s="311"/>
      <c r="G15" s="690" t="s">
        <v>1806</v>
      </c>
    </row>
    <row r="16" spans="1:7" ht="21" x14ac:dyDescent="0.15">
      <c r="A16" s="377" t="s">
        <v>149</v>
      </c>
      <c r="B16" s="191" t="s">
        <v>272</v>
      </c>
      <c r="C16" s="381" t="s">
        <v>145</v>
      </c>
      <c r="D16" s="300" t="s">
        <v>154</v>
      </c>
      <c r="E16" s="311">
        <f>E17+E18+E20</f>
        <v>0</v>
      </c>
      <c r="F16" s="311">
        <f>F17+F18+F20</f>
        <v>0</v>
      </c>
      <c r="G16" s="690" t="s">
        <v>1806</v>
      </c>
    </row>
    <row r="17" spans="1:7" x14ac:dyDescent="0.15">
      <c r="A17" s="377" t="s">
        <v>1516</v>
      </c>
      <c r="B17" s="191" t="s">
        <v>1518</v>
      </c>
      <c r="C17" s="381" t="s">
        <v>945</v>
      </c>
      <c r="D17" s="300" t="s">
        <v>1517</v>
      </c>
      <c r="E17" s="311"/>
      <c r="F17" s="319"/>
      <c r="G17" s="690" t="s">
        <v>1806</v>
      </c>
    </row>
    <row r="18" spans="1:7" x14ac:dyDescent="0.15">
      <c r="A18" s="377" t="s">
        <v>943</v>
      </c>
      <c r="B18" s="191" t="s">
        <v>944</v>
      </c>
      <c r="C18" s="381" t="s">
        <v>1519</v>
      </c>
      <c r="D18" s="300" t="s">
        <v>946</v>
      </c>
      <c r="E18" s="311"/>
      <c r="F18" s="319"/>
      <c r="G18" s="690" t="s">
        <v>1806</v>
      </c>
    </row>
    <row r="19" spans="1:7" x14ac:dyDescent="0.15">
      <c r="A19" s="377" t="s">
        <v>1520</v>
      </c>
      <c r="B19" s="191" t="s">
        <v>1521</v>
      </c>
      <c r="C19" s="381" t="s">
        <v>1522</v>
      </c>
      <c r="D19" s="300" t="s">
        <v>1523</v>
      </c>
      <c r="E19" s="311"/>
      <c r="F19" s="319"/>
      <c r="G19" s="690" t="s">
        <v>1806</v>
      </c>
    </row>
    <row r="20" spans="1:7" x14ac:dyDescent="0.15">
      <c r="A20" s="377" t="s">
        <v>1594</v>
      </c>
      <c r="B20" s="266" t="s">
        <v>1595</v>
      </c>
      <c r="C20" s="381" t="s">
        <v>1596</v>
      </c>
      <c r="D20" s="300"/>
      <c r="E20" s="311"/>
      <c r="F20" s="319"/>
      <c r="G20" s="690" t="s">
        <v>1806</v>
      </c>
    </row>
    <row r="21" spans="1:7" ht="21" x14ac:dyDescent="0.15">
      <c r="A21" s="377" t="s">
        <v>947</v>
      </c>
      <c r="B21" s="191" t="s">
        <v>273</v>
      </c>
      <c r="C21" s="381" t="s">
        <v>161</v>
      </c>
      <c r="D21" s="300" t="s">
        <v>155</v>
      </c>
      <c r="E21" s="311"/>
      <c r="F21" s="319"/>
      <c r="G21" s="690" t="s">
        <v>1806</v>
      </c>
    </row>
    <row r="22" spans="1:7" ht="31.5" x14ac:dyDescent="0.15">
      <c r="A22" s="377" t="s">
        <v>948</v>
      </c>
      <c r="B22" s="191" t="s">
        <v>274</v>
      </c>
      <c r="C22" s="381" t="s">
        <v>162</v>
      </c>
      <c r="D22" s="300" t="s">
        <v>156</v>
      </c>
      <c r="E22" s="311">
        <f>E23+E27</f>
        <v>0</v>
      </c>
      <c r="F22" s="311">
        <f>F23+F27</f>
        <v>0</v>
      </c>
      <c r="G22" s="690" t="s">
        <v>1806</v>
      </c>
    </row>
    <row r="23" spans="1:7" ht="21" x14ac:dyDescent="0.15">
      <c r="A23" s="377" t="s">
        <v>949</v>
      </c>
      <c r="B23" s="191" t="s">
        <v>950</v>
      </c>
      <c r="C23" s="381" t="s">
        <v>951</v>
      </c>
      <c r="D23" s="300" t="s">
        <v>952</v>
      </c>
      <c r="E23" s="311"/>
      <c r="F23" s="319"/>
      <c r="G23" s="690" t="s">
        <v>1806</v>
      </c>
    </row>
    <row r="24" spans="1:7" ht="31.5" x14ac:dyDescent="0.15">
      <c r="A24" s="378" t="s">
        <v>1642</v>
      </c>
      <c r="B24" s="191" t="s">
        <v>1675</v>
      </c>
      <c r="C24" s="380" t="s">
        <v>1653</v>
      </c>
      <c r="D24" s="384" t="s">
        <v>1654</v>
      </c>
      <c r="E24" s="367"/>
      <c r="F24" s="369"/>
      <c r="G24" s="691" t="s">
        <v>1806</v>
      </c>
    </row>
    <row r="25" spans="1:7" x14ac:dyDescent="0.15">
      <c r="A25" s="378" t="s">
        <v>1643</v>
      </c>
      <c r="B25" s="191" t="s">
        <v>1676</v>
      </c>
      <c r="C25" s="380" t="s">
        <v>1655</v>
      </c>
      <c r="D25" s="384" t="s">
        <v>1656</v>
      </c>
      <c r="E25" s="367"/>
      <c r="F25" s="369"/>
      <c r="G25" s="691" t="s">
        <v>1806</v>
      </c>
    </row>
    <row r="26" spans="1:7" ht="21" x14ac:dyDescent="0.15">
      <c r="A26" s="378" t="s">
        <v>1644</v>
      </c>
      <c r="B26" s="191" t="s">
        <v>1677</v>
      </c>
      <c r="C26" s="380" t="s">
        <v>1657</v>
      </c>
      <c r="D26" s="384" t="s">
        <v>1658</v>
      </c>
      <c r="E26" s="367"/>
      <c r="F26" s="369"/>
      <c r="G26" s="691" t="s">
        <v>1806</v>
      </c>
    </row>
    <row r="27" spans="1:7" x14ac:dyDescent="0.15">
      <c r="A27" s="377" t="s">
        <v>953</v>
      </c>
      <c r="B27" s="191" t="s">
        <v>954</v>
      </c>
      <c r="C27" s="381" t="s">
        <v>955</v>
      </c>
      <c r="D27" s="300" t="s">
        <v>956</v>
      </c>
      <c r="E27" s="311"/>
      <c r="F27" s="319"/>
      <c r="G27" s="690" t="s">
        <v>1806</v>
      </c>
    </row>
    <row r="28" spans="1:7" ht="21" x14ac:dyDescent="0.15">
      <c r="A28" s="377" t="s">
        <v>150</v>
      </c>
      <c r="B28" s="191" t="s">
        <v>275</v>
      </c>
      <c r="C28" s="381" t="s">
        <v>163</v>
      </c>
      <c r="D28" s="300" t="s">
        <v>157</v>
      </c>
      <c r="E28" s="311"/>
      <c r="F28" s="319"/>
      <c r="G28" s="690" t="s">
        <v>1806</v>
      </c>
    </row>
    <row r="29" spans="1:7" ht="21" x14ac:dyDescent="0.15">
      <c r="A29" s="377" t="s">
        <v>957</v>
      </c>
      <c r="B29" s="191" t="s">
        <v>276</v>
      </c>
      <c r="C29" s="381" t="s">
        <v>164</v>
      </c>
      <c r="D29" s="300" t="s">
        <v>158</v>
      </c>
      <c r="E29" s="311"/>
      <c r="F29" s="319"/>
      <c r="G29" s="690" t="s">
        <v>1806</v>
      </c>
    </row>
    <row r="30" spans="1:7" ht="31.5" x14ac:dyDescent="0.15">
      <c r="A30" s="379" t="s">
        <v>1691</v>
      </c>
      <c r="B30" s="191" t="s">
        <v>1050</v>
      </c>
      <c r="C30" s="382" t="s">
        <v>1051</v>
      </c>
      <c r="D30" s="385" t="s">
        <v>1659</v>
      </c>
      <c r="E30" s="367"/>
      <c r="F30" s="369"/>
      <c r="G30" s="691" t="s">
        <v>1806</v>
      </c>
    </row>
    <row r="31" spans="1:7" x14ac:dyDescent="0.15">
      <c r="A31" s="378" t="s">
        <v>1645</v>
      </c>
      <c r="B31" s="191" t="s">
        <v>1678</v>
      </c>
      <c r="C31" s="380" t="s">
        <v>1660</v>
      </c>
      <c r="D31" s="384" t="s">
        <v>1661</v>
      </c>
      <c r="E31" s="367"/>
      <c r="F31" s="369"/>
      <c r="G31" s="691" t="s">
        <v>1806</v>
      </c>
    </row>
    <row r="32" spans="1:7" x14ac:dyDescent="0.15">
      <c r="A32" s="378" t="s">
        <v>1646</v>
      </c>
      <c r="B32" s="191" t="s">
        <v>1679</v>
      </c>
      <c r="C32" s="380" t="s">
        <v>1662</v>
      </c>
      <c r="D32" s="384" t="s">
        <v>1663</v>
      </c>
      <c r="E32" s="367"/>
      <c r="F32" s="369"/>
      <c r="G32" s="691" t="s">
        <v>1806</v>
      </c>
    </row>
    <row r="33" spans="1:7" x14ac:dyDescent="0.15">
      <c r="A33" s="378" t="s">
        <v>1647</v>
      </c>
      <c r="B33" s="191" t="s">
        <v>1680</v>
      </c>
      <c r="C33" s="380" t="s">
        <v>1664</v>
      </c>
      <c r="D33" s="384" t="s">
        <v>1665</v>
      </c>
      <c r="E33" s="367"/>
      <c r="F33" s="369"/>
      <c r="G33" s="691" t="s">
        <v>1806</v>
      </c>
    </row>
    <row r="34" spans="1:7" x14ac:dyDescent="0.15">
      <c r="A34" s="380" t="s">
        <v>1648</v>
      </c>
      <c r="B34" s="191" t="s">
        <v>1681</v>
      </c>
      <c r="C34" s="380" t="s">
        <v>1666</v>
      </c>
      <c r="D34" s="386" t="s">
        <v>1052</v>
      </c>
      <c r="E34" s="386"/>
      <c r="F34" s="386"/>
      <c r="G34" s="692" t="s">
        <v>1806</v>
      </c>
    </row>
    <row r="35" spans="1:7" ht="31.5" x14ac:dyDescent="0.15">
      <c r="A35" s="380" t="s">
        <v>1649</v>
      </c>
      <c r="B35" s="191" t="s">
        <v>1682</v>
      </c>
      <c r="C35" s="380" t="s">
        <v>1667</v>
      </c>
      <c r="D35" s="386" t="s">
        <v>1668</v>
      </c>
      <c r="E35" s="386"/>
      <c r="F35" s="386"/>
      <c r="G35" s="692" t="s">
        <v>1806</v>
      </c>
    </row>
    <row r="36" spans="1:7" x14ac:dyDescent="0.15">
      <c r="A36" s="380" t="s">
        <v>1650</v>
      </c>
      <c r="B36" s="191" t="s">
        <v>1683</v>
      </c>
      <c r="C36" s="380" t="s">
        <v>1669</v>
      </c>
      <c r="D36" s="386" t="s">
        <v>1670</v>
      </c>
      <c r="E36" s="386"/>
      <c r="F36" s="386"/>
      <c r="G36" s="692" t="s">
        <v>1806</v>
      </c>
    </row>
    <row r="37" spans="1:7" x14ac:dyDescent="0.15">
      <c r="A37" s="380" t="s">
        <v>1651</v>
      </c>
      <c r="B37" s="191" t="s">
        <v>1684</v>
      </c>
      <c r="C37" s="380" t="s">
        <v>1671</v>
      </c>
      <c r="D37" s="386" t="s">
        <v>1672</v>
      </c>
      <c r="E37" s="386"/>
      <c r="F37" s="386"/>
      <c r="G37" s="692" t="s">
        <v>1806</v>
      </c>
    </row>
    <row r="38" spans="1:7" x14ac:dyDescent="0.15">
      <c r="A38" s="380" t="s">
        <v>1652</v>
      </c>
      <c r="B38" s="191" t="s">
        <v>1685</v>
      </c>
      <c r="C38" s="380" t="s">
        <v>1673</v>
      </c>
      <c r="D38" s="386" t="s">
        <v>1674</v>
      </c>
      <c r="E38" s="386"/>
      <c r="F38" s="386"/>
      <c r="G38" s="692" t="s">
        <v>1806</v>
      </c>
    </row>
    <row r="39" spans="1:7" ht="31.5" x14ac:dyDescent="0.15">
      <c r="A39" s="377" t="s">
        <v>151</v>
      </c>
      <c r="B39" s="191" t="s">
        <v>277</v>
      </c>
      <c r="C39" s="381" t="s">
        <v>165</v>
      </c>
      <c r="D39" s="300" t="s">
        <v>159</v>
      </c>
      <c r="E39" s="311">
        <f>E40+E41</f>
        <v>0</v>
      </c>
      <c r="F39" s="311">
        <f>F40+F41</f>
        <v>0</v>
      </c>
      <c r="G39" s="690" t="s">
        <v>1806</v>
      </c>
    </row>
    <row r="40" spans="1:7" x14ac:dyDescent="0.15">
      <c r="A40" s="377" t="s">
        <v>1041</v>
      </c>
      <c r="B40" s="191" t="s">
        <v>959</v>
      </c>
      <c r="C40" s="381" t="s">
        <v>960</v>
      </c>
      <c r="D40" s="300" t="s">
        <v>1042</v>
      </c>
      <c r="E40" s="311"/>
      <c r="F40" s="319"/>
      <c r="G40" s="690" t="s">
        <v>1806</v>
      </c>
    </row>
    <row r="41" spans="1:7" x14ac:dyDescent="0.15">
      <c r="A41" s="377" t="s">
        <v>958</v>
      </c>
      <c r="B41" s="191" t="s">
        <v>1039</v>
      </c>
      <c r="C41" s="381" t="s">
        <v>1040</v>
      </c>
      <c r="D41" s="300" t="s">
        <v>961</v>
      </c>
      <c r="E41" s="311"/>
      <c r="F41" s="319"/>
      <c r="G41" s="690" t="s">
        <v>1806</v>
      </c>
    </row>
    <row r="42" spans="1:7" x14ac:dyDescent="0.15">
      <c r="A42" s="87"/>
      <c r="B42" s="192"/>
      <c r="C42" s="106"/>
      <c r="D42" s="55"/>
      <c r="E42" s="97"/>
    </row>
    <row r="43" spans="1:7" x14ac:dyDescent="0.15">
      <c r="A43" s="188" t="s">
        <v>2</v>
      </c>
      <c r="B43" s="189"/>
      <c r="C43" s="190"/>
      <c r="D43" s="188"/>
      <c r="E43" s="188"/>
      <c r="F43" s="188"/>
      <c r="G43" s="188"/>
    </row>
  </sheetData>
  <mergeCells count="7">
    <mergeCell ref="A3:F3"/>
    <mergeCell ref="E6:F6"/>
    <mergeCell ref="A6:A7"/>
    <mergeCell ref="B6:B7"/>
    <mergeCell ref="C6:C7"/>
    <mergeCell ref="D6:D7"/>
    <mergeCell ref="C4:F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W131"/>
  <sheetViews>
    <sheetView zoomScale="80" zoomScaleNormal="80" workbookViewId="0">
      <selection activeCell="W128" sqref="W128"/>
    </sheetView>
  </sheetViews>
  <sheetFormatPr defaultColWidth="9.140625" defaultRowHeight="10.5" customHeight="1" x14ac:dyDescent="0.15"/>
  <cols>
    <col min="1" max="1" width="51.42578125" style="130" customWidth="1"/>
    <col min="2" max="2" width="6.140625" style="514" customWidth="1"/>
    <col min="3" max="3" width="8.28515625" style="132" bestFit="1" customWidth="1"/>
    <col min="4" max="4" width="12.140625" style="132" customWidth="1"/>
    <col min="5" max="12" width="10.140625" style="130" customWidth="1"/>
    <col min="13" max="13" width="10.85546875" style="130" customWidth="1"/>
    <col min="14" max="14" width="12.5703125" style="130" customWidth="1"/>
    <col min="15" max="18" width="10.85546875" style="130" customWidth="1"/>
    <col min="19" max="19" width="12.140625" style="130" customWidth="1"/>
    <col min="20" max="20" width="12.42578125" style="130" customWidth="1"/>
    <col min="21" max="21" width="9.140625" style="130" customWidth="1"/>
    <col min="22" max="22" width="9.140625" style="130"/>
    <col min="23" max="23" width="13.28515625" style="130" customWidth="1"/>
    <col min="24" max="16384" width="9.140625" style="130"/>
  </cols>
  <sheetData>
    <row r="1" spans="1:23" x14ac:dyDescent="0.15">
      <c r="A1" s="155" t="s">
        <v>1090</v>
      </c>
      <c r="B1" s="154"/>
      <c r="C1" s="157"/>
      <c r="D1" s="157"/>
      <c r="E1" s="133"/>
      <c r="F1" s="133"/>
      <c r="G1" s="133"/>
      <c r="H1" s="133"/>
      <c r="I1" s="133"/>
      <c r="J1" s="133"/>
      <c r="K1" s="133"/>
      <c r="L1" s="133"/>
      <c r="M1" s="158"/>
      <c r="N1" s="133"/>
      <c r="O1" s="133"/>
      <c r="P1" s="133"/>
      <c r="Q1" s="133"/>
      <c r="R1" s="133"/>
      <c r="S1" s="133"/>
      <c r="T1" s="133"/>
      <c r="U1" s="133"/>
      <c r="V1" s="133"/>
      <c r="W1" s="133"/>
    </row>
    <row r="2" spans="1:23" x14ac:dyDescent="0.15">
      <c r="A2" s="131"/>
      <c r="B2" s="154" t="s">
        <v>7</v>
      </c>
      <c r="M2" s="134"/>
    </row>
    <row r="3" spans="1:23" x14ac:dyDescent="0.15">
      <c r="A3" s="897" t="s">
        <v>1619</v>
      </c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898"/>
      <c r="O3" s="898"/>
      <c r="P3" s="898"/>
      <c r="Q3" s="898"/>
      <c r="R3" s="898"/>
      <c r="S3" s="898"/>
      <c r="T3" s="898"/>
    </row>
    <row r="4" spans="1:23" x14ac:dyDescent="0.15">
      <c r="A4" s="135" t="s">
        <v>1088</v>
      </c>
      <c r="B4" s="155"/>
      <c r="O4" s="899" t="s">
        <v>10</v>
      </c>
      <c r="P4" s="899"/>
      <c r="Q4" s="899"/>
      <c r="R4" s="899"/>
      <c r="S4" s="899"/>
      <c r="T4" s="899"/>
    </row>
    <row r="5" spans="1:23" x14ac:dyDescent="0.15">
      <c r="A5" s="135"/>
      <c r="B5" s="155"/>
      <c r="C5" s="173"/>
      <c r="D5" s="173"/>
      <c r="E5" s="173"/>
      <c r="F5" s="173"/>
      <c r="G5" s="173"/>
      <c r="H5" s="173"/>
      <c r="I5" s="173"/>
      <c r="J5" s="173"/>
      <c r="K5" s="173"/>
    </row>
    <row r="6" spans="1:23" ht="12" customHeight="1" x14ac:dyDescent="0.15">
      <c r="A6" s="900" t="s">
        <v>12</v>
      </c>
      <c r="B6" s="895"/>
      <c r="C6" s="903" t="s">
        <v>476</v>
      </c>
      <c r="D6" s="903" t="s">
        <v>477</v>
      </c>
      <c r="E6" s="893" t="s">
        <v>1013</v>
      </c>
      <c r="F6" s="906"/>
      <c r="G6" s="906"/>
      <c r="H6" s="906"/>
      <c r="I6" s="906"/>
      <c r="J6" s="906"/>
      <c r="K6" s="906"/>
      <c r="L6" s="906"/>
      <c r="M6" s="906"/>
      <c r="N6" s="906"/>
      <c r="O6" s="906"/>
      <c r="P6" s="894"/>
      <c r="Q6" s="907" t="s">
        <v>1049</v>
      </c>
      <c r="R6" s="908"/>
      <c r="S6" s="907" t="s">
        <v>1374</v>
      </c>
      <c r="T6" s="908"/>
      <c r="U6" s="890" t="s">
        <v>1719</v>
      </c>
      <c r="V6" s="890" t="s">
        <v>1720</v>
      </c>
      <c r="W6" s="890" t="s">
        <v>1721</v>
      </c>
    </row>
    <row r="7" spans="1:23" ht="39" customHeight="1" x14ac:dyDescent="0.15">
      <c r="A7" s="901"/>
      <c r="B7" s="896"/>
      <c r="C7" s="904"/>
      <c r="D7" s="904"/>
      <c r="E7" s="913" t="s">
        <v>1620</v>
      </c>
      <c r="F7" s="907" t="s">
        <v>1010</v>
      </c>
      <c r="G7" s="916"/>
      <c r="H7" s="908"/>
      <c r="I7" s="893" t="s">
        <v>1375</v>
      </c>
      <c r="J7" s="906"/>
      <c r="K7" s="906"/>
      <c r="L7" s="894"/>
      <c r="M7" s="893" t="s">
        <v>1065</v>
      </c>
      <c r="N7" s="906"/>
      <c r="O7" s="906"/>
      <c r="P7" s="894"/>
      <c r="Q7" s="909"/>
      <c r="R7" s="910"/>
      <c r="S7" s="909"/>
      <c r="T7" s="910"/>
      <c r="U7" s="891"/>
      <c r="V7" s="891"/>
      <c r="W7" s="891"/>
    </row>
    <row r="8" spans="1:23" ht="39" customHeight="1" x14ac:dyDescent="0.15">
      <c r="A8" s="901"/>
      <c r="B8" s="465"/>
      <c r="C8" s="904"/>
      <c r="D8" s="904"/>
      <c r="E8" s="914"/>
      <c r="F8" s="911"/>
      <c r="G8" s="917"/>
      <c r="H8" s="912"/>
      <c r="I8" s="893" t="s">
        <v>1011</v>
      </c>
      <c r="J8" s="894"/>
      <c r="K8" s="893" t="s">
        <v>1012</v>
      </c>
      <c r="L8" s="894"/>
      <c r="M8" s="893" t="s">
        <v>1011</v>
      </c>
      <c r="N8" s="894"/>
      <c r="O8" s="893" t="s">
        <v>1014</v>
      </c>
      <c r="P8" s="894"/>
      <c r="Q8" s="911"/>
      <c r="R8" s="912"/>
      <c r="S8" s="911"/>
      <c r="T8" s="912"/>
      <c r="U8" s="891"/>
      <c r="V8" s="891"/>
      <c r="W8" s="891"/>
    </row>
    <row r="9" spans="1:23" ht="42" x14ac:dyDescent="0.15">
      <c r="A9" s="902"/>
      <c r="B9" s="465"/>
      <c r="C9" s="905"/>
      <c r="D9" s="905"/>
      <c r="E9" s="915"/>
      <c r="F9" s="301" t="s">
        <v>1621</v>
      </c>
      <c r="G9" s="301" t="s">
        <v>1622</v>
      </c>
      <c r="H9" s="301" t="s">
        <v>1623</v>
      </c>
      <c r="I9" s="301" t="s">
        <v>1621</v>
      </c>
      <c r="J9" s="301" t="s">
        <v>1622</v>
      </c>
      <c r="K9" s="301" t="s">
        <v>1621</v>
      </c>
      <c r="L9" s="301" t="s">
        <v>1622</v>
      </c>
      <c r="M9" s="301" t="s">
        <v>1621</v>
      </c>
      <c r="N9" s="301" t="s">
        <v>1622</v>
      </c>
      <c r="O9" s="301" t="s">
        <v>1621</v>
      </c>
      <c r="P9" s="301" t="s">
        <v>1622</v>
      </c>
      <c r="Q9" s="301" t="s">
        <v>1621</v>
      </c>
      <c r="R9" s="301" t="s">
        <v>1622</v>
      </c>
      <c r="S9" s="301" t="s">
        <v>1621</v>
      </c>
      <c r="T9" s="301" t="s">
        <v>1622</v>
      </c>
      <c r="U9" s="892"/>
      <c r="V9" s="892"/>
      <c r="W9" s="892"/>
    </row>
    <row r="10" spans="1:23" x14ac:dyDescent="0.15">
      <c r="A10" s="136">
        <v>1</v>
      </c>
      <c r="B10" s="153"/>
      <c r="C10" s="137">
        <v>2</v>
      </c>
      <c r="D10" s="138" t="s">
        <v>14</v>
      </c>
      <c r="E10" s="141">
        <v>4</v>
      </c>
      <c r="F10" s="141">
        <v>5</v>
      </c>
      <c r="G10" s="141">
        <v>6</v>
      </c>
      <c r="H10" s="141">
        <v>7</v>
      </c>
      <c r="I10" s="141">
        <v>8</v>
      </c>
      <c r="J10" s="141">
        <v>9</v>
      </c>
      <c r="K10" s="141">
        <v>10</v>
      </c>
      <c r="L10" s="137" t="s">
        <v>1043</v>
      </c>
      <c r="M10" s="137" t="s">
        <v>1044</v>
      </c>
      <c r="N10" s="137" t="s">
        <v>1045</v>
      </c>
      <c r="O10" s="137" t="s">
        <v>1046</v>
      </c>
      <c r="P10" s="137" t="s">
        <v>1089</v>
      </c>
      <c r="Q10" s="137" t="s">
        <v>1080</v>
      </c>
      <c r="R10" s="137" t="s">
        <v>1376</v>
      </c>
      <c r="S10" s="137" t="s">
        <v>1377</v>
      </c>
      <c r="T10" s="137" t="s">
        <v>1378</v>
      </c>
      <c r="U10" s="551">
        <v>20</v>
      </c>
      <c r="V10" s="551">
        <v>21</v>
      </c>
      <c r="W10" s="551">
        <v>22</v>
      </c>
    </row>
    <row r="11" spans="1:23" x14ac:dyDescent="0.15">
      <c r="A11" s="139" t="s">
        <v>6</v>
      </c>
      <c r="B11" s="153"/>
      <c r="C11" s="140"/>
      <c r="D11" s="140"/>
      <c r="E11" s="140" t="s">
        <v>1412</v>
      </c>
      <c r="F11" s="140" t="s">
        <v>935</v>
      </c>
      <c r="G11" s="140" t="s">
        <v>1413</v>
      </c>
      <c r="H11" s="140" t="s">
        <v>1047</v>
      </c>
      <c r="I11" s="140" t="s">
        <v>1048</v>
      </c>
      <c r="J11" s="140" t="s">
        <v>983</v>
      </c>
      <c r="K11" s="140" t="s">
        <v>984</v>
      </c>
      <c r="L11" s="140" t="s">
        <v>1043</v>
      </c>
      <c r="M11" s="140" t="s">
        <v>1044</v>
      </c>
      <c r="N11" s="140" t="s">
        <v>1045</v>
      </c>
      <c r="O11" s="140" t="s">
        <v>1046</v>
      </c>
      <c r="P11" s="140" t="s">
        <v>1089</v>
      </c>
      <c r="Q11" s="140" t="s">
        <v>1080</v>
      </c>
      <c r="R11" s="140" t="s">
        <v>1376</v>
      </c>
      <c r="S11" s="140" t="s">
        <v>1377</v>
      </c>
      <c r="T11" s="140" t="s">
        <v>1378</v>
      </c>
      <c r="U11" s="504">
        <v>20</v>
      </c>
      <c r="V11" s="504">
        <v>21</v>
      </c>
      <c r="W11" s="504">
        <v>22</v>
      </c>
    </row>
    <row r="12" spans="1:23" s="142" customFormat="1" x14ac:dyDescent="0.15">
      <c r="A12" s="195" t="s">
        <v>645</v>
      </c>
      <c r="B12" s="515" t="s">
        <v>195</v>
      </c>
      <c r="C12" s="196" t="s">
        <v>132</v>
      </c>
      <c r="D12" s="197" t="s">
        <v>15</v>
      </c>
      <c r="E12" s="79">
        <f>F12+G12</f>
        <v>0</v>
      </c>
      <c r="F12" s="79">
        <f>K12</f>
        <v>0</v>
      </c>
      <c r="G12" s="79">
        <f t="shared" ref="G12:R12" si="0">G13+G17+G22+G25+G38+G45+G48+G51+G54+G55+G60+G61+G62+G63+G64+G65+G70+G76+G126+G128</f>
        <v>0</v>
      </c>
      <c r="H12" s="79">
        <f t="shared" si="0"/>
        <v>0</v>
      </c>
      <c r="I12" s="79">
        <f>M12</f>
        <v>0</v>
      </c>
      <c r="J12" s="79">
        <f t="shared" si="0"/>
        <v>0</v>
      </c>
      <c r="K12" s="79">
        <f t="shared" si="0"/>
        <v>0</v>
      </c>
      <c r="L12" s="79">
        <f>L13+L17+L22+L25+L38+L45+L48+L51+L54+L55+L60+L61+L62+L63+L64+L65+L70+L76+L126+L128</f>
        <v>0</v>
      </c>
      <c r="M12" s="79">
        <f t="shared" si="0"/>
        <v>0</v>
      </c>
      <c r="N12" s="79">
        <f t="shared" si="0"/>
        <v>0</v>
      </c>
      <c r="O12" s="79">
        <f t="shared" si="0"/>
        <v>0</v>
      </c>
      <c r="P12" s="79">
        <f t="shared" si="0"/>
        <v>0</v>
      </c>
      <c r="Q12" s="79">
        <f t="shared" si="0"/>
        <v>0</v>
      </c>
      <c r="R12" s="79">
        <f t="shared" si="0"/>
        <v>0</v>
      </c>
      <c r="S12" s="79">
        <f>I12-Q12</f>
        <v>0</v>
      </c>
      <c r="T12" s="79">
        <f>J12-R12</f>
        <v>0</v>
      </c>
      <c r="U12" s="472">
        <f>IF(Таблица1601!$E$10=0,0,(F12*1000/Таблица1601!$E$10))</f>
        <v>0</v>
      </c>
      <c r="V12" s="472">
        <f>IF(Таблица1601!$E$10=0,0,(K12*1000/Таблица1601!$E$10))</f>
        <v>0</v>
      </c>
      <c r="W12" s="472">
        <f>IF(Таблица1601!$E$10=0,0,(S12*1000/Таблица1601!$E$10))</f>
        <v>0</v>
      </c>
    </row>
    <row r="13" spans="1:23" s="142" customFormat="1" ht="21" x14ac:dyDescent="0.15">
      <c r="A13" s="195" t="s">
        <v>1324</v>
      </c>
      <c r="B13" s="515" t="s">
        <v>196</v>
      </c>
      <c r="C13" s="196" t="s">
        <v>133</v>
      </c>
      <c r="D13" s="197" t="s">
        <v>23</v>
      </c>
      <c r="E13" s="79">
        <f t="shared" ref="E13:E76" si="1">F13+G13</f>
        <v>0</v>
      </c>
      <c r="F13" s="79">
        <f t="shared" ref="F13:F76" si="2">K13</f>
        <v>0</v>
      </c>
      <c r="G13" s="79">
        <f t="shared" ref="G13:R13" si="3">G14+G15+G16</f>
        <v>0</v>
      </c>
      <c r="H13" s="79">
        <f t="shared" si="3"/>
        <v>0</v>
      </c>
      <c r="I13" s="79">
        <f t="shared" ref="I13:I76" si="4">M13</f>
        <v>0</v>
      </c>
      <c r="J13" s="79">
        <f t="shared" si="3"/>
        <v>0</v>
      </c>
      <c r="K13" s="79">
        <f t="shared" si="3"/>
        <v>0</v>
      </c>
      <c r="L13" s="79">
        <f t="shared" si="3"/>
        <v>0</v>
      </c>
      <c r="M13" s="79">
        <f t="shared" si="3"/>
        <v>0</v>
      </c>
      <c r="N13" s="79">
        <f t="shared" si="3"/>
        <v>0</v>
      </c>
      <c r="O13" s="79">
        <f t="shared" si="3"/>
        <v>0</v>
      </c>
      <c r="P13" s="79">
        <f t="shared" si="3"/>
        <v>0</v>
      </c>
      <c r="Q13" s="79">
        <f t="shared" si="3"/>
        <v>0</v>
      </c>
      <c r="R13" s="79">
        <f t="shared" si="3"/>
        <v>0</v>
      </c>
      <c r="S13" s="79">
        <f>I13-Q13</f>
        <v>0</v>
      </c>
      <c r="T13" s="79">
        <f t="shared" ref="T13:T77" si="5">J13-R13</f>
        <v>0</v>
      </c>
      <c r="U13" s="472">
        <f>IF(Таблица1601!$E$10=0,0,(F13*1000/Таблица1601!$E$10))</f>
        <v>0</v>
      </c>
      <c r="V13" s="472">
        <f>IF(Таблица1601!$E$10=0,0,(K13*1000/Таблица1601!$E$10))</f>
        <v>0</v>
      </c>
      <c r="W13" s="472">
        <f>IF(Таблица1601!$E$10=0,0,(S13*1000/Таблица1601!$E$10))</f>
        <v>0</v>
      </c>
    </row>
    <row r="14" spans="1:23" x14ac:dyDescent="0.15">
      <c r="A14" s="198" t="s">
        <v>570</v>
      </c>
      <c r="B14" s="516" t="s">
        <v>270</v>
      </c>
      <c r="C14" s="199" t="s">
        <v>144</v>
      </c>
      <c r="D14" s="200" t="s">
        <v>281</v>
      </c>
      <c r="E14" s="79">
        <f t="shared" si="1"/>
        <v>0</v>
      </c>
      <c r="F14" s="79">
        <f t="shared" si="2"/>
        <v>0</v>
      </c>
      <c r="G14" s="18"/>
      <c r="H14" s="18"/>
      <c r="I14" s="79">
        <f t="shared" si="4"/>
        <v>0</v>
      </c>
      <c r="J14" s="18"/>
      <c r="K14" s="18"/>
      <c r="L14" s="18"/>
      <c r="M14" s="18"/>
      <c r="N14" s="18"/>
      <c r="O14" s="18"/>
      <c r="P14" s="18"/>
      <c r="Q14" s="18"/>
      <c r="R14" s="18"/>
      <c r="S14" s="79">
        <f t="shared" ref="S14:T55" si="6">I14-Q14</f>
        <v>0</v>
      </c>
      <c r="T14" s="79">
        <f t="shared" si="5"/>
        <v>0</v>
      </c>
      <c r="U14" s="472">
        <f>IF(Таблица1601!$E$10=0,0,(F14*1000/Таблица1601!$E$10))</f>
        <v>0</v>
      </c>
      <c r="V14" s="472">
        <f>IF(Таблица1601!$E$10=0,0,(K14*1000/Таблица1601!$E$10))</f>
        <v>0</v>
      </c>
      <c r="W14" s="472">
        <f>IF(Таблица1601!$E$10=0,0,(S14*1000/Таблица1601!$E$10))</f>
        <v>0</v>
      </c>
    </row>
    <row r="15" spans="1:23" x14ac:dyDescent="0.15">
      <c r="A15" s="198" t="s">
        <v>503</v>
      </c>
      <c r="B15" s="516" t="s">
        <v>602</v>
      </c>
      <c r="C15" s="199" t="s">
        <v>601</v>
      </c>
      <c r="D15" s="200" t="s">
        <v>492</v>
      </c>
      <c r="E15" s="79">
        <f t="shared" si="1"/>
        <v>0</v>
      </c>
      <c r="F15" s="79">
        <f t="shared" si="2"/>
        <v>0</v>
      </c>
      <c r="G15" s="18"/>
      <c r="H15" s="18"/>
      <c r="I15" s="79">
        <f t="shared" si="4"/>
        <v>0</v>
      </c>
      <c r="J15" s="18"/>
      <c r="K15" s="18"/>
      <c r="L15" s="18"/>
      <c r="M15" s="18"/>
      <c r="N15" s="18"/>
      <c r="O15" s="18"/>
      <c r="P15" s="18"/>
      <c r="Q15" s="18"/>
      <c r="R15" s="18"/>
      <c r="S15" s="79">
        <f t="shared" si="6"/>
        <v>0</v>
      </c>
      <c r="T15" s="79">
        <f t="shared" si="5"/>
        <v>0</v>
      </c>
      <c r="U15" s="472">
        <f>IF(Таблица1601!$E$10=0,0,(F15*1000/Таблица1601!$E$10))</f>
        <v>0</v>
      </c>
      <c r="V15" s="472">
        <f>IF(Таблица1601!$E$10=0,0,(K15*1000/Таблица1601!$E$10))</f>
        <v>0</v>
      </c>
      <c r="W15" s="472">
        <f>IF(Таблица1601!$E$10=0,0,(S15*1000/Таблица1601!$E$10))</f>
        <v>0</v>
      </c>
    </row>
    <row r="16" spans="1:23" s="142" customFormat="1" x14ac:dyDescent="0.15">
      <c r="A16" s="198" t="s">
        <v>1524</v>
      </c>
      <c r="B16" s="516" t="s">
        <v>493</v>
      </c>
      <c r="C16" s="199" t="s">
        <v>494</v>
      </c>
      <c r="D16" s="200"/>
      <c r="E16" s="79">
        <f t="shared" si="1"/>
        <v>0</v>
      </c>
      <c r="F16" s="79">
        <f t="shared" si="2"/>
        <v>0</v>
      </c>
      <c r="G16" s="18"/>
      <c r="H16" s="18"/>
      <c r="I16" s="79">
        <f t="shared" si="4"/>
        <v>0</v>
      </c>
      <c r="J16" s="18"/>
      <c r="K16" s="18"/>
      <c r="L16" s="18"/>
      <c r="M16" s="18"/>
      <c r="N16" s="18"/>
      <c r="O16" s="18"/>
      <c r="P16" s="18"/>
      <c r="Q16" s="18"/>
      <c r="R16" s="18"/>
      <c r="S16" s="79">
        <f t="shared" si="6"/>
        <v>0</v>
      </c>
      <c r="T16" s="79">
        <f t="shared" si="5"/>
        <v>0</v>
      </c>
      <c r="U16" s="472">
        <f>IF(Таблица1601!$E$10=0,0,(F16*1000/Таблица1601!$E$10))</f>
        <v>0</v>
      </c>
      <c r="V16" s="472">
        <f>IF(Таблица1601!$E$10=0,0,(K16*1000/Таблица1601!$E$10))</f>
        <v>0</v>
      </c>
      <c r="W16" s="472">
        <f>IF(Таблица1601!$E$10=0,0,(S16*1000/Таблица1601!$E$10))</f>
        <v>0</v>
      </c>
    </row>
    <row r="17" spans="1:23" x14ac:dyDescent="0.15">
      <c r="A17" s="195" t="s">
        <v>16</v>
      </c>
      <c r="B17" s="515" t="s">
        <v>197</v>
      </c>
      <c r="C17" s="196" t="s">
        <v>134</v>
      </c>
      <c r="D17" s="197" t="s">
        <v>24</v>
      </c>
      <c r="E17" s="79">
        <f t="shared" si="1"/>
        <v>0</v>
      </c>
      <c r="F17" s="79">
        <f t="shared" si="2"/>
        <v>0</v>
      </c>
      <c r="G17" s="79">
        <f t="shared" ref="G17:R17" si="7">G18+G21</f>
        <v>0</v>
      </c>
      <c r="H17" s="79">
        <f t="shared" si="7"/>
        <v>0</v>
      </c>
      <c r="I17" s="79">
        <f t="shared" si="4"/>
        <v>0</v>
      </c>
      <c r="J17" s="79">
        <f t="shared" si="7"/>
        <v>0</v>
      </c>
      <c r="K17" s="79">
        <f t="shared" si="7"/>
        <v>0</v>
      </c>
      <c r="L17" s="79">
        <f t="shared" si="7"/>
        <v>0</v>
      </c>
      <c r="M17" s="79">
        <f t="shared" si="7"/>
        <v>0</v>
      </c>
      <c r="N17" s="79">
        <f t="shared" si="7"/>
        <v>0</v>
      </c>
      <c r="O17" s="79">
        <f t="shared" si="7"/>
        <v>0</v>
      </c>
      <c r="P17" s="79">
        <f t="shared" si="7"/>
        <v>0</v>
      </c>
      <c r="Q17" s="79">
        <f t="shared" si="7"/>
        <v>0</v>
      </c>
      <c r="R17" s="79">
        <f t="shared" si="7"/>
        <v>0</v>
      </c>
      <c r="S17" s="79">
        <f t="shared" si="6"/>
        <v>0</v>
      </c>
      <c r="T17" s="79">
        <f t="shared" si="5"/>
        <v>0</v>
      </c>
      <c r="U17" s="472">
        <f>IF(Таблица1601!$E$10=0,0,(F17*1000/Таблица1601!$E$10))</f>
        <v>0</v>
      </c>
      <c r="V17" s="472">
        <f>IF(Таблица1601!$E$10=0,0,(K17*1000/Таблица1601!$E$10))</f>
        <v>0</v>
      </c>
      <c r="W17" s="472">
        <f>IF(Таблица1601!$E$10=0,0,(S17*1000/Таблица1601!$E$10))</f>
        <v>0</v>
      </c>
    </row>
    <row r="18" spans="1:23" x14ac:dyDescent="0.15">
      <c r="A18" s="198" t="s">
        <v>282</v>
      </c>
      <c r="B18" s="516" t="s">
        <v>278</v>
      </c>
      <c r="C18" s="199" t="s">
        <v>166</v>
      </c>
      <c r="D18" s="200" t="s">
        <v>840</v>
      </c>
      <c r="E18" s="79">
        <f t="shared" si="1"/>
        <v>0</v>
      </c>
      <c r="F18" s="79">
        <f t="shared" si="2"/>
        <v>0</v>
      </c>
      <c r="G18" s="18">
        <f t="shared" ref="G18:R18" si="8">G19+G20</f>
        <v>0</v>
      </c>
      <c r="H18" s="18">
        <f t="shared" si="8"/>
        <v>0</v>
      </c>
      <c r="I18" s="79">
        <f t="shared" si="4"/>
        <v>0</v>
      </c>
      <c r="J18" s="18">
        <f t="shared" si="8"/>
        <v>0</v>
      </c>
      <c r="K18" s="18">
        <f t="shared" si="8"/>
        <v>0</v>
      </c>
      <c r="L18" s="18">
        <f t="shared" si="8"/>
        <v>0</v>
      </c>
      <c r="M18" s="18">
        <f t="shared" si="8"/>
        <v>0</v>
      </c>
      <c r="N18" s="18">
        <f t="shared" si="8"/>
        <v>0</v>
      </c>
      <c r="O18" s="18">
        <f t="shared" si="8"/>
        <v>0</v>
      </c>
      <c r="P18" s="18">
        <f t="shared" si="8"/>
        <v>0</v>
      </c>
      <c r="Q18" s="18">
        <f t="shared" si="8"/>
        <v>0</v>
      </c>
      <c r="R18" s="18">
        <f t="shared" si="8"/>
        <v>0</v>
      </c>
      <c r="S18" s="79">
        <f t="shared" si="6"/>
        <v>0</v>
      </c>
      <c r="T18" s="79">
        <f t="shared" si="5"/>
        <v>0</v>
      </c>
      <c r="U18" s="472">
        <f>IF(Таблица1601!$E$10=0,0,(F18*1000/Таблица1601!$E$10))</f>
        <v>0</v>
      </c>
      <c r="V18" s="472">
        <f>IF(Таблица1601!$E$10=0,0,(K18*1000/Таблица1601!$E$10))</f>
        <v>0</v>
      </c>
      <c r="W18" s="472">
        <f>IF(Таблица1601!$E$10=0,0,(S18*1000/Таблица1601!$E$10))</f>
        <v>0</v>
      </c>
    </row>
    <row r="19" spans="1:23" s="142" customFormat="1" ht="21" x14ac:dyDescent="0.15">
      <c r="A19" s="198" t="s">
        <v>971</v>
      </c>
      <c r="B19" s="516" t="s">
        <v>505</v>
      </c>
      <c r="C19" s="199" t="s">
        <v>506</v>
      </c>
      <c r="D19" s="200" t="s">
        <v>507</v>
      </c>
      <c r="E19" s="79">
        <f t="shared" si="1"/>
        <v>0</v>
      </c>
      <c r="F19" s="79">
        <f t="shared" si="2"/>
        <v>0</v>
      </c>
      <c r="G19" s="18"/>
      <c r="H19" s="18"/>
      <c r="I19" s="79">
        <f t="shared" si="4"/>
        <v>0</v>
      </c>
      <c r="J19" s="18"/>
      <c r="K19" s="18"/>
      <c r="L19" s="18"/>
      <c r="M19" s="18"/>
      <c r="N19" s="18"/>
      <c r="O19" s="18"/>
      <c r="P19" s="18"/>
      <c r="Q19" s="18"/>
      <c r="R19" s="18"/>
      <c r="S19" s="79">
        <f t="shared" si="6"/>
        <v>0</v>
      </c>
      <c r="T19" s="79">
        <f t="shared" si="5"/>
        <v>0</v>
      </c>
      <c r="U19" s="472">
        <f>IF(Таблица1601!$E$10=0,0,(F19*1000/Таблица1601!$E$10))</f>
        <v>0</v>
      </c>
      <c r="V19" s="472">
        <f>IF(Таблица1601!$E$10=0,0,(K19*1000/Таблица1601!$E$10))</f>
        <v>0</v>
      </c>
      <c r="W19" s="472">
        <f>IF(Таблица1601!$E$10=0,0,(S19*1000/Таблица1601!$E$10))</f>
        <v>0</v>
      </c>
    </row>
    <row r="20" spans="1:23" x14ac:dyDescent="0.15">
      <c r="A20" s="198" t="s">
        <v>1525</v>
      </c>
      <c r="B20" s="516" t="s">
        <v>1526</v>
      </c>
      <c r="C20" s="199" t="s">
        <v>1527</v>
      </c>
      <c r="D20" s="200"/>
      <c r="E20" s="79">
        <f t="shared" si="1"/>
        <v>0</v>
      </c>
      <c r="F20" s="79">
        <f t="shared" si="2"/>
        <v>0</v>
      </c>
      <c r="G20" s="18"/>
      <c r="H20" s="18"/>
      <c r="I20" s="79">
        <f t="shared" si="4"/>
        <v>0</v>
      </c>
      <c r="J20" s="18"/>
      <c r="K20" s="18"/>
      <c r="L20" s="18"/>
      <c r="M20" s="18"/>
      <c r="N20" s="18"/>
      <c r="O20" s="18"/>
      <c r="P20" s="18"/>
      <c r="Q20" s="18"/>
      <c r="R20" s="18"/>
      <c r="S20" s="79">
        <f t="shared" si="6"/>
        <v>0</v>
      </c>
      <c r="T20" s="79">
        <f t="shared" si="5"/>
        <v>0</v>
      </c>
      <c r="U20" s="472">
        <f>IF(Таблица1601!$E$10=0,0,(F20*1000/Таблица1601!$E$10))</f>
        <v>0</v>
      </c>
      <c r="V20" s="472">
        <f>IF(Таблица1601!$E$10=0,0,(K20*1000/Таблица1601!$E$10))</f>
        <v>0</v>
      </c>
      <c r="W20" s="472">
        <f>IF(Таблица1601!$E$10=0,0,(S20*1000/Таблица1601!$E$10))</f>
        <v>0</v>
      </c>
    </row>
    <row r="21" spans="1:23" s="142" customFormat="1" x14ac:dyDescent="0.15">
      <c r="A21" s="198" t="s">
        <v>1528</v>
      </c>
      <c r="B21" s="516" t="s">
        <v>508</v>
      </c>
      <c r="C21" s="199" t="s">
        <v>509</v>
      </c>
      <c r="D21" s="200"/>
      <c r="E21" s="79">
        <f t="shared" si="1"/>
        <v>0</v>
      </c>
      <c r="F21" s="79">
        <f t="shared" si="2"/>
        <v>0</v>
      </c>
      <c r="G21" s="18"/>
      <c r="H21" s="18"/>
      <c r="I21" s="79">
        <f t="shared" si="4"/>
        <v>0</v>
      </c>
      <c r="J21" s="18"/>
      <c r="K21" s="18"/>
      <c r="L21" s="18"/>
      <c r="M21" s="18"/>
      <c r="N21" s="18"/>
      <c r="O21" s="18"/>
      <c r="P21" s="18"/>
      <c r="Q21" s="18"/>
      <c r="R21" s="18"/>
      <c r="S21" s="79">
        <f t="shared" si="6"/>
        <v>0</v>
      </c>
      <c r="T21" s="79">
        <f t="shared" si="5"/>
        <v>0</v>
      </c>
      <c r="U21" s="472">
        <f>IF(Таблица1601!$E$10=0,0,(F21*1000/Таблица1601!$E$10))</f>
        <v>0</v>
      </c>
      <c r="V21" s="472">
        <f>IF(Таблица1601!$E$10=0,0,(K21*1000/Таблица1601!$E$10))</f>
        <v>0</v>
      </c>
      <c r="W21" s="472">
        <f>IF(Таблица1601!$E$10=0,0,(S21*1000/Таблица1601!$E$10))</f>
        <v>0</v>
      </c>
    </row>
    <row r="22" spans="1:23" ht="21" x14ac:dyDescent="0.15">
      <c r="A22" s="195" t="s">
        <v>64</v>
      </c>
      <c r="B22" s="515" t="s">
        <v>198</v>
      </c>
      <c r="C22" s="196" t="s">
        <v>135</v>
      </c>
      <c r="D22" s="197" t="s">
        <v>25</v>
      </c>
      <c r="E22" s="79">
        <f t="shared" si="1"/>
        <v>0</v>
      </c>
      <c r="F22" s="79">
        <f t="shared" si="2"/>
        <v>0</v>
      </c>
      <c r="G22" s="79">
        <f t="shared" ref="G22:R22" si="9">G23+G24</f>
        <v>0</v>
      </c>
      <c r="H22" s="79">
        <f t="shared" si="9"/>
        <v>0</v>
      </c>
      <c r="I22" s="79">
        <f t="shared" si="4"/>
        <v>0</v>
      </c>
      <c r="J22" s="79">
        <f t="shared" si="9"/>
        <v>0</v>
      </c>
      <c r="K22" s="79">
        <f t="shared" si="9"/>
        <v>0</v>
      </c>
      <c r="L22" s="79">
        <f t="shared" si="9"/>
        <v>0</v>
      </c>
      <c r="M22" s="79">
        <f t="shared" si="9"/>
        <v>0</v>
      </c>
      <c r="N22" s="79">
        <f t="shared" si="9"/>
        <v>0</v>
      </c>
      <c r="O22" s="79">
        <f t="shared" si="9"/>
        <v>0</v>
      </c>
      <c r="P22" s="79">
        <f t="shared" si="9"/>
        <v>0</v>
      </c>
      <c r="Q22" s="79">
        <f t="shared" si="9"/>
        <v>0</v>
      </c>
      <c r="R22" s="79">
        <f t="shared" si="9"/>
        <v>0</v>
      </c>
      <c r="S22" s="79">
        <f t="shared" si="6"/>
        <v>0</v>
      </c>
      <c r="T22" s="79">
        <f t="shared" si="5"/>
        <v>0</v>
      </c>
      <c r="U22" s="472">
        <f>IF(Таблица1601!$E$10=0,0,(F22*1000/Таблица1601!$E$10))</f>
        <v>0</v>
      </c>
      <c r="V22" s="472">
        <f>IF(Таблица1601!$E$10=0,0,(K22*1000/Таблица1601!$E$10))</f>
        <v>0</v>
      </c>
      <c r="W22" s="472">
        <f>IF(Таблица1601!$E$10=0,0,(S22*1000/Таблица1601!$E$10))</f>
        <v>0</v>
      </c>
    </row>
    <row r="23" spans="1:23" x14ac:dyDescent="0.15">
      <c r="A23" s="198" t="s">
        <v>486</v>
      </c>
      <c r="B23" s="516" t="s">
        <v>199</v>
      </c>
      <c r="C23" s="199" t="s">
        <v>65</v>
      </c>
      <c r="D23" s="200" t="s">
        <v>26</v>
      </c>
      <c r="E23" s="79">
        <f t="shared" si="1"/>
        <v>0</v>
      </c>
      <c r="F23" s="79">
        <f t="shared" si="2"/>
        <v>0</v>
      </c>
      <c r="G23" s="18"/>
      <c r="H23" s="18"/>
      <c r="I23" s="79">
        <f t="shared" si="4"/>
        <v>0</v>
      </c>
      <c r="J23" s="18"/>
      <c r="K23" s="18"/>
      <c r="L23" s="18"/>
      <c r="M23" s="18"/>
      <c r="N23" s="18"/>
      <c r="O23" s="18"/>
      <c r="P23" s="18"/>
      <c r="Q23" s="18"/>
      <c r="R23" s="18"/>
      <c r="S23" s="79">
        <f t="shared" si="6"/>
        <v>0</v>
      </c>
      <c r="T23" s="79">
        <f t="shared" si="5"/>
        <v>0</v>
      </c>
      <c r="U23" s="472">
        <f>IF(Таблица1601!$E$10=0,0,(F23*1000/Таблица1601!$E$10))</f>
        <v>0</v>
      </c>
      <c r="V23" s="472">
        <f>IF(Таблица1601!$E$10=0,0,(K23*1000/Таблица1601!$E$10))</f>
        <v>0</v>
      </c>
      <c r="W23" s="472">
        <f>IF(Таблица1601!$E$10=0,0,(S23*1000/Таблица1601!$E$10))</f>
        <v>0</v>
      </c>
    </row>
    <row r="24" spans="1:23" x14ac:dyDescent="0.15">
      <c r="A24" s="198" t="s">
        <v>1529</v>
      </c>
      <c r="B24" s="516" t="s">
        <v>200</v>
      </c>
      <c r="C24" s="199" t="s">
        <v>66</v>
      </c>
      <c r="D24" s="200"/>
      <c r="E24" s="79">
        <f t="shared" si="1"/>
        <v>0</v>
      </c>
      <c r="F24" s="79">
        <f t="shared" si="2"/>
        <v>0</v>
      </c>
      <c r="G24" s="18"/>
      <c r="H24" s="18"/>
      <c r="I24" s="79">
        <f t="shared" si="4"/>
        <v>0</v>
      </c>
      <c r="J24" s="18"/>
      <c r="K24" s="18"/>
      <c r="L24" s="18"/>
      <c r="M24" s="18"/>
      <c r="N24" s="18"/>
      <c r="O24" s="18"/>
      <c r="P24" s="18"/>
      <c r="Q24" s="18"/>
      <c r="R24" s="18"/>
      <c r="S24" s="79">
        <f t="shared" si="6"/>
        <v>0</v>
      </c>
      <c r="T24" s="79">
        <f t="shared" si="5"/>
        <v>0</v>
      </c>
      <c r="U24" s="472">
        <f>IF(Таблица1601!$E$10=0,0,(F24*1000/Таблица1601!$E$10))</f>
        <v>0</v>
      </c>
      <c r="V24" s="472">
        <f>IF(Таблица1601!$E$10=0,0,(K24*1000/Таблица1601!$E$10))</f>
        <v>0</v>
      </c>
      <c r="W24" s="472">
        <f>IF(Таблица1601!$E$10=0,0,(S24*1000/Таблица1601!$E$10))</f>
        <v>0</v>
      </c>
    </row>
    <row r="25" spans="1:23" ht="21" x14ac:dyDescent="0.15">
      <c r="A25" s="195" t="s">
        <v>478</v>
      </c>
      <c r="B25" s="515" t="s">
        <v>203</v>
      </c>
      <c r="C25" s="196" t="s">
        <v>69</v>
      </c>
      <c r="D25" s="197" t="s">
        <v>624</v>
      </c>
      <c r="E25" s="79">
        <f t="shared" si="1"/>
        <v>0</v>
      </c>
      <c r="F25" s="79">
        <f t="shared" si="2"/>
        <v>0</v>
      </c>
      <c r="G25" s="79">
        <f t="shared" ref="G25:R25" si="10">G26+G30+G31+G32+G33+G34+G35+G36+G37</f>
        <v>0</v>
      </c>
      <c r="H25" s="79">
        <f t="shared" si="10"/>
        <v>0</v>
      </c>
      <c r="I25" s="79">
        <f t="shared" si="4"/>
        <v>0</v>
      </c>
      <c r="J25" s="79">
        <f t="shared" si="10"/>
        <v>0</v>
      </c>
      <c r="K25" s="79">
        <f t="shared" si="10"/>
        <v>0</v>
      </c>
      <c r="L25" s="79">
        <f t="shared" si="10"/>
        <v>0</v>
      </c>
      <c r="M25" s="79">
        <f t="shared" si="10"/>
        <v>0</v>
      </c>
      <c r="N25" s="79">
        <f t="shared" si="10"/>
        <v>0</v>
      </c>
      <c r="O25" s="79">
        <f t="shared" si="10"/>
        <v>0</v>
      </c>
      <c r="P25" s="79">
        <f t="shared" si="10"/>
        <v>0</v>
      </c>
      <c r="Q25" s="79">
        <f t="shared" si="10"/>
        <v>0</v>
      </c>
      <c r="R25" s="79">
        <f t="shared" si="10"/>
        <v>0</v>
      </c>
      <c r="S25" s="79">
        <f t="shared" si="6"/>
        <v>0</v>
      </c>
      <c r="T25" s="79">
        <f t="shared" si="5"/>
        <v>0</v>
      </c>
      <c r="U25" s="472">
        <f>IF(Таблица1601!$E$10=0,0,(F25*1000/Таблица1601!$E$10))</f>
        <v>0</v>
      </c>
      <c r="V25" s="472">
        <f>IF(Таблица1601!$E$10=0,0,(K25*1000/Таблица1601!$E$10))</f>
        <v>0</v>
      </c>
      <c r="W25" s="472">
        <f>IF(Таблица1601!$E$10=0,0,(S25*1000/Таблица1601!$E$10))</f>
        <v>0</v>
      </c>
    </row>
    <row r="26" spans="1:23" x14ac:dyDescent="0.15">
      <c r="A26" s="198" t="s">
        <v>638</v>
      </c>
      <c r="B26" s="516" t="s">
        <v>204</v>
      </c>
      <c r="C26" s="199" t="s">
        <v>70</v>
      </c>
      <c r="D26" s="200" t="s">
        <v>635</v>
      </c>
      <c r="E26" s="79">
        <f t="shared" si="1"/>
        <v>0</v>
      </c>
      <c r="F26" s="79">
        <f t="shared" si="2"/>
        <v>0</v>
      </c>
      <c r="G26" s="18">
        <f t="shared" ref="G26:R26" si="11">G27+G28+G29</f>
        <v>0</v>
      </c>
      <c r="H26" s="18">
        <f t="shared" si="11"/>
        <v>0</v>
      </c>
      <c r="I26" s="79">
        <f t="shared" si="4"/>
        <v>0</v>
      </c>
      <c r="J26" s="18">
        <f t="shared" si="11"/>
        <v>0</v>
      </c>
      <c r="K26" s="18">
        <f t="shared" si="11"/>
        <v>0</v>
      </c>
      <c r="L26" s="18">
        <f t="shared" si="11"/>
        <v>0</v>
      </c>
      <c r="M26" s="18">
        <f t="shared" si="11"/>
        <v>0</v>
      </c>
      <c r="N26" s="18">
        <f t="shared" si="11"/>
        <v>0</v>
      </c>
      <c r="O26" s="18">
        <f t="shared" si="11"/>
        <v>0</v>
      </c>
      <c r="P26" s="18">
        <f t="shared" si="11"/>
        <v>0</v>
      </c>
      <c r="Q26" s="18">
        <f t="shared" si="11"/>
        <v>0</v>
      </c>
      <c r="R26" s="18">
        <f t="shared" si="11"/>
        <v>0</v>
      </c>
      <c r="S26" s="79">
        <f t="shared" si="6"/>
        <v>0</v>
      </c>
      <c r="T26" s="79">
        <f t="shared" si="5"/>
        <v>0</v>
      </c>
      <c r="U26" s="472">
        <f>IF(Таблица1601!$E$10=0,0,(F26*1000/Таблица1601!$E$10))</f>
        <v>0</v>
      </c>
      <c r="V26" s="472">
        <f>IF(Таблица1601!$E$10=0,0,(K26*1000/Таблица1601!$E$10))</f>
        <v>0</v>
      </c>
      <c r="W26" s="472">
        <f>IF(Таблица1601!$E$10=0,0,(S26*1000/Таблица1601!$E$10))</f>
        <v>0</v>
      </c>
    </row>
    <row r="27" spans="1:23" x14ac:dyDescent="0.15">
      <c r="A27" s="198" t="s">
        <v>847</v>
      </c>
      <c r="B27" s="516" t="s">
        <v>285</v>
      </c>
      <c r="C27" s="199" t="s">
        <v>287</v>
      </c>
      <c r="D27" s="200" t="s">
        <v>848</v>
      </c>
      <c r="E27" s="79">
        <f t="shared" si="1"/>
        <v>0</v>
      </c>
      <c r="F27" s="79">
        <f t="shared" si="2"/>
        <v>0</v>
      </c>
      <c r="G27" s="18"/>
      <c r="H27" s="18"/>
      <c r="I27" s="79">
        <f t="shared" si="4"/>
        <v>0</v>
      </c>
      <c r="J27" s="18"/>
      <c r="K27" s="18"/>
      <c r="L27" s="18"/>
      <c r="M27" s="18"/>
      <c r="N27" s="18"/>
      <c r="O27" s="18"/>
      <c r="P27" s="18"/>
      <c r="Q27" s="18"/>
      <c r="R27" s="18"/>
      <c r="S27" s="79">
        <f t="shared" si="6"/>
        <v>0</v>
      </c>
      <c r="T27" s="79">
        <f t="shared" si="5"/>
        <v>0</v>
      </c>
      <c r="U27" s="472">
        <f>IF(Таблица1601!$E$10=0,0,(F27*1000/Таблица1601!$E$10))</f>
        <v>0</v>
      </c>
      <c r="V27" s="472">
        <f>IF(Таблица1601!$E$10=0,0,(K27*1000/Таблица1601!$E$10))</f>
        <v>0</v>
      </c>
      <c r="W27" s="472">
        <f>IF(Таблица1601!$E$10=0,0,(S27*1000/Таблица1601!$E$10))</f>
        <v>0</v>
      </c>
    </row>
    <row r="28" spans="1:23" x14ac:dyDescent="0.15">
      <c r="A28" s="198" t="s">
        <v>1086</v>
      </c>
      <c r="B28" s="516" t="s">
        <v>286</v>
      </c>
      <c r="C28" s="199" t="s">
        <v>288</v>
      </c>
      <c r="D28" s="200" t="s">
        <v>571</v>
      </c>
      <c r="E28" s="79">
        <f t="shared" si="1"/>
        <v>0</v>
      </c>
      <c r="F28" s="79">
        <f t="shared" si="2"/>
        <v>0</v>
      </c>
      <c r="G28" s="18"/>
      <c r="H28" s="18">
        <f>Таблица1900!E6</f>
        <v>0</v>
      </c>
      <c r="I28" s="79">
        <f t="shared" si="4"/>
        <v>0</v>
      </c>
      <c r="J28" s="18"/>
      <c r="K28" s="18"/>
      <c r="L28" s="18"/>
      <c r="M28" s="18"/>
      <c r="N28" s="18"/>
      <c r="O28" s="18"/>
      <c r="P28" s="18"/>
      <c r="Q28" s="18"/>
      <c r="R28" s="18"/>
      <c r="S28" s="79">
        <f t="shared" si="6"/>
        <v>0</v>
      </c>
      <c r="T28" s="79">
        <f t="shared" si="5"/>
        <v>0</v>
      </c>
      <c r="U28" s="472">
        <f>IF(Таблица1601!$E$10=0,0,(F28*1000/Таблица1601!$E$10))</f>
        <v>0</v>
      </c>
      <c r="V28" s="472">
        <f>IF(Таблица1601!$E$10=0,0,(K28*1000/Таблица1601!$E$10))</f>
        <v>0</v>
      </c>
      <c r="W28" s="472">
        <f>IF(Таблица1601!$E$10=0,0,(S28*1000/Таблица1601!$E$10))</f>
        <v>0</v>
      </c>
    </row>
    <row r="29" spans="1:23" x14ac:dyDescent="0.15">
      <c r="A29" s="198" t="s">
        <v>1530</v>
      </c>
      <c r="B29" s="516" t="s">
        <v>605</v>
      </c>
      <c r="C29" s="199" t="s">
        <v>606</v>
      </c>
      <c r="D29" s="200"/>
      <c r="E29" s="79">
        <f t="shared" si="1"/>
        <v>0</v>
      </c>
      <c r="F29" s="79">
        <f t="shared" si="2"/>
        <v>0</v>
      </c>
      <c r="G29" s="18"/>
      <c r="H29" s="18"/>
      <c r="I29" s="79">
        <f t="shared" si="4"/>
        <v>0</v>
      </c>
      <c r="J29" s="18"/>
      <c r="K29" s="18"/>
      <c r="L29" s="18"/>
      <c r="M29" s="18"/>
      <c r="N29" s="18"/>
      <c r="O29" s="18"/>
      <c r="P29" s="18"/>
      <c r="Q29" s="18"/>
      <c r="R29" s="18"/>
      <c r="S29" s="79">
        <f t="shared" si="6"/>
        <v>0</v>
      </c>
      <c r="T29" s="79">
        <f t="shared" si="5"/>
        <v>0</v>
      </c>
      <c r="U29" s="472">
        <f>IF(Таблица1601!$E$10=0,0,(F29*1000/Таблица1601!$E$10))</f>
        <v>0</v>
      </c>
      <c r="V29" s="472">
        <f>IF(Таблица1601!$E$10=0,0,(K29*1000/Таблица1601!$E$10))</f>
        <v>0</v>
      </c>
      <c r="W29" s="472">
        <f>IF(Таблица1601!$E$10=0,0,(S29*1000/Таблица1601!$E$10))</f>
        <v>0</v>
      </c>
    </row>
    <row r="30" spans="1:23" x14ac:dyDescent="0.15">
      <c r="A30" s="198" t="s">
        <v>181</v>
      </c>
      <c r="B30" s="516" t="s">
        <v>205</v>
      </c>
      <c r="C30" s="199" t="s">
        <v>71</v>
      </c>
      <c r="D30" s="200" t="s">
        <v>28</v>
      </c>
      <c r="E30" s="79">
        <f t="shared" si="1"/>
        <v>0</v>
      </c>
      <c r="F30" s="79">
        <f t="shared" si="2"/>
        <v>0</v>
      </c>
      <c r="G30" s="18"/>
      <c r="H30" s="18"/>
      <c r="I30" s="79">
        <f t="shared" si="4"/>
        <v>0</v>
      </c>
      <c r="J30" s="18"/>
      <c r="K30" s="18"/>
      <c r="L30" s="18"/>
      <c r="M30" s="18"/>
      <c r="N30" s="18"/>
      <c r="O30" s="18"/>
      <c r="P30" s="18"/>
      <c r="Q30" s="18"/>
      <c r="R30" s="18"/>
      <c r="S30" s="79">
        <f t="shared" si="6"/>
        <v>0</v>
      </c>
      <c r="T30" s="79">
        <f t="shared" si="5"/>
        <v>0</v>
      </c>
      <c r="U30" s="472">
        <f>IF(Таблица1601!$E$10=0,0,(F30*1000/Таблица1601!$E$10))</f>
        <v>0</v>
      </c>
      <c r="V30" s="472">
        <f>IF(Таблица1601!$E$10=0,0,(K30*1000/Таблица1601!$E$10))</f>
        <v>0</v>
      </c>
      <c r="W30" s="472">
        <f>IF(Таблица1601!$E$10=0,0,(S30*1000/Таблица1601!$E$10))</f>
        <v>0</v>
      </c>
    </row>
    <row r="31" spans="1:23" x14ac:dyDescent="0.15">
      <c r="A31" s="198" t="s">
        <v>572</v>
      </c>
      <c r="B31" s="516" t="s">
        <v>208</v>
      </c>
      <c r="C31" s="199" t="s">
        <v>74</v>
      </c>
      <c r="D31" s="200" t="s">
        <v>312</v>
      </c>
      <c r="E31" s="79">
        <f t="shared" si="1"/>
        <v>0</v>
      </c>
      <c r="F31" s="79">
        <f t="shared" si="2"/>
        <v>0</v>
      </c>
      <c r="G31" s="18"/>
      <c r="H31" s="18"/>
      <c r="I31" s="79">
        <f t="shared" si="4"/>
        <v>0</v>
      </c>
      <c r="J31" s="18"/>
      <c r="K31" s="18"/>
      <c r="L31" s="18"/>
      <c r="M31" s="18"/>
      <c r="N31" s="18"/>
      <c r="O31" s="18"/>
      <c r="P31" s="18"/>
      <c r="Q31" s="18"/>
      <c r="R31" s="18"/>
      <c r="S31" s="79">
        <f t="shared" si="6"/>
        <v>0</v>
      </c>
      <c r="T31" s="79">
        <f t="shared" si="5"/>
        <v>0</v>
      </c>
      <c r="U31" s="472">
        <f>IF(Таблица1601!$E$10=0,0,(F31*1000/Таблица1601!$E$10))</f>
        <v>0</v>
      </c>
      <c r="V31" s="472">
        <f>IF(Таблица1601!$E$10=0,0,(K31*1000/Таблица1601!$E$10))</f>
        <v>0</v>
      </c>
      <c r="W31" s="472">
        <f>IF(Таблица1601!$E$10=0,0,(S31*1000/Таблица1601!$E$10))</f>
        <v>0</v>
      </c>
    </row>
    <row r="32" spans="1:23" s="142" customFormat="1" x14ac:dyDescent="0.15">
      <c r="A32" s="198" t="s">
        <v>573</v>
      </c>
      <c r="B32" s="516" t="s">
        <v>211</v>
      </c>
      <c r="C32" s="199" t="s">
        <v>188</v>
      </c>
      <c r="D32" s="200" t="s">
        <v>432</v>
      </c>
      <c r="E32" s="79">
        <f t="shared" si="1"/>
        <v>0</v>
      </c>
      <c r="F32" s="79">
        <f t="shared" si="2"/>
        <v>0</v>
      </c>
      <c r="G32" s="18"/>
      <c r="H32" s="18">
        <f>Таблица1900!E8</f>
        <v>0</v>
      </c>
      <c r="I32" s="79">
        <f t="shared" si="4"/>
        <v>0</v>
      </c>
      <c r="J32" s="18"/>
      <c r="K32" s="18"/>
      <c r="L32" s="18"/>
      <c r="M32" s="18"/>
      <c r="N32" s="18"/>
      <c r="O32" s="18"/>
      <c r="P32" s="18"/>
      <c r="Q32" s="18"/>
      <c r="R32" s="18"/>
      <c r="S32" s="79">
        <f t="shared" si="6"/>
        <v>0</v>
      </c>
      <c r="T32" s="79">
        <f t="shared" si="5"/>
        <v>0</v>
      </c>
      <c r="U32" s="472">
        <f>IF(Таблица1601!$E$10=0,0,(F32*1000/Таблица1601!$E$10))</f>
        <v>0</v>
      </c>
      <c r="V32" s="472">
        <f>IF(Таблица1601!$E$10=0,0,(K32*1000/Таблица1601!$E$10))</f>
        <v>0</v>
      </c>
      <c r="W32" s="472">
        <f>IF(Таблица1601!$E$10=0,0,(S32*1000/Таблица1601!$E$10))</f>
        <v>0</v>
      </c>
    </row>
    <row r="33" spans="1:23" s="142" customFormat="1" x14ac:dyDescent="0.15">
      <c r="A33" s="198" t="s">
        <v>1087</v>
      </c>
      <c r="B33" s="516" t="s">
        <v>298</v>
      </c>
      <c r="C33" s="199" t="s">
        <v>306</v>
      </c>
      <c r="D33" s="200" t="s">
        <v>615</v>
      </c>
      <c r="E33" s="79">
        <f t="shared" si="1"/>
        <v>0</v>
      </c>
      <c r="F33" s="79">
        <f t="shared" si="2"/>
        <v>0</v>
      </c>
      <c r="G33" s="18"/>
      <c r="H33" s="18"/>
      <c r="I33" s="79">
        <f t="shared" si="4"/>
        <v>0</v>
      </c>
      <c r="J33" s="18"/>
      <c r="K33" s="18"/>
      <c r="L33" s="18"/>
      <c r="M33" s="18"/>
      <c r="N33" s="18"/>
      <c r="O33" s="18"/>
      <c r="P33" s="18"/>
      <c r="Q33" s="18"/>
      <c r="R33" s="18"/>
      <c r="S33" s="79">
        <f t="shared" si="6"/>
        <v>0</v>
      </c>
      <c r="T33" s="79">
        <f t="shared" si="5"/>
        <v>0</v>
      </c>
      <c r="U33" s="472">
        <f>IF(Таблица1601!$E$10=0,0,(F33*1000/Таблица1601!$E$10))</f>
        <v>0</v>
      </c>
      <c r="V33" s="472">
        <f>IF(Таблица1601!$E$10=0,0,(K33*1000/Таблица1601!$E$10))</f>
        <v>0</v>
      </c>
      <c r="W33" s="472">
        <f>IF(Таблица1601!$E$10=0,0,(S33*1000/Таблица1601!$E$10))</f>
        <v>0</v>
      </c>
    </row>
    <row r="34" spans="1:23" s="142" customFormat="1" x14ac:dyDescent="0.15">
      <c r="A34" s="198" t="s">
        <v>574</v>
      </c>
      <c r="B34" s="516" t="s">
        <v>299</v>
      </c>
      <c r="C34" s="199" t="s">
        <v>307</v>
      </c>
      <c r="D34" s="200" t="s">
        <v>616</v>
      </c>
      <c r="E34" s="79">
        <f t="shared" si="1"/>
        <v>0</v>
      </c>
      <c r="F34" s="79">
        <f t="shared" si="2"/>
        <v>0</v>
      </c>
      <c r="G34" s="18"/>
      <c r="H34" s="18">
        <f>Таблица1900!E6</f>
        <v>0</v>
      </c>
      <c r="I34" s="79">
        <f t="shared" si="4"/>
        <v>0</v>
      </c>
      <c r="J34" s="18"/>
      <c r="K34" s="18"/>
      <c r="L34" s="18"/>
      <c r="M34" s="18"/>
      <c r="N34" s="18"/>
      <c r="O34" s="18"/>
      <c r="P34" s="18"/>
      <c r="Q34" s="18"/>
      <c r="R34" s="18"/>
      <c r="S34" s="79">
        <f t="shared" si="6"/>
        <v>0</v>
      </c>
      <c r="T34" s="79">
        <f t="shared" si="5"/>
        <v>0</v>
      </c>
      <c r="U34" s="472">
        <f>IF(Таблица1601!$E$10=0,0,(F34*1000/Таблица1601!$E$10))</f>
        <v>0</v>
      </c>
      <c r="V34" s="472">
        <f>IF(Таблица1601!$E$10=0,0,(K34*1000/Таблица1601!$E$10))</f>
        <v>0</v>
      </c>
      <c r="W34" s="472">
        <f>IF(Таблица1601!$E$10=0,0,(S34*1000/Таблица1601!$E$10))</f>
        <v>0</v>
      </c>
    </row>
    <row r="35" spans="1:23" s="142" customFormat="1" x14ac:dyDescent="0.15">
      <c r="A35" s="198" t="s">
        <v>575</v>
      </c>
      <c r="B35" s="516" t="s">
        <v>300</v>
      </c>
      <c r="C35" s="199" t="s">
        <v>308</v>
      </c>
      <c r="D35" s="200" t="s">
        <v>787</v>
      </c>
      <c r="E35" s="79">
        <f t="shared" si="1"/>
        <v>0</v>
      </c>
      <c r="F35" s="79">
        <f t="shared" si="2"/>
        <v>0</v>
      </c>
      <c r="G35" s="18"/>
      <c r="H35" s="18">
        <f>Таблица1900!E9</f>
        <v>0</v>
      </c>
      <c r="I35" s="79">
        <f t="shared" si="4"/>
        <v>0</v>
      </c>
      <c r="J35" s="18"/>
      <c r="K35" s="18"/>
      <c r="L35" s="18"/>
      <c r="M35" s="18"/>
      <c r="N35" s="18"/>
      <c r="O35" s="18"/>
      <c r="P35" s="18"/>
      <c r="Q35" s="18"/>
      <c r="R35" s="18"/>
      <c r="S35" s="79">
        <f t="shared" si="6"/>
        <v>0</v>
      </c>
      <c r="T35" s="79">
        <f t="shared" si="5"/>
        <v>0</v>
      </c>
      <c r="U35" s="472">
        <f>IF(Таблица1601!$E$10=0,0,(F35*1000/Таблица1601!$E$10))</f>
        <v>0</v>
      </c>
      <c r="V35" s="472">
        <f>IF(Таблица1601!$E$10=0,0,(K35*1000/Таблица1601!$E$10))</f>
        <v>0</v>
      </c>
      <c r="W35" s="472">
        <f>IF(Таблица1601!$E$10=0,0,(S35*1000/Таблица1601!$E$10))</f>
        <v>0</v>
      </c>
    </row>
    <row r="36" spans="1:23" s="142" customFormat="1" x14ac:dyDescent="0.15">
      <c r="A36" s="198" t="s">
        <v>576</v>
      </c>
      <c r="B36" s="516" t="s">
        <v>303</v>
      </c>
      <c r="C36" s="199" t="s">
        <v>311</v>
      </c>
      <c r="D36" s="200" t="s">
        <v>577</v>
      </c>
      <c r="E36" s="79">
        <f t="shared" si="1"/>
        <v>0</v>
      </c>
      <c r="F36" s="79">
        <f t="shared" si="2"/>
        <v>0</v>
      </c>
      <c r="G36" s="18"/>
      <c r="H36" s="18">
        <f>Таблица1900!E10</f>
        <v>0</v>
      </c>
      <c r="I36" s="79">
        <f t="shared" si="4"/>
        <v>0</v>
      </c>
      <c r="J36" s="18"/>
      <c r="K36" s="18"/>
      <c r="L36" s="18"/>
      <c r="M36" s="18"/>
      <c r="N36" s="18"/>
      <c r="O36" s="18"/>
      <c r="P36" s="18"/>
      <c r="Q36" s="18"/>
      <c r="R36" s="18"/>
      <c r="S36" s="79">
        <f t="shared" si="6"/>
        <v>0</v>
      </c>
      <c r="T36" s="79">
        <f t="shared" si="5"/>
        <v>0</v>
      </c>
      <c r="U36" s="472">
        <f>IF(Таблица1601!$E$10=0,0,(F36*1000/Таблица1601!$E$10))</f>
        <v>0</v>
      </c>
      <c r="V36" s="472">
        <f>IF(Таблица1601!$E$10=0,0,(K36*1000/Таблица1601!$E$10))</f>
        <v>0</v>
      </c>
      <c r="W36" s="472">
        <f>IF(Таблица1601!$E$10=0,0,(S36*1000/Таблица1601!$E$10))</f>
        <v>0</v>
      </c>
    </row>
    <row r="37" spans="1:23" s="142" customFormat="1" x14ac:dyDescent="0.15">
      <c r="A37" s="198" t="s">
        <v>1531</v>
      </c>
      <c r="B37" s="516" t="s">
        <v>1331</v>
      </c>
      <c r="C37" s="199" t="s">
        <v>1332</v>
      </c>
      <c r="D37" s="200"/>
      <c r="E37" s="79">
        <f t="shared" si="1"/>
        <v>0</v>
      </c>
      <c r="F37" s="79">
        <f t="shared" si="2"/>
        <v>0</v>
      </c>
      <c r="G37" s="18"/>
      <c r="H37" s="18"/>
      <c r="I37" s="79">
        <f t="shared" si="4"/>
        <v>0</v>
      </c>
      <c r="J37" s="18"/>
      <c r="K37" s="18"/>
      <c r="L37" s="18"/>
      <c r="M37" s="18"/>
      <c r="N37" s="18"/>
      <c r="O37" s="18"/>
      <c r="P37" s="18"/>
      <c r="Q37" s="18"/>
      <c r="R37" s="18"/>
      <c r="S37" s="79">
        <f t="shared" si="6"/>
        <v>0</v>
      </c>
      <c r="T37" s="79">
        <f t="shared" si="5"/>
        <v>0</v>
      </c>
      <c r="U37" s="472">
        <f>IF(Таблица1601!$E$10=0,0,(F37*1000/Таблица1601!$E$10))</f>
        <v>0</v>
      </c>
      <c r="V37" s="472">
        <f>IF(Таблица1601!$E$10=0,0,(K37*1000/Таблица1601!$E$10))</f>
        <v>0</v>
      </c>
      <c r="W37" s="472">
        <f>IF(Таблица1601!$E$10=0,0,(S37*1000/Таблица1601!$E$10))</f>
        <v>0</v>
      </c>
    </row>
    <row r="38" spans="1:23" s="142" customFormat="1" x14ac:dyDescent="0.15">
      <c r="A38" s="195" t="s">
        <v>18</v>
      </c>
      <c r="B38" s="515" t="s">
        <v>212</v>
      </c>
      <c r="C38" s="196" t="s">
        <v>136</v>
      </c>
      <c r="D38" s="201" t="s">
        <v>864</v>
      </c>
      <c r="E38" s="79">
        <f t="shared" si="1"/>
        <v>0</v>
      </c>
      <c r="F38" s="79">
        <f t="shared" si="2"/>
        <v>0</v>
      </c>
      <c r="G38" s="79">
        <f t="shared" ref="G38:Q38" si="12">G39+G40+G41+G42+G44</f>
        <v>0</v>
      </c>
      <c r="H38" s="79">
        <f t="shared" si="12"/>
        <v>0</v>
      </c>
      <c r="I38" s="79">
        <f t="shared" si="4"/>
        <v>0</v>
      </c>
      <c r="J38" s="79">
        <f t="shared" si="12"/>
        <v>0</v>
      </c>
      <c r="K38" s="79">
        <f t="shared" si="12"/>
        <v>0</v>
      </c>
      <c r="L38" s="79">
        <f t="shared" si="12"/>
        <v>0</v>
      </c>
      <c r="M38" s="79">
        <f t="shared" si="12"/>
        <v>0</v>
      </c>
      <c r="N38" s="79">
        <f t="shared" si="12"/>
        <v>0</v>
      </c>
      <c r="O38" s="79">
        <f t="shared" si="12"/>
        <v>0</v>
      </c>
      <c r="P38" s="79">
        <f t="shared" si="12"/>
        <v>0</v>
      </c>
      <c r="Q38" s="79">
        <f t="shared" si="12"/>
        <v>0</v>
      </c>
      <c r="R38" s="79">
        <f>R39+R40+R41+R42+R44</f>
        <v>0</v>
      </c>
      <c r="S38" s="79">
        <f t="shared" si="6"/>
        <v>0</v>
      </c>
      <c r="T38" s="79">
        <f t="shared" si="5"/>
        <v>0</v>
      </c>
      <c r="U38" s="472">
        <f>IF(Таблица1601!$E$10=0,0,(F38*1000/Таблица1601!$E$10))</f>
        <v>0</v>
      </c>
      <c r="V38" s="472">
        <f>IF(Таблица1601!$E$10=0,0,(K38*1000/Таблица1601!$E$10))</f>
        <v>0</v>
      </c>
      <c r="W38" s="472">
        <f>IF(Таблица1601!$E$10=0,0,(S38*1000/Таблица1601!$E$10))</f>
        <v>0</v>
      </c>
    </row>
    <row r="39" spans="1:23" x14ac:dyDescent="0.15">
      <c r="A39" s="202" t="s">
        <v>1379</v>
      </c>
      <c r="B39" s="517" t="s">
        <v>318</v>
      </c>
      <c r="C39" s="203" t="s">
        <v>319</v>
      </c>
      <c r="D39" s="201" t="s">
        <v>1380</v>
      </c>
      <c r="E39" s="79">
        <f t="shared" si="1"/>
        <v>0</v>
      </c>
      <c r="F39" s="79">
        <f t="shared" si="2"/>
        <v>0</v>
      </c>
      <c r="G39" s="79"/>
      <c r="H39" s="79"/>
      <c r="I39" s="79">
        <f t="shared" si="4"/>
        <v>0</v>
      </c>
      <c r="J39" s="79"/>
      <c r="K39" s="79"/>
      <c r="L39" s="111"/>
      <c r="M39" s="111"/>
      <c r="N39" s="111"/>
      <c r="O39" s="111"/>
      <c r="P39" s="111"/>
      <c r="Q39" s="111"/>
      <c r="R39" s="111"/>
      <c r="S39" s="79">
        <f t="shared" si="6"/>
        <v>0</v>
      </c>
      <c r="T39" s="79">
        <f t="shared" si="5"/>
        <v>0</v>
      </c>
      <c r="U39" s="472">
        <f>IF(Таблица1601!$E$10=0,0,(F39*1000/Таблица1601!$E$10))</f>
        <v>0</v>
      </c>
      <c r="V39" s="472">
        <f>IF(Таблица1601!$E$10=0,0,(K39*1000/Таблица1601!$E$10))</f>
        <v>0</v>
      </c>
      <c r="W39" s="472">
        <f>IF(Таблица1601!$E$10=0,0,(S39*1000/Таблица1601!$E$10))</f>
        <v>0</v>
      </c>
    </row>
    <row r="40" spans="1:23" s="142" customFormat="1" x14ac:dyDescent="0.15">
      <c r="A40" s="202" t="s">
        <v>1381</v>
      </c>
      <c r="B40" s="517" t="s">
        <v>1016</v>
      </c>
      <c r="C40" s="203" t="s">
        <v>1017</v>
      </c>
      <c r="D40" s="201" t="s">
        <v>1382</v>
      </c>
      <c r="E40" s="79">
        <f t="shared" si="1"/>
        <v>0</v>
      </c>
      <c r="F40" s="79">
        <f t="shared" si="2"/>
        <v>0</v>
      </c>
      <c r="G40" s="79"/>
      <c r="H40" s="79"/>
      <c r="I40" s="79">
        <f t="shared" si="4"/>
        <v>0</v>
      </c>
      <c r="J40" s="79"/>
      <c r="K40" s="79"/>
      <c r="L40" s="111"/>
      <c r="M40" s="111"/>
      <c r="N40" s="111"/>
      <c r="O40" s="111"/>
      <c r="P40" s="111"/>
      <c r="Q40" s="111"/>
      <c r="R40" s="111"/>
      <c r="S40" s="79">
        <f t="shared" si="6"/>
        <v>0</v>
      </c>
      <c r="T40" s="79">
        <f t="shared" si="5"/>
        <v>0</v>
      </c>
      <c r="U40" s="472">
        <f>IF(Таблица1601!$E$10=0,0,(F40*1000/Таблица1601!$E$10))</f>
        <v>0</v>
      </c>
      <c r="V40" s="472">
        <f>IF(Таблица1601!$E$10=0,0,(K40*1000/Таблица1601!$E$10))</f>
        <v>0</v>
      </c>
      <c r="W40" s="472">
        <f>IF(Таблица1601!$E$10=0,0,(S40*1000/Таблица1601!$E$10))</f>
        <v>0</v>
      </c>
    </row>
    <row r="41" spans="1:23" x14ac:dyDescent="0.15">
      <c r="A41" s="202" t="s">
        <v>1383</v>
      </c>
      <c r="B41" s="517" t="s">
        <v>1384</v>
      </c>
      <c r="C41" s="203" t="s">
        <v>1385</v>
      </c>
      <c r="D41" s="201" t="s">
        <v>1386</v>
      </c>
      <c r="E41" s="79">
        <f t="shared" si="1"/>
        <v>0</v>
      </c>
      <c r="F41" s="79">
        <f t="shared" si="2"/>
        <v>0</v>
      </c>
      <c r="G41" s="79"/>
      <c r="H41" s="79"/>
      <c r="I41" s="79">
        <f t="shared" si="4"/>
        <v>0</v>
      </c>
      <c r="J41" s="79"/>
      <c r="K41" s="79"/>
      <c r="L41" s="111"/>
      <c r="M41" s="111"/>
      <c r="N41" s="111"/>
      <c r="O41" s="111"/>
      <c r="P41" s="111"/>
      <c r="Q41" s="111"/>
      <c r="R41" s="111"/>
      <c r="S41" s="79">
        <f t="shared" si="6"/>
        <v>0</v>
      </c>
      <c r="T41" s="79">
        <f t="shared" si="5"/>
        <v>0</v>
      </c>
      <c r="U41" s="472">
        <f>IF(Таблица1601!$E$10=0,0,(F41*1000/Таблица1601!$E$10))</f>
        <v>0</v>
      </c>
      <c r="V41" s="472">
        <f>IF(Таблица1601!$E$10=0,0,(K41*1000/Таблица1601!$E$10))</f>
        <v>0</v>
      </c>
      <c r="W41" s="472">
        <f>IF(Таблица1601!$E$10=0,0,(S41*1000/Таблица1601!$E$10))</f>
        <v>0</v>
      </c>
    </row>
    <row r="42" spans="1:23" s="142" customFormat="1" x14ac:dyDescent="0.15">
      <c r="A42" s="202" t="s">
        <v>1387</v>
      </c>
      <c r="B42" s="517" t="s">
        <v>1388</v>
      </c>
      <c r="C42" s="203" t="s">
        <v>1389</v>
      </c>
      <c r="D42" s="201" t="s">
        <v>1390</v>
      </c>
      <c r="E42" s="79">
        <f t="shared" si="1"/>
        <v>0</v>
      </c>
      <c r="F42" s="79">
        <f t="shared" si="2"/>
        <v>0</v>
      </c>
      <c r="G42" s="79"/>
      <c r="H42" s="79"/>
      <c r="I42" s="79">
        <f t="shared" si="4"/>
        <v>0</v>
      </c>
      <c r="J42" s="79"/>
      <c r="K42" s="79"/>
      <c r="L42" s="111"/>
      <c r="M42" s="111"/>
      <c r="N42" s="111"/>
      <c r="O42" s="111"/>
      <c r="P42" s="111"/>
      <c r="Q42" s="111"/>
      <c r="R42" s="111"/>
      <c r="S42" s="79">
        <f t="shared" si="6"/>
        <v>0</v>
      </c>
      <c r="T42" s="79">
        <f t="shared" si="5"/>
        <v>0</v>
      </c>
      <c r="U42" s="472">
        <f>IF(Таблица1601!$E$10=0,0,(F42*1000/Таблица1601!$E$10))</f>
        <v>0</v>
      </c>
      <c r="V42" s="472">
        <f>IF(Таблица1601!$E$10=0,0,(K42*1000/Таблица1601!$E$10))</f>
        <v>0</v>
      </c>
      <c r="W42" s="472">
        <f>IF(Таблица1601!$E$10=0,0,(S42*1000/Таблица1601!$E$10))</f>
        <v>0</v>
      </c>
    </row>
    <row r="43" spans="1:23" ht="21" x14ac:dyDescent="0.15">
      <c r="A43" s="204" t="s">
        <v>1391</v>
      </c>
      <c r="B43" s="517" t="s">
        <v>1392</v>
      </c>
      <c r="C43" s="203" t="s">
        <v>1393</v>
      </c>
      <c r="D43" s="201" t="s">
        <v>1394</v>
      </c>
      <c r="E43" s="79">
        <f t="shared" si="1"/>
        <v>0</v>
      </c>
      <c r="F43" s="79">
        <f t="shared" si="2"/>
        <v>0</v>
      </c>
      <c r="G43" s="79"/>
      <c r="H43" s="79"/>
      <c r="I43" s="79">
        <f t="shared" si="4"/>
        <v>0</v>
      </c>
      <c r="J43" s="79"/>
      <c r="K43" s="79"/>
      <c r="L43" s="111"/>
      <c r="M43" s="111"/>
      <c r="N43" s="111"/>
      <c r="O43" s="111"/>
      <c r="P43" s="111"/>
      <c r="Q43" s="111"/>
      <c r="R43" s="111"/>
      <c r="S43" s="79">
        <f t="shared" si="6"/>
        <v>0</v>
      </c>
      <c r="T43" s="79">
        <f t="shared" si="5"/>
        <v>0</v>
      </c>
      <c r="U43" s="472">
        <f>IF(Таблица1601!$E$10=0,0,(F43*1000/Таблица1601!$E$10))</f>
        <v>0</v>
      </c>
      <c r="V43" s="472">
        <f>IF(Таблица1601!$E$10=0,0,(K43*1000/Таблица1601!$E$10))</f>
        <v>0</v>
      </c>
      <c r="W43" s="472">
        <f>IF(Таблица1601!$E$10=0,0,(S43*1000/Таблица1601!$E$10))</f>
        <v>0</v>
      </c>
    </row>
    <row r="44" spans="1:23" s="142" customFormat="1" x14ac:dyDescent="0.15">
      <c r="A44" s="202" t="s">
        <v>1532</v>
      </c>
      <c r="B44" s="517" t="s">
        <v>1533</v>
      </c>
      <c r="C44" s="203" t="s">
        <v>1534</v>
      </c>
      <c r="D44" s="201"/>
      <c r="E44" s="79">
        <f t="shared" si="1"/>
        <v>0</v>
      </c>
      <c r="F44" s="79">
        <f t="shared" si="2"/>
        <v>0</v>
      </c>
      <c r="G44" s="79"/>
      <c r="H44" s="79"/>
      <c r="I44" s="79">
        <f t="shared" si="4"/>
        <v>0</v>
      </c>
      <c r="J44" s="79"/>
      <c r="K44" s="79"/>
      <c r="L44" s="111"/>
      <c r="M44" s="111"/>
      <c r="N44" s="111"/>
      <c r="O44" s="111"/>
      <c r="P44" s="111"/>
      <c r="Q44" s="111"/>
      <c r="R44" s="111"/>
      <c r="S44" s="79">
        <f t="shared" si="6"/>
        <v>0</v>
      </c>
      <c r="T44" s="79">
        <f t="shared" si="5"/>
        <v>0</v>
      </c>
      <c r="U44" s="472">
        <f>IF(Таблица1601!$E$10=0,0,(F44*1000/Таблица1601!$E$10))</f>
        <v>0</v>
      </c>
      <c r="V44" s="472">
        <f>IF(Таблица1601!$E$10=0,0,(K44*1000/Таблица1601!$E$10))</f>
        <v>0</v>
      </c>
      <c r="W44" s="472">
        <f>IF(Таблица1601!$E$10=0,0,(S44*1000/Таблица1601!$E$10))</f>
        <v>0</v>
      </c>
    </row>
    <row r="45" spans="1:23" s="142" customFormat="1" x14ac:dyDescent="0.15">
      <c r="A45" s="195" t="s">
        <v>19</v>
      </c>
      <c r="B45" s="515" t="s">
        <v>213</v>
      </c>
      <c r="C45" s="196" t="s">
        <v>137</v>
      </c>
      <c r="D45" s="197" t="s">
        <v>626</v>
      </c>
      <c r="E45" s="79">
        <f t="shared" si="1"/>
        <v>0</v>
      </c>
      <c r="F45" s="79">
        <f t="shared" si="2"/>
        <v>0</v>
      </c>
      <c r="G45" s="79">
        <f t="shared" ref="G45:R45" si="13">G46+G47</f>
        <v>0</v>
      </c>
      <c r="H45" s="79">
        <f t="shared" si="13"/>
        <v>0</v>
      </c>
      <c r="I45" s="79">
        <f t="shared" si="4"/>
        <v>0</v>
      </c>
      <c r="J45" s="79">
        <f t="shared" si="13"/>
        <v>0</v>
      </c>
      <c r="K45" s="79">
        <f t="shared" si="13"/>
        <v>0</v>
      </c>
      <c r="L45" s="79">
        <f t="shared" si="13"/>
        <v>0</v>
      </c>
      <c r="M45" s="79">
        <f t="shared" si="13"/>
        <v>0</v>
      </c>
      <c r="N45" s="79">
        <f t="shared" si="13"/>
        <v>0</v>
      </c>
      <c r="O45" s="79">
        <f t="shared" si="13"/>
        <v>0</v>
      </c>
      <c r="P45" s="79">
        <f t="shared" si="13"/>
        <v>0</v>
      </c>
      <c r="Q45" s="79">
        <f t="shared" si="13"/>
        <v>0</v>
      </c>
      <c r="R45" s="79">
        <f t="shared" si="13"/>
        <v>0</v>
      </c>
      <c r="S45" s="79">
        <f t="shared" si="6"/>
        <v>0</v>
      </c>
      <c r="T45" s="79">
        <f t="shared" si="5"/>
        <v>0</v>
      </c>
      <c r="U45" s="472">
        <f>IF(Таблица1601!$E$10=0,0,(F45*1000/Таблица1601!$E$10))</f>
        <v>0</v>
      </c>
      <c r="V45" s="472">
        <f>IF(Таблица1601!$E$10=0,0,(K45*1000/Таблица1601!$E$10))</f>
        <v>0</v>
      </c>
      <c r="W45" s="472">
        <f>IF(Таблица1601!$E$10=0,0,(S45*1000/Таблица1601!$E$10))</f>
        <v>0</v>
      </c>
    </row>
    <row r="46" spans="1:23" x14ac:dyDescent="0.15">
      <c r="A46" s="198" t="s">
        <v>522</v>
      </c>
      <c r="B46" s="516" t="s">
        <v>439</v>
      </c>
      <c r="C46" s="199" t="s">
        <v>437</v>
      </c>
      <c r="D46" s="200" t="s">
        <v>31</v>
      </c>
      <c r="E46" s="79">
        <f t="shared" si="1"/>
        <v>0</v>
      </c>
      <c r="F46" s="79">
        <f t="shared" si="2"/>
        <v>0</v>
      </c>
      <c r="G46" s="18"/>
      <c r="H46" s="18"/>
      <c r="I46" s="79">
        <f t="shared" si="4"/>
        <v>0</v>
      </c>
      <c r="J46" s="18"/>
      <c r="K46" s="18"/>
      <c r="L46" s="18"/>
      <c r="M46" s="18"/>
      <c r="N46" s="18"/>
      <c r="O46" s="18"/>
      <c r="P46" s="18"/>
      <c r="Q46" s="18"/>
      <c r="R46" s="18"/>
      <c r="S46" s="79">
        <f t="shared" si="6"/>
        <v>0</v>
      </c>
      <c r="T46" s="79">
        <f t="shared" si="5"/>
        <v>0</v>
      </c>
      <c r="U46" s="472">
        <f>IF(Таблица1601!$E$10=0,0,(F46*1000/Таблица1601!$E$10))</f>
        <v>0</v>
      </c>
      <c r="V46" s="472">
        <f>IF(Таблица1601!$E$10=0,0,(K46*1000/Таблица1601!$E$10))</f>
        <v>0</v>
      </c>
      <c r="W46" s="472">
        <f>IF(Таблица1601!$E$10=0,0,(S46*1000/Таблица1601!$E$10))</f>
        <v>0</v>
      </c>
    </row>
    <row r="47" spans="1:23" x14ac:dyDescent="0.15">
      <c r="A47" s="198" t="s">
        <v>1535</v>
      </c>
      <c r="B47" s="516" t="s">
        <v>523</v>
      </c>
      <c r="C47" s="205" t="s">
        <v>524</v>
      </c>
      <c r="D47" s="200"/>
      <c r="E47" s="79">
        <f t="shared" si="1"/>
        <v>0</v>
      </c>
      <c r="F47" s="79">
        <f t="shared" si="2"/>
        <v>0</v>
      </c>
      <c r="G47" s="18"/>
      <c r="H47" s="18"/>
      <c r="I47" s="79">
        <f t="shared" si="4"/>
        <v>0</v>
      </c>
      <c r="J47" s="18"/>
      <c r="K47" s="18"/>
      <c r="L47" s="18"/>
      <c r="M47" s="18"/>
      <c r="N47" s="18"/>
      <c r="O47" s="18"/>
      <c r="P47" s="18"/>
      <c r="Q47" s="18"/>
      <c r="R47" s="18"/>
      <c r="S47" s="79">
        <f t="shared" si="6"/>
        <v>0</v>
      </c>
      <c r="T47" s="79">
        <f t="shared" si="5"/>
        <v>0</v>
      </c>
      <c r="U47" s="472">
        <f>IF(Таблица1601!$E$10=0,0,(F47*1000/Таблица1601!$E$10))</f>
        <v>0</v>
      </c>
      <c r="V47" s="472">
        <f>IF(Таблица1601!$E$10=0,0,(K47*1000/Таблица1601!$E$10))</f>
        <v>0</v>
      </c>
      <c r="W47" s="472">
        <f>IF(Таблица1601!$E$10=0,0,(S47*1000/Таблица1601!$E$10))</f>
        <v>0</v>
      </c>
    </row>
    <row r="48" spans="1:23" x14ac:dyDescent="0.15">
      <c r="A48" s="195" t="s">
        <v>20</v>
      </c>
      <c r="B48" s="515" t="s">
        <v>218</v>
      </c>
      <c r="C48" s="196" t="s">
        <v>138</v>
      </c>
      <c r="D48" s="197" t="s">
        <v>32</v>
      </c>
      <c r="E48" s="79">
        <f t="shared" si="1"/>
        <v>0</v>
      </c>
      <c r="F48" s="79">
        <f t="shared" si="2"/>
        <v>0</v>
      </c>
      <c r="G48" s="79">
        <f t="shared" ref="G48:R48" si="14">G49+G50</f>
        <v>0</v>
      </c>
      <c r="H48" s="79">
        <f t="shared" si="14"/>
        <v>0</v>
      </c>
      <c r="I48" s="79">
        <f t="shared" si="4"/>
        <v>0</v>
      </c>
      <c r="J48" s="79">
        <f t="shared" si="14"/>
        <v>0</v>
      </c>
      <c r="K48" s="79">
        <f t="shared" si="14"/>
        <v>0</v>
      </c>
      <c r="L48" s="79">
        <f t="shared" si="14"/>
        <v>0</v>
      </c>
      <c r="M48" s="79">
        <f t="shared" si="14"/>
        <v>0</v>
      </c>
      <c r="N48" s="79">
        <f t="shared" si="14"/>
        <v>0</v>
      </c>
      <c r="O48" s="79">
        <f t="shared" si="14"/>
        <v>0</v>
      </c>
      <c r="P48" s="79">
        <f t="shared" si="14"/>
        <v>0</v>
      </c>
      <c r="Q48" s="79">
        <f t="shared" si="14"/>
        <v>0</v>
      </c>
      <c r="R48" s="79">
        <f t="shared" si="14"/>
        <v>0</v>
      </c>
      <c r="S48" s="79">
        <f t="shared" si="6"/>
        <v>0</v>
      </c>
      <c r="T48" s="79">
        <f t="shared" si="5"/>
        <v>0</v>
      </c>
      <c r="U48" s="472">
        <f>IF(Таблица1601!$E$10=0,0,(F48*1000/Таблица1601!$E$10))</f>
        <v>0</v>
      </c>
      <c r="V48" s="472">
        <f>IF(Таблица1601!$E$10=0,0,(K48*1000/Таблица1601!$E$10))</f>
        <v>0</v>
      </c>
      <c r="W48" s="472">
        <f>IF(Таблица1601!$E$10=0,0,(S48*1000/Таблица1601!$E$10))</f>
        <v>0</v>
      </c>
    </row>
    <row r="49" spans="1:23" s="142" customFormat="1" x14ac:dyDescent="0.15">
      <c r="A49" s="198" t="s">
        <v>804</v>
      </c>
      <c r="B49" s="516" t="s">
        <v>806</v>
      </c>
      <c r="C49" s="199" t="s">
        <v>807</v>
      </c>
      <c r="D49" s="200" t="s">
        <v>805</v>
      </c>
      <c r="E49" s="79">
        <f t="shared" si="1"/>
        <v>0</v>
      </c>
      <c r="F49" s="79">
        <f t="shared" si="2"/>
        <v>0</v>
      </c>
      <c r="G49" s="18"/>
      <c r="H49" s="18"/>
      <c r="I49" s="79">
        <f t="shared" si="4"/>
        <v>0</v>
      </c>
      <c r="J49" s="18"/>
      <c r="K49" s="18"/>
      <c r="L49" s="18"/>
      <c r="M49" s="18"/>
      <c r="N49" s="18"/>
      <c r="O49" s="18"/>
      <c r="P49" s="18"/>
      <c r="Q49" s="18"/>
      <c r="R49" s="18"/>
      <c r="S49" s="79">
        <f t="shared" si="6"/>
        <v>0</v>
      </c>
      <c r="T49" s="79">
        <f t="shared" si="5"/>
        <v>0</v>
      </c>
      <c r="U49" s="472">
        <f>IF(Таблица1601!$E$10=0,0,(F49*1000/Таблица1601!$E$10))</f>
        <v>0</v>
      </c>
      <c r="V49" s="472">
        <f>IF(Таблица1601!$E$10=0,0,(K49*1000/Таблица1601!$E$10))</f>
        <v>0</v>
      </c>
      <c r="W49" s="472">
        <f>IF(Таблица1601!$E$10=0,0,(S49*1000/Таблица1601!$E$10))</f>
        <v>0</v>
      </c>
    </row>
    <row r="50" spans="1:23" s="142" customFormat="1" x14ac:dyDescent="0.15">
      <c r="A50" s="198" t="s">
        <v>1536</v>
      </c>
      <c r="B50" s="516" t="s">
        <v>808</v>
      </c>
      <c r="C50" s="205" t="s">
        <v>809</v>
      </c>
      <c r="D50" s="200"/>
      <c r="E50" s="79">
        <f t="shared" si="1"/>
        <v>0</v>
      </c>
      <c r="F50" s="79">
        <f t="shared" si="2"/>
        <v>0</v>
      </c>
      <c r="G50" s="18"/>
      <c r="H50" s="18"/>
      <c r="I50" s="79">
        <f t="shared" si="4"/>
        <v>0</v>
      </c>
      <c r="J50" s="18"/>
      <c r="K50" s="18"/>
      <c r="L50" s="18"/>
      <c r="M50" s="18"/>
      <c r="N50" s="18"/>
      <c r="O50" s="18"/>
      <c r="P50" s="18"/>
      <c r="Q50" s="18"/>
      <c r="R50" s="18"/>
      <c r="S50" s="79">
        <f t="shared" si="6"/>
        <v>0</v>
      </c>
      <c r="T50" s="79">
        <f t="shared" si="5"/>
        <v>0</v>
      </c>
      <c r="U50" s="472">
        <f>IF(Таблица1601!$E$10=0,0,(F50*1000/Таблица1601!$E$10))</f>
        <v>0</v>
      </c>
      <c r="V50" s="472">
        <f>IF(Таблица1601!$E$10=0,0,(K50*1000/Таблица1601!$E$10))</f>
        <v>0</v>
      </c>
      <c r="W50" s="472">
        <f>IF(Таблица1601!$E$10=0,0,(S50*1000/Таблица1601!$E$10))</f>
        <v>0</v>
      </c>
    </row>
    <row r="51" spans="1:23" s="142" customFormat="1" x14ac:dyDescent="0.15">
      <c r="A51" s="195" t="s">
        <v>21</v>
      </c>
      <c r="B51" s="515" t="s">
        <v>220</v>
      </c>
      <c r="C51" s="196" t="s">
        <v>146</v>
      </c>
      <c r="D51" s="197" t="s">
        <v>34</v>
      </c>
      <c r="E51" s="79">
        <f t="shared" si="1"/>
        <v>0</v>
      </c>
      <c r="F51" s="79">
        <f t="shared" si="2"/>
        <v>0</v>
      </c>
      <c r="G51" s="79">
        <f t="shared" ref="G51:R51" si="15">G52+G53</f>
        <v>0</v>
      </c>
      <c r="H51" s="79">
        <f t="shared" si="15"/>
        <v>0</v>
      </c>
      <c r="I51" s="79">
        <f t="shared" si="4"/>
        <v>0</v>
      </c>
      <c r="J51" s="79">
        <f t="shared" si="15"/>
        <v>0</v>
      </c>
      <c r="K51" s="79">
        <f t="shared" si="15"/>
        <v>0</v>
      </c>
      <c r="L51" s="79">
        <f t="shared" si="15"/>
        <v>0</v>
      </c>
      <c r="M51" s="79">
        <f t="shared" si="15"/>
        <v>0</v>
      </c>
      <c r="N51" s="79">
        <f t="shared" si="15"/>
        <v>0</v>
      </c>
      <c r="O51" s="79">
        <f t="shared" si="15"/>
        <v>0</v>
      </c>
      <c r="P51" s="79">
        <f t="shared" si="15"/>
        <v>0</v>
      </c>
      <c r="Q51" s="79">
        <f t="shared" si="15"/>
        <v>0</v>
      </c>
      <c r="R51" s="79">
        <f t="shared" si="15"/>
        <v>0</v>
      </c>
      <c r="S51" s="79">
        <f t="shared" si="6"/>
        <v>0</v>
      </c>
      <c r="T51" s="79">
        <f t="shared" si="5"/>
        <v>0</v>
      </c>
      <c r="U51" s="472">
        <f>IF(Таблица1601!$E$10=0,0,(F51*1000/Таблица1601!$E$10))</f>
        <v>0</v>
      </c>
      <c r="V51" s="472">
        <f>IF(Таблица1601!$E$10=0,0,(K51*1000/Таблица1601!$E$10))</f>
        <v>0</v>
      </c>
      <c r="W51" s="472">
        <f>IF(Таблица1601!$E$10=0,0,(S51*1000/Таблица1601!$E$10))</f>
        <v>0</v>
      </c>
    </row>
    <row r="52" spans="1:23" s="142" customFormat="1" x14ac:dyDescent="0.15">
      <c r="A52" s="198" t="s">
        <v>529</v>
      </c>
      <c r="B52" s="516" t="s">
        <v>368</v>
      </c>
      <c r="C52" s="199" t="s">
        <v>356</v>
      </c>
      <c r="D52" s="200" t="s">
        <v>131</v>
      </c>
      <c r="E52" s="79">
        <f t="shared" si="1"/>
        <v>0</v>
      </c>
      <c r="F52" s="79">
        <f t="shared" si="2"/>
        <v>0</v>
      </c>
      <c r="G52" s="18"/>
      <c r="H52" s="18"/>
      <c r="I52" s="79">
        <f t="shared" si="4"/>
        <v>0</v>
      </c>
      <c r="J52" s="18"/>
      <c r="K52" s="18"/>
      <c r="L52" s="18"/>
      <c r="M52" s="18"/>
      <c r="N52" s="18"/>
      <c r="O52" s="18"/>
      <c r="P52" s="18"/>
      <c r="Q52" s="18"/>
      <c r="R52" s="18"/>
      <c r="S52" s="79">
        <f t="shared" si="6"/>
        <v>0</v>
      </c>
      <c r="T52" s="79">
        <f t="shared" si="5"/>
        <v>0</v>
      </c>
      <c r="U52" s="472">
        <f>IF(Таблица1601!$E$10=0,0,(F52*1000/Таблица1601!$E$10))</f>
        <v>0</v>
      </c>
      <c r="V52" s="472">
        <f>IF(Таблица1601!$E$10=0,0,(K52*1000/Таблица1601!$E$10))</f>
        <v>0</v>
      </c>
      <c r="W52" s="472">
        <f>IF(Таблица1601!$E$10=0,0,(S52*1000/Таблица1601!$E$10))</f>
        <v>0</v>
      </c>
    </row>
    <row r="53" spans="1:23" s="142" customFormat="1" x14ac:dyDescent="0.15">
      <c r="A53" s="198" t="s">
        <v>1537</v>
      </c>
      <c r="B53" s="516" t="s">
        <v>1468</v>
      </c>
      <c r="C53" s="199" t="s">
        <v>1469</v>
      </c>
      <c r="D53" s="200"/>
      <c r="E53" s="79">
        <f t="shared" si="1"/>
        <v>0</v>
      </c>
      <c r="F53" s="79">
        <f t="shared" si="2"/>
        <v>0</v>
      </c>
      <c r="G53" s="18"/>
      <c r="H53" s="18"/>
      <c r="I53" s="79">
        <f t="shared" si="4"/>
        <v>0</v>
      </c>
      <c r="J53" s="18"/>
      <c r="K53" s="18"/>
      <c r="L53" s="18"/>
      <c r="M53" s="18"/>
      <c r="N53" s="18"/>
      <c r="O53" s="18"/>
      <c r="P53" s="18"/>
      <c r="Q53" s="18"/>
      <c r="R53" s="18"/>
      <c r="S53" s="79">
        <f t="shared" si="6"/>
        <v>0</v>
      </c>
      <c r="T53" s="79">
        <f t="shared" si="5"/>
        <v>0</v>
      </c>
      <c r="U53" s="472">
        <f>IF(Таблица1601!$E$10=0,0,(F53*1000/Таблица1601!$E$10))</f>
        <v>0</v>
      </c>
      <c r="V53" s="472">
        <f>IF(Таблица1601!$E$10=0,0,(K53*1000/Таблица1601!$E$10))</f>
        <v>0</v>
      </c>
      <c r="W53" s="472">
        <f>IF(Таблица1601!$E$10=0,0,(S53*1000/Таблица1601!$E$10))</f>
        <v>0</v>
      </c>
    </row>
    <row r="54" spans="1:23" s="142" customFormat="1" x14ac:dyDescent="0.15">
      <c r="A54" s="195" t="s">
        <v>22</v>
      </c>
      <c r="B54" s="515" t="s">
        <v>222</v>
      </c>
      <c r="C54" s="196" t="s">
        <v>139</v>
      </c>
      <c r="D54" s="197" t="s">
        <v>35</v>
      </c>
      <c r="E54" s="79">
        <f t="shared" si="1"/>
        <v>0</v>
      </c>
      <c r="F54" s="79">
        <f t="shared" si="2"/>
        <v>0</v>
      </c>
      <c r="G54" s="79"/>
      <c r="H54" s="79"/>
      <c r="I54" s="79">
        <f t="shared" si="4"/>
        <v>0</v>
      </c>
      <c r="J54" s="79"/>
      <c r="K54" s="79"/>
      <c r="L54" s="79"/>
      <c r="M54" s="79"/>
      <c r="N54" s="79"/>
      <c r="O54" s="79"/>
      <c r="P54" s="79"/>
      <c r="Q54" s="79"/>
      <c r="R54" s="79"/>
      <c r="S54" s="79">
        <f t="shared" si="6"/>
        <v>0</v>
      </c>
      <c r="T54" s="79">
        <f t="shared" si="5"/>
        <v>0</v>
      </c>
      <c r="U54" s="472">
        <f>IF(Таблица1601!$E$10=0,0,(F54*1000/Таблица1601!$E$10))</f>
        <v>0</v>
      </c>
      <c r="V54" s="472">
        <f>IF(Таблица1601!$E$10=0,0,(K54*1000/Таблица1601!$E$10))</f>
        <v>0</v>
      </c>
      <c r="W54" s="472">
        <f>IF(Таблица1601!$E$10=0,0,(S54*1000/Таблица1601!$E$10))</f>
        <v>0</v>
      </c>
    </row>
    <row r="55" spans="1:23" s="142" customFormat="1" x14ac:dyDescent="0.15">
      <c r="A55" s="195" t="s">
        <v>39</v>
      </c>
      <c r="B55" s="515" t="s">
        <v>226</v>
      </c>
      <c r="C55" s="196" t="s">
        <v>140</v>
      </c>
      <c r="D55" s="197" t="s">
        <v>471</v>
      </c>
      <c r="E55" s="79">
        <f t="shared" si="1"/>
        <v>0</v>
      </c>
      <c r="F55" s="79">
        <f t="shared" si="2"/>
        <v>0</v>
      </c>
      <c r="G55" s="79">
        <f t="shared" ref="G55:R55" si="16">G56+G57+G58+G59</f>
        <v>0</v>
      </c>
      <c r="H55" s="79">
        <f t="shared" si="16"/>
        <v>0</v>
      </c>
      <c r="I55" s="79">
        <f t="shared" si="4"/>
        <v>0</v>
      </c>
      <c r="J55" s="79">
        <f t="shared" si="16"/>
        <v>0</v>
      </c>
      <c r="K55" s="79">
        <f t="shared" si="16"/>
        <v>0</v>
      </c>
      <c r="L55" s="79">
        <f t="shared" si="16"/>
        <v>0</v>
      </c>
      <c r="M55" s="79">
        <f t="shared" si="16"/>
        <v>0</v>
      </c>
      <c r="N55" s="79">
        <f t="shared" si="16"/>
        <v>0</v>
      </c>
      <c r="O55" s="79">
        <f t="shared" si="16"/>
        <v>0</v>
      </c>
      <c r="P55" s="79">
        <f t="shared" si="16"/>
        <v>0</v>
      </c>
      <c r="Q55" s="79">
        <f t="shared" si="16"/>
        <v>0</v>
      </c>
      <c r="R55" s="79">
        <f t="shared" si="16"/>
        <v>0</v>
      </c>
      <c r="S55" s="79">
        <f t="shared" si="6"/>
        <v>0</v>
      </c>
      <c r="T55" s="79">
        <f t="shared" si="6"/>
        <v>0</v>
      </c>
      <c r="U55" s="472">
        <f>IF(Таблица1601!$E$10=0,0,(F55*1000/Таблица1601!$E$10))</f>
        <v>0</v>
      </c>
      <c r="V55" s="472">
        <f>IF(Таблица1601!$E$10=0,0,(K55*1000/Таблица1601!$E$10))</f>
        <v>0</v>
      </c>
      <c r="W55" s="472">
        <f>IF(Таблица1601!$E$10=0,0,(S55*1000/Таблица1601!$E$10))</f>
        <v>0</v>
      </c>
    </row>
    <row r="56" spans="1:23" s="142" customFormat="1" ht="21" x14ac:dyDescent="0.15">
      <c r="A56" s="198" t="s">
        <v>963</v>
      </c>
      <c r="B56" s="516" t="s">
        <v>227</v>
      </c>
      <c r="C56" s="199" t="s">
        <v>82</v>
      </c>
      <c r="D56" s="200" t="s">
        <v>538</v>
      </c>
      <c r="E56" s="79">
        <f t="shared" si="1"/>
        <v>0</v>
      </c>
      <c r="F56" s="79">
        <f t="shared" si="2"/>
        <v>0</v>
      </c>
      <c r="G56" s="18"/>
      <c r="H56" s="18"/>
      <c r="I56" s="79">
        <f t="shared" si="4"/>
        <v>0</v>
      </c>
      <c r="J56" s="18"/>
      <c r="K56" s="18"/>
      <c r="L56" s="18"/>
      <c r="M56" s="18"/>
      <c r="N56" s="18"/>
      <c r="O56" s="18"/>
      <c r="P56" s="18"/>
      <c r="Q56" s="18"/>
      <c r="R56" s="18"/>
      <c r="S56" s="79">
        <f t="shared" ref="S56:T69" si="17">I56-Q56</f>
        <v>0</v>
      </c>
      <c r="T56" s="79">
        <f t="shared" si="17"/>
        <v>0</v>
      </c>
      <c r="U56" s="472">
        <f>IF(Таблица1601!$E$10=0,0,(F56*1000/Таблица1601!$E$10))</f>
        <v>0</v>
      </c>
      <c r="V56" s="472">
        <f>IF(Таблица1601!$E$10=0,0,(K56*1000/Таблица1601!$E$10))</f>
        <v>0</v>
      </c>
      <c r="W56" s="472">
        <f>IF(Таблица1601!$E$10=0,0,(S56*1000/Таблица1601!$E$10))</f>
        <v>0</v>
      </c>
    </row>
    <row r="57" spans="1:23" s="142" customFormat="1" x14ac:dyDescent="0.15">
      <c r="A57" s="198" t="s">
        <v>543</v>
      </c>
      <c r="B57" s="516" t="s">
        <v>228</v>
      </c>
      <c r="C57" s="199" t="s">
        <v>83</v>
      </c>
      <c r="D57" s="200" t="s">
        <v>905</v>
      </c>
      <c r="E57" s="79">
        <f t="shared" si="1"/>
        <v>0</v>
      </c>
      <c r="F57" s="79">
        <f t="shared" si="2"/>
        <v>0</v>
      </c>
      <c r="G57" s="18"/>
      <c r="H57" s="18"/>
      <c r="I57" s="79">
        <f t="shared" si="4"/>
        <v>0</v>
      </c>
      <c r="J57" s="18"/>
      <c r="K57" s="18"/>
      <c r="L57" s="18"/>
      <c r="M57" s="18"/>
      <c r="N57" s="18"/>
      <c r="O57" s="18"/>
      <c r="P57" s="18"/>
      <c r="Q57" s="18"/>
      <c r="R57" s="18"/>
      <c r="S57" s="79">
        <f t="shared" si="17"/>
        <v>0</v>
      </c>
      <c r="T57" s="79">
        <f t="shared" si="17"/>
        <v>0</v>
      </c>
      <c r="U57" s="472">
        <f>IF(Таблица1601!$E$10=0,0,(F57*1000/Таблица1601!$E$10))</f>
        <v>0</v>
      </c>
      <c r="V57" s="472">
        <f>IF(Таблица1601!$E$10=0,0,(K57*1000/Таблица1601!$E$10))</f>
        <v>0</v>
      </c>
      <c r="W57" s="472">
        <f>IF(Таблица1601!$E$10=0,0,(S57*1000/Таблица1601!$E$10))</f>
        <v>0</v>
      </c>
    </row>
    <row r="58" spans="1:23" s="142" customFormat="1" x14ac:dyDescent="0.15">
      <c r="A58" s="198" t="s">
        <v>906</v>
      </c>
      <c r="B58" s="516" t="s">
        <v>229</v>
      </c>
      <c r="C58" s="199" t="s">
        <v>84</v>
      </c>
      <c r="D58" s="200" t="s">
        <v>964</v>
      </c>
      <c r="E58" s="79">
        <f t="shared" si="1"/>
        <v>0</v>
      </c>
      <c r="F58" s="79">
        <f t="shared" si="2"/>
        <v>0</v>
      </c>
      <c r="G58" s="18"/>
      <c r="H58" s="18"/>
      <c r="I58" s="79">
        <f t="shared" si="4"/>
        <v>0</v>
      </c>
      <c r="J58" s="18"/>
      <c r="K58" s="18"/>
      <c r="L58" s="18"/>
      <c r="M58" s="18"/>
      <c r="N58" s="18"/>
      <c r="O58" s="18"/>
      <c r="P58" s="18"/>
      <c r="Q58" s="18"/>
      <c r="R58" s="18"/>
      <c r="S58" s="79">
        <f t="shared" si="17"/>
        <v>0</v>
      </c>
      <c r="T58" s="79">
        <f t="shared" si="17"/>
        <v>0</v>
      </c>
      <c r="U58" s="472">
        <f>IF(Таблица1601!$E$10=0,0,(F58*1000/Таблица1601!$E$10))</f>
        <v>0</v>
      </c>
      <c r="V58" s="472">
        <f>IF(Таблица1601!$E$10=0,0,(K58*1000/Таблица1601!$E$10))</f>
        <v>0</v>
      </c>
      <c r="W58" s="472">
        <f>IF(Таблица1601!$E$10=0,0,(S58*1000/Таблица1601!$E$10))</f>
        <v>0</v>
      </c>
    </row>
    <row r="59" spans="1:23" s="142" customFormat="1" x14ac:dyDescent="0.15">
      <c r="A59" s="198" t="s">
        <v>1538</v>
      </c>
      <c r="B59" s="516" t="s">
        <v>230</v>
      </c>
      <c r="C59" s="199" t="s">
        <v>85</v>
      </c>
      <c r="D59" s="200"/>
      <c r="E59" s="79">
        <f t="shared" si="1"/>
        <v>0</v>
      </c>
      <c r="F59" s="79">
        <f t="shared" si="2"/>
        <v>0</v>
      </c>
      <c r="G59" s="18"/>
      <c r="H59" s="18"/>
      <c r="I59" s="79">
        <f t="shared" si="4"/>
        <v>0</v>
      </c>
      <c r="J59" s="18"/>
      <c r="K59" s="18"/>
      <c r="L59" s="18"/>
      <c r="M59" s="18"/>
      <c r="N59" s="18"/>
      <c r="O59" s="18"/>
      <c r="P59" s="18"/>
      <c r="Q59" s="18"/>
      <c r="R59" s="18"/>
      <c r="S59" s="79">
        <f t="shared" si="17"/>
        <v>0</v>
      </c>
      <c r="T59" s="79">
        <f t="shared" si="17"/>
        <v>0</v>
      </c>
      <c r="U59" s="472">
        <f>IF(Таблица1601!$E$10=0,0,(F59*1000/Таблица1601!$E$10))</f>
        <v>0</v>
      </c>
      <c r="V59" s="472">
        <f>IF(Таблица1601!$E$10=0,0,(K59*1000/Таблица1601!$E$10))</f>
        <v>0</v>
      </c>
      <c r="W59" s="472">
        <f>IF(Таблица1601!$E$10=0,0,(S59*1000/Таблица1601!$E$10))</f>
        <v>0</v>
      </c>
    </row>
    <row r="60" spans="1:23" s="142" customFormat="1" x14ac:dyDescent="0.15">
      <c r="A60" s="195" t="s">
        <v>41</v>
      </c>
      <c r="B60" s="515" t="s">
        <v>235</v>
      </c>
      <c r="C60" s="196" t="s">
        <v>141</v>
      </c>
      <c r="D60" s="197" t="s">
        <v>479</v>
      </c>
      <c r="E60" s="79">
        <f t="shared" si="1"/>
        <v>0</v>
      </c>
      <c r="F60" s="79">
        <f t="shared" si="2"/>
        <v>0</v>
      </c>
      <c r="G60" s="79"/>
      <c r="H60" s="79"/>
      <c r="I60" s="79">
        <f t="shared" si="4"/>
        <v>0</v>
      </c>
      <c r="J60" s="79"/>
      <c r="K60" s="79"/>
      <c r="L60" s="79"/>
      <c r="M60" s="79"/>
      <c r="N60" s="79"/>
      <c r="O60" s="79"/>
      <c r="P60" s="79"/>
      <c r="Q60" s="79"/>
      <c r="R60" s="79"/>
      <c r="S60" s="79">
        <f t="shared" si="17"/>
        <v>0</v>
      </c>
      <c r="T60" s="79">
        <f t="shared" si="5"/>
        <v>0</v>
      </c>
      <c r="U60" s="472">
        <f>IF(Таблица1601!$E$10=0,0,(F60*1000/Таблица1601!$E$10))</f>
        <v>0</v>
      </c>
      <c r="V60" s="472">
        <f>IF(Таблица1601!$E$10=0,0,(K60*1000/Таблица1601!$E$10))</f>
        <v>0</v>
      </c>
      <c r="W60" s="472">
        <f>IF(Таблица1601!$E$10=0,0,(S60*1000/Таблица1601!$E$10))</f>
        <v>0</v>
      </c>
    </row>
    <row r="61" spans="1:23" s="142" customFormat="1" x14ac:dyDescent="0.15">
      <c r="A61" s="195" t="s">
        <v>44</v>
      </c>
      <c r="B61" s="515" t="s">
        <v>241</v>
      </c>
      <c r="C61" s="196" t="s">
        <v>142</v>
      </c>
      <c r="D61" s="197" t="s">
        <v>965</v>
      </c>
      <c r="E61" s="79">
        <f t="shared" si="1"/>
        <v>0</v>
      </c>
      <c r="F61" s="79">
        <f t="shared" si="2"/>
        <v>0</v>
      </c>
      <c r="G61" s="79"/>
      <c r="H61" s="79"/>
      <c r="I61" s="79">
        <f t="shared" si="4"/>
        <v>0</v>
      </c>
      <c r="J61" s="79"/>
      <c r="K61" s="79"/>
      <c r="L61" s="79"/>
      <c r="M61" s="79"/>
      <c r="N61" s="79"/>
      <c r="O61" s="79"/>
      <c r="P61" s="79"/>
      <c r="Q61" s="79"/>
      <c r="R61" s="79"/>
      <c r="S61" s="79">
        <f t="shared" si="17"/>
        <v>0</v>
      </c>
      <c r="T61" s="79">
        <f t="shared" si="5"/>
        <v>0</v>
      </c>
      <c r="U61" s="472">
        <f>IF(Таблица1601!$E$10=0,0,(F61*1000/Таблица1601!$E$10))</f>
        <v>0</v>
      </c>
      <c r="V61" s="472">
        <f>IF(Таблица1601!$E$10=0,0,(K61*1000/Таблица1601!$E$10))</f>
        <v>0</v>
      </c>
      <c r="W61" s="472">
        <f>IF(Таблица1601!$E$10=0,0,(S61*1000/Таблица1601!$E$10))</f>
        <v>0</v>
      </c>
    </row>
    <row r="62" spans="1:23" s="142" customFormat="1" ht="21" x14ac:dyDescent="0.15">
      <c r="A62" s="195" t="s">
        <v>45</v>
      </c>
      <c r="B62" s="515" t="s">
        <v>244</v>
      </c>
      <c r="C62" s="196" t="s">
        <v>143</v>
      </c>
      <c r="D62" s="197" t="s">
        <v>53</v>
      </c>
      <c r="E62" s="79">
        <f t="shared" si="1"/>
        <v>0</v>
      </c>
      <c r="F62" s="79">
        <f t="shared" si="2"/>
        <v>0</v>
      </c>
      <c r="G62" s="79"/>
      <c r="H62" s="79"/>
      <c r="I62" s="79">
        <f t="shared" si="4"/>
        <v>0</v>
      </c>
      <c r="J62" s="79"/>
      <c r="K62" s="79"/>
      <c r="L62" s="79"/>
      <c r="M62" s="79"/>
      <c r="N62" s="79"/>
      <c r="O62" s="79"/>
      <c r="P62" s="79"/>
      <c r="Q62" s="79"/>
      <c r="R62" s="79"/>
      <c r="S62" s="79">
        <f t="shared" si="17"/>
        <v>0</v>
      </c>
      <c r="T62" s="79">
        <f t="shared" si="5"/>
        <v>0</v>
      </c>
      <c r="U62" s="472">
        <f>IF(Таблица1601!$E$10=0,0,(F62*1000/Таблица1601!$E$10))</f>
        <v>0</v>
      </c>
      <c r="V62" s="472">
        <f>IF(Таблица1601!$E$10=0,0,(K62*1000/Таблица1601!$E$10))</f>
        <v>0</v>
      </c>
      <c r="W62" s="472">
        <f>IF(Таблица1601!$E$10=0,0,(S62*1000/Таблица1601!$E$10))</f>
        <v>0</v>
      </c>
    </row>
    <row r="63" spans="1:23" x14ac:dyDescent="0.15">
      <c r="A63" s="195" t="s">
        <v>46</v>
      </c>
      <c r="B63" s="515" t="s">
        <v>248</v>
      </c>
      <c r="C63" s="196" t="s">
        <v>124</v>
      </c>
      <c r="D63" s="197" t="s">
        <v>57</v>
      </c>
      <c r="E63" s="79">
        <f t="shared" si="1"/>
        <v>0</v>
      </c>
      <c r="F63" s="79">
        <f t="shared" si="2"/>
        <v>0</v>
      </c>
      <c r="G63" s="79"/>
      <c r="H63" s="79"/>
      <c r="I63" s="79">
        <f t="shared" si="4"/>
        <v>0</v>
      </c>
      <c r="J63" s="79"/>
      <c r="K63" s="79"/>
      <c r="L63" s="79"/>
      <c r="M63" s="79"/>
      <c r="N63" s="79"/>
      <c r="O63" s="79"/>
      <c r="P63" s="79"/>
      <c r="Q63" s="79"/>
      <c r="R63" s="79"/>
      <c r="S63" s="79">
        <f t="shared" si="17"/>
        <v>0</v>
      </c>
      <c r="T63" s="79">
        <f t="shared" si="5"/>
        <v>0</v>
      </c>
      <c r="U63" s="472">
        <f>IF(Таблица1601!$E$10=0,0,(F63*1000/Таблица1601!$E$10))</f>
        <v>0</v>
      </c>
      <c r="V63" s="472">
        <f>IF(Таблица1601!$E$10=0,0,(K63*1000/Таблица1601!$E$10))</f>
        <v>0</v>
      </c>
      <c r="W63" s="472">
        <f>IF(Таблица1601!$E$10=0,0,(S63*1000/Таблица1601!$E$10))</f>
        <v>0</v>
      </c>
    </row>
    <row r="64" spans="1:23" x14ac:dyDescent="0.15">
      <c r="A64" s="195" t="s">
        <v>49</v>
      </c>
      <c r="B64" s="515" t="s">
        <v>253</v>
      </c>
      <c r="C64" s="196" t="s">
        <v>170</v>
      </c>
      <c r="D64" s="201" t="s">
        <v>59</v>
      </c>
      <c r="E64" s="79">
        <f t="shared" si="1"/>
        <v>0</v>
      </c>
      <c r="F64" s="79">
        <f t="shared" si="2"/>
        <v>0</v>
      </c>
      <c r="G64" s="79">
        <f>0</f>
        <v>0</v>
      </c>
      <c r="H64" s="79">
        <f>0</f>
        <v>0</v>
      </c>
      <c r="I64" s="79">
        <f t="shared" si="4"/>
        <v>0</v>
      </c>
      <c r="J64" s="79">
        <f>0</f>
        <v>0</v>
      </c>
      <c r="K64" s="79">
        <f>0</f>
        <v>0</v>
      </c>
      <c r="L64" s="79">
        <f>0</f>
        <v>0</v>
      </c>
      <c r="M64" s="79">
        <f>0</f>
        <v>0</v>
      </c>
      <c r="N64" s="79">
        <f>0</f>
        <v>0</v>
      </c>
      <c r="O64" s="79">
        <f>0</f>
        <v>0</v>
      </c>
      <c r="P64" s="79">
        <f>0</f>
        <v>0</v>
      </c>
      <c r="Q64" s="79">
        <f>0</f>
        <v>0</v>
      </c>
      <c r="R64" s="79">
        <f>0</f>
        <v>0</v>
      </c>
      <c r="S64" s="79">
        <f t="shared" si="17"/>
        <v>0</v>
      </c>
      <c r="T64" s="79">
        <f>J64-R64</f>
        <v>0</v>
      </c>
      <c r="U64" s="472">
        <f>IF(Таблица1601!$E$10=0,0,(F64*1000/Таблица1601!$E$10))</f>
        <v>0</v>
      </c>
      <c r="V64" s="472">
        <f>IF(Таблица1601!$E$10=0,0,(K64*1000/Таблица1601!$E$10))</f>
        <v>0</v>
      </c>
      <c r="W64" s="472">
        <f>IF(Таблица1601!$E$10=0,0,(S64*1000/Таблица1601!$E$10))</f>
        <v>0</v>
      </c>
    </row>
    <row r="65" spans="1:23" ht="21" x14ac:dyDescent="0.15">
      <c r="A65" s="195" t="s">
        <v>966</v>
      </c>
      <c r="B65" s="515" t="s">
        <v>254</v>
      </c>
      <c r="C65" s="196" t="s">
        <v>171</v>
      </c>
      <c r="D65" s="201" t="s">
        <v>992</v>
      </c>
      <c r="E65" s="79">
        <f t="shared" si="1"/>
        <v>0</v>
      </c>
      <c r="F65" s="79">
        <f t="shared" si="2"/>
        <v>0</v>
      </c>
      <c r="G65" s="79">
        <f t="shared" ref="G65:R65" si="18">G66+G67+G68+G69</f>
        <v>0</v>
      </c>
      <c r="H65" s="79">
        <f t="shared" si="18"/>
        <v>0</v>
      </c>
      <c r="I65" s="79">
        <f t="shared" si="4"/>
        <v>0</v>
      </c>
      <c r="J65" s="79">
        <f t="shared" si="18"/>
        <v>0</v>
      </c>
      <c r="K65" s="79">
        <f t="shared" si="18"/>
        <v>0</v>
      </c>
      <c r="L65" s="79">
        <f t="shared" si="18"/>
        <v>0</v>
      </c>
      <c r="M65" s="79">
        <f t="shared" si="18"/>
        <v>0</v>
      </c>
      <c r="N65" s="79">
        <f t="shared" si="18"/>
        <v>0</v>
      </c>
      <c r="O65" s="79">
        <f t="shared" si="18"/>
        <v>0</v>
      </c>
      <c r="P65" s="79">
        <f t="shared" si="18"/>
        <v>0</v>
      </c>
      <c r="Q65" s="79">
        <f t="shared" si="18"/>
        <v>0</v>
      </c>
      <c r="R65" s="79">
        <f t="shared" si="18"/>
        <v>0</v>
      </c>
      <c r="S65" s="79">
        <f>I65-Q65</f>
        <v>0</v>
      </c>
      <c r="T65" s="79">
        <f>J65-R65</f>
        <v>0</v>
      </c>
      <c r="U65" s="472">
        <f>IF(Таблица1601!$E$10=0,0,(F65*1000/Таблица1601!$E$10))</f>
        <v>0</v>
      </c>
      <c r="V65" s="472">
        <f>IF(Таблица1601!$E$10=0,0,(K65*1000/Таблица1601!$E$10))</f>
        <v>0</v>
      </c>
      <c r="W65" s="472">
        <f>IF(Таблица1601!$E$10=0,0,(S65*1000/Таблица1601!$E$10))</f>
        <v>0</v>
      </c>
    </row>
    <row r="66" spans="1:23" x14ac:dyDescent="0.15">
      <c r="A66" s="202" t="s">
        <v>1395</v>
      </c>
      <c r="B66" s="518" t="s">
        <v>1396</v>
      </c>
      <c r="C66" s="205" t="s">
        <v>1397</v>
      </c>
      <c r="D66" s="201" t="s">
        <v>1398</v>
      </c>
      <c r="E66" s="79">
        <f t="shared" si="1"/>
        <v>0</v>
      </c>
      <c r="F66" s="79">
        <f t="shared" si="2"/>
        <v>0</v>
      </c>
      <c r="G66" s="79">
        <v>0</v>
      </c>
      <c r="H66" s="79"/>
      <c r="I66" s="79">
        <f t="shared" si="4"/>
        <v>0</v>
      </c>
      <c r="J66" s="79">
        <f>0</f>
        <v>0</v>
      </c>
      <c r="K66" s="79"/>
      <c r="L66" s="111">
        <v>0</v>
      </c>
      <c r="M66" s="111"/>
      <c r="N66" s="111">
        <v>0</v>
      </c>
      <c r="O66" s="111">
        <v>0</v>
      </c>
      <c r="P66" s="111">
        <v>0</v>
      </c>
      <c r="Q66" s="111"/>
      <c r="R66" s="111">
        <f>0</f>
        <v>0</v>
      </c>
      <c r="S66" s="79">
        <f t="shared" si="17"/>
        <v>0</v>
      </c>
      <c r="T66" s="79">
        <f t="shared" si="5"/>
        <v>0</v>
      </c>
      <c r="U66" s="472">
        <f>IF(Таблица1601!$E$10=0,0,(F66*1000/Таблица1601!$E$10))</f>
        <v>0</v>
      </c>
      <c r="V66" s="472">
        <f>IF(Таблица1601!$E$10=0,0,(K66*1000/Таблица1601!$E$10))</f>
        <v>0</v>
      </c>
      <c r="W66" s="472">
        <f>IF(Таблица1601!$E$10=0,0,(S66*1000/Таблица1601!$E$10))</f>
        <v>0</v>
      </c>
    </row>
    <row r="67" spans="1:23" ht="21" x14ac:dyDescent="0.15">
      <c r="A67" s="202" t="s">
        <v>1399</v>
      </c>
      <c r="B67" s="518" t="s">
        <v>1400</v>
      </c>
      <c r="C67" s="205" t="s">
        <v>1401</v>
      </c>
      <c r="D67" s="201" t="s">
        <v>1402</v>
      </c>
      <c r="E67" s="79">
        <f t="shared" si="1"/>
        <v>0</v>
      </c>
      <c r="F67" s="79">
        <f t="shared" si="2"/>
        <v>0</v>
      </c>
      <c r="G67" s="79">
        <v>0</v>
      </c>
      <c r="H67" s="79"/>
      <c r="I67" s="79">
        <f t="shared" si="4"/>
        <v>0</v>
      </c>
      <c r="J67" s="79">
        <f>0</f>
        <v>0</v>
      </c>
      <c r="K67" s="79"/>
      <c r="L67" s="111">
        <v>0</v>
      </c>
      <c r="M67" s="111"/>
      <c r="N67" s="111">
        <v>0</v>
      </c>
      <c r="O67" s="111">
        <v>0</v>
      </c>
      <c r="P67" s="111">
        <v>0</v>
      </c>
      <c r="Q67" s="111"/>
      <c r="R67" s="111">
        <f>0</f>
        <v>0</v>
      </c>
      <c r="S67" s="79">
        <f t="shared" si="17"/>
        <v>0</v>
      </c>
      <c r="T67" s="79">
        <f t="shared" si="5"/>
        <v>0</v>
      </c>
      <c r="U67" s="472">
        <f>IF(Таблица1601!$E$10=0,0,(F67*1000/Таблица1601!$E$10))</f>
        <v>0</v>
      </c>
      <c r="V67" s="472">
        <f>IF(Таблица1601!$E$10=0,0,(K67*1000/Таблица1601!$E$10))</f>
        <v>0</v>
      </c>
      <c r="W67" s="472">
        <f>IF(Таблица1601!$E$10=0,0,(S67*1000/Таблица1601!$E$10))</f>
        <v>0</v>
      </c>
    </row>
    <row r="68" spans="1:23" x14ac:dyDescent="0.15">
      <c r="A68" s="202" t="s">
        <v>1403</v>
      </c>
      <c r="B68" s="518" t="s">
        <v>1404</v>
      </c>
      <c r="C68" s="205" t="s">
        <v>1405</v>
      </c>
      <c r="D68" s="201" t="s">
        <v>1406</v>
      </c>
      <c r="E68" s="79">
        <f t="shared" si="1"/>
        <v>0</v>
      </c>
      <c r="F68" s="79">
        <f t="shared" si="2"/>
        <v>0</v>
      </c>
      <c r="G68" s="79">
        <v>0</v>
      </c>
      <c r="H68" s="79"/>
      <c r="I68" s="79">
        <f t="shared" si="4"/>
        <v>0</v>
      </c>
      <c r="J68" s="79">
        <f>0</f>
        <v>0</v>
      </c>
      <c r="K68" s="79"/>
      <c r="L68" s="111">
        <v>0</v>
      </c>
      <c r="M68" s="111"/>
      <c r="N68" s="111">
        <v>0</v>
      </c>
      <c r="O68" s="111">
        <v>0</v>
      </c>
      <c r="P68" s="111">
        <v>0</v>
      </c>
      <c r="Q68" s="111"/>
      <c r="R68" s="111">
        <f>0</f>
        <v>0</v>
      </c>
      <c r="S68" s="79">
        <f t="shared" si="17"/>
        <v>0</v>
      </c>
      <c r="T68" s="79">
        <f t="shared" si="5"/>
        <v>0</v>
      </c>
      <c r="U68" s="472">
        <f>IF(Таблица1601!$E$10=0,0,(F68*1000/Таблица1601!$E$10))</f>
        <v>0</v>
      </c>
      <c r="V68" s="472">
        <f>IF(Таблица1601!$E$10=0,0,(K68*1000/Таблица1601!$E$10))</f>
        <v>0</v>
      </c>
      <c r="W68" s="472">
        <f>IF(Таблица1601!$E$10=0,0,(S68*1000/Таблица1601!$E$10))</f>
        <v>0</v>
      </c>
    </row>
    <row r="69" spans="1:23" x14ac:dyDescent="0.15">
      <c r="A69" s="195" t="s">
        <v>1539</v>
      </c>
      <c r="B69" s="515" t="s">
        <v>1540</v>
      </c>
      <c r="C69" s="196" t="s">
        <v>1541</v>
      </c>
      <c r="D69" s="201"/>
      <c r="E69" s="79">
        <f t="shared" si="1"/>
        <v>0</v>
      </c>
      <c r="F69" s="79">
        <f t="shared" si="2"/>
        <v>0</v>
      </c>
      <c r="G69" s="79">
        <v>0</v>
      </c>
      <c r="H69" s="79"/>
      <c r="I69" s="79">
        <f t="shared" si="4"/>
        <v>0</v>
      </c>
      <c r="J69" s="79">
        <f>0</f>
        <v>0</v>
      </c>
      <c r="K69" s="79"/>
      <c r="L69" s="111">
        <v>0</v>
      </c>
      <c r="M69" s="111"/>
      <c r="N69" s="111">
        <v>0</v>
      </c>
      <c r="O69" s="111">
        <v>0</v>
      </c>
      <c r="P69" s="111">
        <v>0</v>
      </c>
      <c r="Q69" s="111"/>
      <c r="R69" s="111">
        <f>0</f>
        <v>0</v>
      </c>
      <c r="S69" s="79">
        <f t="shared" si="17"/>
        <v>0</v>
      </c>
      <c r="T69" s="79">
        <f t="shared" si="5"/>
        <v>0</v>
      </c>
      <c r="U69" s="472">
        <f>IF(Таблица1601!$E$10=0,0,(F69*1000/Таблица1601!$E$10))</f>
        <v>0</v>
      </c>
      <c r="V69" s="472">
        <f>IF(Таблица1601!$E$10=0,0,(K69*1000/Таблица1601!$E$10))</f>
        <v>0</v>
      </c>
      <c r="W69" s="472">
        <f>IF(Таблица1601!$E$10=0,0,(S69*1000/Таблица1601!$E$10))</f>
        <v>0</v>
      </c>
    </row>
    <row r="70" spans="1:23" ht="21" x14ac:dyDescent="0.15">
      <c r="A70" s="195" t="s">
        <v>481</v>
      </c>
      <c r="B70" s="515" t="s">
        <v>255</v>
      </c>
      <c r="C70" s="196" t="s">
        <v>172</v>
      </c>
      <c r="D70" s="197" t="s">
        <v>60</v>
      </c>
      <c r="E70" s="306">
        <f t="shared" si="1"/>
        <v>0</v>
      </c>
      <c r="F70" s="79">
        <f t="shared" si="2"/>
        <v>0</v>
      </c>
      <c r="G70" s="306">
        <f t="shared" ref="G70:T70" si="19">G71+G72+G73+G74+G75</f>
        <v>0</v>
      </c>
      <c r="H70" s="306">
        <f t="shared" si="19"/>
        <v>0</v>
      </c>
      <c r="I70" s="79">
        <f t="shared" si="4"/>
        <v>0</v>
      </c>
      <c r="J70" s="306">
        <f t="shared" si="19"/>
        <v>0</v>
      </c>
      <c r="K70" s="306">
        <f t="shared" si="19"/>
        <v>0</v>
      </c>
      <c r="L70" s="306">
        <f t="shared" si="19"/>
        <v>0</v>
      </c>
      <c r="M70" s="306">
        <f t="shared" si="19"/>
        <v>0</v>
      </c>
      <c r="N70" s="306">
        <f t="shared" si="19"/>
        <v>0</v>
      </c>
      <c r="O70" s="306">
        <f t="shared" si="19"/>
        <v>0</v>
      </c>
      <c r="P70" s="306">
        <f t="shared" si="19"/>
        <v>0</v>
      </c>
      <c r="Q70" s="306">
        <f t="shared" si="19"/>
        <v>0</v>
      </c>
      <c r="R70" s="306">
        <f t="shared" si="19"/>
        <v>0</v>
      </c>
      <c r="S70" s="306">
        <f t="shared" si="19"/>
        <v>0</v>
      </c>
      <c r="T70" s="306">
        <f t="shared" si="19"/>
        <v>0</v>
      </c>
      <c r="U70" s="472">
        <f>IF(Таблица1601!$E$10=0,0,(F70*1000/Таблица1601!$E$10))</f>
        <v>0</v>
      </c>
      <c r="V70" s="472">
        <f>IF(Таблица1601!$E$10=0,0,(K70*1000/Таблица1601!$E$10))</f>
        <v>0</v>
      </c>
      <c r="W70" s="472">
        <f>IF(Таблица1601!$E$10=0,0,(S70*1000/Таблица1601!$E$10))</f>
        <v>0</v>
      </c>
    </row>
    <row r="71" spans="1:23" ht="21" x14ac:dyDescent="0.15">
      <c r="A71" s="202" t="s">
        <v>1407</v>
      </c>
      <c r="B71" s="518" t="s">
        <v>256</v>
      </c>
      <c r="C71" s="205" t="s">
        <v>105</v>
      </c>
      <c r="D71" s="197" t="s">
        <v>415</v>
      </c>
      <c r="E71" s="306">
        <f t="shared" si="1"/>
        <v>0</v>
      </c>
      <c r="F71" s="79">
        <f t="shared" si="2"/>
        <v>0</v>
      </c>
      <c r="G71" s="306"/>
      <c r="H71" s="306"/>
      <c r="I71" s="79">
        <f t="shared" si="4"/>
        <v>0</v>
      </c>
      <c r="J71" s="306"/>
      <c r="K71" s="306"/>
      <c r="L71" s="307"/>
      <c r="M71" s="307"/>
      <c r="N71" s="307"/>
      <c r="O71" s="307"/>
      <c r="P71" s="307"/>
      <c r="Q71" s="307"/>
      <c r="R71" s="307"/>
      <c r="S71" s="306">
        <f t="shared" ref="S71:T75" si="20">I71-Q71</f>
        <v>0</v>
      </c>
      <c r="T71" s="306">
        <f t="shared" si="20"/>
        <v>0</v>
      </c>
      <c r="U71" s="472">
        <f>IF(Таблица1601!$E$10=0,0,(F71*1000/Таблица1601!$E$10))</f>
        <v>0</v>
      </c>
      <c r="V71" s="472">
        <f>IF(Таблица1601!$E$10=0,0,(K71*1000/Таблица1601!$E$10))</f>
        <v>0</v>
      </c>
      <c r="W71" s="472">
        <f>IF(Таблица1601!$E$10=0,0,(S71*1000/Таблица1601!$E$10))</f>
        <v>0</v>
      </c>
    </row>
    <row r="72" spans="1:23" x14ac:dyDescent="0.15">
      <c r="A72" s="303" t="s">
        <v>751</v>
      </c>
      <c r="B72" s="518" t="s">
        <v>1624</v>
      </c>
      <c r="C72" s="304" t="s">
        <v>420</v>
      </c>
      <c r="D72" s="302" t="s">
        <v>1625</v>
      </c>
      <c r="E72" s="306">
        <f t="shared" si="1"/>
        <v>0</v>
      </c>
      <c r="F72" s="79">
        <f t="shared" si="2"/>
        <v>0</v>
      </c>
      <c r="G72" s="306"/>
      <c r="H72" s="306"/>
      <c r="I72" s="79">
        <f t="shared" si="4"/>
        <v>0</v>
      </c>
      <c r="J72" s="306"/>
      <c r="K72" s="306"/>
      <c r="L72" s="307"/>
      <c r="M72" s="307"/>
      <c r="N72" s="307"/>
      <c r="O72" s="307"/>
      <c r="P72" s="307"/>
      <c r="Q72" s="307"/>
      <c r="R72" s="307"/>
      <c r="S72" s="306">
        <f t="shared" si="20"/>
        <v>0</v>
      </c>
      <c r="T72" s="306">
        <f t="shared" si="20"/>
        <v>0</v>
      </c>
      <c r="U72" s="472">
        <f>IF(Таблица1601!$E$10=0,0,(F72*1000/Таблица1601!$E$10))</f>
        <v>0</v>
      </c>
      <c r="V72" s="472">
        <f>IF(Таблица1601!$E$10=0,0,(K72*1000/Таблица1601!$E$10))</f>
        <v>0</v>
      </c>
      <c r="W72" s="472">
        <f>IF(Таблица1601!$E$10=0,0,(S72*1000/Таблица1601!$E$10))</f>
        <v>0</v>
      </c>
    </row>
    <row r="73" spans="1:23" x14ac:dyDescent="0.15">
      <c r="A73" s="202" t="s">
        <v>1408</v>
      </c>
      <c r="B73" s="518" t="s">
        <v>426</v>
      </c>
      <c r="C73" s="304" t="s">
        <v>421</v>
      </c>
      <c r="D73" s="197" t="s">
        <v>1409</v>
      </c>
      <c r="E73" s="306">
        <f t="shared" si="1"/>
        <v>0</v>
      </c>
      <c r="F73" s="79">
        <f t="shared" si="2"/>
        <v>0</v>
      </c>
      <c r="G73" s="306"/>
      <c r="H73" s="306"/>
      <c r="I73" s="79">
        <f t="shared" si="4"/>
        <v>0</v>
      </c>
      <c r="J73" s="306"/>
      <c r="K73" s="306"/>
      <c r="L73" s="307"/>
      <c r="M73" s="307"/>
      <c r="N73" s="307"/>
      <c r="O73" s="307"/>
      <c r="P73" s="307"/>
      <c r="Q73" s="307"/>
      <c r="R73" s="307"/>
      <c r="S73" s="306">
        <f t="shared" si="20"/>
        <v>0</v>
      </c>
      <c r="T73" s="306">
        <f t="shared" si="20"/>
        <v>0</v>
      </c>
      <c r="U73" s="472">
        <f>IF(Таблица1601!$E$10=0,0,(F73*1000/Таблица1601!$E$10))</f>
        <v>0</v>
      </c>
      <c r="V73" s="472">
        <f>IF(Таблица1601!$E$10=0,0,(K73*1000/Таблица1601!$E$10))</f>
        <v>0</v>
      </c>
      <c r="W73" s="472">
        <f>IF(Таблица1601!$E$10=0,0,(S73*1000/Таблица1601!$E$10))</f>
        <v>0</v>
      </c>
    </row>
    <row r="74" spans="1:23" ht="21" x14ac:dyDescent="0.15">
      <c r="A74" s="202" t="s">
        <v>1410</v>
      </c>
      <c r="B74" s="518" t="s">
        <v>427</v>
      </c>
      <c r="C74" s="304" t="s">
        <v>422</v>
      </c>
      <c r="D74" s="197" t="s">
        <v>1411</v>
      </c>
      <c r="E74" s="306">
        <f t="shared" si="1"/>
        <v>0</v>
      </c>
      <c r="F74" s="79">
        <f t="shared" si="2"/>
        <v>0</v>
      </c>
      <c r="G74" s="306"/>
      <c r="H74" s="306"/>
      <c r="I74" s="79">
        <f t="shared" si="4"/>
        <v>0</v>
      </c>
      <c r="J74" s="306"/>
      <c r="K74" s="306"/>
      <c r="L74" s="307"/>
      <c r="M74" s="307"/>
      <c r="N74" s="307"/>
      <c r="O74" s="307"/>
      <c r="P74" s="307"/>
      <c r="Q74" s="307"/>
      <c r="R74" s="307"/>
      <c r="S74" s="306">
        <f t="shared" si="20"/>
        <v>0</v>
      </c>
      <c r="T74" s="306">
        <f t="shared" si="20"/>
        <v>0</v>
      </c>
      <c r="U74" s="472">
        <f>IF(Таблица1601!$E$10=0,0,(F74*1000/Таблица1601!$E$10))</f>
        <v>0</v>
      </c>
      <c r="V74" s="472">
        <f>IF(Таблица1601!$E$10=0,0,(K74*1000/Таблица1601!$E$10))</f>
        <v>0</v>
      </c>
      <c r="W74" s="472">
        <f>IF(Таблица1601!$E$10=0,0,(S74*1000/Таблица1601!$E$10))</f>
        <v>0</v>
      </c>
    </row>
    <row r="75" spans="1:23" x14ac:dyDescent="0.15">
      <c r="A75" s="195" t="s">
        <v>1542</v>
      </c>
      <c r="B75" s="515" t="s">
        <v>428</v>
      </c>
      <c r="C75" s="305" t="s">
        <v>422</v>
      </c>
      <c r="D75" s="197"/>
      <c r="E75" s="306">
        <f t="shared" si="1"/>
        <v>0</v>
      </c>
      <c r="F75" s="79">
        <f t="shared" si="2"/>
        <v>0</v>
      </c>
      <c r="G75" s="306"/>
      <c r="H75" s="306"/>
      <c r="I75" s="79">
        <f t="shared" si="4"/>
        <v>0</v>
      </c>
      <c r="J75" s="306"/>
      <c r="K75" s="306"/>
      <c r="L75" s="307"/>
      <c r="M75" s="307"/>
      <c r="N75" s="307"/>
      <c r="O75" s="307"/>
      <c r="P75" s="307"/>
      <c r="Q75" s="307"/>
      <c r="R75" s="307"/>
      <c r="S75" s="306">
        <f t="shared" si="20"/>
        <v>0</v>
      </c>
      <c r="T75" s="306">
        <f t="shared" si="20"/>
        <v>0</v>
      </c>
      <c r="U75" s="472">
        <f>IF(Таблица1601!$E$10=0,0,(F75*1000/Таблица1601!$E$10))</f>
        <v>0</v>
      </c>
      <c r="V75" s="472">
        <f>IF(Таблица1601!$E$10=0,0,(K75*1000/Таблица1601!$E$10))</f>
        <v>0</v>
      </c>
      <c r="W75" s="472">
        <f>IF(Таблица1601!$E$10=0,0,(S75*1000/Таблица1601!$E$10))</f>
        <v>0</v>
      </c>
    </row>
    <row r="76" spans="1:23" ht="31.5" x14ac:dyDescent="0.15">
      <c r="A76" s="195" t="s">
        <v>50</v>
      </c>
      <c r="B76" s="515" t="s">
        <v>257</v>
      </c>
      <c r="C76" s="196" t="s">
        <v>125</v>
      </c>
      <c r="D76" s="201" t="s">
        <v>62</v>
      </c>
      <c r="E76" s="306">
        <f t="shared" si="1"/>
        <v>0</v>
      </c>
      <c r="F76" s="79">
        <f t="shared" si="2"/>
        <v>0</v>
      </c>
      <c r="G76" s="306">
        <f t="shared" ref="G76:K76" si="21">SUM(G77:G125)</f>
        <v>0</v>
      </c>
      <c r="H76" s="306">
        <f t="shared" si="21"/>
        <v>0</v>
      </c>
      <c r="I76" s="79">
        <f t="shared" si="4"/>
        <v>0</v>
      </c>
      <c r="J76" s="306">
        <f t="shared" si="21"/>
        <v>0</v>
      </c>
      <c r="K76" s="306">
        <f t="shared" si="21"/>
        <v>0</v>
      </c>
      <c r="L76" s="306">
        <f>SUM(L77:L125)</f>
        <v>0</v>
      </c>
      <c r="M76" s="306">
        <f t="shared" ref="M76:T76" si="22">SUM(M77:M125)</f>
        <v>0</v>
      </c>
      <c r="N76" s="306">
        <f t="shared" si="22"/>
        <v>0</v>
      </c>
      <c r="O76" s="306">
        <f t="shared" si="22"/>
        <v>0</v>
      </c>
      <c r="P76" s="306">
        <f t="shared" si="22"/>
        <v>0</v>
      </c>
      <c r="Q76" s="306">
        <f t="shared" si="22"/>
        <v>0</v>
      </c>
      <c r="R76" s="306">
        <f t="shared" si="22"/>
        <v>0</v>
      </c>
      <c r="S76" s="306">
        <f t="shared" si="22"/>
        <v>0</v>
      </c>
      <c r="T76" s="306">
        <f t="shared" si="22"/>
        <v>0</v>
      </c>
      <c r="U76" s="472">
        <f>IF(Таблица1601!$E$10=0,0,(F76*1000/Таблица1601!$E$10))</f>
        <v>0</v>
      </c>
      <c r="V76" s="472">
        <f>IF(Таблица1601!$E$10=0,0,(K76*1000/Таблица1601!$E$10))</f>
        <v>0</v>
      </c>
      <c r="W76" s="472">
        <f>IF(Таблица1601!$E$10=0,0,(S76*1000/Таблица1601!$E$10))</f>
        <v>0</v>
      </c>
    </row>
    <row r="77" spans="1:23" ht="21" x14ac:dyDescent="0.15">
      <c r="A77" s="198" t="s">
        <v>1128</v>
      </c>
      <c r="B77" s="516" t="s">
        <v>1275</v>
      </c>
      <c r="C77" s="199" t="s">
        <v>1177</v>
      </c>
      <c r="D77" s="200" t="s">
        <v>1178</v>
      </c>
      <c r="E77" s="79">
        <f t="shared" ref="E77:E128" si="23">F77+G77</f>
        <v>0</v>
      </c>
      <c r="F77" s="79">
        <f t="shared" ref="F77:F128" si="24">K77</f>
        <v>0</v>
      </c>
      <c r="G77" s="18"/>
      <c r="H77" s="18"/>
      <c r="I77" s="79">
        <f t="shared" ref="I77:I128" si="25">M77</f>
        <v>0</v>
      </c>
      <c r="J77" s="18"/>
      <c r="K77" s="18"/>
      <c r="L77" s="63"/>
      <c r="M77" s="63"/>
      <c r="N77" s="63"/>
      <c r="O77" s="63"/>
      <c r="P77" s="63"/>
      <c r="Q77" s="63"/>
      <c r="R77" s="63"/>
      <c r="S77" s="79">
        <f t="shared" ref="S77:T88" si="26">I77-Q77</f>
        <v>0</v>
      </c>
      <c r="T77" s="79">
        <f t="shared" si="5"/>
        <v>0</v>
      </c>
      <c r="U77" s="473" t="s">
        <v>1706</v>
      </c>
      <c r="V77" s="473" t="s">
        <v>1706</v>
      </c>
      <c r="W77" s="473" t="s">
        <v>1706</v>
      </c>
    </row>
    <row r="78" spans="1:23" x14ac:dyDescent="0.15">
      <c r="A78" s="198" t="s">
        <v>1129</v>
      </c>
      <c r="B78" s="516" t="s">
        <v>1276</v>
      </c>
      <c r="C78" s="199" t="s">
        <v>1179</v>
      </c>
      <c r="D78" s="200" t="s">
        <v>1180</v>
      </c>
      <c r="E78" s="79">
        <f t="shared" si="23"/>
        <v>0</v>
      </c>
      <c r="F78" s="79">
        <f t="shared" si="24"/>
        <v>0</v>
      </c>
      <c r="G78" s="18"/>
      <c r="H78" s="18"/>
      <c r="I78" s="79">
        <f t="shared" si="25"/>
        <v>0</v>
      </c>
      <c r="J78" s="18"/>
      <c r="K78" s="18"/>
      <c r="L78" s="63"/>
      <c r="M78" s="63"/>
      <c r="N78" s="63"/>
      <c r="O78" s="63"/>
      <c r="P78" s="63"/>
      <c r="Q78" s="63"/>
      <c r="R78" s="63"/>
      <c r="S78" s="79">
        <f t="shared" si="26"/>
        <v>0</v>
      </c>
      <c r="T78" s="79">
        <f t="shared" si="26"/>
        <v>0</v>
      </c>
      <c r="U78" s="473" t="s">
        <v>1706</v>
      </c>
      <c r="V78" s="473" t="s">
        <v>1706</v>
      </c>
      <c r="W78" s="473" t="s">
        <v>1706</v>
      </c>
    </row>
    <row r="79" spans="1:23" ht="21" x14ac:dyDescent="0.15">
      <c r="A79" s="198" t="s">
        <v>1130</v>
      </c>
      <c r="B79" s="516" t="s">
        <v>1277</v>
      </c>
      <c r="C79" s="199" t="s">
        <v>1181</v>
      </c>
      <c r="D79" s="200" t="s">
        <v>1182</v>
      </c>
      <c r="E79" s="79">
        <f t="shared" si="23"/>
        <v>0</v>
      </c>
      <c r="F79" s="79">
        <f t="shared" si="24"/>
        <v>0</v>
      </c>
      <c r="G79" s="18"/>
      <c r="H79" s="18"/>
      <c r="I79" s="79">
        <f t="shared" si="25"/>
        <v>0</v>
      </c>
      <c r="J79" s="18"/>
      <c r="K79" s="18"/>
      <c r="L79" s="63"/>
      <c r="M79" s="63"/>
      <c r="N79" s="63"/>
      <c r="O79" s="63"/>
      <c r="P79" s="63"/>
      <c r="Q79" s="63"/>
      <c r="R79" s="63"/>
      <c r="S79" s="79">
        <f t="shared" si="26"/>
        <v>0</v>
      </c>
      <c r="T79" s="79">
        <f t="shared" si="26"/>
        <v>0</v>
      </c>
      <c r="U79" s="473" t="s">
        <v>1706</v>
      </c>
      <c r="V79" s="473" t="s">
        <v>1706</v>
      </c>
      <c r="W79" s="473" t="s">
        <v>1706</v>
      </c>
    </row>
    <row r="80" spans="1:23" x14ac:dyDescent="0.15">
      <c r="A80" s="198" t="s">
        <v>1131</v>
      </c>
      <c r="B80" s="516" t="s">
        <v>1278</v>
      </c>
      <c r="C80" s="199" t="s">
        <v>1183</v>
      </c>
      <c r="D80" s="200" t="s">
        <v>1184</v>
      </c>
      <c r="E80" s="79">
        <f t="shared" si="23"/>
        <v>0</v>
      </c>
      <c r="F80" s="79">
        <f t="shared" si="24"/>
        <v>0</v>
      </c>
      <c r="G80" s="18"/>
      <c r="H80" s="18"/>
      <c r="I80" s="79">
        <f t="shared" si="25"/>
        <v>0</v>
      </c>
      <c r="J80" s="18"/>
      <c r="K80" s="18"/>
      <c r="L80" s="63"/>
      <c r="M80" s="63"/>
      <c r="N80" s="63"/>
      <c r="O80" s="63"/>
      <c r="P80" s="63"/>
      <c r="Q80" s="63"/>
      <c r="R80" s="63"/>
      <c r="S80" s="79">
        <f t="shared" si="26"/>
        <v>0</v>
      </c>
      <c r="T80" s="79">
        <f t="shared" si="26"/>
        <v>0</v>
      </c>
      <c r="U80" s="473" t="s">
        <v>1706</v>
      </c>
      <c r="V80" s="473" t="s">
        <v>1706</v>
      </c>
      <c r="W80" s="473" t="s">
        <v>1706</v>
      </c>
    </row>
    <row r="81" spans="1:23" x14ac:dyDescent="0.15">
      <c r="A81" s="198" t="s">
        <v>1132</v>
      </c>
      <c r="B81" s="516" t="s">
        <v>1279</v>
      </c>
      <c r="C81" s="199" t="s">
        <v>1185</v>
      </c>
      <c r="D81" s="200" t="s">
        <v>1186</v>
      </c>
      <c r="E81" s="79">
        <f t="shared" si="23"/>
        <v>0</v>
      </c>
      <c r="F81" s="79">
        <f t="shared" si="24"/>
        <v>0</v>
      </c>
      <c r="G81" s="18"/>
      <c r="H81" s="18"/>
      <c r="I81" s="79">
        <f t="shared" si="25"/>
        <v>0</v>
      </c>
      <c r="J81" s="18"/>
      <c r="K81" s="18"/>
      <c r="L81" s="63"/>
      <c r="M81" s="63"/>
      <c r="N81" s="63"/>
      <c r="O81" s="63"/>
      <c r="P81" s="63"/>
      <c r="Q81" s="63"/>
      <c r="R81" s="63"/>
      <c r="S81" s="79">
        <f t="shared" si="26"/>
        <v>0</v>
      </c>
      <c r="T81" s="79">
        <f t="shared" si="26"/>
        <v>0</v>
      </c>
      <c r="U81" s="473" t="s">
        <v>1706</v>
      </c>
      <c r="V81" s="473" t="s">
        <v>1706</v>
      </c>
      <c r="W81" s="473" t="s">
        <v>1706</v>
      </c>
    </row>
    <row r="82" spans="1:23" ht="31.5" x14ac:dyDescent="0.15">
      <c r="A82" s="198" t="s">
        <v>1133</v>
      </c>
      <c r="B82" s="516" t="s">
        <v>1280</v>
      </c>
      <c r="C82" s="199" t="s">
        <v>1187</v>
      </c>
      <c r="D82" s="200" t="s">
        <v>1188</v>
      </c>
      <c r="E82" s="79">
        <f t="shared" si="23"/>
        <v>0</v>
      </c>
      <c r="F82" s="79">
        <f t="shared" si="24"/>
        <v>0</v>
      </c>
      <c r="G82" s="18"/>
      <c r="H82" s="18"/>
      <c r="I82" s="79">
        <f t="shared" si="25"/>
        <v>0</v>
      </c>
      <c r="J82" s="18"/>
      <c r="K82" s="18"/>
      <c r="L82" s="63"/>
      <c r="M82" s="63"/>
      <c r="N82" s="63"/>
      <c r="O82" s="63"/>
      <c r="P82" s="63"/>
      <c r="Q82" s="63"/>
      <c r="R82" s="63"/>
      <c r="S82" s="79">
        <f t="shared" si="26"/>
        <v>0</v>
      </c>
      <c r="T82" s="79">
        <f t="shared" si="26"/>
        <v>0</v>
      </c>
      <c r="U82" s="473" t="s">
        <v>1706</v>
      </c>
      <c r="V82" s="473" t="s">
        <v>1706</v>
      </c>
      <c r="W82" s="473" t="s">
        <v>1706</v>
      </c>
    </row>
    <row r="83" spans="1:23" x14ac:dyDescent="0.15">
      <c r="A83" s="198" t="s">
        <v>1134</v>
      </c>
      <c r="B83" s="516" t="s">
        <v>1281</v>
      </c>
      <c r="C83" s="199" t="s">
        <v>1189</v>
      </c>
      <c r="D83" s="200" t="s">
        <v>1190</v>
      </c>
      <c r="E83" s="79">
        <f t="shared" si="23"/>
        <v>0</v>
      </c>
      <c r="F83" s="79">
        <f t="shared" si="24"/>
        <v>0</v>
      </c>
      <c r="G83" s="18"/>
      <c r="H83" s="18"/>
      <c r="I83" s="79">
        <f t="shared" si="25"/>
        <v>0</v>
      </c>
      <c r="J83" s="18"/>
      <c r="K83" s="18"/>
      <c r="L83" s="63"/>
      <c r="M83" s="63"/>
      <c r="N83" s="63"/>
      <c r="O83" s="63"/>
      <c r="P83" s="63"/>
      <c r="Q83" s="63"/>
      <c r="R83" s="63"/>
      <c r="S83" s="79">
        <f t="shared" si="26"/>
        <v>0</v>
      </c>
      <c r="T83" s="79">
        <f t="shared" si="26"/>
        <v>0</v>
      </c>
      <c r="U83" s="473" t="s">
        <v>1706</v>
      </c>
      <c r="V83" s="473" t="s">
        <v>1706</v>
      </c>
      <c r="W83" s="473" t="s">
        <v>1706</v>
      </c>
    </row>
    <row r="84" spans="1:23" x14ac:dyDescent="0.15">
      <c r="A84" s="198" t="s">
        <v>1135</v>
      </c>
      <c r="B84" s="516" t="s">
        <v>1282</v>
      </c>
      <c r="C84" s="199" t="s">
        <v>1191</v>
      </c>
      <c r="D84" s="200" t="s">
        <v>1192</v>
      </c>
      <c r="E84" s="79">
        <f t="shared" si="23"/>
        <v>0</v>
      </c>
      <c r="F84" s="79">
        <f t="shared" si="24"/>
        <v>0</v>
      </c>
      <c r="G84" s="18"/>
      <c r="H84" s="18"/>
      <c r="I84" s="79">
        <f t="shared" si="25"/>
        <v>0</v>
      </c>
      <c r="J84" s="18"/>
      <c r="K84" s="18"/>
      <c r="L84" s="63"/>
      <c r="M84" s="63"/>
      <c r="N84" s="63"/>
      <c r="O84" s="63"/>
      <c r="P84" s="63"/>
      <c r="Q84" s="63"/>
      <c r="R84" s="63"/>
      <c r="S84" s="79">
        <f t="shared" si="26"/>
        <v>0</v>
      </c>
      <c r="T84" s="79">
        <f t="shared" si="26"/>
        <v>0</v>
      </c>
      <c r="U84" s="473" t="s">
        <v>1706</v>
      </c>
      <c r="V84" s="473" t="s">
        <v>1706</v>
      </c>
      <c r="W84" s="473" t="s">
        <v>1706</v>
      </c>
    </row>
    <row r="85" spans="1:23" x14ac:dyDescent="0.15">
      <c r="A85" s="198" t="s">
        <v>1136</v>
      </c>
      <c r="B85" s="516" t="s">
        <v>1283</v>
      </c>
      <c r="C85" s="199" t="s">
        <v>1193</v>
      </c>
      <c r="D85" s="200" t="s">
        <v>1194</v>
      </c>
      <c r="E85" s="79">
        <f t="shared" si="23"/>
        <v>0</v>
      </c>
      <c r="F85" s="79">
        <f t="shared" si="24"/>
        <v>0</v>
      </c>
      <c r="G85" s="18"/>
      <c r="H85" s="18"/>
      <c r="I85" s="79">
        <f t="shared" si="25"/>
        <v>0</v>
      </c>
      <c r="J85" s="18"/>
      <c r="K85" s="18"/>
      <c r="L85" s="63"/>
      <c r="M85" s="63"/>
      <c r="N85" s="63"/>
      <c r="O85" s="63"/>
      <c r="P85" s="63"/>
      <c r="Q85" s="63"/>
      <c r="R85" s="63"/>
      <c r="S85" s="79">
        <f t="shared" si="26"/>
        <v>0</v>
      </c>
      <c r="T85" s="79">
        <f t="shared" si="26"/>
        <v>0</v>
      </c>
      <c r="U85" s="473" t="s">
        <v>1706</v>
      </c>
      <c r="V85" s="473" t="s">
        <v>1706</v>
      </c>
      <c r="W85" s="473" t="s">
        <v>1706</v>
      </c>
    </row>
    <row r="86" spans="1:23" ht="21" x14ac:dyDescent="0.15">
      <c r="A86" s="198" t="s">
        <v>1137</v>
      </c>
      <c r="B86" s="516" t="s">
        <v>1284</v>
      </c>
      <c r="C86" s="199" t="s">
        <v>1195</v>
      </c>
      <c r="D86" s="200" t="s">
        <v>1196</v>
      </c>
      <c r="E86" s="79">
        <f t="shared" si="23"/>
        <v>0</v>
      </c>
      <c r="F86" s="79">
        <f t="shared" si="24"/>
        <v>0</v>
      </c>
      <c r="G86" s="18"/>
      <c r="H86" s="18"/>
      <c r="I86" s="79">
        <f t="shared" si="25"/>
        <v>0</v>
      </c>
      <c r="J86" s="18"/>
      <c r="K86" s="18"/>
      <c r="L86" s="63"/>
      <c r="M86" s="63"/>
      <c r="N86" s="63"/>
      <c r="O86" s="63"/>
      <c r="P86" s="63"/>
      <c r="Q86" s="63"/>
      <c r="R86" s="63"/>
      <c r="S86" s="79">
        <f t="shared" si="26"/>
        <v>0</v>
      </c>
      <c r="T86" s="79">
        <f t="shared" si="26"/>
        <v>0</v>
      </c>
      <c r="U86" s="473" t="s">
        <v>1706</v>
      </c>
      <c r="V86" s="473" t="s">
        <v>1706</v>
      </c>
      <c r="W86" s="473" t="s">
        <v>1706</v>
      </c>
    </row>
    <row r="87" spans="1:23" x14ac:dyDescent="0.15">
      <c r="A87" s="198" t="s">
        <v>1138</v>
      </c>
      <c r="B87" s="516" t="s">
        <v>1285</v>
      </c>
      <c r="C87" s="199" t="s">
        <v>1197</v>
      </c>
      <c r="D87" s="200" t="s">
        <v>1198</v>
      </c>
      <c r="E87" s="79">
        <f t="shared" si="23"/>
        <v>0</v>
      </c>
      <c r="F87" s="79">
        <f t="shared" si="24"/>
        <v>0</v>
      </c>
      <c r="G87" s="18"/>
      <c r="H87" s="18"/>
      <c r="I87" s="79">
        <f t="shared" si="25"/>
        <v>0</v>
      </c>
      <c r="J87" s="18"/>
      <c r="K87" s="18"/>
      <c r="L87" s="63"/>
      <c r="M87" s="63"/>
      <c r="N87" s="63"/>
      <c r="O87" s="63"/>
      <c r="P87" s="63"/>
      <c r="Q87" s="63"/>
      <c r="R87" s="63"/>
      <c r="S87" s="79">
        <f t="shared" si="26"/>
        <v>0</v>
      </c>
      <c r="T87" s="79">
        <f t="shared" si="26"/>
        <v>0</v>
      </c>
      <c r="U87" s="473" t="s">
        <v>1706</v>
      </c>
      <c r="V87" s="473" t="s">
        <v>1706</v>
      </c>
      <c r="W87" s="473" t="s">
        <v>1706</v>
      </c>
    </row>
    <row r="88" spans="1:23" ht="52.5" x14ac:dyDescent="0.15">
      <c r="A88" s="198" t="s">
        <v>1139</v>
      </c>
      <c r="B88" s="516" t="s">
        <v>1286</v>
      </c>
      <c r="C88" s="199" t="s">
        <v>1199</v>
      </c>
      <c r="D88" s="200" t="s">
        <v>1200</v>
      </c>
      <c r="E88" s="79">
        <f t="shared" si="23"/>
        <v>0</v>
      </c>
      <c r="F88" s="79">
        <f t="shared" si="24"/>
        <v>0</v>
      </c>
      <c r="G88" s="18"/>
      <c r="H88" s="18"/>
      <c r="I88" s="79">
        <f t="shared" si="25"/>
        <v>0</v>
      </c>
      <c r="J88" s="18"/>
      <c r="K88" s="18"/>
      <c r="L88" s="63"/>
      <c r="M88" s="63"/>
      <c r="N88" s="63"/>
      <c r="O88" s="63"/>
      <c r="P88" s="63"/>
      <c r="Q88" s="63"/>
      <c r="R88" s="63"/>
      <c r="S88" s="79">
        <f t="shared" si="26"/>
        <v>0</v>
      </c>
      <c r="T88" s="79">
        <f t="shared" si="26"/>
        <v>0</v>
      </c>
      <c r="U88" s="473" t="s">
        <v>1706</v>
      </c>
      <c r="V88" s="473" t="s">
        <v>1706</v>
      </c>
      <c r="W88" s="473" t="s">
        <v>1706</v>
      </c>
    </row>
    <row r="89" spans="1:23" x14ac:dyDescent="0.15">
      <c r="A89" s="198" t="s">
        <v>1140</v>
      </c>
      <c r="B89" s="516" t="s">
        <v>1287</v>
      </c>
      <c r="C89" s="199" t="s">
        <v>1201</v>
      </c>
      <c r="D89" s="200" t="s">
        <v>1202</v>
      </c>
      <c r="E89" s="79">
        <f t="shared" si="23"/>
        <v>0</v>
      </c>
      <c r="F89" s="79">
        <f t="shared" si="24"/>
        <v>0</v>
      </c>
      <c r="G89" s="18"/>
      <c r="H89" s="18"/>
      <c r="I89" s="79">
        <f t="shared" si="25"/>
        <v>0</v>
      </c>
      <c r="J89" s="18"/>
      <c r="K89" s="18"/>
      <c r="L89" s="63"/>
      <c r="M89" s="63"/>
      <c r="N89" s="63"/>
      <c r="O89" s="63"/>
      <c r="P89" s="63"/>
      <c r="Q89" s="63"/>
      <c r="R89" s="63"/>
      <c r="S89" s="79">
        <f t="shared" ref="S89:T104" si="27">I89-Q89</f>
        <v>0</v>
      </c>
      <c r="T89" s="79">
        <f t="shared" si="27"/>
        <v>0</v>
      </c>
      <c r="U89" s="473" t="s">
        <v>1706</v>
      </c>
      <c r="V89" s="473" t="s">
        <v>1706</v>
      </c>
      <c r="W89" s="473" t="s">
        <v>1706</v>
      </c>
    </row>
    <row r="90" spans="1:23" x14ac:dyDescent="0.15">
      <c r="A90" s="198" t="s">
        <v>1141</v>
      </c>
      <c r="B90" s="516" t="s">
        <v>1288</v>
      </c>
      <c r="C90" s="199" t="s">
        <v>1203</v>
      </c>
      <c r="D90" s="200" t="s">
        <v>1204</v>
      </c>
      <c r="E90" s="79">
        <f t="shared" si="23"/>
        <v>0</v>
      </c>
      <c r="F90" s="79">
        <f t="shared" si="24"/>
        <v>0</v>
      </c>
      <c r="G90" s="18"/>
      <c r="H90" s="18"/>
      <c r="I90" s="79">
        <f t="shared" si="25"/>
        <v>0</v>
      </c>
      <c r="J90" s="18"/>
      <c r="K90" s="18"/>
      <c r="L90" s="63"/>
      <c r="M90" s="63"/>
      <c r="N90" s="63"/>
      <c r="O90" s="63"/>
      <c r="P90" s="63"/>
      <c r="Q90" s="63"/>
      <c r="R90" s="63"/>
      <c r="S90" s="79">
        <f t="shared" si="27"/>
        <v>0</v>
      </c>
      <c r="T90" s="79">
        <f t="shared" si="27"/>
        <v>0</v>
      </c>
      <c r="U90" s="473" t="s">
        <v>1706</v>
      </c>
      <c r="V90" s="473" t="s">
        <v>1706</v>
      </c>
      <c r="W90" s="473" t="s">
        <v>1706</v>
      </c>
    </row>
    <row r="91" spans="1:23" ht="21" x14ac:dyDescent="0.15">
      <c r="A91" s="198" t="s">
        <v>1142</v>
      </c>
      <c r="B91" s="516" t="s">
        <v>1289</v>
      </c>
      <c r="C91" s="199" t="s">
        <v>1205</v>
      </c>
      <c r="D91" s="200" t="s">
        <v>1206</v>
      </c>
      <c r="E91" s="79">
        <f t="shared" si="23"/>
        <v>0</v>
      </c>
      <c r="F91" s="79">
        <f t="shared" si="24"/>
        <v>0</v>
      </c>
      <c r="G91" s="18"/>
      <c r="H91" s="18"/>
      <c r="I91" s="79">
        <f t="shared" si="25"/>
        <v>0</v>
      </c>
      <c r="J91" s="18"/>
      <c r="K91" s="18"/>
      <c r="L91" s="63"/>
      <c r="M91" s="63"/>
      <c r="N91" s="63"/>
      <c r="O91" s="63"/>
      <c r="P91" s="63"/>
      <c r="Q91" s="63"/>
      <c r="R91" s="63"/>
      <c r="S91" s="79">
        <f t="shared" si="27"/>
        <v>0</v>
      </c>
      <c r="T91" s="79">
        <f t="shared" si="27"/>
        <v>0</v>
      </c>
      <c r="U91" s="473" t="s">
        <v>1706</v>
      </c>
      <c r="V91" s="473" t="s">
        <v>1706</v>
      </c>
      <c r="W91" s="473" t="s">
        <v>1706</v>
      </c>
    </row>
    <row r="92" spans="1:23" ht="21" x14ac:dyDescent="0.15">
      <c r="A92" s="198" t="s">
        <v>1143</v>
      </c>
      <c r="B92" s="516" t="s">
        <v>1290</v>
      </c>
      <c r="C92" s="199" t="s">
        <v>1207</v>
      </c>
      <c r="D92" s="200" t="s">
        <v>1208</v>
      </c>
      <c r="E92" s="79">
        <f t="shared" si="23"/>
        <v>0</v>
      </c>
      <c r="F92" s="79">
        <f t="shared" si="24"/>
        <v>0</v>
      </c>
      <c r="G92" s="18"/>
      <c r="H92" s="18"/>
      <c r="I92" s="79">
        <f t="shared" si="25"/>
        <v>0</v>
      </c>
      <c r="J92" s="18"/>
      <c r="K92" s="18"/>
      <c r="L92" s="63"/>
      <c r="M92" s="63"/>
      <c r="N92" s="63"/>
      <c r="O92" s="63"/>
      <c r="P92" s="63"/>
      <c r="Q92" s="63"/>
      <c r="R92" s="63"/>
      <c r="S92" s="79">
        <f t="shared" si="27"/>
        <v>0</v>
      </c>
      <c r="T92" s="79">
        <f t="shared" si="27"/>
        <v>0</v>
      </c>
      <c r="U92" s="473" t="s">
        <v>1706</v>
      </c>
      <c r="V92" s="473" t="s">
        <v>1706</v>
      </c>
      <c r="W92" s="473" t="s">
        <v>1706</v>
      </c>
    </row>
    <row r="93" spans="1:23" ht="21" x14ac:dyDescent="0.15">
      <c r="A93" s="198" t="s">
        <v>1144</v>
      </c>
      <c r="B93" s="516" t="s">
        <v>1291</v>
      </c>
      <c r="C93" s="199" t="s">
        <v>1209</v>
      </c>
      <c r="D93" s="200" t="s">
        <v>1210</v>
      </c>
      <c r="E93" s="79">
        <f t="shared" si="23"/>
        <v>0</v>
      </c>
      <c r="F93" s="79">
        <f t="shared" si="24"/>
        <v>0</v>
      </c>
      <c r="G93" s="18"/>
      <c r="H93" s="18"/>
      <c r="I93" s="79">
        <f t="shared" si="25"/>
        <v>0</v>
      </c>
      <c r="J93" s="18"/>
      <c r="K93" s="18"/>
      <c r="L93" s="63"/>
      <c r="M93" s="63"/>
      <c r="N93" s="63"/>
      <c r="O93" s="63"/>
      <c r="P93" s="63"/>
      <c r="Q93" s="63"/>
      <c r="R93" s="63"/>
      <c r="S93" s="79">
        <f t="shared" si="27"/>
        <v>0</v>
      </c>
      <c r="T93" s="79">
        <f t="shared" si="27"/>
        <v>0</v>
      </c>
      <c r="U93" s="473" t="s">
        <v>1706</v>
      </c>
      <c r="V93" s="473" t="s">
        <v>1706</v>
      </c>
      <c r="W93" s="473" t="s">
        <v>1706</v>
      </c>
    </row>
    <row r="94" spans="1:23" ht="21" x14ac:dyDescent="0.15">
      <c r="A94" s="198" t="s">
        <v>1145</v>
      </c>
      <c r="B94" s="516" t="s">
        <v>1292</v>
      </c>
      <c r="C94" s="199" t="s">
        <v>1211</v>
      </c>
      <c r="D94" s="200" t="s">
        <v>1212</v>
      </c>
      <c r="E94" s="79">
        <f t="shared" si="23"/>
        <v>0</v>
      </c>
      <c r="F94" s="79">
        <f t="shared" si="24"/>
        <v>0</v>
      </c>
      <c r="G94" s="18"/>
      <c r="H94" s="18"/>
      <c r="I94" s="79">
        <f t="shared" si="25"/>
        <v>0</v>
      </c>
      <c r="J94" s="18"/>
      <c r="K94" s="18"/>
      <c r="L94" s="63"/>
      <c r="M94" s="63"/>
      <c r="N94" s="63"/>
      <c r="O94" s="63"/>
      <c r="P94" s="63"/>
      <c r="Q94" s="63"/>
      <c r="R94" s="63"/>
      <c r="S94" s="79">
        <f t="shared" si="27"/>
        <v>0</v>
      </c>
      <c r="T94" s="79">
        <f t="shared" si="27"/>
        <v>0</v>
      </c>
      <c r="U94" s="473" t="s">
        <v>1706</v>
      </c>
      <c r="V94" s="473" t="s">
        <v>1706</v>
      </c>
      <c r="W94" s="473" t="s">
        <v>1706</v>
      </c>
    </row>
    <row r="95" spans="1:23" ht="31.5" x14ac:dyDescent="0.15">
      <c r="A95" s="198" t="s">
        <v>1146</v>
      </c>
      <c r="B95" s="516" t="s">
        <v>1293</v>
      </c>
      <c r="C95" s="199" t="s">
        <v>1213</v>
      </c>
      <c r="D95" s="200" t="s">
        <v>1214</v>
      </c>
      <c r="E95" s="79">
        <f t="shared" si="23"/>
        <v>0</v>
      </c>
      <c r="F95" s="79">
        <f t="shared" si="24"/>
        <v>0</v>
      </c>
      <c r="G95" s="18"/>
      <c r="H95" s="18"/>
      <c r="I95" s="79">
        <f t="shared" si="25"/>
        <v>0</v>
      </c>
      <c r="J95" s="18"/>
      <c r="K95" s="18"/>
      <c r="L95" s="63"/>
      <c r="M95" s="63"/>
      <c r="N95" s="63"/>
      <c r="O95" s="63"/>
      <c r="P95" s="63"/>
      <c r="Q95" s="63"/>
      <c r="R95" s="63"/>
      <c r="S95" s="79">
        <f t="shared" si="27"/>
        <v>0</v>
      </c>
      <c r="T95" s="79">
        <f t="shared" si="27"/>
        <v>0</v>
      </c>
      <c r="U95" s="473" t="s">
        <v>1706</v>
      </c>
      <c r="V95" s="473" t="s">
        <v>1706</v>
      </c>
      <c r="W95" s="473" t="s">
        <v>1706</v>
      </c>
    </row>
    <row r="96" spans="1:23" ht="31.5" x14ac:dyDescent="0.15">
      <c r="A96" s="198" t="s">
        <v>1147</v>
      </c>
      <c r="B96" s="516" t="s">
        <v>1294</v>
      </c>
      <c r="C96" s="199" t="s">
        <v>1215</v>
      </c>
      <c r="D96" s="200" t="s">
        <v>1216</v>
      </c>
      <c r="E96" s="79">
        <f t="shared" si="23"/>
        <v>0</v>
      </c>
      <c r="F96" s="79">
        <f t="shared" si="24"/>
        <v>0</v>
      </c>
      <c r="G96" s="18"/>
      <c r="H96" s="18"/>
      <c r="I96" s="79">
        <f t="shared" si="25"/>
        <v>0</v>
      </c>
      <c r="J96" s="18"/>
      <c r="K96" s="18"/>
      <c r="L96" s="63"/>
      <c r="M96" s="63"/>
      <c r="N96" s="63"/>
      <c r="O96" s="63"/>
      <c r="P96" s="63"/>
      <c r="Q96" s="63"/>
      <c r="R96" s="63"/>
      <c r="S96" s="79">
        <f t="shared" si="27"/>
        <v>0</v>
      </c>
      <c r="T96" s="79">
        <f t="shared" si="27"/>
        <v>0</v>
      </c>
      <c r="U96" s="473" t="s">
        <v>1706</v>
      </c>
      <c r="V96" s="473" t="s">
        <v>1706</v>
      </c>
      <c r="W96" s="473" t="s">
        <v>1706</v>
      </c>
    </row>
    <row r="97" spans="1:23" ht="21" x14ac:dyDescent="0.15">
      <c r="A97" s="206" t="s">
        <v>1148</v>
      </c>
      <c r="B97" s="516" t="s">
        <v>1295</v>
      </c>
      <c r="C97" s="199" t="s">
        <v>1217</v>
      </c>
      <c r="D97" s="200" t="s">
        <v>1218</v>
      </c>
      <c r="E97" s="79">
        <f t="shared" si="23"/>
        <v>0</v>
      </c>
      <c r="F97" s="79">
        <f t="shared" si="24"/>
        <v>0</v>
      </c>
      <c r="G97" s="18"/>
      <c r="H97" s="18"/>
      <c r="I97" s="79">
        <f t="shared" si="25"/>
        <v>0</v>
      </c>
      <c r="J97" s="18"/>
      <c r="K97" s="18"/>
      <c r="L97" s="63"/>
      <c r="M97" s="63"/>
      <c r="N97" s="63"/>
      <c r="O97" s="63"/>
      <c r="P97" s="63"/>
      <c r="Q97" s="63"/>
      <c r="R97" s="63"/>
      <c r="S97" s="79">
        <f t="shared" si="27"/>
        <v>0</v>
      </c>
      <c r="T97" s="79">
        <f t="shared" si="27"/>
        <v>0</v>
      </c>
      <c r="U97" s="473" t="s">
        <v>1706</v>
      </c>
      <c r="V97" s="473" t="s">
        <v>1706</v>
      </c>
      <c r="W97" s="473" t="s">
        <v>1706</v>
      </c>
    </row>
    <row r="98" spans="1:23" x14ac:dyDescent="0.15">
      <c r="A98" s="198" t="s">
        <v>1149</v>
      </c>
      <c r="B98" s="516" t="s">
        <v>1296</v>
      </c>
      <c r="C98" s="199" t="s">
        <v>1219</v>
      </c>
      <c r="D98" s="200" t="s">
        <v>1220</v>
      </c>
      <c r="E98" s="79">
        <f t="shared" si="23"/>
        <v>0</v>
      </c>
      <c r="F98" s="79">
        <f t="shared" si="24"/>
        <v>0</v>
      </c>
      <c r="G98" s="18"/>
      <c r="H98" s="18"/>
      <c r="I98" s="79">
        <f t="shared" si="25"/>
        <v>0</v>
      </c>
      <c r="J98" s="18"/>
      <c r="K98" s="18"/>
      <c r="L98" s="63"/>
      <c r="M98" s="63"/>
      <c r="N98" s="63"/>
      <c r="O98" s="63"/>
      <c r="P98" s="63"/>
      <c r="Q98" s="63"/>
      <c r="R98" s="63"/>
      <c r="S98" s="79">
        <f t="shared" si="27"/>
        <v>0</v>
      </c>
      <c r="T98" s="79">
        <f t="shared" si="27"/>
        <v>0</v>
      </c>
      <c r="U98" s="473" t="s">
        <v>1706</v>
      </c>
      <c r="V98" s="473" t="s">
        <v>1706</v>
      </c>
      <c r="W98" s="473" t="s">
        <v>1706</v>
      </c>
    </row>
    <row r="99" spans="1:23" ht="42" x14ac:dyDescent="0.15">
      <c r="A99" s="206" t="s">
        <v>1150</v>
      </c>
      <c r="B99" s="516" t="s">
        <v>1297</v>
      </c>
      <c r="C99" s="199" t="s">
        <v>1221</v>
      </c>
      <c r="D99" s="200" t="s">
        <v>1222</v>
      </c>
      <c r="E99" s="79">
        <f t="shared" si="23"/>
        <v>0</v>
      </c>
      <c r="F99" s="79">
        <f t="shared" si="24"/>
        <v>0</v>
      </c>
      <c r="G99" s="18"/>
      <c r="H99" s="18"/>
      <c r="I99" s="79">
        <f t="shared" si="25"/>
        <v>0</v>
      </c>
      <c r="J99" s="18"/>
      <c r="K99" s="18"/>
      <c r="L99" s="63"/>
      <c r="M99" s="63"/>
      <c r="N99" s="63"/>
      <c r="O99" s="63"/>
      <c r="P99" s="63"/>
      <c r="Q99" s="63"/>
      <c r="R99" s="63"/>
      <c r="S99" s="79">
        <f t="shared" si="27"/>
        <v>0</v>
      </c>
      <c r="T99" s="79">
        <f t="shared" si="27"/>
        <v>0</v>
      </c>
      <c r="U99" s="473" t="s">
        <v>1706</v>
      </c>
      <c r="V99" s="473" t="s">
        <v>1706</v>
      </c>
      <c r="W99" s="473" t="s">
        <v>1706</v>
      </c>
    </row>
    <row r="100" spans="1:23" x14ac:dyDescent="0.15">
      <c r="A100" s="198" t="s">
        <v>1151</v>
      </c>
      <c r="B100" s="516" t="s">
        <v>1298</v>
      </c>
      <c r="C100" s="199" t="s">
        <v>1223</v>
      </c>
      <c r="D100" s="200" t="s">
        <v>1224</v>
      </c>
      <c r="E100" s="79">
        <f t="shared" si="23"/>
        <v>0</v>
      </c>
      <c r="F100" s="79">
        <f t="shared" si="24"/>
        <v>0</v>
      </c>
      <c r="G100" s="18"/>
      <c r="H100" s="18"/>
      <c r="I100" s="79">
        <f t="shared" si="25"/>
        <v>0</v>
      </c>
      <c r="J100" s="18"/>
      <c r="K100" s="18"/>
      <c r="L100" s="63"/>
      <c r="M100" s="63"/>
      <c r="N100" s="63"/>
      <c r="O100" s="63"/>
      <c r="P100" s="63"/>
      <c r="Q100" s="63"/>
      <c r="R100" s="63"/>
      <c r="S100" s="79">
        <f t="shared" si="27"/>
        <v>0</v>
      </c>
      <c r="T100" s="79">
        <f t="shared" si="27"/>
        <v>0</v>
      </c>
      <c r="U100" s="473" t="s">
        <v>1706</v>
      </c>
      <c r="V100" s="473" t="s">
        <v>1706</v>
      </c>
      <c r="W100" s="473" t="s">
        <v>1706</v>
      </c>
    </row>
    <row r="101" spans="1:23" ht="31.5" x14ac:dyDescent="0.15">
      <c r="A101" s="207" t="s">
        <v>1152</v>
      </c>
      <c r="B101" s="516" t="s">
        <v>1299</v>
      </c>
      <c r="C101" s="199" t="s">
        <v>1225</v>
      </c>
      <c r="D101" s="200" t="s">
        <v>1226</v>
      </c>
      <c r="E101" s="79">
        <f t="shared" si="23"/>
        <v>0</v>
      </c>
      <c r="F101" s="79">
        <f t="shared" si="24"/>
        <v>0</v>
      </c>
      <c r="G101" s="18"/>
      <c r="H101" s="18"/>
      <c r="I101" s="79">
        <f t="shared" si="25"/>
        <v>0</v>
      </c>
      <c r="J101" s="18"/>
      <c r="K101" s="18"/>
      <c r="L101" s="63"/>
      <c r="M101" s="63"/>
      <c r="N101" s="63"/>
      <c r="O101" s="63"/>
      <c r="P101" s="63"/>
      <c r="Q101" s="63"/>
      <c r="R101" s="63"/>
      <c r="S101" s="79">
        <f t="shared" si="27"/>
        <v>0</v>
      </c>
      <c r="T101" s="79">
        <f t="shared" si="27"/>
        <v>0</v>
      </c>
      <c r="U101" s="473" t="s">
        <v>1706</v>
      </c>
      <c r="V101" s="473" t="s">
        <v>1706</v>
      </c>
      <c r="W101" s="473" t="s">
        <v>1706</v>
      </c>
    </row>
    <row r="102" spans="1:23" ht="42" x14ac:dyDescent="0.15">
      <c r="A102" s="207" t="s">
        <v>1153</v>
      </c>
      <c r="B102" s="516" t="s">
        <v>1300</v>
      </c>
      <c r="C102" s="199" t="s">
        <v>1227</v>
      </c>
      <c r="D102" s="200" t="s">
        <v>1228</v>
      </c>
      <c r="E102" s="79">
        <f t="shared" si="23"/>
        <v>0</v>
      </c>
      <c r="F102" s="79">
        <f t="shared" si="24"/>
        <v>0</v>
      </c>
      <c r="G102" s="18"/>
      <c r="H102" s="18"/>
      <c r="I102" s="79">
        <f t="shared" si="25"/>
        <v>0</v>
      </c>
      <c r="J102" s="18"/>
      <c r="K102" s="18"/>
      <c r="L102" s="63"/>
      <c r="M102" s="63"/>
      <c r="N102" s="63"/>
      <c r="O102" s="63"/>
      <c r="P102" s="63"/>
      <c r="Q102" s="63"/>
      <c r="R102" s="63"/>
      <c r="S102" s="79">
        <f t="shared" si="27"/>
        <v>0</v>
      </c>
      <c r="T102" s="79">
        <f t="shared" si="27"/>
        <v>0</v>
      </c>
      <c r="U102" s="473" t="s">
        <v>1706</v>
      </c>
      <c r="V102" s="473" t="s">
        <v>1706</v>
      </c>
      <c r="W102" s="473" t="s">
        <v>1706</v>
      </c>
    </row>
    <row r="103" spans="1:23" ht="42" x14ac:dyDescent="0.15">
      <c r="A103" s="198" t="s">
        <v>1154</v>
      </c>
      <c r="B103" s="516" t="s">
        <v>1301</v>
      </c>
      <c r="C103" s="208" t="s">
        <v>1229</v>
      </c>
      <c r="D103" s="200" t="s">
        <v>1230</v>
      </c>
      <c r="E103" s="79">
        <f t="shared" si="23"/>
        <v>0</v>
      </c>
      <c r="F103" s="79">
        <f t="shared" si="24"/>
        <v>0</v>
      </c>
      <c r="G103" s="18"/>
      <c r="H103" s="18"/>
      <c r="I103" s="79">
        <f t="shared" si="25"/>
        <v>0</v>
      </c>
      <c r="J103" s="18"/>
      <c r="K103" s="18"/>
      <c r="L103" s="63"/>
      <c r="M103" s="63"/>
      <c r="N103" s="63"/>
      <c r="O103" s="63"/>
      <c r="P103" s="63"/>
      <c r="Q103" s="63"/>
      <c r="R103" s="63"/>
      <c r="S103" s="79">
        <f t="shared" si="27"/>
        <v>0</v>
      </c>
      <c r="T103" s="79">
        <f t="shared" si="27"/>
        <v>0</v>
      </c>
      <c r="U103" s="473" t="s">
        <v>1706</v>
      </c>
      <c r="V103" s="473" t="s">
        <v>1706</v>
      </c>
      <c r="W103" s="473" t="s">
        <v>1706</v>
      </c>
    </row>
    <row r="104" spans="1:23" ht="21" x14ac:dyDescent="0.15">
      <c r="A104" s="198" t="s">
        <v>1155</v>
      </c>
      <c r="B104" s="516" t="s">
        <v>1302</v>
      </c>
      <c r="C104" s="199" t="s">
        <v>1231</v>
      </c>
      <c r="D104" s="200" t="s">
        <v>1232</v>
      </c>
      <c r="E104" s="79">
        <f t="shared" si="23"/>
        <v>0</v>
      </c>
      <c r="F104" s="79">
        <f t="shared" si="24"/>
        <v>0</v>
      </c>
      <c r="G104" s="18"/>
      <c r="H104" s="18"/>
      <c r="I104" s="79">
        <f t="shared" si="25"/>
        <v>0</v>
      </c>
      <c r="J104" s="18"/>
      <c r="K104" s="18"/>
      <c r="L104" s="63"/>
      <c r="M104" s="63"/>
      <c r="N104" s="63"/>
      <c r="O104" s="63"/>
      <c r="P104" s="63"/>
      <c r="Q104" s="63"/>
      <c r="R104" s="63"/>
      <c r="S104" s="79">
        <f t="shared" si="27"/>
        <v>0</v>
      </c>
      <c r="T104" s="79">
        <f t="shared" si="27"/>
        <v>0</v>
      </c>
      <c r="U104" s="473" t="s">
        <v>1706</v>
      </c>
      <c r="V104" s="473" t="s">
        <v>1706</v>
      </c>
      <c r="W104" s="473" t="s">
        <v>1706</v>
      </c>
    </row>
    <row r="105" spans="1:23" ht="21" x14ac:dyDescent="0.15">
      <c r="A105" s="198" t="s">
        <v>1156</v>
      </c>
      <c r="B105" s="516" t="s">
        <v>1303</v>
      </c>
      <c r="C105" s="199" t="s">
        <v>1233</v>
      </c>
      <c r="D105" s="200" t="s">
        <v>1234</v>
      </c>
      <c r="E105" s="79">
        <f t="shared" si="23"/>
        <v>0</v>
      </c>
      <c r="F105" s="79">
        <f t="shared" si="24"/>
        <v>0</v>
      </c>
      <c r="G105" s="18"/>
      <c r="H105" s="18"/>
      <c r="I105" s="79">
        <f t="shared" si="25"/>
        <v>0</v>
      </c>
      <c r="J105" s="18"/>
      <c r="K105" s="18"/>
      <c r="L105" s="63"/>
      <c r="M105" s="63"/>
      <c r="N105" s="63"/>
      <c r="O105" s="63"/>
      <c r="P105" s="63"/>
      <c r="Q105" s="63"/>
      <c r="R105" s="63"/>
      <c r="S105" s="79">
        <f t="shared" ref="S105:T120" si="28">I105-Q105</f>
        <v>0</v>
      </c>
      <c r="T105" s="79">
        <f t="shared" si="28"/>
        <v>0</v>
      </c>
      <c r="U105" s="473" t="s">
        <v>1706</v>
      </c>
      <c r="V105" s="473" t="s">
        <v>1706</v>
      </c>
      <c r="W105" s="473" t="s">
        <v>1706</v>
      </c>
    </row>
    <row r="106" spans="1:23" x14ac:dyDescent="0.15">
      <c r="A106" s="198" t="s">
        <v>1157</v>
      </c>
      <c r="B106" s="516" t="s">
        <v>1304</v>
      </c>
      <c r="C106" s="199" t="s">
        <v>1235</v>
      </c>
      <c r="D106" s="200" t="s">
        <v>1236</v>
      </c>
      <c r="E106" s="79">
        <f t="shared" si="23"/>
        <v>0</v>
      </c>
      <c r="F106" s="79">
        <f t="shared" si="24"/>
        <v>0</v>
      </c>
      <c r="G106" s="18"/>
      <c r="H106" s="18"/>
      <c r="I106" s="79">
        <f t="shared" si="25"/>
        <v>0</v>
      </c>
      <c r="J106" s="18"/>
      <c r="K106" s="18"/>
      <c r="L106" s="63"/>
      <c r="M106" s="63"/>
      <c r="N106" s="63"/>
      <c r="O106" s="63"/>
      <c r="P106" s="63"/>
      <c r="Q106" s="63"/>
      <c r="R106" s="63"/>
      <c r="S106" s="79">
        <f t="shared" si="28"/>
        <v>0</v>
      </c>
      <c r="T106" s="79">
        <f t="shared" si="28"/>
        <v>0</v>
      </c>
      <c r="U106" s="473" t="s">
        <v>1706</v>
      </c>
      <c r="V106" s="473" t="s">
        <v>1706</v>
      </c>
      <c r="W106" s="473" t="s">
        <v>1706</v>
      </c>
    </row>
    <row r="107" spans="1:23" ht="31.5" x14ac:dyDescent="0.15">
      <c r="A107" s="198" t="s">
        <v>1158</v>
      </c>
      <c r="B107" s="516" t="s">
        <v>1305</v>
      </c>
      <c r="C107" s="199" t="s">
        <v>1237</v>
      </c>
      <c r="D107" s="200" t="s">
        <v>1238</v>
      </c>
      <c r="E107" s="79">
        <f t="shared" si="23"/>
        <v>0</v>
      </c>
      <c r="F107" s="79">
        <f t="shared" si="24"/>
        <v>0</v>
      </c>
      <c r="G107" s="18"/>
      <c r="H107" s="18"/>
      <c r="I107" s="79">
        <f t="shared" si="25"/>
        <v>0</v>
      </c>
      <c r="J107" s="18"/>
      <c r="K107" s="18"/>
      <c r="L107" s="63"/>
      <c r="M107" s="63"/>
      <c r="N107" s="63"/>
      <c r="O107" s="63"/>
      <c r="P107" s="63"/>
      <c r="Q107" s="63"/>
      <c r="R107" s="63"/>
      <c r="S107" s="79">
        <f t="shared" si="28"/>
        <v>0</v>
      </c>
      <c r="T107" s="79">
        <f t="shared" si="28"/>
        <v>0</v>
      </c>
      <c r="U107" s="473" t="s">
        <v>1706</v>
      </c>
      <c r="V107" s="473" t="s">
        <v>1706</v>
      </c>
      <c r="W107" s="473" t="s">
        <v>1706</v>
      </c>
    </row>
    <row r="108" spans="1:23" x14ac:dyDescent="0.15">
      <c r="A108" s="198" t="s">
        <v>1159</v>
      </c>
      <c r="B108" s="516" t="s">
        <v>1306</v>
      </c>
      <c r="C108" s="199" t="s">
        <v>1239</v>
      </c>
      <c r="D108" s="200" t="s">
        <v>1240</v>
      </c>
      <c r="E108" s="79">
        <f t="shared" si="23"/>
        <v>0</v>
      </c>
      <c r="F108" s="79">
        <f t="shared" si="24"/>
        <v>0</v>
      </c>
      <c r="G108" s="18"/>
      <c r="H108" s="18"/>
      <c r="I108" s="79">
        <f t="shared" si="25"/>
        <v>0</v>
      </c>
      <c r="J108" s="18"/>
      <c r="K108" s="18"/>
      <c r="L108" s="63">
        <f>0</f>
        <v>0</v>
      </c>
      <c r="M108" s="63">
        <f>0</f>
        <v>0</v>
      </c>
      <c r="N108" s="63">
        <f>0</f>
        <v>0</v>
      </c>
      <c r="O108" s="63">
        <f>0</f>
        <v>0</v>
      </c>
      <c r="P108" s="63">
        <f>0</f>
        <v>0</v>
      </c>
      <c r="Q108" s="63"/>
      <c r="R108" s="63"/>
      <c r="S108" s="79">
        <f t="shared" si="28"/>
        <v>0</v>
      </c>
      <c r="T108" s="79">
        <f t="shared" si="28"/>
        <v>0</v>
      </c>
      <c r="U108" s="473" t="s">
        <v>1706</v>
      </c>
      <c r="V108" s="473" t="s">
        <v>1706</v>
      </c>
      <c r="W108" s="473" t="s">
        <v>1706</v>
      </c>
    </row>
    <row r="109" spans="1:23" ht="42" x14ac:dyDescent="0.15">
      <c r="A109" s="198" t="s">
        <v>1160</v>
      </c>
      <c r="B109" s="516" t="s">
        <v>1307</v>
      </c>
      <c r="C109" s="199" t="s">
        <v>1241</v>
      </c>
      <c r="D109" s="200" t="s">
        <v>1242</v>
      </c>
      <c r="E109" s="79">
        <f t="shared" si="23"/>
        <v>0</v>
      </c>
      <c r="F109" s="79">
        <f t="shared" si="24"/>
        <v>0</v>
      </c>
      <c r="G109" s="18"/>
      <c r="H109" s="18"/>
      <c r="I109" s="79">
        <f t="shared" si="25"/>
        <v>0</v>
      </c>
      <c r="J109" s="18"/>
      <c r="K109" s="18"/>
      <c r="L109" s="63"/>
      <c r="M109" s="63"/>
      <c r="N109" s="63"/>
      <c r="O109" s="63"/>
      <c r="P109" s="63"/>
      <c r="Q109" s="63"/>
      <c r="R109" s="63"/>
      <c r="S109" s="79">
        <f t="shared" si="28"/>
        <v>0</v>
      </c>
      <c r="T109" s="79">
        <f t="shared" si="28"/>
        <v>0</v>
      </c>
      <c r="U109" s="473" t="s">
        <v>1706</v>
      </c>
      <c r="V109" s="473" t="s">
        <v>1706</v>
      </c>
      <c r="W109" s="473" t="s">
        <v>1706</v>
      </c>
    </row>
    <row r="110" spans="1:23" x14ac:dyDescent="0.15">
      <c r="A110" s="198" t="s">
        <v>1161</v>
      </c>
      <c r="B110" s="516" t="s">
        <v>1308</v>
      </c>
      <c r="C110" s="199" t="s">
        <v>1243</v>
      </c>
      <c r="D110" s="200" t="s">
        <v>1244</v>
      </c>
      <c r="E110" s="79">
        <f t="shared" si="23"/>
        <v>0</v>
      </c>
      <c r="F110" s="79">
        <f t="shared" si="24"/>
        <v>0</v>
      </c>
      <c r="G110" s="18"/>
      <c r="H110" s="18"/>
      <c r="I110" s="79">
        <f t="shared" si="25"/>
        <v>0</v>
      </c>
      <c r="J110" s="18"/>
      <c r="K110" s="18"/>
      <c r="L110" s="63"/>
      <c r="M110" s="63"/>
      <c r="N110" s="63"/>
      <c r="O110" s="63"/>
      <c r="P110" s="63"/>
      <c r="Q110" s="63"/>
      <c r="R110" s="63"/>
      <c r="S110" s="79">
        <f t="shared" si="28"/>
        <v>0</v>
      </c>
      <c r="T110" s="79">
        <f t="shared" si="28"/>
        <v>0</v>
      </c>
      <c r="U110" s="473" t="s">
        <v>1706</v>
      </c>
      <c r="V110" s="473" t="s">
        <v>1706</v>
      </c>
      <c r="W110" s="473" t="s">
        <v>1706</v>
      </c>
    </row>
    <row r="111" spans="1:23" x14ac:dyDescent="0.15">
      <c r="A111" s="198" t="s">
        <v>1162</v>
      </c>
      <c r="B111" s="516" t="s">
        <v>1309</v>
      </c>
      <c r="C111" s="199" t="s">
        <v>1245</v>
      </c>
      <c r="D111" s="200" t="s">
        <v>1246</v>
      </c>
      <c r="E111" s="79">
        <f t="shared" si="23"/>
        <v>0</v>
      </c>
      <c r="F111" s="79">
        <f t="shared" si="24"/>
        <v>0</v>
      </c>
      <c r="G111" s="18"/>
      <c r="H111" s="18"/>
      <c r="I111" s="79">
        <f t="shared" si="25"/>
        <v>0</v>
      </c>
      <c r="J111" s="18"/>
      <c r="K111" s="18"/>
      <c r="L111" s="63"/>
      <c r="M111" s="63"/>
      <c r="N111" s="63"/>
      <c r="O111" s="63"/>
      <c r="P111" s="63"/>
      <c r="Q111" s="63"/>
      <c r="R111" s="63"/>
      <c r="S111" s="79">
        <f t="shared" si="28"/>
        <v>0</v>
      </c>
      <c r="T111" s="79">
        <f t="shared" si="28"/>
        <v>0</v>
      </c>
      <c r="U111" s="473" t="s">
        <v>1706</v>
      </c>
      <c r="V111" s="473" t="s">
        <v>1706</v>
      </c>
      <c r="W111" s="473" t="s">
        <v>1706</v>
      </c>
    </row>
    <row r="112" spans="1:23" x14ac:dyDescent="0.15">
      <c r="A112" s="198" t="s">
        <v>1163</v>
      </c>
      <c r="B112" s="516" t="s">
        <v>1310</v>
      </c>
      <c r="C112" s="199" t="s">
        <v>1247</v>
      </c>
      <c r="D112" s="200" t="s">
        <v>1248</v>
      </c>
      <c r="E112" s="79">
        <f t="shared" si="23"/>
        <v>0</v>
      </c>
      <c r="F112" s="79">
        <f t="shared" si="24"/>
        <v>0</v>
      </c>
      <c r="G112" s="18"/>
      <c r="H112" s="18"/>
      <c r="I112" s="79">
        <f t="shared" si="25"/>
        <v>0</v>
      </c>
      <c r="J112" s="18"/>
      <c r="K112" s="18"/>
      <c r="L112" s="63"/>
      <c r="M112" s="63"/>
      <c r="N112" s="63"/>
      <c r="O112" s="63"/>
      <c r="P112" s="63"/>
      <c r="Q112" s="63"/>
      <c r="R112" s="63"/>
      <c r="S112" s="79">
        <f t="shared" si="28"/>
        <v>0</v>
      </c>
      <c r="T112" s="79">
        <f t="shared" si="28"/>
        <v>0</v>
      </c>
      <c r="U112" s="473" t="s">
        <v>1706</v>
      </c>
      <c r="V112" s="473" t="s">
        <v>1706</v>
      </c>
      <c r="W112" s="473" t="s">
        <v>1706</v>
      </c>
    </row>
    <row r="113" spans="1:23" s="142" customFormat="1" x14ac:dyDescent="0.15">
      <c r="A113" s="198" t="s">
        <v>1164</v>
      </c>
      <c r="B113" s="516" t="s">
        <v>1311</v>
      </c>
      <c r="C113" s="199" t="s">
        <v>1249</v>
      </c>
      <c r="D113" s="200" t="s">
        <v>1250</v>
      </c>
      <c r="E113" s="79">
        <f t="shared" si="23"/>
        <v>0</v>
      </c>
      <c r="F113" s="79">
        <f t="shared" si="24"/>
        <v>0</v>
      </c>
      <c r="G113" s="18"/>
      <c r="H113" s="18"/>
      <c r="I113" s="79">
        <f t="shared" si="25"/>
        <v>0</v>
      </c>
      <c r="J113" s="18"/>
      <c r="K113" s="18"/>
      <c r="L113" s="63"/>
      <c r="M113" s="63"/>
      <c r="N113" s="63"/>
      <c r="O113" s="63"/>
      <c r="P113" s="63"/>
      <c r="Q113" s="63"/>
      <c r="R113" s="63"/>
      <c r="S113" s="79">
        <f t="shared" si="28"/>
        <v>0</v>
      </c>
      <c r="T113" s="79">
        <f t="shared" si="28"/>
        <v>0</v>
      </c>
      <c r="U113" s="473" t="s">
        <v>1706</v>
      </c>
      <c r="V113" s="473" t="s">
        <v>1706</v>
      </c>
      <c r="W113" s="473" t="s">
        <v>1706</v>
      </c>
    </row>
    <row r="114" spans="1:23" x14ac:dyDescent="0.15">
      <c r="A114" s="198" t="s">
        <v>1165</v>
      </c>
      <c r="B114" s="516" t="s">
        <v>1312</v>
      </c>
      <c r="C114" s="199" t="s">
        <v>1251</v>
      </c>
      <c r="D114" s="200" t="s">
        <v>1252</v>
      </c>
      <c r="E114" s="79">
        <f t="shared" si="23"/>
        <v>0</v>
      </c>
      <c r="F114" s="79">
        <f t="shared" si="24"/>
        <v>0</v>
      </c>
      <c r="G114" s="18"/>
      <c r="H114" s="18"/>
      <c r="I114" s="79">
        <f t="shared" si="25"/>
        <v>0</v>
      </c>
      <c r="J114" s="18"/>
      <c r="K114" s="18"/>
      <c r="L114" s="63"/>
      <c r="M114" s="63"/>
      <c r="N114" s="63"/>
      <c r="O114" s="63"/>
      <c r="P114" s="63"/>
      <c r="Q114" s="63"/>
      <c r="R114" s="63"/>
      <c r="S114" s="79">
        <f t="shared" si="28"/>
        <v>0</v>
      </c>
      <c r="T114" s="79">
        <f t="shared" si="28"/>
        <v>0</v>
      </c>
      <c r="U114" s="473" t="s">
        <v>1706</v>
      </c>
      <c r="V114" s="473" t="s">
        <v>1706</v>
      </c>
      <c r="W114" s="473" t="s">
        <v>1706</v>
      </c>
    </row>
    <row r="115" spans="1:23" ht="31.5" x14ac:dyDescent="0.15">
      <c r="A115" s="198" t="s">
        <v>1166</v>
      </c>
      <c r="B115" s="516" t="s">
        <v>1313</v>
      </c>
      <c r="C115" s="199" t="s">
        <v>1253</v>
      </c>
      <c r="D115" s="200" t="s">
        <v>1254</v>
      </c>
      <c r="E115" s="79">
        <f t="shared" si="23"/>
        <v>0</v>
      </c>
      <c r="F115" s="79">
        <f t="shared" si="24"/>
        <v>0</v>
      </c>
      <c r="G115" s="18"/>
      <c r="H115" s="18"/>
      <c r="I115" s="79">
        <f t="shared" si="25"/>
        <v>0</v>
      </c>
      <c r="J115" s="18"/>
      <c r="K115" s="18"/>
      <c r="L115" s="63"/>
      <c r="M115" s="63"/>
      <c r="N115" s="63"/>
      <c r="O115" s="63"/>
      <c r="P115" s="63"/>
      <c r="Q115" s="63"/>
      <c r="R115" s="63"/>
      <c r="S115" s="79">
        <f t="shared" si="28"/>
        <v>0</v>
      </c>
      <c r="T115" s="79">
        <f t="shared" si="28"/>
        <v>0</v>
      </c>
      <c r="U115" s="473" t="s">
        <v>1706</v>
      </c>
      <c r="V115" s="473" t="s">
        <v>1706</v>
      </c>
      <c r="W115" s="473" t="s">
        <v>1706</v>
      </c>
    </row>
    <row r="116" spans="1:23" x14ac:dyDescent="0.15">
      <c r="A116" s="198" t="s">
        <v>1167</v>
      </c>
      <c r="B116" s="516" t="s">
        <v>1314</v>
      </c>
      <c r="C116" s="199" t="s">
        <v>1255</v>
      </c>
      <c r="D116" s="200" t="s">
        <v>1256</v>
      </c>
      <c r="E116" s="79">
        <f t="shared" si="23"/>
        <v>0</v>
      </c>
      <c r="F116" s="79">
        <f t="shared" si="24"/>
        <v>0</v>
      </c>
      <c r="G116" s="18"/>
      <c r="H116" s="18"/>
      <c r="I116" s="79">
        <f t="shared" si="25"/>
        <v>0</v>
      </c>
      <c r="J116" s="18"/>
      <c r="K116" s="18"/>
      <c r="L116" s="63"/>
      <c r="M116" s="63"/>
      <c r="N116" s="63"/>
      <c r="O116" s="63"/>
      <c r="P116" s="63"/>
      <c r="Q116" s="63"/>
      <c r="R116" s="63"/>
      <c r="S116" s="79">
        <f t="shared" si="28"/>
        <v>0</v>
      </c>
      <c r="T116" s="79">
        <f t="shared" si="28"/>
        <v>0</v>
      </c>
      <c r="U116" s="473" t="s">
        <v>1706</v>
      </c>
      <c r="V116" s="473" t="s">
        <v>1706</v>
      </c>
      <c r="W116" s="473" t="s">
        <v>1706</v>
      </c>
    </row>
    <row r="117" spans="1:23" ht="42" x14ac:dyDescent="0.15">
      <c r="A117" s="198" t="s">
        <v>1168</v>
      </c>
      <c r="B117" s="516" t="s">
        <v>1315</v>
      </c>
      <c r="C117" s="199" t="s">
        <v>1257</v>
      </c>
      <c r="D117" s="200" t="s">
        <v>1258</v>
      </c>
      <c r="E117" s="79">
        <f t="shared" si="23"/>
        <v>0</v>
      </c>
      <c r="F117" s="79">
        <f t="shared" si="24"/>
        <v>0</v>
      </c>
      <c r="G117" s="18"/>
      <c r="H117" s="18"/>
      <c r="I117" s="79">
        <f t="shared" si="25"/>
        <v>0</v>
      </c>
      <c r="J117" s="18"/>
      <c r="K117" s="18"/>
      <c r="L117" s="63"/>
      <c r="M117" s="63"/>
      <c r="N117" s="63"/>
      <c r="O117" s="63"/>
      <c r="P117" s="63"/>
      <c r="Q117" s="63"/>
      <c r="R117" s="63"/>
      <c r="S117" s="79">
        <f t="shared" si="28"/>
        <v>0</v>
      </c>
      <c r="T117" s="79">
        <f t="shared" si="28"/>
        <v>0</v>
      </c>
      <c r="U117" s="473" t="s">
        <v>1706</v>
      </c>
      <c r="V117" s="473" t="s">
        <v>1706</v>
      </c>
      <c r="W117" s="473" t="s">
        <v>1706</v>
      </c>
    </row>
    <row r="118" spans="1:23" ht="21" x14ac:dyDescent="0.15">
      <c r="A118" s="198" t="s">
        <v>1169</v>
      </c>
      <c r="B118" s="516" t="s">
        <v>1316</v>
      </c>
      <c r="C118" s="199" t="s">
        <v>1259</v>
      </c>
      <c r="D118" s="200" t="s">
        <v>1260</v>
      </c>
      <c r="E118" s="79">
        <f t="shared" si="23"/>
        <v>0</v>
      </c>
      <c r="F118" s="79">
        <f t="shared" si="24"/>
        <v>0</v>
      </c>
      <c r="G118" s="18"/>
      <c r="H118" s="18"/>
      <c r="I118" s="79">
        <f t="shared" si="25"/>
        <v>0</v>
      </c>
      <c r="J118" s="18"/>
      <c r="K118" s="18"/>
      <c r="L118" s="63"/>
      <c r="M118" s="63"/>
      <c r="N118" s="63"/>
      <c r="O118" s="63"/>
      <c r="P118" s="63"/>
      <c r="Q118" s="63"/>
      <c r="R118" s="63"/>
      <c r="S118" s="79">
        <f t="shared" si="28"/>
        <v>0</v>
      </c>
      <c r="T118" s="79">
        <f t="shared" si="28"/>
        <v>0</v>
      </c>
      <c r="U118" s="473" t="s">
        <v>1706</v>
      </c>
      <c r="V118" s="473" t="s">
        <v>1706</v>
      </c>
      <c r="W118" s="473" t="s">
        <v>1706</v>
      </c>
    </row>
    <row r="119" spans="1:23" ht="21" x14ac:dyDescent="0.15">
      <c r="A119" s="198" t="s">
        <v>1170</v>
      </c>
      <c r="B119" s="516" t="s">
        <v>1317</v>
      </c>
      <c r="C119" s="199" t="s">
        <v>1261</v>
      </c>
      <c r="D119" s="200" t="s">
        <v>1262</v>
      </c>
      <c r="E119" s="79">
        <f t="shared" si="23"/>
        <v>0</v>
      </c>
      <c r="F119" s="79">
        <f t="shared" si="24"/>
        <v>0</v>
      </c>
      <c r="G119" s="18"/>
      <c r="H119" s="18"/>
      <c r="I119" s="79">
        <f t="shared" si="25"/>
        <v>0</v>
      </c>
      <c r="J119" s="18"/>
      <c r="K119" s="18"/>
      <c r="L119" s="63"/>
      <c r="M119" s="63"/>
      <c r="N119" s="63"/>
      <c r="O119" s="63"/>
      <c r="P119" s="63"/>
      <c r="Q119" s="63"/>
      <c r="R119" s="63"/>
      <c r="S119" s="79">
        <f t="shared" si="28"/>
        <v>0</v>
      </c>
      <c r="T119" s="79">
        <f t="shared" si="28"/>
        <v>0</v>
      </c>
      <c r="U119" s="473" t="s">
        <v>1706</v>
      </c>
      <c r="V119" s="473" t="s">
        <v>1706</v>
      </c>
      <c r="W119" s="473" t="s">
        <v>1706</v>
      </c>
    </row>
    <row r="120" spans="1:23" ht="31.5" x14ac:dyDescent="0.15">
      <c r="A120" s="198" t="s">
        <v>1171</v>
      </c>
      <c r="B120" s="516" t="s">
        <v>1318</v>
      </c>
      <c r="C120" s="199" t="s">
        <v>1263</v>
      </c>
      <c r="D120" s="200" t="s">
        <v>1264</v>
      </c>
      <c r="E120" s="79">
        <f t="shared" si="23"/>
        <v>0</v>
      </c>
      <c r="F120" s="79">
        <f t="shared" si="24"/>
        <v>0</v>
      </c>
      <c r="G120" s="18"/>
      <c r="H120" s="18"/>
      <c r="I120" s="79">
        <f t="shared" si="25"/>
        <v>0</v>
      </c>
      <c r="J120" s="18"/>
      <c r="K120" s="18"/>
      <c r="L120" s="63"/>
      <c r="M120" s="63"/>
      <c r="N120" s="63"/>
      <c r="O120" s="63"/>
      <c r="P120" s="63"/>
      <c r="Q120" s="63"/>
      <c r="R120" s="63"/>
      <c r="S120" s="79">
        <f t="shared" si="28"/>
        <v>0</v>
      </c>
      <c r="T120" s="79">
        <f t="shared" si="28"/>
        <v>0</v>
      </c>
      <c r="U120" s="473" t="s">
        <v>1706</v>
      </c>
      <c r="V120" s="473" t="s">
        <v>1706</v>
      </c>
      <c r="W120" s="473" t="s">
        <v>1706</v>
      </c>
    </row>
    <row r="121" spans="1:23" ht="52.5" x14ac:dyDescent="0.15">
      <c r="A121" s="198" t="s">
        <v>1172</v>
      </c>
      <c r="B121" s="516" t="s">
        <v>1319</v>
      </c>
      <c r="C121" s="199" t="s">
        <v>1265</v>
      </c>
      <c r="D121" s="200" t="s">
        <v>1266</v>
      </c>
      <c r="E121" s="79">
        <f t="shared" si="23"/>
        <v>0</v>
      </c>
      <c r="F121" s="79">
        <f t="shared" si="24"/>
        <v>0</v>
      </c>
      <c r="G121" s="18"/>
      <c r="H121" s="18"/>
      <c r="I121" s="79">
        <f t="shared" si="25"/>
        <v>0</v>
      </c>
      <c r="J121" s="18"/>
      <c r="K121" s="18"/>
      <c r="L121" s="63"/>
      <c r="M121" s="63"/>
      <c r="N121" s="63"/>
      <c r="O121" s="63"/>
      <c r="P121" s="63"/>
      <c r="Q121" s="63"/>
      <c r="R121" s="63"/>
      <c r="S121" s="79">
        <f t="shared" ref="S121:T128" si="29">I121-Q121</f>
        <v>0</v>
      </c>
      <c r="T121" s="79">
        <f t="shared" si="29"/>
        <v>0</v>
      </c>
      <c r="U121" s="473" t="s">
        <v>1706</v>
      </c>
      <c r="V121" s="473" t="s">
        <v>1706</v>
      </c>
      <c r="W121" s="473" t="s">
        <v>1706</v>
      </c>
    </row>
    <row r="122" spans="1:23" ht="21" x14ac:dyDescent="0.15">
      <c r="A122" s="198" t="s">
        <v>1173</v>
      </c>
      <c r="B122" s="516" t="s">
        <v>1320</v>
      </c>
      <c r="C122" s="199" t="s">
        <v>1267</v>
      </c>
      <c r="D122" s="200" t="s">
        <v>1268</v>
      </c>
      <c r="E122" s="79">
        <f t="shared" si="23"/>
        <v>0</v>
      </c>
      <c r="F122" s="79">
        <f t="shared" si="24"/>
        <v>0</v>
      </c>
      <c r="G122" s="18"/>
      <c r="H122" s="18"/>
      <c r="I122" s="79">
        <f t="shared" si="25"/>
        <v>0</v>
      </c>
      <c r="J122" s="18"/>
      <c r="K122" s="18"/>
      <c r="L122" s="63"/>
      <c r="M122" s="63"/>
      <c r="N122" s="63"/>
      <c r="O122" s="63"/>
      <c r="P122" s="63"/>
      <c r="Q122" s="63"/>
      <c r="R122" s="63"/>
      <c r="S122" s="79">
        <f t="shared" si="29"/>
        <v>0</v>
      </c>
      <c r="T122" s="79">
        <f t="shared" si="29"/>
        <v>0</v>
      </c>
      <c r="U122" s="473" t="s">
        <v>1706</v>
      </c>
      <c r="V122" s="473" t="s">
        <v>1706</v>
      </c>
      <c r="W122" s="473" t="s">
        <v>1706</v>
      </c>
    </row>
    <row r="123" spans="1:23" ht="31.5" x14ac:dyDescent="0.15">
      <c r="A123" s="198" t="s">
        <v>1174</v>
      </c>
      <c r="B123" s="516" t="s">
        <v>1321</v>
      </c>
      <c r="C123" s="199" t="s">
        <v>1269</v>
      </c>
      <c r="D123" s="200" t="s">
        <v>1270</v>
      </c>
      <c r="E123" s="79">
        <f t="shared" si="23"/>
        <v>0</v>
      </c>
      <c r="F123" s="79">
        <f t="shared" si="24"/>
        <v>0</v>
      </c>
      <c r="G123" s="18"/>
      <c r="H123" s="18"/>
      <c r="I123" s="79">
        <f t="shared" si="25"/>
        <v>0</v>
      </c>
      <c r="J123" s="18"/>
      <c r="K123" s="18"/>
      <c r="L123" s="63"/>
      <c r="M123" s="63"/>
      <c r="N123" s="63"/>
      <c r="O123" s="63"/>
      <c r="P123" s="63"/>
      <c r="Q123" s="63"/>
      <c r="R123" s="63"/>
      <c r="S123" s="79">
        <f t="shared" si="29"/>
        <v>0</v>
      </c>
      <c r="T123" s="79">
        <f t="shared" si="29"/>
        <v>0</v>
      </c>
      <c r="U123" s="473" t="s">
        <v>1706</v>
      </c>
      <c r="V123" s="473" t="s">
        <v>1706</v>
      </c>
      <c r="W123" s="473" t="s">
        <v>1706</v>
      </c>
    </row>
    <row r="124" spans="1:23" ht="31.5" x14ac:dyDescent="0.15">
      <c r="A124" s="198" t="s">
        <v>1175</v>
      </c>
      <c r="B124" s="516" t="s">
        <v>1322</v>
      </c>
      <c r="C124" s="199" t="s">
        <v>1271</v>
      </c>
      <c r="D124" s="200" t="s">
        <v>1272</v>
      </c>
      <c r="E124" s="79">
        <f t="shared" si="23"/>
        <v>0</v>
      </c>
      <c r="F124" s="79">
        <f t="shared" si="24"/>
        <v>0</v>
      </c>
      <c r="G124" s="18"/>
      <c r="H124" s="18"/>
      <c r="I124" s="79">
        <f t="shared" si="25"/>
        <v>0</v>
      </c>
      <c r="J124" s="18"/>
      <c r="K124" s="18"/>
      <c r="L124" s="63"/>
      <c r="M124" s="63"/>
      <c r="N124" s="63"/>
      <c r="O124" s="63"/>
      <c r="P124" s="63"/>
      <c r="Q124" s="63"/>
      <c r="R124" s="63"/>
      <c r="S124" s="79">
        <f t="shared" si="29"/>
        <v>0</v>
      </c>
      <c r="T124" s="79">
        <f t="shared" si="29"/>
        <v>0</v>
      </c>
      <c r="U124" s="473" t="s">
        <v>1706</v>
      </c>
      <c r="V124" s="473" t="s">
        <v>1706</v>
      </c>
      <c r="W124" s="473" t="s">
        <v>1706</v>
      </c>
    </row>
    <row r="125" spans="1:23" x14ac:dyDescent="0.15">
      <c r="A125" s="198" t="s">
        <v>1176</v>
      </c>
      <c r="B125" s="516" t="s">
        <v>1323</v>
      </c>
      <c r="C125" s="199" t="s">
        <v>1273</v>
      </c>
      <c r="D125" s="200" t="s">
        <v>1274</v>
      </c>
      <c r="E125" s="79">
        <f t="shared" si="23"/>
        <v>0</v>
      </c>
      <c r="F125" s="79">
        <f t="shared" si="24"/>
        <v>0</v>
      </c>
      <c r="G125" s="18"/>
      <c r="H125" s="18"/>
      <c r="I125" s="79">
        <f t="shared" si="25"/>
        <v>0</v>
      </c>
      <c r="J125" s="18"/>
      <c r="K125" s="18"/>
      <c r="L125" s="63"/>
      <c r="M125" s="63"/>
      <c r="N125" s="63"/>
      <c r="O125" s="63"/>
      <c r="P125" s="63"/>
      <c r="Q125" s="213"/>
      <c r="R125" s="213"/>
      <c r="S125" s="79">
        <f t="shared" si="29"/>
        <v>0</v>
      </c>
      <c r="T125" s="79">
        <f t="shared" si="29"/>
        <v>0</v>
      </c>
      <c r="U125" s="473" t="s">
        <v>1706</v>
      </c>
      <c r="V125" s="473" t="s">
        <v>1706</v>
      </c>
      <c r="W125" s="473" t="s">
        <v>1706</v>
      </c>
    </row>
    <row r="126" spans="1:23" ht="21" x14ac:dyDescent="0.15">
      <c r="A126" s="195" t="s">
        <v>658</v>
      </c>
      <c r="B126" s="515" t="s">
        <v>258</v>
      </c>
      <c r="C126" s="196" t="s">
        <v>126</v>
      </c>
      <c r="D126" s="201" t="s">
        <v>63</v>
      </c>
      <c r="E126" s="79">
        <f t="shared" si="23"/>
        <v>0</v>
      </c>
      <c r="F126" s="79">
        <f t="shared" si="24"/>
        <v>0</v>
      </c>
      <c r="G126" s="79"/>
      <c r="H126" s="79"/>
      <c r="I126" s="79">
        <f t="shared" si="25"/>
        <v>0</v>
      </c>
      <c r="J126" s="79"/>
      <c r="K126" s="79"/>
      <c r="L126" s="111"/>
      <c r="M126" s="111"/>
      <c r="N126" s="111"/>
      <c r="O126" s="111"/>
      <c r="P126" s="111"/>
      <c r="Q126" s="111"/>
      <c r="R126" s="111"/>
      <c r="S126" s="79">
        <f t="shared" si="29"/>
        <v>0</v>
      </c>
      <c r="T126" s="79">
        <f t="shared" si="29"/>
        <v>0</v>
      </c>
      <c r="U126" s="472">
        <f>IF(Таблица1601!$E$10=0,0,(F126*1000/Таблица1601!$E$10))</f>
        <v>0</v>
      </c>
      <c r="V126" s="472">
        <f>IF(Таблица1601!$E$10=0,0,(K126*1000/Таблица1601!$E$10))</f>
        <v>0</v>
      </c>
      <c r="W126" s="472">
        <f>IF(Таблица1601!$E$10=0,0,(S126*1000/Таблица1601!$E$10))</f>
        <v>0</v>
      </c>
    </row>
    <row r="127" spans="1:23" ht="42" x14ac:dyDescent="0.15">
      <c r="A127" s="214" t="s">
        <v>1370</v>
      </c>
      <c r="B127" s="519" t="s">
        <v>1371</v>
      </c>
      <c r="C127" s="199" t="s">
        <v>1372</v>
      </c>
      <c r="D127" s="215" t="s">
        <v>1373</v>
      </c>
      <c r="E127" s="79">
        <f t="shared" si="23"/>
        <v>0</v>
      </c>
      <c r="F127" s="79">
        <f t="shared" si="24"/>
        <v>0</v>
      </c>
      <c r="G127" s="18"/>
      <c r="H127" s="18"/>
      <c r="I127" s="79">
        <f t="shared" si="25"/>
        <v>0</v>
      </c>
      <c r="J127" s="18"/>
      <c r="K127" s="18"/>
      <c r="L127" s="63"/>
      <c r="M127" s="105"/>
      <c r="N127" s="105"/>
      <c r="O127" s="105"/>
      <c r="P127" s="105"/>
      <c r="Q127" s="105"/>
      <c r="R127" s="105"/>
      <c r="S127" s="79">
        <f t="shared" si="29"/>
        <v>0</v>
      </c>
      <c r="T127" s="79">
        <f t="shared" si="29"/>
        <v>0</v>
      </c>
      <c r="U127" s="472">
        <f>IF(Таблица1601!$E$10=0,0,(F127*1000/Таблица1601!$E$10))</f>
        <v>0</v>
      </c>
      <c r="V127" s="472">
        <f>IF(Таблица1601!$E$10=0,0,(K127*1000/Таблица1601!$E$10))</f>
        <v>0</v>
      </c>
      <c r="W127" s="472">
        <f>IF(Таблица1601!$E$10=0,0,(S127*1000/Таблица1601!$E$10))</f>
        <v>0</v>
      </c>
    </row>
    <row r="128" spans="1:23" x14ac:dyDescent="0.15">
      <c r="A128" s="214" t="s">
        <v>1503</v>
      </c>
      <c r="B128" s="519" t="s">
        <v>1543</v>
      </c>
      <c r="C128" s="199" t="s">
        <v>1544</v>
      </c>
      <c r="D128" s="215" t="s">
        <v>1505</v>
      </c>
      <c r="E128" s="79">
        <f t="shared" si="23"/>
        <v>0</v>
      </c>
      <c r="F128" s="79">
        <f t="shared" si="24"/>
        <v>0</v>
      </c>
      <c r="G128" s="18"/>
      <c r="H128" s="18"/>
      <c r="I128" s="79">
        <f t="shared" si="25"/>
        <v>0</v>
      </c>
      <c r="J128" s="18"/>
      <c r="K128" s="18"/>
      <c r="L128" s="63"/>
      <c r="M128" s="105"/>
      <c r="N128" s="105"/>
      <c r="O128" s="105"/>
      <c r="P128" s="105"/>
      <c r="Q128" s="105"/>
      <c r="R128" s="105"/>
      <c r="S128" s="79">
        <f t="shared" si="29"/>
        <v>0</v>
      </c>
      <c r="T128" s="79">
        <f t="shared" si="29"/>
        <v>0</v>
      </c>
      <c r="U128" s="472">
        <f>IF(Таблица1601!$E$10=0,0,(F128*1000/Таблица1601!$E$10))</f>
        <v>0</v>
      </c>
      <c r="V128" s="472">
        <f>IF(Таблица1601!$E$10=0,0,(K128*1000/Таблица1601!$E$10))</f>
        <v>0</v>
      </c>
      <c r="W128" s="472">
        <f>IF(Таблица1601!$E$10=0,0,(S128*1000/Таблица1601!$E$10))</f>
        <v>0</v>
      </c>
    </row>
    <row r="129" spans="1:23" x14ac:dyDescent="0.15">
      <c r="A129" s="209"/>
      <c r="B129" s="520"/>
      <c r="C129" s="210"/>
      <c r="D129" s="211"/>
      <c r="E129" s="212"/>
      <c r="F129" s="97"/>
      <c r="G129" s="97"/>
      <c r="H129" s="97"/>
      <c r="I129" s="97"/>
      <c r="J129" s="97"/>
      <c r="K129" s="97"/>
      <c r="L129" s="72"/>
      <c r="M129" s="72"/>
      <c r="N129" s="72"/>
      <c r="O129" s="72"/>
      <c r="P129" s="72"/>
      <c r="Q129" s="72"/>
      <c r="R129" s="72"/>
      <c r="S129" s="212"/>
      <c r="T129" s="212"/>
    </row>
    <row r="130" spans="1:23" x14ac:dyDescent="0.15">
      <c r="A130" s="148"/>
      <c r="B130" s="156"/>
      <c r="C130" s="149"/>
      <c r="D130" s="150"/>
      <c r="E130" s="151"/>
      <c r="F130" s="151"/>
      <c r="G130" s="151"/>
      <c r="H130" s="151"/>
      <c r="I130" s="151"/>
      <c r="J130" s="151"/>
      <c r="K130" s="151"/>
    </row>
    <row r="131" spans="1:23" x14ac:dyDescent="0.15">
      <c r="A131" s="133" t="s">
        <v>2</v>
      </c>
      <c r="B131" s="154"/>
      <c r="C131" s="157"/>
      <c r="D131" s="133"/>
      <c r="E131" s="152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</row>
  </sheetData>
  <mergeCells count="20">
    <mergeCell ref="A3:T3"/>
    <mergeCell ref="O4:T4"/>
    <mergeCell ref="A6:A9"/>
    <mergeCell ref="C6:C9"/>
    <mergeCell ref="D6:D9"/>
    <mergeCell ref="E6:P6"/>
    <mergeCell ref="Q6:R8"/>
    <mergeCell ref="S6:T8"/>
    <mergeCell ref="E7:E9"/>
    <mergeCell ref="F7:H8"/>
    <mergeCell ref="I7:L7"/>
    <mergeCell ref="M7:P7"/>
    <mergeCell ref="I8:J8"/>
    <mergeCell ref="K8:L8"/>
    <mergeCell ref="M8:N8"/>
    <mergeCell ref="U6:U9"/>
    <mergeCell ref="V6:V9"/>
    <mergeCell ref="W6:W9"/>
    <mergeCell ref="O8:P8"/>
    <mergeCell ref="B6:B7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F34"/>
  <sheetViews>
    <sheetView zoomScale="80" zoomScaleNormal="80" workbookViewId="0">
      <selection activeCell="B2" sqref="B2"/>
    </sheetView>
  </sheetViews>
  <sheetFormatPr defaultColWidth="9.140625" defaultRowHeight="10.5" customHeight="1" x14ac:dyDescent="0.15"/>
  <cols>
    <col min="1" max="1" width="51.42578125" style="8" customWidth="1"/>
    <col min="2" max="2" width="6.140625" style="183" customWidth="1"/>
    <col min="3" max="3" width="8.28515625" style="14" bestFit="1" customWidth="1"/>
    <col min="4" max="4" width="10" style="14" bestFit="1" customWidth="1"/>
    <col min="5" max="6" width="16.5703125" style="8" customWidth="1"/>
    <col min="7" max="7" width="9.140625" style="8" customWidth="1"/>
    <col min="8" max="16384" width="9.140625" style="8"/>
  </cols>
  <sheetData>
    <row r="1" spans="1:6" x14ac:dyDescent="0.15">
      <c r="A1" s="184" t="s">
        <v>1091</v>
      </c>
      <c r="C1" s="190"/>
      <c r="D1" s="190"/>
      <c r="E1" s="188"/>
      <c r="F1" s="188"/>
    </row>
    <row r="2" spans="1:6" x14ac:dyDescent="0.15">
      <c r="A2" s="11"/>
      <c r="B2" s="189" t="s">
        <v>7</v>
      </c>
    </row>
    <row r="3" spans="1:6" ht="22.5" customHeight="1" x14ac:dyDescent="0.15">
      <c r="A3" s="886" t="s">
        <v>1093</v>
      </c>
      <c r="B3" s="886"/>
      <c r="C3" s="886"/>
      <c r="D3" s="886"/>
      <c r="E3" s="886"/>
      <c r="F3" s="886"/>
    </row>
    <row r="4" spans="1:6" x14ac:dyDescent="0.15">
      <c r="A4" s="15" t="s">
        <v>1092</v>
      </c>
      <c r="B4" s="184"/>
      <c r="C4" s="889" t="s">
        <v>822</v>
      </c>
      <c r="D4" s="889"/>
      <c r="E4" s="889"/>
      <c r="F4" s="889"/>
    </row>
    <row r="5" spans="1:6" x14ac:dyDescent="0.15">
      <c r="A5" s="15"/>
      <c r="B5" s="184"/>
      <c r="C5" s="27"/>
      <c r="D5" s="27"/>
      <c r="E5" s="27"/>
    </row>
    <row r="6" spans="1:6" ht="12" customHeight="1" x14ac:dyDescent="0.15">
      <c r="A6" s="862" t="s">
        <v>147</v>
      </c>
      <c r="B6" s="887"/>
      <c r="C6" s="866" t="s">
        <v>476</v>
      </c>
      <c r="D6" s="866" t="s">
        <v>934</v>
      </c>
      <c r="E6" s="813" t="s">
        <v>148</v>
      </c>
      <c r="F6" s="813"/>
    </row>
    <row r="7" spans="1:6" ht="12" customHeight="1" x14ac:dyDescent="0.15">
      <c r="A7" s="864"/>
      <c r="B7" s="888"/>
      <c r="C7" s="868"/>
      <c r="D7" s="868"/>
      <c r="E7" s="61" t="s">
        <v>936</v>
      </c>
      <c r="F7" s="2" t="s">
        <v>937</v>
      </c>
    </row>
    <row r="8" spans="1:6" x14ac:dyDescent="0.15">
      <c r="A8" s="31">
        <v>1</v>
      </c>
      <c r="B8" s="186"/>
      <c r="C8" s="13" t="s">
        <v>180</v>
      </c>
      <c r="D8" s="13" t="s">
        <v>14</v>
      </c>
      <c r="E8" s="48">
        <v>4</v>
      </c>
      <c r="F8" s="49">
        <v>5</v>
      </c>
    </row>
    <row r="9" spans="1:6" x14ac:dyDescent="0.15">
      <c r="A9" s="185" t="s">
        <v>6</v>
      </c>
      <c r="B9" s="186"/>
      <c r="C9" s="187"/>
      <c r="D9" s="187"/>
      <c r="E9" s="187">
        <v>4</v>
      </c>
      <c r="F9" s="187" t="s">
        <v>935</v>
      </c>
    </row>
    <row r="10" spans="1:6" x14ac:dyDescent="0.15">
      <c r="A10" s="253" t="s">
        <v>13</v>
      </c>
      <c r="B10" s="521" t="s">
        <v>195</v>
      </c>
      <c r="C10" s="254" t="s">
        <v>132</v>
      </c>
      <c r="D10" s="255" t="s">
        <v>152</v>
      </c>
      <c r="E10" s="256">
        <f>E11+E16+E21+E22+E25+E26+E28</f>
        <v>0</v>
      </c>
      <c r="F10" s="256">
        <f>F11+F16+F21+F22+F25+F26+F28</f>
        <v>0</v>
      </c>
    </row>
    <row r="11" spans="1:6" ht="21" x14ac:dyDescent="0.15">
      <c r="A11" s="257" t="s">
        <v>938</v>
      </c>
      <c r="B11" s="521" t="s">
        <v>271</v>
      </c>
      <c r="C11" s="258" t="s">
        <v>160</v>
      </c>
      <c r="D11" s="252" t="s">
        <v>153</v>
      </c>
      <c r="E11" s="216">
        <f>E12+E13+E14+E15</f>
        <v>0</v>
      </c>
      <c r="F11" s="259">
        <f>F12+F13+F14+F15</f>
        <v>0</v>
      </c>
    </row>
    <row r="12" spans="1:6" x14ac:dyDescent="0.15">
      <c r="A12" s="261" t="s">
        <v>939</v>
      </c>
      <c r="B12" s="521" t="s">
        <v>940</v>
      </c>
      <c r="C12" s="258" t="s">
        <v>941</v>
      </c>
      <c r="D12" s="252" t="s">
        <v>942</v>
      </c>
      <c r="E12" s="216"/>
      <c r="F12" s="259"/>
    </row>
    <row r="13" spans="1:6" x14ac:dyDescent="0.15">
      <c r="A13" s="257" t="s">
        <v>1508</v>
      </c>
      <c r="B13" s="521" t="s">
        <v>1509</v>
      </c>
      <c r="C13" s="258" t="s">
        <v>1510</v>
      </c>
      <c r="D13" s="252" t="s">
        <v>1511</v>
      </c>
      <c r="E13" s="216"/>
      <c r="F13" s="259"/>
    </row>
    <row r="14" spans="1:6" ht="12" customHeight="1" x14ac:dyDescent="0.15">
      <c r="A14" s="257" t="s">
        <v>1512</v>
      </c>
      <c r="B14" s="521" t="s">
        <v>1513</v>
      </c>
      <c r="C14" s="258" t="s">
        <v>1514</v>
      </c>
      <c r="D14" s="252" t="s">
        <v>1515</v>
      </c>
      <c r="E14" s="216"/>
      <c r="F14" s="259"/>
    </row>
    <row r="15" spans="1:6" ht="12" customHeight="1" x14ac:dyDescent="0.15">
      <c r="A15" s="270" t="s">
        <v>1591</v>
      </c>
      <c r="B15" s="522" t="s">
        <v>1592</v>
      </c>
      <c r="C15" s="271" t="s">
        <v>1593</v>
      </c>
      <c r="D15" s="252"/>
      <c r="E15" s="259"/>
      <c r="F15" s="259"/>
    </row>
    <row r="16" spans="1:6" ht="12" customHeight="1" x14ac:dyDescent="0.15">
      <c r="A16" s="257" t="s">
        <v>149</v>
      </c>
      <c r="B16" s="521" t="s">
        <v>272</v>
      </c>
      <c r="C16" s="258" t="s">
        <v>145</v>
      </c>
      <c r="D16" s="252" t="s">
        <v>154</v>
      </c>
      <c r="E16" s="259">
        <f>E17+E18+E19+E20</f>
        <v>0</v>
      </c>
      <c r="F16" s="259">
        <f>F17+F18+F19+F20</f>
        <v>0</v>
      </c>
    </row>
    <row r="17" spans="1:6" ht="12" customHeight="1" x14ac:dyDescent="0.15">
      <c r="A17" s="257" t="s">
        <v>1516</v>
      </c>
      <c r="B17" s="521" t="s">
        <v>944</v>
      </c>
      <c r="C17" s="258" t="s">
        <v>945</v>
      </c>
      <c r="D17" s="252" t="s">
        <v>1517</v>
      </c>
      <c r="E17" s="216"/>
      <c r="F17" s="259"/>
    </row>
    <row r="18" spans="1:6" ht="12" customHeight="1" x14ac:dyDescent="0.15">
      <c r="A18" s="257" t="s">
        <v>943</v>
      </c>
      <c r="B18" s="521" t="s">
        <v>1545</v>
      </c>
      <c r="C18" s="258" t="s">
        <v>1519</v>
      </c>
      <c r="D18" s="252" t="s">
        <v>946</v>
      </c>
      <c r="E18" s="216"/>
      <c r="F18" s="259"/>
    </row>
    <row r="19" spans="1:6" x14ac:dyDescent="0.15">
      <c r="A19" s="257" t="s">
        <v>1520</v>
      </c>
      <c r="B19" s="521" t="s">
        <v>1521</v>
      </c>
      <c r="C19" s="258" t="s">
        <v>1522</v>
      </c>
      <c r="D19" s="252" t="s">
        <v>1523</v>
      </c>
      <c r="E19" s="216"/>
      <c r="F19" s="259"/>
    </row>
    <row r="20" spans="1:6" x14ac:dyDescent="0.15">
      <c r="A20" s="267" t="s">
        <v>1594</v>
      </c>
      <c r="B20" s="522" t="s">
        <v>1595</v>
      </c>
      <c r="C20" s="268" t="s">
        <v>1596</v>
      </c>
      <c r="D20" s="252"/>
      <c r="E20" s="259"/>
      <c r="F20" s="259"/>
    </row>
    <row r="21" spans="1:6" ht="12" customHeight="1" x14ac:dyDescent="0.15">
      <c r="A21" s="261" t="s">
        <v>947</v>
      </c>
      <c r="B21" s="521" t="s">
        <v>273</v>
      </c>
      <c r="C21" s="258" t="s">
        <v>161</v>
      </c>
      <c r="D21" s="252" t="s">
        <v>155</v>
      </c>
      <c r="E21" s="259">
        <f>0</f>
        <v>0</v>
      </c>
      <c r="F21" s="259">
        <f>0</f>
        <v>0</v>
      </c>
    </row>
    <row r="22" spans="1:6" ht="21.75" customHeight="1" x14ac:dyDescent="0.15">
      <c r="A22" s="257" t="s">
        <v>948</v>
      </c>
      <c r="B22" s="521" t="s">
        <v>274</v>
      </c>
      <c r="C22" s="258" t="s">
        <v>162</v>
      </c>
      <c r="D22" s="252" t="s">
        <v>156</v>
      </c>
      <c r="E22" s="216">
        <f>E23+E24</f>
        <v>0</v>
      </c>
      <c r="F22" s="259">
        <f>F23+F24</f>
        <v>0</v>
      </c>
    </row>
    <row r="23" spans="1:6" ht="21" x14ac:dyDescent="0.15">
      <c r="A23" s="257" t="s">
        <v>949</v>
      </c>
      <c r="B23" s="521" t="s">
        <v>950</v>
      </c>
      <c r="C23" s="258" t="s">
        <v>951</v>
      </c>
      <c r="D23" s="252" t="s">
        <v>952</v>
      </c>
      <c r="E23" s="216"/>
      <c r="F23" s="259"/>
    </row>
    <row r="24" spans="1:6" x14ac:dyDescent="0.15">
      <c r="A24" s="257" t="s">
        <v>953</v>
      </c>
      <c r="B24" s="521" t="s">
        <v>954</v>
      </c>
      <c r="C24" s="258" t="s">
        <v>955</v>
      </c>
      <c r="D24" s="252" t="s">
        <v>956</v>
      </c>
      <c r="E24" s="216"/>
      <c r="F24" s="259"/>
    </row>
    <row r="25" spans="1:6" ht="12" customHeight="1" x14ac:dyDescent="0.15">
      <c r="A25" s="257" t="s">
        <v>150</v>
      </c>
      <c r="B25" s="521" t="s">
        <v>275</v>
      </c>
      <c r="C25" s="258" t="s">
        <v>163</v>
      </c>
      <c r="D25" s="252" t="s">
        <v>157</v>
      </c>
      <c r="E25" s="216"/>
      <c r="F25" s="259"/>
    </row>
    <row r="26" spans="1:6" ht="21" x14ac:dyDescent="0.15">
      <c r="A26" s="261" t="s">
        <v>957</v>
      </c>
      <c r="B26" s="521" t="s">
        <v>276</v>
      </c>
      <c r="C26" s="258" t="s">
        <v>164</v>
      </c>
      <c r="D26" s="252" t="s">
        <v>158</v>
      </c>
      <c r="E26" s="216"/>
      <c r="F26" s="259"/>
    </row>
    <row r="27" spans="1:6" x14ac:dyDescent="0.15">
      <c r="A27" s="261" t="s">
        <v>1053</v>
      </c>
      <c r="B27" s="521" t="s">
        <v>1050</v>
      </c>
      <c r="C27" s="258" t="s">
        <v>1051</v>
      </c>
      <c r="D27" s="252"/>
      <c r="E27" s="259"/>
      <c r="F27" s="259"/>
    </row>
    <row r="28" spans="1:6" ht="31.5" x14ac:dyDescent="0.15">
      <c r="A28" s="257" t="s">
        <v>151</v>
      </c>
      <c r="B28" s="521" t="s">
        <v>277</v>
      </c>
      <c r="C28" s="258" t="s">
        <v>165</v>
      </c>
      <c r="D28" s="252" t="s">
        <v>159</v>
      </c>
      <c r="E28" s="259">
        <f>E29+E31</f>
        <v>0</v>
      </c>
      <c r="F28" s="259">
        <f>F29+F31</f>
        <v>0</v>
      </c>
    </row>
    <row r="29" spans="1:6" x14ac:dyDescent="0.15">
      <c r="A29" s="257" t="s">
        <v>1041</v>
      </c>
      <c r="B29" s="521" t="s">
        <v>959</v>
      </c>
      <c r="C29" s="258" t="s">
        <v>960</v>
      </c>
      <c r="D29" s="252" t="s">
        <v>1042</v>
      </c>
      <c r="E29" s="259"/>
      <c r="F29" s="259"/>
    </row>
    <row r="30" spans="1:6" ht="12" customHeight="1" x14ac:dyDescent="0.15">
      <c r="A30" s="257" t="s">
        <v>1094</v>
      </c>
      <c r="B30" s="521" t="s">
        <v>1095</v>
      </c>
      <c r="C30" s="258" t="s">
        <v>1580</v>
      </c>
      <c r="D30" s="252" t="s">
        <v>1546</v>
      </c>
      <c r="E30" s="259"/>
      <c r="F30" s="260"/>
    </row>
    <row r="31" spans="1:6" x14ac:dyDescent="0.15">
      <c r="A31" s="261" t="s">
        <v>1579</v>
      </c>
      <c r="B31" s="521" t="s">
        <v>1039</v>
      </c>
      <c r="C31" s="258" t="s">
        <v>1040</v>
      </c>
      <c r="D31" s="252" t="s">
        <v>961</v>
      </c>
      <c r="E31" s="259"/>
      <c r="F31" s="260"/>
    </row>
    <row r="32" spans="1:6" x14ac:dyDescent="0.15">
      <c r="A32" s="217"/>
      <c r="B32" s="523"/>
      <c r="C32" s="218"/>
      <c r="D32" s="219"/>
      <c r="E32" s="220"/>
      <c r="F32" s="221"/>
    </row>
    <row r="33" spans="1:6" x14ac:dyDescent="0.15">
      <c r="A33" s="217"/>
      <c r="B33" s="523"/>
      <c r="C33" s="218"/>
      <c r="D33" s="219"/>
      <c r="E33" s="220"/>
      <c r="F33" s="221"/>
    </row>
    <row r="34" spans="1:6" x14ac:dyDescent="0.15">
      <c r="A34" s="188" t="s">
        <v>2</v>
      </c>
      <c r="B34" s="189"/>
      <c r="C34" s="190"/>
      <c r="D34" s="188"/>
      <c r="E34" s="188"/>
      <c r="F34" s="188"/>
    </row>
  </sheetData>
  <mergeCells count="7">
    <mergeCell ref="A3:F3"/>
    <mergeCell ref="C4:F4"/>
    <mergeCell ref="A6:A7"/>
    <mergeCell ref="B6:B7"/>
    <mergeCell ref="C6:C7"/>
    <mergeCell ref="D6:D7"/>
    <mergeCell ref="E6:F6"/>
  </mergeCell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E17"/>
  <sheetViews>
    <sheetView topLeftCell="B1" workbookViewId="0">
      <selection activeCell="A23" sqref="A23"/>
    </sheetView>
  </sheetViews>
  <sheetFormatPr defaultColWidth="9.140625" defaultRowHeight="10.5" customHeight="1" x14ac:dyDescent="0.15"/>
  <cols>
    <col min="1" max="1" width="99.28515625" style="130" customWidth="1"/>
    <col min="2" max="2" width="6.140625" style="514" customWidth="1"/>
    <col min="3" max="3" width="8.28515625" style="132" bestFit="1" customWidth="1"/>
    <col min="4" max="4" width="16.5703125" style="130" customWidth="1"/>
    <col min="5" max="5" width="20.42578125" style="130" customWidth="1"/>
    <col min="6" max="16384" width="9.140625" style="130"/>
  </cols>
  <sheetData>
    <row r="1" spans="1:5" x14ac:dyDescent="0.15">
      <c r="A1" s="155" t="s">
        <v>1414</v>
      </c>
      <c r="B1" s="154"/>
      <c r="C1" s="157"/>
      <c r="D1" s="133"/>
      <c r="E1" s="133"/>
    </row>
    <row r="2" spans="1:5" x14ac:dyDescent="0.15">
      <c r="A2" s="131"/>
      <c r="B2" s="154" t="s">
        <v>7</v>
      </c>
    </row>
    <row r="3" spans="1:5" x14ac:dyDescent="0.15">
      <c r="A3" s="135" t="s">
        <v>1415</v>
      </c>
      <c r="B3" s="155"/>
      <c r="C3" s="899"/>
      <c r="D3" s="899"/>
    </row>
    <row r="4" spans="1:5" x14ac:dyDescent="0.15">
      <c r="A4" s="135"/>
      <c r="B4" s="155"/>
      <c r="C4" s="466"/>
      <c r="D4" s="466"/>
    </row>
    <row r="5" spans="1:5" ht="12" customHeight="1" x14ac:dyDescent="0.15">
      <c r="A5" s="900" t="s">
        <v>147</v>
      </c>
      <c r="B5" s="895"/>
      <c r="C5" s="903" t="s">
        <v>476</v>
      </c>
      <c r="D5" s="900" t="s">
        <v>936</v>
      </c>
      <c r="E5" s="918" t="s">
        <v>1718</v>
      </c>
    </row>
    <row r="6" spans="1:5" ht="12" customHeight="1" x14ac:dyDescent="0.15">
      <c r="A6" s="902"/>
      <c r="B6" s="896"/>
      <c r="C6" s="905"/>
      <c r="D6" s="902"/>
      <c r="E6" s="919"/>
    </row>
    <row r="7" spans="1:5" x14ac:dyDescent="0.15">
      <c r="A7" s="141">
        <v>1</v>
      </c>
      <c r="B7" s="153"/>
      <c r="C7" s="137" t="s">
        <v>180</v>
      </c>
      <c r="D7" s="159">
        <v>3</v>
      </c>
      <c r="E7" s="547">
        <v>4</v>
      </c>
    </row>
    <row r="8" spans="1:5" x14ac:dyDescent="0.15">
      <c r="A8" s="139" t="s">
        <v>6</v>
      </c>
      <c r="B8" s="153"/>
      <c r="C8" s="140"/>
      <c r="D8" s="140" t="s">
        <v>14</v>
      </c>
      <c r="E8" s="546" t="s">
        <v>1412</v>
      </c>
    </row>
    <row r="9" spans="1:5" x14ac:dyDescent="0.15">
      <c r="A9" s="308" t="s">
        <v>1626</v>
      </c>
      <c r="B9" s="525" t="s">
        <v>568</v>
      </c>
      <c r="C9" s="138" t="s">
        <v>569</v>
      </c>
      <c r="D9" s="145"/>
      <c r="E9" s="548"/>
    </row>
    <row r="10" spans="1:5" x14ac:dyDescent="0.15">
      <c r="A10" s="308" t="s">
        <v>1416</v>
      </c>
      <c r="B10" s="525" t="s">
        <v>789</v>
      </c>
      <c r="C10" s="138" t="s">
        <v>180</v>
      </c>
      <c r="D10" s="145"/>
      <c r="E10" s="549"/>
    </row>
    <row r="11" spans="1:5" x14ac:dyDescent="0.15">
      <c r="A11" s="308" t="s">
        <v>1417</v>
      </c>
      <c r="B11" s="525" t="s">
        <v>976</v>
      </c>
      <c r="C11" s="138" t="s">
        <v>14</v>
      </c>
      <c r="D11" s="145"/>
      <c r="E11" s="550" t="s">
        <v>1706</v>
      </c>
    </row>
    <row r="12" spans="1:5" x14ac:dyDescent="0.15">
      <c r="A12" s="308" t="s">
        <v>1416</v>
      </c>
      <c r="B12" s="525" t="s">
        <v>978</v>
      </c>
      <c r="C12" s="138" t="s">
        <v>1412</v>
      </c>
      <c r="D12" s="145"/>
      <c r="E12" s="550" t="s">
        <v>1706</v>
      </c>
    </row>
    <row r="13" spans="1:5" ht="21" x14ac:dyDescent="0.15">
      <c r="A13" s="309" t="s">
        <v>1627</v>
      </c>
      <c r="B13" s="525" t="s">
        <v>1112</v>
      </c>
      <c r="C13" s="138" t="s">
        <v>935</v>
      </c>
      <c r="D13" s="145"/>
      <c r="E13" s="550" t="s">
        <v>1706</v>
      </c>
    </row>
    <row r="14" spans="1:5" x14ac:dyDescent="0.15">
      <c r="A14" s="524" t="s">
        <v>1416</v>
      </c>
      <c r="B14" s="525" t="s">
        <v>1418</v>
      </c>
      <c r="C14" s="138" t="s">
        <v>1413</v>
      </c>
      <c r="D14" s="145"/>
      <c r="E14" s="550" t="s">
        <v>1706</v>
      </c>
    </row>
    <row r="15" spans="1:5" x14ac:dyDescent="0.15">
      <c r="A15" s="161"/>
      <c r="B15" s="156"/>
      <c r="C15" s="149"/>
      <c r="D15" s="151"/>
    </row>
    <row r="16" spans="1:5" x14ac:dyDescent="0.15">
      <c r="A16" s="161"/>
      <c r="B16" s="156"/>
      <c r="C16" s="149"/>
      <c r="D16" s="151"/>
    </row>
    <row r="17" spans="1:5" x14ac:dyDescent="0.15">
      <c r="A17" s="133" t="s">
        <v>2</v>
      </c>
      <c r="B17" s="154"/>
      <c r="C17" s="157"/>
      <c r="D17" s="133"/>
      <c r="E17" s="133"/>
    </row>
  </sheetData>
  <mergeCells count="6">
    <mergeCell ref="E5:E6"/>
    <mergeCell ref="C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65534" verticalDpi="6553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D8"/>
  <sheetViews>
    <sheetView workbookViewId="0">
      <selection activeCell="B9" sqref="B9"/>
    </sheetView>
  </sheetViews>
  <sheetFormatPr defaultColWidth="9.140625" defaultRowHeight="10.5" customHeight="1" x14ac:dyDescent="0.15"/>
  <cols>
    <col min="1" max="1" width="52.7109375" style="21" customWidth="1"/>
    <col min="2" max="2" width="5.140625" style="21" customWidth="1"/>
    <col min="3" max="3" width="3.5703125" style="21" bestFit="1" customWidth="1"/>
    <col min="4" max="4" width="34.140625" style="21" bestFit="1" customWidth="1"/>
    <col min="5" max="5" width="9.140625" style="21" customWidth="1"/>
    <col min="6" max="16384" width="9.140625" style="21"/>
  </cols>
  <sheetData>
    <row r="1" spans="1:4" x14ac:dyDescent="0.15">
      <c r="A1" s="180" t="s">
        <v>1097</v>
      </c>
      <c r="B1" s="180"/>
      <c r="C1" s="498"/>
      <c r="D1" s="498"/>
    </row>
    <row r="2" spans="1:4" x14ac:dyDescent="0.15">
      <c r="A2" s="8"/>
      <c r="B2" s="180" t="s">
        <v>7</v>
      </c>
      <c r="C2" s="14"/>
      <c r="D2" s="14"/>
    </row>
    <row r="3" spans="1:4" x14ac:dyDescent="0.15">
      <c r="A3" s="40" t="s">
        <v>1098</v>
      </c>
      <c r="B3" s="180"/>
      <c r="C3" s="14"/>
      <c r="D3" s="14"/>
    </row>
    <row r="4" spans="1:4" x14ac:dyDescent="0.15">
      <c r="A4" s="40"/>
      <c r="B4" s="180"/>
      <c r="C4" s="14"/>
      <c r="D4" s="14"/>
    </row>
    <row r="5" spans="1:4" x14ac:dyDescent="0.15">
      <c r="A5" s="499" t="s">
        <v>6</v>
      </c>
      <c r="B5" s="499"/>
      <c r="C5" s="461"/>
      <c r="D5" s="461">
        <v>1</v>
      </c>
    </row>
    <row r="6" spans="1:4" ht="21" x14ac:dyDescent="0.15">
      <c r="A6" s="47" t="s">
        <v>1096</v>
      </c>
      <c r="B6" s="500" t="s">
        <v>568</v>
      </c>
      <c r="C6" s="45" t="s">
        <v>568</v>
      </c>
      <c r="D6" s="45"/>
    </row>
    <row r="7" spans="1:4" x14ac:dyDescent="0.15">
      <c r="A7" s="8"/>
      <c r="B7" s="498"/>
      <c r="C7" s="8"/>
      <c r="D7" s="8"/>
    </row>
    <row r="8" spans="1:4" x14ac:dyDescent="0.15">
      <c r="A8" s="180" t="s">
        <v>2</v>
      </c>
      <c r="B8" s="180"/>
      <c r="C8" s="498"/>
      <c r="D8" s="498"/>
    </row>
  </sheetData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D8"/>
  <sheetViews>
    <sheetView workbookViewId="0">
      <selection activeCell="A5" activeCellId="3" sqref="A1:D1 A8:D8 B2:B7 A5:D5"/>
    </sheetView>
  </sheetViews>
  <sheetFormatPr defaultColWidth="9.140625" defaultRowHeight="10.5" customHeight="1" x14ac:dyDescent="0.15"/>
  <cols>
    <col min="1" max="1" width="52.7109375" style="21" customWidth="1"/>
    <col min="2" max="2" width="5.140625" style="21" customWidth="1"/>
    <col min="3" max="3" width="3.5703125" style="21" bestFit="1" customWidth="1"/>
    <col min="4" max="4" width="34.140625" style="21" bestFit="1" customWidth="1"/>
    <col min="5" max="5" width="9.140625" style="21" customWidth="1"/>
    <col min="6" max="16384" width="9.140625" style="21"/>
  </cols>
  <sheetData>
    <row r="1" spans="1:4" x14ac:dyDescent="0.15">
      <c r="A1" s="180" t="s">
        <v>1099</v>
      </c>
      <c r="B1" s="180"/>
      <c r="C1" s="498"/>
      <c r="D1" s="498"/>
    </row>
    <row r="2" spans="1:4" x14ac:dyDescent="0.15">
      <c r="A2" s="8"/>
      <c r="B2" s="180" t="s">
        <v>7</v>
      </c>
      <c r="C2" s="14"/>
      <c r="D2" s="14"/>
    </row>
    <row r="3" spans="1:4" x14ac:dyDescent="0.15">
      <c r="A3" s="40" t="s">
        <v>1100</v>
      </c>
      <c r="B3" s="180"/>
      <c r="C3" s="14"/>
      <c r="D3" s="14"/>
    </row>
    <row r="4" spans="1:4" x14ac:dyDescent="0.15">
      <c r="A4" s="40"/>
      <c r="B4" s="180"/>
      <c r="C4" s="14"/>
      <c r="D4" s="14"/>
    </row>
    <row r="5" spans="1:4" x14ac:dyDescent="0.15">
      <c r="A5" s="499" t="s">
        <v>6</v>
      </c>
      <c r="B5" s="499"/>
      <c r="C5" s="461"/>
      <c r="D5" s="461">
        <v>1</v>
      </c>
    </row>
    <row r="6" spans="1:4" ht="21" x14ac:dyDescent="0.15">
      <c r="A6" s="47" t="s">
        <v>1101</v>
      </c>
      <c r="B6" s="500" t="s">
        <v>568</v>
      </c>
      <c r="C6" s="45" t="s">
        <v>568</v>
      </c>
      <c r="D6" s="45"/>
    </row>
    <row r="7" spans="1:4" x14ac:dyDescent="0.15">
      <c r="A7" s="8"/>
      <c r="B7" s="498"/>
      <c r="C7" s="8"/>
      <c r="D7" s="8"/>
    </row>
    <row r="8" spans="1:4" x14ac:dyDescent="0.15">
      <c r="A8" s="180" t="s">
        <v>2</v>
      </c>
      <c r="B8" s="180"/>
      <c r="C8" s="498"/>
      <c r="D8" s="498"/>
    </row>
  </sheetData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D12"/>
  <sheetViews>
    <sheetView workbookViewId="0">
      <selection activeCell="A12" activeCellId="3" sqref="A1:D1 A5:D5 B2:B12 A12:D12"/>
    </sheetView>
  </sheetViews>
  <sheetFormatPr defaultColWidth="9.140625" defaultRowHeight="10.5" customHeight="1" x14ac:dyDescent="0.15"/>
  <cols>
    <col min="1" max="1" width="52.7109375" style="21" customWidth="1"/>
    <col min="2" max="2" width="5.140625" style="21" customWidth="1"/>
    <col min="3" max="3" width="3.5703125" style="21" bestFit="1" customWidth="1"/>
    <col min="4" max="4" width="34.140625" style="21" bestFit="1" customWidth="1"/>
    <col min="5" max="5" width="9.140625" style="21" customWidth="1"/>
    <col min="6" max="16384" width="9.140625" style="21"/>
  </cols>
  <sheetData>
    <row r="1" spans="1:4" x14ac:dyDescent="0.15">
      <c r="A1" s="180" t="s">
        <v>1102</v>
      </c>
      <c r="B1" s="180"/>
      <c r="C1" s="498"/>
      <c r="D1" s="498"/>
    </row>
    <row r="2" spans="1:4" x14ac:dyDescent="0.15">
      <c r="A2" s="8"/>
      <c r="B2" s="180" t="s">
        <v>7</v>
      </c>
      <c r="C2" s="14"/>
      <c r="D2" s="14"/>
    </row>
    <row r="3" spans="1:4" x14ac:dyDescent="0.15">
      <c r="A3" s="40" t="s">
        <v>1103</v>
      </c>
      <c r="B3" s="180"/>
      <c r="C3" s="14"/>
      <c r="D3" s="14"/>
    </row>
    <row r="4" spans="1:4" x14ac:dyDescent="0.15">
      <c r="A4" s="40"/>
      <c r="B4" s="180"/>
      <c r="C4" s="14"/>
      <c r="D4" s="14"/>
    </row>
    <row r="5" spans="1:4" x14ac:dyDescent="0.15">
      <c r="A5" s="499" t="s">
        <v>6</v>
      </c>
      <c r="B5" s="499"/>
      <c r="C5" s="461"/>
      <c r="D5" s="461">
        <v>1</v>
      </c>
    </row>
    <row r="6" spans="1:4" x14ac:dyDescent="0.15">
      <c r="A6" s="47" t="s">
        <v>1104</v>
      </c>
      <c r="B6" s="500" t="s">
        <v>568</v>
      </c>
      <c r="C6" s="45" t="s">
        <v>568</v>
      </c>
      <c r="D6" s="45"/>
    </row>
    <row r="7" spans="1:4" x14ac:dyDescent="0.15">
      <c r="A7" s="47" t="s">
        <v>1105</v>
      </c>
      <c r="B7" s="500" t="s">
        <v>789</v>
      </c>
      <c r="C7" s="45" t="s">
        <v>789</v>
      </c>
      <c r="D7" s="45"/>
    </row>
    <row r="8" spans="1:4" ht="31.5" x14ac:dyDescent="0.15">
      <c r="A8" s="47" t="s">
        <v>1106</v>
      </c>
      <c r="B8" s="500" t="s">
        <v>976</v>
      </c>
      <c r="C8" s="45" t="s">
        <v>976</v>
      </c>
      <c r="D8" s="45"/>
    </row>
    <row r="9" spans="1:4" x14ac:dyDescent="0.15">
      <c r="A9" s="47" t="s">
        <v>1105</v>
      </c>
      <c r="B9" s="500" t="s">
        <v>978</v>
      </c>
      <c r="C9" s="45" t="s">
        <v>978</v>
      </c>
      <c r="D9" s="45"/>
    </row>
    <row r="10" spans="1:4" x14ac:dyDescent="0.15">
      <c r="A10" s="108"/>
      <c r="B10" s="526"/>
      <c r="C10" s="109"/>
      <c r="D10" s="109"/>
    </row>
    <row r="11" spans="1:4" x14ac:dyDescent="0.15">
      <c r="A11" s="8"/>
      <c r="B11" s="498"/>
      <c r="C11" s="8"/>
      <c r="D11" s="8"/>
    </row>
    <row r="12" spans="1:4" x14ac:dyDescent="0.15">
      <c r="A12" s="180" t="s">
        <v>2</v>
      </c>
      <c r="B12" s="180"/>
      <c r="C12" s="498"/>
      <c r="D12" s="498"/>
    </row>
  </sheetData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E16"/>
  <sheetViews>
    <sheetView workbookViewId="0">
      <selection activeCell="D10" sqref="D10"/>
    </sheetView>
  </sheetViews>
  <sheetFormatPr defaultColWidth="9.140625" defaultRowHeight="10.5" customHeight="1" x14ac:dyDescent="0.15"/>
  <cols>
    <col min="1" max="1" width="52.7109375" style="22" customWidth="1"/>
    <col min="2" max="2" width="5.140625" style="21" customWidth="1"/>
    <col min="3" max="3" width="5" style="22" customWidth="1"/>
    <col min="4" max="4" width="34.140625" style="22" bestFit="1" customWidth="1"/>
    <col min="5" max="5" width="26.85546875" style="22" customWidth="1"/>
    <col min="6" max="16384" width="9.140625" style="22"/>
  </cols>
  <sheetData>
    <row r="1" spans="1:5" s="21" customFormat="1" x14ac:dyDescent="0.15">
      <c r="A1" s="180" t="s">
        <v>1107</v>
      </c>
      <c r="B1" s="180"/>
      <c r="C1" s="498"/>
      <c r="D1" s="498"/>
      <c r="E1" s="181"/>
    </row>
    <row r="2" spans="1:5" x14ac:dyDescent="0.15">
      <c r="A2" s="3"/>
      <c r="B2" s="180" t="s">
        <v>7</v>
      </c>
      <c r="C2" s="12"/>
      <c r="D2" s="12"/>
    </row>
    <row r="3" spans="1:5" x14ac:dyDescent="0.15">
      <c r="A3" s="40" t="s">
        <v>1108</v>
      </c>
      <c r="B3" s="180"/>
      <c r="C3" s="14"/>
      <c r="D3" s="14"/>
    </row>
    <row r="4" spans="1:5" x14ac:dyDescent="0.15">
      <c r="A4" s="494"/>
      <c r="B4" s="499"/>
      <c r="C4" s="13"/>
      <c r="D4" s="493" t="s">
        <v>1709</v>
      </c>
      <c r="E4" s="497" t="s">
        <v>1710</v>
      </c>
    </row>
    <row r="5" spans="1:5" s="21" customFormat="1" x14ac:dyDescent="0.15">
      <c r="A5" s="499" t="s">
        <v>6</v>
      </c>
      <c r="B5" s="499"/>
      <c r="C5" s="461"/>
      <c r="D5" s="461">
        <v>1</v>
      </c>
      <c r="E5" s="461">
        <v>2</v>
      </c>
    </row>
    <row r="6" spans="1:5" ht="21" x14ac:dyDescent="0.15">
      <c r="A6" s="47" t="s">
        <v>1109</v>
      </c>
      <c r="B6" s="500" t="s">
        <v>568</v>
      </c>
      <c r="C6" s="45" t="s">
        <v>568</v>
      </c>
      <c r="D6" s="45"/>
      <c r="E6" s="45"/>
    </row>
    <row r="7" spans="1:5" x14ac:dyDescent="0.15">
      <c r="A7" s="47" t="s">
        <v>1086</v>
      </c>
      <c r="B7" s="500" t="s">
        <v>789</v>
      </c>
      <c r="C7" s="45" t="s">
        <v>789</v>
      </c>
      <c r="D7" s="45"/>
      <c r="E7" s="45"/>
    </row>
    <row r="8" spans="1:5" x14ac:dyDescent="0.15">
      <c r="A8" s="47" t="s">
        <v>1110</v>
      </c>
      <c r="B8" s="500" t="s">
        <v>976</v>
      </c>
      <c r="C8" s="45" t="s">
        <v>976</v>
      </c>
      <c r="D8" s="45"/>
      <c r="E8" s="45"/>
    </row>
    <row r="9" spans="1:5" x14ac:dyDescent="0.15">
      <c r="A9" s="47" t="s">
        <v>1111</v>
      </c>
      <c r="B9" s="500" t="s">
        <v>978</v>
      </c>
      <c r="C9" s="45" t="s">
        <v>978</v>
      </c>
      <c r="D9" s="45"/>
      <c r="E9" s="45"/>
    </row>
    <row r="10" spans="1:5" x14ac:dyDescent="0.15">
      <c r="A10" s="47" t="s">
        <v>184</v>
      </c>
      <c r="B10" s="500" t="s">
        <v>1112</v>
      </c>
      <c r="C10" s="45" t="s">
        <v>1112</v>
      </c>
      <c r="D10" s="45"/>
      <c r="E10" s="45"/>
    </row>
    <row r="11" spans="1:5" ht="21" x14ac:dyDescent="0.15">
      <c r="A11" s="495" t="s">
        <v>1711</v>
      </c>
      <c r="B11" s="501" t="s">
        <v>1418</v>
      </c>
      <c r="C11" s="496" t="s">
        <v>1418</v>
      </c>
      <c r="D11" s="496"/>
      <c r="E11" s="496"/>
    </row>
    <row r="12" spans="1:5" ht="21" x14ac:dyDescent="0.15">
      <c r="A12" s="495" t="s">
        <v>1712</v>
      </c>
      <c r="B12" s="500" t="s">
        <v>1715</v>
      </c>
      <c r="C12" s="45" t="s">
        <v>1715</v>
      </c>
      <c r="D12" s="496"/>
      <c r="E12" s="496"/>
    </row>
    <row r="13" spans="1:5" x14ac:dyDescent="0.15">
      <c r="A13" s="495" t="s">
        <v>1713</v>
      </c>
      <c r="B13" s="500" t="s">
        <v>1716</v>
      </c>
      <c r="C13" s="45" t="s">
        <v>1716</v>
      </c>
      <c r="D13" s="496"/>
      <c r="E13" s="496"/>
    </row>
    <row r="14" spans="1:5" x14ac:dyDescent="0.15">
      <c r="A14" s="495" t="s">
        <v>1714</v>
      </c>
      <c r="B14" s="500" t="s">
        <v>1717</v>
      </c>
      <c r="C14" s="45" t="s">
        <v>1717</v>
      </c>
      <c r="D14" s="496"/>
      <c r="E14" s="496"/>
    </row>
    <row r="15" spans="1:5" x14ac:dyDescent="0.15">
      <c r="A15" s="3"/>
      <c r="B15" s="498"/>
      <c r="C15" s="3"/>
      <c r="D15" s="3"/>
      <c r="E15" s="3"/>
    </row>
    <row r="16" spans="1:5" s="21" customFormat="1" x14ac:dyDescent="0.15">
      <c r="A16" s="180" t="s">
        <v>2</v>
      </c>
      <c r="B16" s="180"/>
      <c r="C16" s="498"/>
      <c r="D16" s="498"/>
      <c r="E16" s="181"/>
    </row>
  </sheetData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3"/>
  <sheetViews>
    <sheetView showGridLines="0" zoomScale="110" zoomScaleNormal="110" zoomScaleSheetLayoutView="110" workbookViewId="0">
      <pane xSplit="4" ySplit="8" topLeftCell="L172" activePane="bottomRight" state="frozen"/>
      <selection pane="topRight"/>
      <selection pane="bottomLeft"/>
      <selection pane="bottomRight" activeCell="U188" sqref="U188"/>
    </sheetView>
  </sheetViews>
  <sheetFormatPr defaultColWidth="9.140625" defaultRowHeight="10.5" customHeight="1" x14ac:dyDescent="0.15"/>
  <cols>
    <col min="1" max="1" width="49.140625" style="7" customWidth="1"/>
    <col min="2" max="2" width="11.28515625" style="234" customWidth="1"/>
    <col min="3" max="3" width="8.7109375" style="85" customWidth="1"/>
    <col min="4" max="4" width="15.5703125" style="65" bestFit="1" customWidth="1"/>
    <col min="5" max="6" width="13.28515625" style="14" customWidth="1"/>
    <col min="7" max="7" width="12.7109375" style="7" customWidth="1"/>
    <col min="8" max="8" width="13.28515625" style="7" customWidth="1"/>
    <col min="9" max="9" width="10.140625" style="7" customWidth="1"/>
    <col min="10" max="10" width="9.7109375" style="41" customWidth="1"/>
    <col min="11" max="11" width="12.42578125" style="41" customWidth="1"/>
    <col min="12" max="12" width="9.5703125" style="41" customWidth="1"/>
    <col min="13" max="13" width="12.5703125" style="7" customWidth="1"/>
    <col min="14" max="14" width="12" style="7" customWidth="1"/>
    <col min="15" max="15" width="11.140625" style="7" customWidth="1"/>
    <col min="16" max="16" width="13.42578125" style="7" customWidth="1"/>
    <col min="17" max="17" width="12.28515625" style="7" customWidth="1"/>
    <col min="18" max="18" width="12.42578125" style="7" customWidth="1"/>
    <col min="19" max="19" width="11.42578125" style="7" customWidth="1"/>
    <col min="20" max="21" width="11.7109375" style="7" customWidth="1"/>
    <col min="22" max="22" width="9.140625" style="7" customWidth="1"/>
    <col min="23" max="16384" width="9.140625" style="7"/>
  </cols>
  <sheetData>
    <row r="1" spans="1:29" s="41" customFormat="1" x14ac:dyDescent="0.15">
      <c r="A1" s="527" t="s">
        <v>837</v>
      </c>
      <c r="B1" s="512"/>
      <c r="C1" s="528"/>
      <c r="D1" s="526"/>
      <c r="E1" s="498"/>
      <c r="F1" s="498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</row>
    <row r="2" spans="1:29" s="41" customFormat="1" x14ac:dyDescent="0.15">
      <c r="A2" s="15" t="s">
        <v>106</v>
      </c>
      <c r="B2" s="512" t="s">
        <v>7</v>
      </c>
      <c r="C2" s="15"/>
      <c r="D2" s="28"/>
      <c r="E2" s="28"/>
      <c r="F2" s="28"/>
      <c r="G2" s="871" t="s">
        <v>480</v>
      </c>
      <c r="H2" s="871"/>
      <c r="I2" s="871"/>
      <c r="J2" s="29"/>
      <c r="K2" s="29"/>
      <c r="L2" s="29"/>
      <c r="M2" s="889" t="s">
        <v>10</v>
      </c>
      <c r="N2" s="889"/>
    </row>
    <row r="3" spans="1:29" s="41" customFormat="1" x14ac:dyDescent="0.15">
      <c r="A3" s="15"/>
      <c r="B3" s="512"/>
      <c r="C3" s="15"/>
      <c r="D3" s="28"/>
      <c r="E3" s="14"/>
      <c r="F3" s="14"/>
      <c r="G3" s="29"/>
      <c r="H3" s="29"/>
      <c r="I3" s="29"/>
      <c r="J3" s="29"/>
      <c r="K3" s="29"/>
      <c r="L3" s="29"/>
      <c r="M3" s="27"/>
      <c r="N3" s="27"/>
    </row>
    <row r="4" spans="1:29" s="41" customFormat="1" ht="9.75" customHeight="1" x14ac:dyDescent="0.15">
      <c r="A4" s="920" t="s">
        <v>12</v>
      </c>
      <c r="B4" s="922"/>
      <c r="C4" s="866" t="s">
        <v>476</v>
      </c>
      <c r="D4" s="921" t="s">
        <v>477</v>
      </c>
      <c r="E4" s="812" t="s">
        <v>1335</v>
      </c>
      <c r="F4" s="812"/>
      <c r="G4" s="861" t="s">
        <v>1330</v>
      </c>
      <c r="H4" s="861"/>
      <c r="I4" s="843" t="s">
        <v>1013</v>
      </c>
      <c r="J4" s="844"/>
      <c r="K4" s="844"/>
      <c r="L4" s="844"/>
      <c r="M4" s="844"/>
      <c r="N4" s="844"/>
      <c r="O4" s="844"/>
      <c r="P4" s="844"/>
      <c r="Q4" s="845"/>
      <c r="R4" s="88"/>
      <c r="S4" s="862" t="s">
        <v>1127</v>
      </c>
      <c r="T4" s="925" t="s">
        <v>1079</v>
      </c>
      <c r="U4" s="869" t="s">
        <v>988</v>
      </c>
      <c r="V4" s="869" t="s">
        <v>962</v>
      </c>
      <c r="W4" s="875" t="s">
        <v>1698</v>
      </c>
      <c r="X4" s="875" t="s">
        <v>1722</v>
      </c>
      <c r="Y4" s="875" t="s">
        <v>1699</v>
      </c>
      <c r="Z4" s="875" t="s">
        <v>1723</v>
      </c>
      <c r="AA4" s="875" t="s">
        <v>1700</v>
      </c>
      <c r="AB4" s="875" t="s">
        <v>1700</v>
      </c>
      <c r="AC4" s="875" t="s">
        <v>1701</v>
      </c>
    </row>
    <row r="5" spans="1:29" ht="23.25" customHeight="1" x14ac:dyDescent="0.15">
      <c r="A5" s="920"/>
      <c r="B5" s="923"/>
      <c r="C5" s="867"/>
      <c r="D5" s="921"/>
      <c r="E5" s="812"/>
      <c r="F5" s="812"/>
      <c r="G5" s="861"/>
      <c r="H5" s="861"/>
      <c r="I5" s="862" t="s">
        <v>13</v>
      </c>
      <c r="J5" s="114"/>
      <c r="K5" s="843" t="s">
        <v>1010</v>
      </c>
      <c r="L5" s="844"/>
      <c r="M5" s="845"/>
      <c r="N5" s="843" t="s">
        <v>1065</v>
      </c>
      <c r="O5" s="844"/>
      <c r="P5" s="844"/>
      <c r="Q5" s="845"/>
      <c r="R5" s="925" t="s">
        <v>1078</v>
      </c>
      <c r="S5" s="863"/>
      <c r="T5" s="926"/>
      <c r="U5" s="878"/>
      <c r="V5" s="878"/>
      <c r="W5" s="876"/>
      <c r="X5" s="876"/>
      <c r="Y5" s="876"/>
      <c r="Z5" s="876"/>
      <c r="AA5" s="876"/>
      <c r="AB5" s="876"/>
      <c r="AC5" s="876"/>
    </row>
    <row r="6" spans="1:29" ht="73.5" x14ac:dyDescent="0.15">
      <c r="A6" s="920"/>
      <c r="B6" s="924"/>
      <c r="C6" s="868"/>
      <c r="D6" s="921"/>
      <c r="E6" s="160" t="s">
        <v>1419</v>
      </c>
      <c r="F6" s="160" t="s">
        <v>1420</v>
      </c>
      <c r="G6" s="122" t="s">
        <v>1329</v>
      </c>
      <c r="H6" s="122" t="s">
        <v>1063</v>
      </c>
      <c r="I6" s="864"/>
      <c r="J6" s="113" t="s">
        <v>1069</v>
      </c>
      <c r="K6" s="112" t="s">
        <v>1011</v>
      </c>
      <c r="L6" s="113" t="s">
        <v>962</v>
      </c>
      <c r="M6" s="2" t="s">
        <v>1012</v>
      </c>
      <c r="N6" s="2" t="s">
        <v>1071</v>
      </c>
      <c r="O6" s="2" t="s">
        <v>1014</v>
      </c>
      <c r="P6" s="2" t="s">
        <v>1054</v>
      </c>
      <c r="Q6" s="88" t="s">
        <v>1072</v>
      </c>
      <c r="R6" s="927"/>
      <c r="S6" s="864"/>
      <c r="T6" s="927"/>
      <c r="U6" s="870"/>
      <c r="V6" s="870"/>
      <c r="W6" s="877"/>
      <c r="X6" s="877"/>
      <c r="Y6" s="877"/>
      <c r="Z6" s="877"/>
      <c r="AA6" s="877"/>
      <c r="AB6" s="877"/>
      <c r="AC6" s="877"/>
    </row>
    <row r="7" spans="1:29" x14ac:dyDescent="0.15">
      <c r="A7" s="5">
        <v>1</v>
      </c>
      <c r="B7" s="506"/>
      <c r="C7" s="13">
        <v>2</v>
      </c>
      <c r="D7" s="4" t="s">
        <v>14</v>
      </c>
      <c r="E7" s="13" t="s">
        <v>505</v>
      </c>
      <c r="F7" s="13" t="s">
        <v>1077</v>
      </c>
      <c r="G7" s="91" t="s">
        <v>278</v>
      </c>
      <c r="H7" s="91" t="s">
        <v>508</v>
      </c>
      <c r="I7" s="31">
        <v>4</v>
      </c>
      <c r="J7" s="91" t="s">
        <v>1047</v>
      </c>
      <c r="K7" s="95">
        <v>8</v>
      </c>
      <c r="L7" s="91" t="s">
        <v>219</v>
      </c>
      <c r="M7" s="31">
        <v>9</v>
      </c>
      <c r="N7" s="31">
        <v>10</v>
      </c>
      <c r="O7" s="31">
        <v>11</v>
      </c>
      <c r="P7" s="13" t="s">
        <v>1044</v>
      </c>
      <c r="Q7" s="13" t="s">
        <v>1045</v>
      </c>
      <c r="R7" s="91" t="s">
        <v>242</v>
      </c>
      <c r="S7" s="31">
        <v>14</v>
      </c>
      <c r="T7" s="91" t="s">
        <v>245</v>
      </c>
      <c r="U7" s="95">
        <v>15</v>
      </c>
      <c r="V7" s="104" t="s">
        <v>1080</v>
      </c>
      <c r="W7" s="471">
        <v>17</v>
      </c>
      <c r="X7" s="471" t="s">
        <v>1396</v>
      </c>
      <c r="Y7" s="471">
        <v>18</v>
      </c>
      <c r="Z7" s="471" t="s">
        <v>256</v>
      </c>
      <c r="AA7" s="471">
        <v>19</v>
      </c>
      <c r="AB7" s="471" t="s">
        <v>1275</v>
      </c>
      <c r="AC7" s="471">
        <v>20</v>
      </c>
    </row>
    <row r="8" spans="1:29" s="41" customFormat="1" x14ac:dyDescent="0.15">
      <c r="A8" s="83" t="s">
        <v>6</v>
      </c>
      <c r="B8" s="506"/>
      <c r="C8" s="86"/>
      <c r="D8" s="90"/>
      <c r="E8" s="500" t="s">
        <v>505</v>
      </c>
      <c r="F8" s="500" t="s">
        <v>1077</v>
      </c>
      <c r="G8" s="90" t="s">
        <v>278</v>
      </c>
      <c r="H8" s="90" t="s">
        <v>508</v>
      </c>
      <c r="I8" s="90">
        <v>4</v>
      </c>
      <c r="J8" s="90" t="s">
        <v>1047</v>
      </c>
      <c r="K8" s="90">
        <v>8</v>
      </c>
      <c r="L8" s="90" t="s">
        <v>219</v>
      </c>
      <c r="M8" s="90">
        <v>9</v>
      </c>
      <c r="N8" s="90">
        <v>10</v>
      </c>
      <c r="O8" s="530">
        <v>11</v>
      </c>
      <c r="P8" s="530" t="s">
        <v>1044</v>
      </c>
      <c r="Q8" s="530" t="s">
        <v>1045</v>
      </c>
      <c r="R8" s="530" t="s">
        <v>242</v>
      </c>
      <c r="S8" s="530">
        <v>14</v>
      </c>
      <c r="T8" s="530" t="s">
        <v>245</v>
      </c>
      <c r="U8" s="530">
        <v>15</v>
      </c>
      <c r="V8" s="530" t="s">
        <v>1080</v>
      </c>
      <c r="W8" s="504">
        <v>17</v>
      </c>
      <c r="X8" s="504" t="s">
        <v>1396</v>
      </c>
      <c r="Y8" s="504">
        <v>18</v>
      </c>
      <c r="Z8" s="504" t="s">
        <v>256</v>
      </c>
      <c r="AA8" s="504">
        <v>19</v>
      </c>
      <c r="AB8" s="504" t="s">
        <v>1275</v>
      </c>
      <c r="AC8" s="504">
        <v>20</v>
      </c>
    </row>
    <row r="9" spans="1:29" s="120" customFormat="1" x14ac:dyDescent="0.15">
      <c r="A9" s="336" t="s">
        <v>645</v>
      </c>
      <c r="B9" s="99" t="s">
        <v>195</v>
      </c>
      <c r="C9" s="355" t="s">
        <v>132</v>
      </c>
      <c r="D9" s="777" t="s">
        <v>15</v>
      </c>
      <c r="E9" s="778">
        <f t="shared" ref="E9:J9" si="0">E10+E20+E25+E34+E69+E74+E101+E121+E137+E176+E193+E209+E218+E237+E252+E253+E254+E267+E317+E319</f>
        <v>0</v>
      </c>
      <c r="F9" s="778">
        <f t="shared" si="0"/>
        <v>0</v>
      </c>
      <c r="G9" s="778">
        <f t="shared" si="0"/>
        <v>0</v>
      </c>
      <c r="H9" s="778">
        <f t="shared" si="0"/>
        <v>0</v>
      </c>
      <c r="I9" s="778">
        <f t="shared" si="0"/>
        <v>0</v>
      </c>
      <c r="J9" s="778">
        <f t="shared" si="0"/>
        <v>0</v>
      </c>
      <c r="K9" s="778">
        <f t="shared" ref="K9:K59" si="1">G9+N9</f>
        <v>0</v>
      </c>
      <c r="L9" s="778">
        <f t="shared" ref="L9:L59" si="2">H9+R9</f>
        <v>0</v>
      </c>
      <c r="M9" s="778">
        <f t="shared" ref="M9:T9" si="3">M10+M20+M25+M34+M69+M74+M101+M121+M137+M176+M193+M209+M218+M237+M252+M253+M254+M267+M317+M319</f>
        <v>0</v>
      </c>
      <c r="N9" s="778">
        <f t="shared" si="3"/>
        <v>0</v>
      </c>
      <c r="O9" s="778">
        <f t="shared" si="3"/>
        <v>0</v>
      </c>
      <c r="P9" s="778">
        <f t="shared" si="3"/>
        <v>0</v>
      </c>
      <c r="Q9" s="778">
        <f t="shared" si="3"/>
        <v>0</v>
      </c>
      <c r="R9" s="778">
        <f t="shared" si="3"/>
        <v>0</v>
      </c>
      <c r="S9" s="778">
        <f t="shared" si="3"/>
        <v>0</v>
      </c>
      <c r="T9" s="778">
        <f t="shared" si="3"/>
        <v>0</v>
      </c>
      <c r="U9" s="778">
        <f t="shared" ref="U9:V40" si="4">K9-S9</f>
        <v>0</v>
      </c>
      <c r="V9" s="778">
        <f t="shared" si="4"/>
        <v>0</v>
      </c>
      <c r="W9" s="779">
        <f>IF(Таблица2001!$J$10=0,0,(I9*1000/Таблица2001!$J$10))</f>
        <v>0</v>
      </c>
      <c r="X9" s="779">
        <f>IF(Таблица2001!$K$10=0,0,(J9*1000/Таблица2001!$K$10))</f>
        <v>0</v>
      </c>
      <c r="Y9" s="779">
        <f>IF(Таблица2001!$J$10=0,0,(M9*1000/Таблица2001!$J$10))</f>
        <v>0</v>
      </c>
      <c r="Z9" s="779">
        <f>IF(Таблица2001!$K$10=0,0,(Q9*1000/Таблица2001!$K$10))</f>
        <v>0</v>
      </c>
      <c r="AA9" s="779">
        <f>IF(Таблица2001!$J$10=0,0,(U9*1000/Таблица2001!$J$10))</f>
        <v>0</v>
      </c>
      <c r="AB9" s="779">
        <f>IF(Таблица2001!$K$10=0,0,(V9*1000/Таблица2001!$K$10))</f>
        <v>0</v>
      </c>
      <c r="AC9" s="779">
        <f t="shared" ref="AC9:AC72" si="5">IF(M9=0,0,N9*100/M9)</f>
        <v>0</v>
      </c>
    </row>
    <row r="10" spans="1:29" s="120" customFormat="1" ht="21" x14ac:dyDescent="0.15">
      <c r="A10" s="336" t="s">
        <v>1324</v>
      </c>
      <c r="B10" s="99" t="s">
        <v>196</v>
      </c>
      <c r="C10" s="355" t="s">
        <v>133</v>
      </c>
      <c r="D10" s="777" t="s">
        <v>755</v>
      </c>
      <c r="E10" s="778">
        <f t="shared" ref="E10:J10" si="6">E11+E12+E13+E15</f>
        <v>0</v>
      </c>
      <c r="F10" s="778">
        <f t="shared" si="6"/>
        <v>0</v>
      </c>
      <c r="G10" s="778">
        <f t="shared" si="6"/>
        <v>0</v>
      </c>
      <c r="H10" s="778">
        <f t="shared" si="6"/>
        <v>0</v>
      </c>
      <c r="I10" s="778">
        <f t="shared" si="6"/>
        <v>0</v>
      </c>
      <c r="J10" s="778">
        <f t="shared" si="6"/>
        <v>0</v>
      </c>
      <c r="K10" s="778">
        <f t="shared" si="1"/>
        <v>0</v>
      </c>
      <c r="L10" s="778">
        <f t="shared" si="2"/>
        <v>0</v>
      </c>
      <c r="M10" s="778">
        <f t="shared" ref="M10:T10" si="7">M11+M12+M13+M15</f>
        <v>0</v>
      </c>
      <c r="N10" s="778">
        <f t="shared" si="7"/>
        <v>0</v>
      </c>
      <c r="O10" s="778">
        <f t="shared" si="7"/>
        <v>0</v>
      </c>
      <c r="P10" s="778">
        <f t="shared" si="7"/>
        <v>0</v>
      </c>
      <c r="Q10" s="778">
        <f t="shared" si="7"/>
        <v>0</v>
      </c>
      <c r="R10" s="778">
        <f t="shared" si="7"/>
        <v>0</v>
      </c>
      <c r="S10" s="778">
        <f t="shared" si="7"/>
        <v>0</v>
      </c>
      <c r="T10" s="778">
        <f t="shared" si="7"/>
        <v>0</v>
      </c>
      <c r="U10" s="778">
        <f t="shared" si="4"/>
        <v>0</v>
      </c>
      <c r="V10" s="778">
        <f t="shared" si="4"/>
        <v>0</v>
      </c>
      <c r="W10" s="779">
        <f>IF(Таблица2001!$J$10=0,0,(I10*1000/Таблица2001!$J$10))</f>
        <v>0</v>
      </c>
      <c r="X10" s="779">
        <f>IF(Таблица2001!$K$10=0,0,(J10*1000/Таблица2001!$K$10))</f>
        <v>0</v>
      </c>
      <c r="Y10" s="779">
        <f>IF(Таблица2001!$J$10=0,0,(M10*1000/Таблица2001!$J$10))</f>
        <v>0</v>
      </c>
      <c r="Z10" s="779">
        <f>IF(Таблица2001!$K$10=0,0,(Q10*1000/Таблица2001!$K$10))</f>
        <v>0</v>
      </c>
      <c r="AA10" s="779">
        <f>IF(Таблица2001!$J$10=0,0,(U10*1000/Таблица2001!$J$10))</f>
        <v>0</v>
      </c>
      <c r="AB10" s="779">
        <f>IF(Таблица2001!$K$10=0,0,(V10*1000/Таблица2001!$K$10))</f>
        <v>0</v>
      </c>
      <c r="AC10" s="779">
        <f t="shared" si="5"/>
        <v>0</v>
      </c>
    </row>
    <row r="11" spans="1:29" x14ac:dyDescent="0.15">
      <c r="A11" s="337" t="s">
        <v>279</v>
      </c>
      <c r="B11" s="506" t="s">
        <v>270</v>
      </c>
      <c r="C11" s="349" t="s">
        <v>144</v>
      </c>
      <c r="D11" s="780" t="s">
        <v>756</v>
      </c>
      <c r="E11" s="780"/>
      <c r="F11" s="780"/>
      <c r="G11" s="781">
        <f>0</f>
        <v>0</v>
      </c>
      <c r="H11" s="781">
        <f>0</f>
        <v>0</v>
      </c>
      <c r="I11" s="781">
        <f>M11</f>
        <v>0</v>
      </c>
      <c r="J11" s="781">
        <f>Q11</f>
        <v>0</v>
      </c>
      <c r="K11" s="778">
        <f t="shared" si="1"/>
        <v>0</v>
      </c>
      <c r="L11" s="778">
        <f t="shared" si="2"/>
        <v>0</v>
      </c>
      <c r="M11" s="781"/>
      <c r="N11" s="781"/>
      <c r="O11" s="778">
        <f>0</f>
        <v>0</v>
      </c>
      <c r="P11" s="778">
        <f>0</f>
        <v>0</v>
      </c>
      <c r="Q11" s="781"/>
      <c r="R11" s="781"/>
      <c r="S11" s="781"/>
      <c r="T11" s="781"/>
      <c r="U11" s="778">
        <f t="shared" si="4"/>
        <v>0</v>
      </c>
      <c r="V11" s="778">
        <f t="shared" si="4"/>
        <v>0</v>
      </c>
      <c r="W11" s="779">
        <f>IF(Таблица2001!$J$10=0,0,(I11*1000/Таблица2001!$J$10))</f>
        <v>0</v>
      </c>
      <c r="X11" s="779">
        <f>IF(Таблица2001!$K$10=0,0,(J11*1000/Таблица2001!$K$10))</f>
        <v>0</v>
      </c>
      <c r="Y11" s="779">
        <f>IF(Таблица2001!$J$10=0,0,(M11*1000/Таблица2001!$J$10))</f>
        <v>0</v>
      </c>
      <c r="Z11" s="779">
        <f>IF(Таблица2001!$K$10=0,0,(Q11*1000/Таблица2001!$K$10))</f>
        <v>0</v>
      </c>
      <c r="AA11" s="779">
        <f>IF(Таблица2001!$J$10=0,0,(U11*1000/Таблица2001!$J$10))</f>
        <v>0</v>
      </c>
      <c r="AB11" s="779">
        <f>IF(Таблица2001!$K$10=0,0,(V11*1000/Таблица2001!$K$10))</f>
        <v>0</v>
      </c>
      <c r="AC11" s="779">
        <f t="shared" si="5"/>
        <v>0</v>
      </c>
    </row>
    <row r="12" spans="1:29" s="41" customFormat="1" x14ac:dyDescent="0.15">
      <c r="A12" s="337" t="s">
        <v>503</v>
      </c>
      <c r="B12" s="506" t="s">
        <v>602</v>
      </c>
      <c r="C12" s="349" t="s">
        <v>601</v>
      </c>
      <c r="D12" s="780" t="s">
        <v>492</v>
      </c>
      <c r="E12" s="780"/>
      <c r="F12" s="780"/>
      <c r="G12" s="781">
        <f>0</f>
        <v>0</v>
      </c>
      <c r="H12" s="781">
        <f>0</f>
        <v>0</v>
      </c>
      <c r="I12" s="781">
        <f>M12</f>
        <v>0</v>
      </c>
      <c r="J12" s="781">
        <f>Q12</f>
        <v>0</v>
      </c>
      <c r="K12" s="778">
        <f t="shared" si="1"/>
        <v>0</v>
      </c>
      <c r="L12" s="778">
        <f t="shared" si="2"/>
        <v>0</v>
      </c>
      <c r="M12" s="781"/>
      <c r="N12" s="781"/>
      <c r="O12" s="778">
        <f>0</f>
        <v>0</v>
      </c>
      <c r="P12" s="778">
        <f>0</f>
        <v>0</v>
      </c>
      <c r="Q12" s="781"/>
      <c r="R12" s="781"/>
      <c r="S12" s="781"/>
      <c r="T12" s="781"/>
      <c r="U12" s="778">
        <f t="shared" si="4"/>
        <v>0</v>
      </c>
      <c r="V12" s="778">
        <f t="shared" si="4"/>
        <v>0</v>
      </c>
      <c r="W12" s="779">
        <f>IF(Таблица2001!$J$10=0,0,(I12*1000/Таблица2001!$J$10))</f>
        <v>0</v>
      </c>
      <c r="X12" s="779">
        <f>IF(Таблица2001!$K$10=0,0,(J12*1000/Таблица2001!$K$10))</f>
        <v>0</v>
      </c>
      <c r="Y12" s="779">
        <f>IF(Таблица2001!$J$10=0,0,(M12*1000/Таблица2001!$J$10))</f>
        <v>0</v>
      </c>
      <c r="Z12" s="779">
        <f>IF(Таблица2001!$K$10=0,0,(Q12*1000/Таблица2001!$K$10))</f>
        <v>0</v>
      </c>
      <c r="AA12" s="779">
        <f>IF(Таблица2001!$J$10=0,0,(U12*1000/Таблица2001!$J$10))</f>
        <v>0</v>
      </c>
      <c r="AB12" s="779">
        <f>IF(Таблица2001!$K$10=0,0,(V12*1000/Таблица2001!$K$10))</f>
        <v>0</v>
      </c>
      <c r="AC12" s="779">
        <f t="shared" si="5"/>
        <v>0</v>
      </c>
    </row>
    <row r="13" spans="1:29" s="41" customFormat="1" x14ac:dyDescent="0.15">
      <c r="A13" s="337" t="s">
        <v>280</v>
      </c>
      <c r="B13" s="506" t="s">
        <v>493</v>
      </c>
      <c r="C13" s="349" t="s">
        <v>494</v>
      </c>
      <c r="D13" s="780" t="s">
        <v>504</v>
      </c>
      <c r="E13" s="780"/>
      <c r="F13" s="780"/>
      <c r="G13" s="781"/>
      <c r="H13" s="781"/>
      <c r="I13" s="781"/>
      <c r="J13" s="781"/>
      <c r="K13" s="778">
        <f t="shared" si="1"/>
        <v>0</v>
      </c>
      <c r="L13" s="778">
        <f t="shared" si="2"/>
        <v>0</v>
      </c>
      <c r="M13" s="781"/>
      <c r="N13" s="781"/>
      <c r="O13" s="781"/>
      <c r="P13" s="781"/>
      <c r="Q13" s="781"/>
      <c r="R13" s="781"/>
      <c r="S13" s="781"/>
      <c r="T13" s="781"/>
      <c r="U13" s="778">
        <f t="shared" si="4"/>
        <v>0</v>
      </c>
      <c r="V13" s="778">
        <f t="shared" si="4"/>
        <v>0</v>
      </c>
      <c r="W13" s="779">
        <f>IF(Таблица2001!$J$10=0,0,(I13*1000/Таблица2001!$J$10))</f>
        <v>0</v>
      </c>
      <c r="X13" s="779">
        <f>IF(Таблица2001!$K$10=0,0,(J13*1000/Таблица2001!$K$10))</f>
        <v>0</v>
      </c>
      <c r="Y13" s="779">
        <f>IF(Таблица2001!$J$10=0,0,(M13*1000/Таблица2001!$J$10))</f>
        <v>0</v>
      </c>
      <c r="Z13" s="779">
        <f>IF(Таблица2001!$K$10=0,0,(Q13*1000/Таблица2001!$K$10))</f>
        <v>0</v>
      </c>
      <c r="AA13" s="779">
        <f>IF(Таблица2001!$J$10=0,0,(U13*1000/Таблица2001!$J$10))</f>
        <v>0</v>
      </c>
      <c r="AB13" s="779">
        <f>IF(Таблица2001!$K$10=0,0,(V13*1000/Таблица2001!$K$10))</f>
        <v>0</v>
      </c>
      <c r="AC13" s="779">
        <f t="shared" si="5"/>
        <v>0</v>
      </c>
    </row>
    <row r="14" spans="1:29" s="41" customFormat="1" x14ac:dyDescent="0.15">
      <c r="A14" s="394" t="s">
        <v>1631</v>
      </c>
      <c r="B14" s="510" t="s">
        <v>1632</v>
      </c>
      <c r="C14" s="349" t="s">
        <v>1633</v>
      </c>
      <c r="D14" s="780" t="s">
        <v>1634</v>
      </c>
      <c r="E14" s="780"/>
      <c r="F14" s="780"/>
      <c r="G14" s="781"/>
      <c r="H14" s="781"/>
      <c r="I14" s="781"/>
      <c r="J14" s="781"/>
      <c r="K14" s="778">
        <f t="shared" si="1"/>
        <v>0</v>
      </c>
      <c r="L14" s="778">
        <f t="shared" si="2"/>
        <v>0</v>
      </c>
      <c r="M14" s="781"/>
      <c r="N14" s="781">
        <f>M14</f>
        <v>0</v>
      </c>
      <c r="O14" s="781"/>
      <c r="P14" s="781"/>
      <c r="Q14" s="781"/>
      <c r="R14" s="781">
        <f>Q14</f>
        <v>0</v>
      </c>
      <c r="S14" s="781"/>
      <c r="T14" s="781"/>
      <c r="U14" s="778">
        <f t="shared" si="4"/>
        <v>0</v>
      </c>
      <c r="V14" s="778">
        <f t="shared" si="4"/>
        <v>0</v>
      </c>
      <c r="W14" s="779">
        <f>IF(Таблица2001!$J$10=0,0,(I14*1000/Таблица2001!$J$10))</f>
        <v>0</v>
      </c>
      <c r="X14" s="779">
        <f>IF(Таблица2001!$K$10=0,0,(J14*1000/Таблица2001!$K$10))</f>
        <v>0</v>
      </c>
      <c r="Y14" s="779">
        <f>IF(Таблица2001!$J$10=0,0,(M14*1000/Таблица2001!$J$10))</f>
        <v>0</v>
      </c>
      <c r="Z14" s="779">
        <f>IF(Таблица2001!$K$10=0,0,(Q14*1000/Таблица2001!$K$10))</f>
        <v>0</v>
      </c>
      <c r="AA14" s="779">
        <f>IF(Таблица2001!$J$10=0,0,(U14*1000/Таблица2001!$J$10))</f>
        <v>0</v>
      </c>
      <c r="AB14" s="779">
        <f>IF(Таблица2001!$K$10=0,0,(V14*1000/Таблица2001!$K$10))</f>
        <v>0</v>
      </c>
      <c r="AC14" s="779">
        <f t="shared" si="5"/>
        <v>0</v>
      </c>
    </row>
    <row r="15" spans="1:29" s="41" customFormat="1" x14ac:dyDescent="0.15">
      <c r="A15" s="336" t="s">
        <v>1425</v>
      </c>
      <c r="B15" s="506" t="s">
        <v>1426</v>
      </c>
      <c r="C15" s="349" t="s">
        <v>1363</v>
      </c>
      <c r="D15" s="780"/>
      <c r="E15" s="781">
        <f t="shared" ref="E15:J15" si="8">E16+E17+E18+E19</f>
        <v>0</v>
      </c>
      <c r="F15" s="781">
        <f t="shared" si="8"/>
        <v>0</v>
      </c>
      <c r="G15" s="781">
        <f t="shared" si="8"/>
        <v>0</v>
      </c>
      <c r="H15" s="781">
        <f t="shared" si="8"/>
        <v>0</v>
      </c>
      <c r="I15" s="781">
        <f t="shared" si="8"/>
        <v>0</v>
      </c>
      <c r="J15" s="781">
        <f t="shared" si="8"/>
        <v>0</v>
      </c>
      <c r="K15" s="778">
        <f t="shared" si="1"/>
        <v>0</v>
      </c>
      <c r="L15" s="778">
        <f t="shared" si="2"/>
        <v>0</v>
      </c>
      <c r="M15" s="781">
        <f t="shared" ref="M15:T15" si="9">M16+M17+M18+M19</f>
        <v>0</v>
      </c>
      <c r="N15" s="781">
        <f t="shared" si="9"/>
        <v>0</v>
      </c>
      <c r="O15" s="781">
        <f t="shared" si="9"/>
        <v>0</v>
      </c>
      <c r="P15" s="781">
        <f t="shared" si="9"/>
        <v>0</v>
      </c>
      <c r="Q15" s="781">
        <f t="shared" si="9"/>
        <v>0</v>
      </c>
      <c r="R15" s="781">
        <f t="shared" si="9"/>
        <v>0</v>
      </c>
      <c r="S15" s="781">
        <f t="shared" si="9"/>
        <v>0</v>
      </c>
      <c r="T15" s="781">
        <f t="shared" si="9"/>
        <v>0</v>
      </c>
      <c r="U15" s="778">
        <f t="shared" si="4"/>
        <v>0</v>
      </c>
      <c r="V15" s="778">
        <f t="shared" si="4"/>
        <v>0</v>
      </c>
      <c r="W15" s="779">
        <f>IF(Таблица2001!$J$10=0,0,(I15*1000/Таблица2001!$J$10))</f>
        <v>0</v>
      </c>
      <c r="X15" s="779">
        <f>IF(Таблица2001!$K$10=0,0,(J15*1000/Таблица2001!$K$10))</f>
        <v>0</v>
      </c>
      <c r="Y15" s="779">
        <f>IF(Таблица2001!$J$10=0,0,(M15*1000/Таблица2001!$J$10))</f>
        <v>0</v>
      </c>
      <c r="Z15" s="779">
        <f>IF(Таблица2001!$K$10=0,0,(Q15*1000/Таблица2001!$K$10))</f>
        <v>0</v>
      </c>
      <c r="AA15" s="779">
        <f>IF(Таблица2001!$J$10=0,0,(U15*1000/Таблица2001!$J$10))</f>
        <v>0</v>
      </c>
      <c r="AB15" s="779">
        <f>IF(Таблица2001!$K$10=0,0,(V15*1000/Таблица2001!$K$10))</f>
        <v>0</v>
      </c>
      <c r="AC15" s="779">
        <f t="shared" si="5"/>
        <v>0</v>
      </c>
    </row>
    <row r="16" spans="1:29" s="41" customFormat="1" x14ac:dyDescent="0.15">
      <c r="A16" s="337" t="s">
        <v>1366</v>
      </c>
      <c r="B16" s="506" t="s">
        <v>1363</v>
      </c>
      <c r="C16" s="349" t="s">
        <v>1427</v>
      </c>
      <c r="D16" s="780"/>
      <c r="E16" s="780"/>
      <c r="F16" s="780"/>
      <c r="G16" s="781"/>
      <c r="H16" s="781"/>
      <c r="I16" s="781"/>
      <c r="J16" s="781"/>
      <c r="K16" s="778">
        <f t="shared" si="1"/>
        <v>0</v>
      </c>
      <c r="L16" s="778">
        <f t="shared" si="2"/>
        <v>0</v>
      </c>
      <c r="M16" s="781"/>
      <c r="N16" s="781"/>
      <c r="O16" s="781"/>
      <c r="P16" s="781"/>
      <c r="Q16" s="781"/>
      <c r="R16" s="781"/>
      <c r="S16" s="781"/>
      <c r="T16" s="781"/>
      <c r="U16" s="778">
        <f t="shared" si="4"/>
        <v>0</v>
      </c>
      <c r="V16" s="778">
        <f t="shared" si="4"/>
        <v>0</v>
      </c>
      <c r="W16" s="779">
        <f>IF(Таблица2001!$J$10=0,0,(I16*1000/Таблица2001!$J$10))</f>
        <v>0</v>
      </c>
      <c r="X16" s="779">
        <f>IF(Таблица2001!$K$10=0,0,(J16*1000/Таблица2001!$K$10))</f>
        <v>0</v>
      </c>
      <c r="Y16" s="779">
        <f>IF(Таблица2001!$J$10=0,0,(M16*1000/Таблица2001!$J$10))</f>
        <v>0</v>
      </c>
      <c r="Z16" s="779">
        <f>IF(Таблица2001!$K$10=0,0,(Q16*1000/Таблица2001!$K$10))</f>
        <v>0</v>
      </c>
      <c r="AA16" s="779">
        <f>IF(Таблица2001!$J$10=0,0,(U16*1000/Таблица2001!$J$10))</f>
        <v>0</v>
      </c>
      <c r="AB16" s="779">
        <f>IF(Таблица2001!$K$10=0,0,(V16*1000/Таблица2001!$K$10))</f>
        <v>0</v>
      </c>
      <c r="AC16" s="779">
        <f t="shared" si="5"/>
        <v>0</v>
      </c>
    </row>
    <row r="17" spans="1:29" s="41" customFormat="1" x14ac:dyDescent="0.15">
      <c r="A17" s="337" t="s">
        <v>1367</v>
      </c>
      <c r="B17" s="506" t="s">
        <v>1364</v>
      </c>
      <c r="C17" s="349" t="s">
        <v>1428</v>
      </c>
      <c r="D17" s="780"/>
      <c r="E17" s="780"/>
      <c r="F17" s="780"/>
      <c r="G17" s="781"/>
      <c r="H17" s="781"/>
      <c r="I17" s="781"/>
      <c r="J17" s="781"/>
      <c r="K17" s="778">
        <f t="shared" si="1"/>
        <v>0</v>
      </c>
      <c r="L17" s="778">
        <f t="shared" si="2"/>
        <v>0</v>
      </c>
      <c r="M17" s="781"/>
      <c r="N17" s="781"/>
      <c r="O17" s="781"/>
      <c r="P17" s="781"/>
      <c r="Q17" s="781"/>
      <c r="R17" s="781"/>
      <c r="S17" s="781"/>
      <c r="T17" s="781"/>
      <c r="U17" s="778">
        <f t="shared" si="4"/>
        <v>0</v>
      </c>
      <c r="V17" s="778">
        <f t="shared" si="4"/>
        <v>0</v>
      </c>
      <c r="W17" s="779">
        <f>IF(Таблица2001!$J$10=0,0,(I17*1000/Таблица2001!$J$10))</f>
        <v>0</v>
      </c>
      <c r="X17" s="779">
        <f>IF(Таблица2001!$K$10=0,0,(J17*1000/Таблица2001!$K$10))</f>
        <v>0</v>
      </c>
      <c r="Y17" s="779">
        <f>IF(Таблица2001!$J$10=0,0,(M17*1000/Таблица2001!$J$10))</f>
        <v>0</v>
      </c>
      <c r="Z17" s="779">
        <f>IF(Таблица2001!$K$10=0,0,(Q17*1000/Таблица2001!$K$10))</f>
        <v>0</v>
      </c>
      <c r="AA17" s="779">
        <f>IF(Таблица2001!$J$10=0,0,(U17*1000/Таблица2001!$J$10))</f>
        <v>0</v>
      </c>
      <c r="AB17" s="779">
        <f>IF(Таблица2001!$K$10=0,0,(V17*1000/Таблица2001!$K$10))</f>
        <v>0</v>
      </c>
      <c r="AC17" s="779">
        <f t="shared" si="5"/>
        <v>0</v>
      </c>
    </row>
    <row r="18" spans="1:29" s="64" customFormat="1" x14ac:dyDescent="0.15">
      <c r="A18" s="337" t="s">
        <v>1368</v>
      </c>
      <c r="B18" s="506" t="s">
        <v>1365</v>
      </c>
      <c r="C18" s="349" t="s">
        <v>1429</v>
      </c>
      <c r="D18" s="780"/>
      <c r="E18" s="780"/>
      <c r="F18" s="780"/>
      <c r="G18" s="781"/>
      <c r="H18" s="781"/>
      <c r="I18" s="781"/>
      <c r="J18" s="781"/>
      <c r="K18" s="778">
        <f t="shared" si="1"/>
        <v>0</v>
      </c>
      <c r="L18" s="778">
        <f t="shared" si="2"/>
        <v>0</v>
      </c>
      <c r="M18" s="781"/>
      <c r="N18" s="781"/>
      <c r="O18" s="781"/>
      <c r="P18" s="781"/>
      <c r="Q18" s="781"/>
      <c r="R18" s="781"/>
      <c r="S18" s="781"/>
      <c r="T18" s="781"/>
      <c r="U18" s="778">
        <f t="shared" si="4"/>
        <v>0</v>
      </c>
      <c r="V18" s="778">
        <f t="shared" si="4"/>
        <v>0</v>
      </c>
      <c r="W18" s="779">
        <f>IF(Таблица2001!$J$10=0,0,(I18*1000/Таблица2001!$J$10))</f>
        <v>0</v>
      </c>
      <c r="X18" s="779">
        <f>IF(Таблица2001!$K$10=0,0,(J18*1000/Таблица2001!$K$10))</f>
        <v>0</v>
      </c>
      <c r="Y18" s="779">
        <f>IF(Таблица2001!$J$10=0,0,(M18*1000/Таблица2001!$J$10))</f>
        <v>0</v>
      </c>
      <c r="Z18" s="779">
        <f>IF(Таблица2001!$K$10=0,0,(Q18*1000/Таблица2001!$K$10))</f>
        <v>0</v>
      </c>
      <c r="AA18" s="779">
        <f>IF(Таблица2001!$J$10=0,0,(U18*1000/Таблица2001!$J$10))</f>
        <v>0</v>
      </c>
      <c r="AB18" s="779">
        <f>IF(Таблица2001!$K$10=0,0,(V18*1000/Таблица2001!$K$10))</f>
        <v>0</v>
      </c>
      <c r="AC18" s="779">
        <f t="shared" si="5"/>
        <v>0</v>
      </c>
    </row>
    <row r="19" spans="1:29" s="41" customFormat="1" ht="21" x14ac:dyDescent="0.15">
      <c r="A19" s="337" t="s">
        <v>1694</v>
      </c>
      <c r="B19" s="506" t="s">
        <v>1432</v>
      </c>
      <c r="C19" s="349" t="s">
        <v>1430</v>
      </c>
      <c r="D19" s="780"/>
      <c r="E19" s="780"/>
      <c r="F19" s="780"/>
      <c r="G19" s="781"/>
      <c r="H19" s="781"/>
      <c r="I19" s="781"/>
      <c r="J19" s="781"/>
      <c r="K19" s="778">
        <f t="shared" si="1"/>
        <v>0</v>
      </c>
      <c r="L19" s="778">
        <f t="shared" si="2"/>
        <v>0</v>
      </c>
      <c r="M19" s="781"/>
      <c r="N19" s="781"/>
      <c r="O19" s="781"/>
      <c r="P19" s="781"/>
      <c r="Q19" s="781"/>
      <c r="R19" s="781"/>
      <c r="S19" s="781"/>
      <c r="T19" s="781"/>
      <c r="U19" s="778">
        <f t="shared" si="4"/>
        <v>0</v>
      </c>
      <c r="V19" s="778">
        <f t="shared" si="4"/>
        <v>0</v>
      </c>
      <c r="W19" s="779">
        <f>IF(Таблица2001!$J$10=0,0,(I19*1000/Таблица2001!$J$10))</f>
        <v>0</v>
      </c>
      <c r="X19" s="779">
        <f>IF(Таблица2001!$K$10=0,0,(J19*1000/Таблица2001!$K$10))</f>
        <v>0</v>
      </c>
      <c r="Y19" s="779">
        <f>IF(Таблица2001!$J$10=0,0,(M19*1000/Таблица2001!$J$10))</f>
        <v>0</v>
      </c>
      <c r="Z19" s="779">
        <f>IF(Таблица2001!$K$10=0,0,(Q19*1000/Таблица2001!$K$10))</f>
        <v>0</v>
      </c>
      <c r="AA19" s="779">
        <f>IF(Таблица2001!$J$10=0,0,(U19*1000/Таблица2001!$J$10))</f>
        <v>0</v>
      </c>
      <c r="AB19" s="779">
        <f>IF(Таблица2001!$K$10=0,0,(V19*1000/Таблица2001!$K$10))</f>
        <v>0</v>
      </c>
      <c r="AC19" s="779">
        <f t="shared" si="5"/>
        <v>0</v>
      </c>
    </row>
    <row r="20" spans="1:29" s="41" customFormat="1" x14ac:dyDescent="0.15">
      <c r="A20" s="336" t="s">
        <v>665</v>
      </c>
      <c r="B20" s="99" t="s">
        <v>197</v>
      </c>
      <c r="C20" s="355" t="s">
        <v>134</v>
      </c>
      <c r="D20" s="777" t="s">
        <v>757</v>
      </c>
      <c r="E20" s="778">
        <f t="shared" ref="E20:J20" si="10">E21+E23</f>
        <v>0</v>
      </c>
      <c r="F20" s="778">
        <f t="shared" si="10"/>
        <v>0</v>
      </c>
      <c r="G20" s="778">
        <f t="shared" si="10"/>
        <v>0</v>
      </c>
      <c r="H20" s="778">
        <f t="shared" si="10"/>
        <v>0</v>
      </c>
      <c r="I20" s="778">
        <f t="shared" si="10"/>
        <v>0</v>
      </c>
      <c r="J20" s="778">
        <f t="shared" si="10"/>
        <v>0</v>
      </c>
      <c r="K20" s="778">
        <f t="shared" si="1"/>
        <v>0</v>
      </c>
      <c r="L20" s="778">
        <f t="shared" si="2"/>
        <v>0</v>
      </c>
      <c r="M20" s="778">
        <f t="shared" ref="M20:T20" si="11">M21+M23</f>
        <v>0</v>
      </c>
      <c r="N20" s="778">
        <f t="shared" si="11"/>
        <v>0</v>
      </c>
      <c r="O20" s="778">
        <f t="shared" si="11"/>
        <v>0</v>
      </c>
      <c r="P20" s="778">
        <f t="shared" si="11"/>
        <v>0</v>
      </c>
      <c r="Q20" s="778">
        <f t="shared" si="11"/>
        <v>0</v>
      </c>
      <c r="R20" s="778">
        <f t="shared" si="11"/>
        <v>0</v>
      </c>
      <c r="S20" s="778">
        <f t="shared" si="11"/>
        <v>0</v>
      </c>
      <c r="T20" s="778">
        <f t="shared" si="11"/>
        <v>0</v>
      </c>
      <c r="U20" s="778">
        <f t="shared" si="4"/>
        <v>0</v>
      </c>
      <c r="V20" s="778">
        <f t="shared" si="4"/>
        <v>0</v>
      </c>
      <c r="W20" s="779">
        <f>IF(Таблица2001!$J$10=0,0,(I20*1000/Таблица2001!$J$10))</f>
        <v>0</v>
      </c>
      <c r="X20" s="779">
        <f>IF(Таблица2001!$K$10=0,0,(J20*1000/Таблица2001!$K$10))</f>
        <v>0</v>
      </c>
      <c r="Y20" s="779">
        <f>IF(Таблица2001!$J$10=0,0,(M20*1000/Таблица2001!$J$10))</f>
        <v>0</v>
      </c>
      <c r="Z20" s="779">
        <f>IF(Таблица2001!$K$10=0,0,(Q20*1000/Таблица2001!$K$10))</f>
        <v>0</v>
      </c>
      <c r="AA20" s="779">
        <f>IF(Таблица2001!$J$10=0,0,(U20*1000/Таблица2001!$J$10))</f>
        <v>0</v>
      </c>
      <c r="AB20" s="779">
        <f>IF(Таблица2001!$K$10=0,0,(V20*1000/Таблица2001!$K$10))</f>
        <v>0</v>
      </c>
      <c r="AC20" s="779">
        <f t="shared" si="5"/>
        <v>0</v>
      </c>
    </row>
    <row r="21" spans="1:29" s="41" customFormat="1" x14ac:dyDescent="0.15">
      <c r="A21" s="337" t="s">
        <v>282</v>
      </c>
      <c r="B21" s="506" t="s">
        <v>278</v>
      </c>
      <c r="C21" s="349" t="s">
        <v>166</v>
      </c>
      <c r="D21" s="780" t="s">
        <v>283</v>
      </c>
      <c r="E21" s="780"/>
      <c r="F21" s="780"/>
      <c r="G21" s="781"/>
      <c r="H21" s="781"/>
      <c r="I21" s="781"/>
      <c r="J21" s="781"/>
      <c r="K21" s="778">
        <f t="shared" si="1"/>
        <v>0</v>
      </c>
      <c r="L21" s="778">
        <f t="shared" si="2"/>
        <v>0</v>
      </c>
      <c r="M21" s="781"/>
      <c r="N21" s="781"/>
      <c r="O21" s="781"/>
      <c r="P21" s="781"/>
      <c r="Q21" s="781"/>
      <c r="R21" s="781"/>
      <c r="S21" s="781"/>
      <c r="T21" s="781"/>
      <c r="U21" s="778">
        <f t="shared" si="4"/>
        <v>0</v>
      </c>
      <c r="V21" s="778">
        <f t="shared" si="4"/>
        <v>0</v>
      </c>
      <c r="W21" s="779">
        <f>IF(Таблица2001!$J$10=0,0,(I21*1000/Таблица2001!$J$10))</f>
        <v>0</v>
      </c>
      <c r="X21" s="779">
        <f>IF(Таблица2001!$K$10=0,0,(J21*1000/Таблица2001!$K$10))</f>
        <v>0</v>
      </c>
      <c r="Y21" s="779">
        <f>IF(Таблица2001!$J$10=0,0,(M21*1000/Таблица2001!$J$10))</f>
        <v>0</v>
      </c>
      <c r="Z21" s="779">
        <f>IF(Таблица2001!$K$10=0,0,(Q21*1000/Таблица2001!$K$10))</f>
        <v>0</v>
      </c>
      <c r="AA21" s="779">
        <f>IF(Таблица2001!$J$10=0,0,(U21*1000/Таблица2001!$J$10))</f>
        <v>0</v>
      </c>
      <c r="AB21" s="779">
        <f>IF(Таблица2001!$K$10=0,0,(V21*1000/Таблица2001!$K$10))</f>
        <v>0</v>
      </c>
      <c r="AC21" s="779">
        <f t="shared" si="5"/>
        <v>0</v>
      </c>
    </row>
    <row r="22" spans="1:29" s="41" customFormat="1" ht="21" x14ac:dyDescent="0.15">
      <c r="A22" s="337" t="s">
        <v>666</v>
      </c>
      <c r="B22" s="508" t="s">
        <v>505</v>
      </c>
      <c r="C22" s="349" t="s">
        <v>506</v>
      </c>
      <c r="D22" s="780" t="s">
        <v>507</v>
      </c>
      <c r="E22" s="780"/>
      <c r="F22" s="780"/>
      <c r="G22" s="781"/>
      <c r="H22" s="781"/>
      <c r="I22" s="781"/>
      <c r="J22" s="781"/>
      <c r="K22" s="778">
        <f t="shared" si="1"/>
        <v>0</v>
      </c>
      <c r="L22" s="778">
        <f t="shared" si="2"/>
        <v>0</v>
      </c>
      <c r="M22" s="781"/>
      <c r="N22" s="781"/>
      <c r="O22" s="781"/>
      <c r="P22" s="781"/>
      <c r="Q22" s="781"/>
      <c r="R22" s="781"/>
      <c r="S22" s="781"/>
      <c r="T22" s="781"/>
      <c r="U22" s="778">
        <f t="shared" si="4"/>
        <v>0</v>
      </c>
      <c r="V22" s="778">
        <f t="shared" si="4"/>
        <v>0</v>
      </c>
      <c r="W22" s="779">
        <f>IF(Таблица2001!$J$10=0,0,(I22*1000/Таблица2001!$J$10))</f>
        <v>0</v>
      </c>
      <c r="X22" s="779">
        <f>IF(Таблица2001!$K$10=0,0,(J22*1000/Таблица2001!$K$10))</f>
        <v>0</v>
      </c>
      <c r="Y22" s="779">
        <f>IF(Таблица2001!$J$10=0,0,(M22*1000/Таблица2001!$J$10))</f>
        <v>0</v>
      </c>
      <c r="Z22" s="779">
        <f>IF(Таблица2001!$K$10=0,0,(Q22*1000/Таблица2001!$K$10))</f>
        <v>0</v>
      </c>
      <c r="AA22" s="779">
        <f>IF(Таблица2001!$J$10=0,0,(U22*1000/Таблица2001!$J$10))</f>
        <v>0</v>
      </c>
      <c r="AB22" s="779">
        <f>IF(Таблица2001!$K$10=0,0,(V22*1000/Таблица2001!$K$10))</f>
        <v>0</v>
      </c>
      <c r="AC22" s="779">
        <f t="shared" si="5"/>
        <v>0</v>
      </c>
    </row>
    <row r="23" spans="1:29" s="64" customFormat="1" x14ac:dyDescent="0.15">
      <c r="A23" s="337" t="s">
        <v>788</v>
      </c>
      <c r="B23" s="508" t="s">
        <v>508</v>
      </c>
      <c r="C23" s="349" t="s">
        <v>509</v>
      </c>
      <c r="D23" s="780" t="s">
        <v>510</v>
      </c>
      <c r="E23" s="780"/>
      <c r="F23" s="780"/>
      <c r="G23" s="781"/>
      <c r="H23" s="781"/>
      <c r="I23" s="781"/>
      <c r="J23" s="781"/>
      <c r="K23" s="778">
        <f t="shared" si="1"/>
        <v>0</v>
      </c>
      <c r="L23" s="778">
        <f t="shared" si="2"/>
        <v>0</v>
      </c>
      <c r="M23" s="781"/>
      <c r="N23" s="781"/>
      <c r="O23" s="781"/>
      <c r="P23" s="781"/>
      <c r="Q23" s="781"/>
      <c r="R23" s="781"/>
      <c r="S23" s="781"/>
      <c r="T23" s="781"/>
      <c r="U23" s="778">
        <f t="shared" si="4"/>
        <v>0</v>
      </c>
      <c r="V23" s="778">
        <f t="shared" si="4"/>
        <v>0</v>
      </c>
      <c r="W23" s="779">
        <f>IF(Таблица2001!$J$10=0,0,(I23*1000/Таблица2001!$J$10))</f>
        <v>0</v>
      </c>
      <c r="X23" s="779">
        <f>IF(Таблица2001!$K$10=0,0,(J23*1000/Таблица2001!$K$10))</f>
        <v>0</v>
      </c>
      <c r="Y23" s="779">
        <f>IF(Таблица2001!$J$10=0,0,(M23*1000/Таблица2001!$J$10))</f>
        <v>0</v>
      </c>
      <c r="Z23" s="779">
        <f>IF(Таблица2001!$K$10=0,0,(Q23*1000/Таблица2001!$K$10))</f>
        <v>0</v>
      </c>
      <c r="AA23" s="779">
        <f>IF(Таблица2001!$J$10=0,0,(U23*1000/Таблица2001!$J$10))</f>
        <v>0</v>
      </c>
      <c r="AB23" s="779">
        <f>IF(Таблица2001!$K$10=0,0,(V23*1000/Таблица2001!$K$10))</f>
        <v>0</v>
      </c>
      <c r="AC23" s="779">
        <f t="shared" si="5"/>
        <v>0</v>
      </c>
    </row>
    <row r="24" spans="1:29" s="41" customFormat="1" x14ac:dyDescent="0.15">
      <c r="A24" s="337" t="s">
        <v>1073</v>
      </c>
      <c r="B24" s="506" t="s">
        <v>1077</v>
      </c>
      <c r="C24" s="349" t="s">
        <v>1074</v>
      </c>
      <c r="D24" s="780" t="s">
        <v>1075</v>
      </c>
      <c r="E24" s="780"/>
      <c r="F24" s="780"/>
      <c r="G24" s="781"/>
      <c r="H24" s="778">
        <f>0</f>
        <v>0</v>
      </c>
      <c r="I24" s="781"/>
      <c r="J24" s="778">
        <f>0</f>
        <v>0</v>
      </c>
      <c r="K24" s="778">
        <f t="shared" si="1"/>
        <v>0</v>
      </c>
      <c r="L24" s="778">
        <f t="shared" si="2"/>
        <v>0</v>
      </c>
      <c r="M24" s="781"/>
      <c r="N24" s="781"/>
      <c r="O24" s="781"/>
      <c r="P24" s="781"/>
      <c r="Q24" s="778">
        <f>0</f>
        <v>0</v>
      </c>
      <c r="R24" s="778">
        <f>0</f>
        <v>0</v>
      </c>
      <c r="S24" s="781"/>
      <c r="T24" s="778">
        <f>0</f>
        <v>0</v>
      </c>
      <c r="U24" s="778">
        <f t="shared" si="4"/>
        <v>0</v>
      </c>
      <c r="V24" s="778">
        <f t="shared" si="4"/>
        <v>0</v>
      </c>
      <c r="W24" s="779">
        <f>IF(Таблица2001!$J$10=0,0,(I24*1000/Таблица2001!$J$10))</f>
        <v>0</v>
      </c>
      <c r="X24" s="779">
        <f>IF(Таблица2001!$K$10=0,0,(J24*1000/Таблица2001!$K$10))</f>
        <v>0</v>
      </c>
      <c r="Y24" s="779">
        <f>IF(Таблица2001!$J$10=0,0,(M24*1000/Таблица2001!$J$10))</f>
        <v>0</v>
      </c>
      <c r="Z24" s="779">
        <f>IF(Таблица2001!$K$10=0,0,(Q24*1000/Таблица2001!$K$10))</f>
        <v>0</v>
      </c>
      <c r="AA24" s="779">
        <f>IF(Таблица2001!$J$10=0,0,(U24*1000/Таблица2001!$J$10))</f>
        <v>0</v>
      </c>
      <c r="AB24" s="779">
        <f>IF(Таблица2001!$K$10=0,0,(V24*1000/Таблица2001!$K$10))</f>
        <v>0</v>
      </c>
      <c r="AC24" s="779">
        <f t="shared" si="5"/>
        <v>0</v>
      </c>
    </row>
    <row r="25" spans="1:29" s="41" customFormat="1" ht="21" x14ac:dyDescent="0.15">
      <c r="A25" s="336" t="s">
        <v>667</v>
      </c>
      <c r="B25" s="99" t="s">
        <v>198</v>
      </c>
      <c r="C25" s="355" t="s">
        <v>135</v>
      </c>
      <c r="D25" s="777" t="s">
        <v>25</v>
      </c>
      <c r="E25" s="778">
        <f t="shared" ref="E25:J25" si="12">E26+E28+E31+E33</f>
        <v>0</v>
      </c>
      <c r="F25" s="778">
        <f t="shared" si="12"/>
        <v>0</v>
      </c>
      <c r="G25" s="778">
        <f t="shared" si="12"/>
        <v>0</v>
      </c>
      <c r="H25" s="778">
        <f t="shared" si="12"/>
        <v>0</v>
      </c>
      <c r="I25" s="778">
        <f t="shared" si="12"/>
        <v>0</v>
      </c>
      <c r="J25" s="778">
        <f t="shared" si="12"/>
        <v>0</v>
      </c>
      <c r="K25" s="778">
        <f t="shared" si="1"/>
        <v>0</v>
      </c>
      <c r="L25" s="778">
        <f t="shared" si="2"/>
        <v>0</v>
      </c>
      <c r="M25" s="778">
        <f t="shared" ref="M25:T25" si="13">M26+M28+M31+M33</f>
        <v>0</v>
      </c>
      <c r="N25" s="778">
        <f t="shared" si="13"/>
        <v>0</v>
      </c>
      <c r="O25" s="778">
        <f t="shared" si="13"/>
        <v>0</v>
      </c>
      <c r="P25" s="778">
        <f t="shared" si="13"/>
        <v>0</v>
      </c>
      <c r="Q25" s="778">
        <f t="shared" si="13"/>
        <v>0</v>
      </c>
      <c r="R25" s="778">
        <f t="shared" si="13"/>
        <v>0</v>
      </c>
      <c r="S25" s="778">
        <f t="shared" si="13"/>
        <v>0</v>
      </c>
      <c r="T25" s="778">
        <f t="shared" si="13"/>
        <v>0</v>
      </c>
      <c r="U25" s="778">
        <f t="shared" si="4"/>
        <v>0</v>
      </c>
      <c r="V25" s="778">
        <f t="shared" si="4"/>
        <v>0</v>
      </c>
      <c r="W25" s="779">
        <f>IF(Таблица2001!$J$10=0,0,(I25*1000/Таблица2001!$J$10))</f>
        <v>0</v>
      </c>
      <c r="X25" s="779">
        <f>IF(Таблица2001!$K$10=0,0,(J25*1000/Таблица2001!$K$10))</f>
        <v>0</v>
      </c>
      <c r="Y25" s="779">
        <f>IF(Таблица2001!$J$10=0,0,(M25*1000/Таблица2001!$J$10))</f>
        <v>0</v>
      </c>
      <c r="Z25" s="779">
        <f>IF(Таблица2001!$K$10=0,0,(Q25*1000/Таблица2001!$K$10))</f>
        <v>0</v>
      </c>
      <c r="AA25" s="779">
        <f>IF(Таблица2001!$J$10=0,0,(U25*1000/Таблица2001!$J$10))</f>
        <v>0</v>
      </c>
      <c r="AB25" s="779">
        <f>IF(Таблица2001!$K$10=0,0,(V25*1000/Таблица2001!$K$10))</f>
        <v>0</v>
      </c>
      <c r="AC25" s="779">
        <f t="shared" si="5"/>
        <v>0</v>
      </c>
    </row>
    <row r="26" spans="1:29" s="41" customFormat="1" x14ac:dyDescent="0.15">
      <c r="A26" s="337" t="s">
        <v>668</v>
      </c>
      <c r="B26" s="508" t="s">
        <v>199</v>
      </c>
      <c r="C26" s="349" t="s">
        <v>65</v>
      </c>
      <c r="D26" s="780" t="s">
        <v>26</v>
      </c>
      <c r="E26" s="780"/>
      <c r="F26" s="780"/>
      <c r="G26" s="781"/>
      <c r="H26" s="781"/>
      <c r="I26" s="781"/>
      <c r="J26" s="781"/>
      <c r="K26" s="778">
        <f t="shared" si="1"/>
        <v>0</v>
      </c>
      <c r="L26" s="778">
        <f t="shared" si="2"/>
        <v>0</v>
      </c>
      <c r="M26" s="781"/>
      <c r="N26" s="781"/>
      <c r="O26" s="781"/>
      <c r="P26" s="781"/>
      <c r="Q26" s="781"/>
      <c r="R26" s="781"/>
      <c r="S26" s="781"/>
      <c r="T26" s="781"/>
      <c r="U26" s="778">
        <f t="shared" si="4"/>
        <v>0</v>
      </c>
      <c r="V26" s="778">
        <f t="shared" si="4"/>
        <v>0</v>
      </c>
      <c r="W26" s="779">
        <f>IF(Таблица2001!$J$10=0,0,(I26*1000/Таблица2001!$J$10))</f>
        <v>0</v>
      </c>
      <c r="X26" s="779">
        <f>IF(Таблица2001!$K$10=0,0,(J26*1000/Таблица2001!$K$10))</f>
        <v>0</v>
      </c>
      <c r="Y26" s="779">
        <f>IF(Таблица2001!$J$10=0,0,(M26*1000/Таблица2001!$J$10))</f>
        <v>0</v>
      </c>
      <c r="Z26" s="779">
        <f>IF(Таблица2001!$K$10=0,0,(Q26*1000/Таблица2001!$K$10))</f>
        <v>0</v>
      </c>
      <c r="AA26" s="779">
        <f>IF(Таблица2001!$J$10=0,0,(U26*1000/Таблица2001!$J$10))</f>
        <v>0</v>
      </c>
      <c r="AB26" s="779">
        <f>IF(Таблица2001!$K$10=0,0,(V26*1000/Таблица2001!$K$10))</f>
        <v>0</v>
      </c>
      <c r="AC26" s="779">
        <f t="shared" si="5"/>
        <v>0</v>
      </c>
    </row>
    <row r="27" spans="1:29" s="41" customFormat="1" x14ac:dyDescent="0.15">
      <c r="A27" s="337" t="s">
        <v>669</v>
      </c>
      <c r="B27" s="506" t="s">
        <v>511</v>
      </c>
      <c r="C27" s="349" t="s">
        <v>512</v>
      </c>
      <c r="D27" s="780" t="s">
        <v>513</v>
      </c>
      <c r="E27" s="780"/>
      <c r="F27" s="780"/>
      <c r="G27" s="781"/>
      <c r="H27" s="781"/>
      <c r="I27" s="781"/>
      <c r="J27" s="781"/>
      <c r="K27" s="778">
        <f t="shared" si="1"/>
        <v>0</v>
      </c>
      <c r="L27" s="778">
        <f t="shared" si="2"/>
        <v>0</v>
      </c>
      <c r="M27" s="781"/>
      <c r="N27" s="781"/>
      <c r="O27" s="781"/>
      <c r="P27" s="781"/>
      <c r="Q27" s="781"/>
      <c r="R27" s="781"/>
      <c r="S27" s="781"/>
      <c r="T27" s="781"/>
      <c r="U27" s="778">
        <f t="shared" si="4"/>
        <v>0</v>
      </c>
      <c r="V27" s="778">
        <f t="shared" si="4"/>
        <v>0</v>
      </c>
      <c r="W27" s="779">
        <f>IF(Таблица2001!$J$10=0,0,(I27*1000/Таблица2001!$J$10))</f>
        <v>0</v>
      </c>
      <c r="X27" s="779">
        <f>IF(Таблица2001!$K$10=0,0,(J27*1000/Таблица2001!$K$10))</f>
        <v>0</v>
      </c>
      <c r="Y27" s="779">
        <f>IF(Таблица2001!$J$10=0,0,(M27*1000/Таблица2001!$J$10))</f>
        <v>0</v>
      </c>
      <c r="Z27" s="779">
        <f>IF(Таблица2001!$K$10=0,0,(Q27*1000/Таблица2001!$K$10))</f>
        <v>0</v>
      </c>
      <c r="AA27" s="779">
        <f>IF(Таблица2001!$J$10=0,0,(U27*1000/Таблица2001!$J$10))</f>
        <v>0</v>
      </c>
      <c r="AB27" s="779">
        <f>IF(Таблица2001!$K$10=0,0,(V27*1000/Таблица2001!$K$10))</f>
        <v>0</v>
      </c>
      <c r="AC27" s="779">
        <f t="shared" si="5"/>
        <v>0</v>
      </c>
    </row>
    <row r="28" spans="1:29" s="41" customFormat="1" ht="21" x14ac:dyDescent="0.15">
      <c r="A28" s="337" t="s">
        <v>670</v>
      </c>
      <c r="B28" s="506" t="s">
        <v>200</v>
      </c>
      <c r="C28" s="349" t="s">
        <v>66</v>
      </c>
      <c r="D28" s="780" t="s">
        <v>623</v>
      </c>
      <c r="E28" s="780"/>
      <c r="F28" s="780"/>
      <c r="G28" s="781"/>
      <c r="H28" s="781"/>
      <c r="I28" s="781"/>
      <c r="J28" s="781"/>
      <c r="K28" s="778">
        <f t="shared" si="1"/>
        <v>0</v>
      </c>
      <c r="L28" s="778">
        <f t="shared" si="2"/>
        <v>0</v>
      </c>
      <c r="M28" s="781"/>
      <c r="N28" s="781"/>
      <c r="O28" s="781"/>
      <c r="P28" s="781"/>
      <c r="Q28" s="781"/>
      <c r="R28" s="781"/>
      <c r="S28" s="781"/>
      <c r="T28" s="781"/>
      <c r="U28" s="778">
        <f t="shared" si="4"/>
        <v>0</v>
      </c>
      <c r="V28" s="778">
        <f t="shared" si="4"/>
        <v>0</v>
      </c>
      <c r="W28" s="779">
        <f>IF(Таблица2001!$J$10=0,0,(I28*1000/Таблица2001!$J$10))</f>
        <v>0</v>
      </c>
      <c r="X28" s="779">
        <f>IF(Таблица2001!$K$10=0,0,(J28*1000/Таблица2001!$K$10))</f>
        <v>0</v>
      </c>
      <c r="Y28" s="779">
        <f>IF(Таблица2001!$J$10=0,0,(M28*1000/Таблица2001!$J$10))</f>
        <v>0</v>
      </c>
      <c r="Z28" s="779">
        <f>IF(Таблица2001!$K$10=0,0,(Q28*1000/Таблица2001!$K$10))</f>
        <v>0</v>
      </c>
      <c r="AA28" s="779">
        <f>IF(Таблица2001!$J$10=0,0,(U28*1000/Таблица2001!$J$10))</f>
        <v>0</v>
      </c>
      <c r="AB28" s="779">
        <f>IF(Таблица2001!$K$10=0,0,(V28*1000/Таблица2001!$K$10))</f>
        <v>0</v>
      </c>
      <c r="AC28" s="779">
        <f t="shared" si="5"/>
        <v>0</v>
      </c>
    </row>
    <row r="29" spans="1:29" s="64" customFormat="1" x14ac:dyDescent="0.15">
      <c r="A29" s="337" t="s">
        <v>1738</v>
      </c>
      <c r="B29" s="506" t="s">
        <v>201</v>
      </c>
      <c r="C29" s="349" t="s">
        <v>67</v>
      </c>
      <c r="D29" s="780" t="s">
        <v>758</v>
      </c>
      <c r="E29" s="780"/>
      <c r="F29" s="780"/>
      <c r="G29" s="781"/>
      <c r="H29" s="781"/>
      <c r="I29" s="781"/>
      <c r="J29" s="781"/>
      <c r="K29" s="778">
        <f t="shared" si="1"/>
        <v>0</v>
      </c>
      <c r="L29" s="778">
        <f t="shared" si="2"/>
        <v>0</v>
      </c>
      <c r="M29" s="781"/>
      <c r="N29" s="781"/>
      <c r="O29" s="781"/>
      <c r="P29" s="781"/>
      <c r="Q29" s="781"/>
      <c r="R29" s="781"/>
      <c r="S29" s="781"/>
      <c r="T29" s="781"/>
      <c r="U29" s="778">
        <f t="shared" si="4"/>
        <v>0</v>
      </c>
      <c r="V29" s="778">
        <f t="shared" si="4"/>
        <v>0</v>
      </c>
      <c r="W29" s="779">
        <f>IF(Таблица2001!$J$10=0,0,(I29*1000/Таблица2001!$J$10))</f>
        <v>0</v>
      </c>
      <c r="X29" s="779">
        <f>IF(Таблица2001!$K$10=0,0,(J29*1000/Таблица2001!$K$10))</f>
        <v>0</v>
      </c>
      <c r="Y29" s="779">
        <f>IF(Таблица2001!$J$10=0,0,(M29*1000/Таблица2001!$J$10))</f>
        <v>0</v>
      </c>
      <c r="Z29" s="779">
        <f>IF(Таблица2001!$K$10=0,0,(Q29*1000/Таблица2001!$K$10))</f>
        <v>0</v>
      </c>
      <c r="AA29" s="779">
        <f>IF(Таблица2001!$J$10=0,0,(U29*1000/Таблица2001!$J$10))</f>
        <v>0</v>
      </c>
      <c r="AB29" s="779">
        <f>IF(Таблица2001!$K$10=0,0,(V29*1000/Таблица2001!$K$10))</f>
        <v>0</v>
      </c>
      <c r="AC29" s="779">
        <f t="shared" si="5"/>
        <v>0</v>
      </c>
    </row>
    <row r="30" spans="1:29" s="64" customFormat="1" x14ac:dyDescent="0.15">
      <c r="A30" s="698" t="s">
        <v>1741</v>
      </c>
      <c r="B30" s="314" t="s">
        <v>1739</v>
      </c>
      <c r="C30" s="696" t="s">
        <v>1740</v>
      </c>
      <c r="D30" s="780" t="s">
        <v>1742</v>
      </c>
      <c r="E30" s="780"/>
      <c r="F30" s="780"/>
      <c r="G30" s="781"/>
      <c r="H30" s="781"/>
      <c r="I30" s="781"/>
      <c r="J30" s="781"/>
      <c r="K30" s="778">
        <f t="shared" si="1"/>
        <v>0</v>
      </c>
      <c r="L30" s="778">
        <f t="shared" si="2"/>
        <v>0</v>
      </c>
      <c r="M30" s="781"/>
      <c r="N30" s="781"/>
      <c r="O30" s="781"/>
      <c r="P30" s="781"/>
      <c r="Q30" s="781"/>
      <c r="R30" s="781"/>
      <c r="S30" s="781"/>
      <c r="T30" s="781"/>
      <c r="U30" s="778">
        <f t="shared" si="4"/>
        <v>0</v>
      </c>
      <c r="V30" s="778">
        <f t="shared" si="4"/>
        <v>0</v>
      </c>
      <c r="W30" s="779">
        <f>IF(Таблица2001!$J$10=0,0,(I30*1000/Таблица2001!$J$10))</f>
        <v>0</v>
      </c>
      <c r="X30" s="779">
        <f>IF(Таблица2001!$K$10=0,0,(J30*1000/Таблица2001!$K$10))</f>
        <v>0</v>
      </c>
      <c r="Y30" s="779">
        <f>IF(Таблица2001!$J$10=0,0,(M30*1000/Таблица2001!$J$10))</f>
        <v>0</v>
      </c>
      <c r="Z30" s="779">
        <f>IF(Таблица2001!$K$10=0,0,(Q30*1000/Таблица2001!$K$10))</f>
        <v>0</v>
      </c>
      <c r="AA30" s="779">
        <f>IF(Таблица2001!$J$10=0,0,(U30*1000/Таблица2001!$J$10))</f>
        <v>0</v>
      </c>
      <c r="AB30" s="779">
        <f>IF(Таблица2001!$K$10=0,0,(V30*1000/Таблица2001!$K$10))</f>
        <v>0</v>
      </c>
      <c r="AC30" s="779">
        <f t="shared" si="5"/>
        <v>0</v>
      </c>
    </row>
    <row r="31" spans="1:29" s="41" customFormat="1" x14ac:dyDescent="0.15">
      <c r="A31" s="337" t="s">
        <v>671</v>
      </c>
      <c r="B31" s="506" t="s">
        <v>202</v>
      </c>
      <c r="C31" s="349" t="s">
        <v>68</v>
      </c>
      <c r="D31" s="780" t="s">
        <v>27</v>
      </c>
      <c r="E31" s="780"/>
      <c r="F31" s="780"/>
      <c r="G31" s="781"/>
      <c r="H31" s="781"/>
      <c r="I31" s="781"/>
      <c r="J31" s="781"/>
      <c r="K31" s="778">
        <f t="shared" si="1"/>
        <v>0</v>
      </c>
      <c r="L31" s="778">
        <f t="shared" si="2"/>
        <v>0</v>
      </c>
      <c r="M31" s="781"/>
      <c r="N31" s="781"/>
      <c r="O31" s="781"/>
      <c r="P31" s="781"/>
      <c r="Q31" s="781"/>
      <c r="R31" s="781"/>
      <c r="S31" s="781"/>
      <c r="T31" s="781"/>
      <c r="U31" s="778">
        <f t="shared" si="4"/>
        <v>0</v>
      </c>
      <c r="V31" s="778">
        <f t="shared" si="4"/>
        <v>0</v>
      </c>
      <c r="W31" s="779">
        <f>IF(Таблица2001!$J$10=0,0,(I31*1000/Таблица2001!$J$10))</f>
        <v>0</v>
      </c>
      <c r="X31" s="779">
        <f>IF(Таблица2001!$K$10=0,0,(J31*1000/Таблица2001!$K$10))</f>
        <v>0</v>
      </c>
      <c r="Y31" s="779">
        <f>IF(Таблица2001!$J$10=0,0,(M31*1000/Таблица2001!$J$10))</f>
        <v>0</v>
      </c>
      <c r="Z31" s="779">
        <f>IF(Таблица2001!$K$10=0,0,(Q31*1000/Таблица2001!$K$10))</f>
        <v>0</v>
      </c>
      <c r="AA31" s="779">
        <f>IF(Таблица2001!$J$10=0,0,(U31*1000/Таблица2001!$J$10))</f>
        <v>0</v>
      </c>
      <c r="AB31" s="779">
        <f>IF(Таблица2001!$K$10=0,0,(V31*1000/Таблица2001!$K$10))</f>
        <v>0</v>
      </c>
      <c r="AC31" s="779">
        <f t="shared" si="5"/>
        <v>0</v>
      </c>
    </row>
    <row r="32" spans="1:29" s="41" customFormat="1" ht="31.5" x14ac:dyDescent="0.15">
      <c r="A32" s="698" t="s">
        <v>1807</v>
      </c>
      <c r="B32" s="506" t="s">
        <v>1743</v>
      </c>
      <c r="C32" s="696" t="s">
        <v>1744</v>
      </c>
      <c r="D32" s="780" t="s">
        <v>1745</v>
      </c>
      <c r="E32" s="780"/>
      <c r="F32" s="780"/>
      <c r="G32" s="781"/>
      <c r="H32" s="781"/>
      <c r="I32" s="781"/>
      <c r="J32" s="781"/>
      <c r="K32" s="778">
        <f t="shared" si="1"/>
        <v>0</v>
      </c>
      <c r="L32" s="778">
        <f t="shared" si="2"/>
        <v>0</v>
      </c>
      <c r="M32" s="781"/>
      <c r="N32" s="781"/>
      <c r="O32" s="781"/>
      <c r="P32" s="781"/>
      <c r="Q32" s="781"/>
      <c r="R32" s="781"/>
      <c r="S32" s="781"/>
      <c r="T32" s="781"/>
      <c r="U32" s="778">
        <f t="shared" si="4"/>
        <v>0</v>
      </c>
      <c r="V32" s="778">
        <f t="shared" si="4"/>
        <v>0</v>
      </c>
      <c r="W32" s="779">
        <f>IF(Таблица2001!$J$10=0,0,(I32*1000/Таблица2001!$J$10))</f>
        <v>0</v>
      </c>
      <c r="X32" s="779">
        <f>IF(Таблица2001!$K$10=0,0,(J32*1000/Таблица2001!$K$10))</f>
        <v>0</v>
      </c>
      <c r="Y32" s="779">
        <f>IF(Таблица2001!$J$10=0,0,(M32*1000/Таблица2001!$J$10))</f>
        <v>0</v>
      </c>
      <c r="Z32" s="779">
        <f>IF(Таблица2001!$K$10=0,0,(Q32*1000/Таблица2001!$K$10))</f>
        <v>0</v>
      </c>
      <c r="AA32" s="779">
        <f>IF(Таблица2001!$J$10=0,0,(U32*1000/Таблица2001!$J$10))</f>
        <v>0</v>
      </c>
      <c r="AB32" s="779">
        <f>IF(Таблица2001!$K$10=0,0,(V32*1000/Таблица2001!$K$10))</f>
        <v>0</v>
      </c>
      <c r="AC32" s="779">
        <f t="shared" si="5"/>
        <v>0</v>
      </c>
    </row>
    <row r="33" spans="1:29" s="41" customFormat="1" x14ac:dyDescent="0.15">
      <c r="A33" s="337" t="s">
        <v>1433</v>
      </c>
      <c r="B33" s="506" t="s">
        <v>1434</v>
      </c>
      <c r="C33" s="349" t="s">
        <v>1435</v>
      </c>
      <c r="D33" s="780"/>
      <c r="E33" s="780"/>
      <c r="F33" s="780"/>
      <c r="G33" s="781"/>
      <c r="H33" s="781"/>
      <c r="I33" s="781"/>
      <c r="J33" s="781"/>
      <c r="K33" s="778">
        <f t="shared" si="1"/>
        <v>0</v>
      </c>
      <c r="L33" s="778">
        <f t="shared" si="2"/>
        <v>0</v>
      </c>
      <c r="M33" s="781"/>
      <c r="N33" s="781"/>
      <c r="O33" s="781"/>
      <c r="P33" s="781"/>
      <c r="Q33" s="781"/>
      <c r="R33" s="781"/>
      <c r="S33" s="781"/>
      <c r="T33" s="781"/>
      <c r="U33" s="778">
        <f t="shared" si="4"/>
        <v>0</v>
      </c>
      <c r="V33" s="778">
        <f t="shared" si="4"/>
        <v>0</v>
      </c>
      <c r="W33" s="779">
        <f>IF(Таблица2001!$J$10=0,0,(I33*1000/Таблица2001!$J$10))</f>
        <v>0</v>
      </c>
      <c r="X33" s="779">
        <f>IF(Таблица2001!$K$10=0,0,(J33*1000/Таблица2001!$K$10))</f>
        <v>0</v>
      </c>
      <c r="Y33" s="779">
        <f>IF(Таблица2001!$J$10=0,0,(M33*1000/Таблица2001!$J$10))</f>
        <v>0</v>
      </c>
      <c r="Z33" s="779">
        <f>IF(Таблица2001!$K$10=0,0,(Q33*1000/Таблица2001!$K$10))</f>
        <v>0</v>
      </c>
      <c r="AA33" s="779">
        <f>IF(Таблица2001!$J$10=0,0,(U33*1000/Таблица2001!$J$10))</f>
        <v>0</v>
      </c>
      <c r="AB33" s="779">
        <f>IF(Таблица2001!$K$10=0,0,(V33*1000/Таблица2001!$K$10))</f>
        <v>0</v>
      </c>
      <c r="AC33" s="779">
        <f t="shared" si="5"/>
        <v>0</v>
      </c>
    </row>
    <row r="34" spans="1:29" s="41" customFormat="1" ht="21" x14ac:dyDescent="0.15">
      <c r="A34" s="336" t="s">
        <v>672</v>
      </c>
      <c r="B34" s="99" t="s">
        <v>203</v>
      </c>
      <c r="C34" s="355" t="s">
        <v>69</v>
      </c>
      <c r="D34" s="777" t="s">
        <v>759</v>
      </c>
      <c r="E34" s="778">
        <f t="shared" ref="E34:J34" si="14">E35+E43+E53+E61+E54+E55+E56+E57+E58+E63+E64+E65+E66+E67+E60+E68</f>
        <v>0</v>
      </c>
      <c r="F34" s="778">
        <f t="shared" si="14"/>
        <v>0</v>
      </c>
      <c r="G34" s="778">
        <f>G35+G43+G53+G61+G54+G55+G56+G57+G58+G63+G64+G65+G66+G67+G60+G68+G59</f>
        <v>0</v>
      </c>
      <c r="H34" s="778">
        <f t="shared" ref="H34:J34" si="15">H35+H43+H53+H61+H54+H55+H56+H57+H58+H63+H64+H65+H66+H67+H60+H68+H59</f>
        <v>0</v>
      </c>
      <c r="I34" s="778">
        <f t="shared" si="15"/>
        <v>0</v>
      </c>
      <c r="J34" s="778">
        <f t="shared" si="15"/>
        <v>0</v>
      </c>
      <c r="K34" s="778">
        <f t="shared" si="1"/>
        <v>0</v>
      </c>
      <c r="L34" s="778">
        <f t="shared" si="2"/>
        <v>0</v>
      </c>
      <c r="M34" s="778">
        <f>M35+M43+M53+M61+M54+M55+M56+M57+M58+M63+M64+M65+M66+M67+M60+M68+M59</f>
        <v>0</v>
      </c>
      <c r="N34" s="778">
        <f t="shared" ref="N34:T34" si="16">N35+N43+N53+N61+N54+N55+N56+N57+N58+N63+N64+N65+N66+N67+N60+N68+N59</f>
        <v>0</v>
      </c>
      <c r="O34" s="778">
        <f t="shared" si="16"/>
        <v>0</v>
      </c>
      <c r="P34" s="778">
        <f t="shared" si="16"/>
        <v>0</v>
      </c>
      <c r="Q34" s="778">
        <f t="shared" si="16"/>
        <v>0</v>
      </c>
      <c r="R34" s="778">
        <f t="shared" si="16"/>
        <v>0</v>
      </c>
      <c r="S34" s="778">
        <f t="shared" si="16"/>
        <v>0</v>
      </c>
      <c r="T34" s="778">
        <f t="shared" si="16"/>
        <v>0</v>
      </c>
      <c r="U34" s="778">
        <f t="shared" si="4"/>
        <v>0</v>
      </c>
      <c r="V34" s="778">
        <f t="shared" si="4"/>
        <v>0</v>
      </c>
      <c r="W34" s="779">
        <f>IF(Таблица2001!$J$10=0,0,(I34*1000/Таблица2001!$J$10))</f>
        <v>0</v>
      </c>
      <c r="X34" s="779">
        <f>IF(Таблица2001!$K$10=0,0,(J34*1000/Таблица2001!$K$10))</f>
        <v>0</v>
      </c>
      <c r="Y34" s="779">
        <f>IF(Таблица2001!$J$10=0,0,(M34*1000/Таблица2001!$J$10))</f>
        <v>0</v>
      </c>
      <c r="Z34" s="779">
        <f>IF(Таблица2001!$K$10=0,0,(Q34*1000/Таблица2001!$K$10))</f>
        <v>0</v>
      </c>
      <c r="AA34" s="779">
        <f>IF(Таблица2001!$J$10=0,0,(U34*1000/Таблица2001!$J$10))</f>
        <v>0</v>
      </c>
      <c r="AB34" s="779">
        <f>IF(Таблица2001!$K$10=0,0,(V34*1000/Таблица2001!$K$10))</f>
        <v>0</v>
      </c>
      <c r="AC34" s="779">
        <f t="shared" si="5"/>
        <v>0</v>
      </c>
    </row>
    <row r="35" spans="1:29" s="41" customFormat="1" x14ac:dyDescent="0.15">
      <c r="A35" s="337" t="s">
        <v>638</v>
      </c>
      <c r="B35" s="506" t="s">
        <v>204</v>
      </c>
      <c r="C35" s="356" t="s">
        <v>70</v>
      </c>
      <c r="D35" s="780" t="s">
        <v>603</v>
      </c>
      <c r="E35" s="781">
        <f t="shared" ref="E35:J35" si="17">E36+E37+E38+E39+E40+E41+E42</f>
        <v>0</v>
      </c>
      <c r="F35" s="781">
        <f t="shared" si="17"/>
        <v>0</v>
      </c>
      <c r="G35" s="781">
        <f t="shared" si="17"/>
        <v>0</v>
      </c>
      <c r="H35" s="781">
        <f t="shared" si="17"/>
        <v>0</v>
      </c>
      <c r="I35" s="781">
        <f t="shared" si="17"/>
        <v>0</v>
      </c>
      <c r="J35" s="781">
        <f t="shared" si="17"/>
        <v>0</v>
      </c>
      <c r="K35" s="778">
        <f t="shared" si="1"/>
        <v>0</v>
      </c>
      <c r="L35" s="778">
        <f t="shared" si="2"/>
        <v>0</v>
      </c>
      <c r="M35" s="781">
        <f t="shared" ref="M35:T35" si="18">M36+M37+M38+M39+M40+M41+M42</f>
        <v>0</v>
      </c>
      <c r="N35" s="781">
        <f t="shared" si="18"/>
        <v>0</v>
      </c>
      <c r="O35" s="781">
        <f t="shared" si="18"/>
        <v>0</v>
      </c>
      <c r="P35" s="781">
        <f t="shared" si="18"/>
        <v>0</v>
      </c>
      <c r="Q35" s="781">
        <f t="shared" si="18"/>
        <v>0</v>
      </c>
      <c r="R35" s="781">
        <f t="shared" si="18"/>
        <v>0</v>
      </c>
      <c r="S35" s="781">
        <f t="shared" si="18"/>
        <v>0</v>
      </c>
      <c r="T35" s="781">
        <f t="shared" si="18"/>
        <v>0</v>
      </c>
      <c r="U35" s="778">
        <f t="shared" si="4"/>
        <v>0</v>
      </c>
      <c r="V35" s="778">
        <f t="shared" si="4"/>
        <v>0</v>
      </c>
      <c r="W35" s="779">
        <f>IF(Таблица2001!$J$10=0,0,(I35*1000/Таблица2001!$J$10))</f>
        <v>0</v>
      </c>
      <c r="X35" s="779">
        <f>IF(Таблица2001!$K$10=0,0,(J35*1000/Таблица2001!$K$10))</f>
        <v>0</v>
      </c>
      <c r="Y35" s="779">
        <f>IF(Таблица2001!$J$10=0,0,(M35*1000/Таблица2001!$J$10))</f>
        <v>0</v>
      </c>
      <c r="Z35" s="779">
        <f>IF(Таблица2001!$K$10=0,0,(Q35*1000/Таблица2001!$K$10))</f>
        <v>0</v>
      </c>
      <c r="AA35" s="779">
        <f>IF(Таблица2001!$J$10=0,0,(U35*1000/Таблица2001!$J$10))</f>
        <v>0</v>
      </c>
      <c r="AB35" s="779">
        <f>IF(Таблица2001!$K$10=0,0,(V35*1000/Таблица2001!$K$10))</f>
        <v>0</v>
      </c>
      <c r="AC35" s="779">
        <f t="shared" si="5"/>
        <v>0</v>
      </c>
    </row>
    <row r="36" spans="1:29" s="41" customFormat="1" x14ac:dyDescent="0.15">
      <c r="A36" s="337" t="s">
        <v>847</v>
      </c>
      <c r="B36" s="506" t="s">
        <v>285</v>
      </c>
      <c r="C36" s="356" t="s">
        <v>287</v>
      </c>
      <c r="D36" s="780" t="s">
        <v>848</v>
      </c>
      <c r="E36" s="780"/>
      <c r="F36" s="780"/>
      <c r="G36" s="781"/>
      <c r="H36" s="781"/>
      <c r="I36" s="781"/>
      <c r="J36" s="781"/>
      <c r="K36" s="778">
        <f t="shared" si="1"/>
        <v>0</v>
      </c>
      <c r="L36" s="778">
        <f t="shared" si="2"/>
        <v>0</v>
      </c>
      <c r="M36" s="781"/>
      <c r="N36" s="781"/>
      <c r="O36" s="781"/>
      <c r="P36" s="781"/>
      <c r="Q36" s="781"/>
      <c r="R36" s="781"/>
      <c r="S36" s="781"/>
      <c r="T36" s="781"/>
      <c r="U36" s="778">
        <f t="shared" si="4"/>
        <v>0</v>
      </c>
      <c r="V36" s="778">
        <f t="shared" si="4"/>
        <v>0</v>
      </c>
      <c r="W36" s="779">
        <f>IF(Таблица2001!$J$10=0,0,(I36*1000/Таблица2001!$J$10))</f>
        <v>0</v>
      </c>
      <c r="X36" s="779">
        <f>IF(Таблица2001!$K$10=0,0,(J36*1000/Таблица2001!$K$10))</f>
        <v>0</v>
      </c>
      <c r="Y36" s="779">
        <f>IF(Таблица2001!$J$10=0,0,(M36*1000/Таблица2001!$J$10))</f>
        <v>0</v>
      </c>
      <c r="Z36" s="779">
        <f>IF(Таблица2001!$K$10=0,0,(Q36*1000/Таблица2001!$K$10))</f>
        <v>0</v>
      </c>
      <c r="AA36" s="779">
        <f>IF(Таблица2001!$J$10=0,0,(U36*1000/Таблица2001!$J$10))</f>
        <v>0</v>
      </c>
      <c r="AB36" s="779">
        <f>IF(Таблица2001!$K$10=0,0,(V36*1000/Таблица2001!$K$10))</f>
        <v>0</v>
      </c>
      <c r="AC36" s="779">
        <f t="shared" si="5"/>
        <v>0</v>
      </c>
    </row>
    <row r="37" spans="1:29" s="41" customFormat="1" x14ac:dyDescent="0.15">
      <c r="A37" s="337" t="s">
        <v>849</v>
      </c>
      <c r="B37" s="506" t="s">
        <v>286</v>
      </c>
      <c r="C37" s="356" t="s">
        <v>288</v>
      </c>
      <c r="D37" s="780" t="s">
        <v>852</v>
      </c>
      <c r="E37" s="780"/>
      <c r="F37" s="780"/>
      <c r="G37" s="781"/>
      <c r="H37" s="781"/>
      <c r="I37" s="781"/>
      <c r="J37" s="781"/>
      <c r="K37" s="778">
        <f t="shared" si="1"/>
        <v>0</v>
      </c>
      <c r="L37" s="778">
        <f t="shared" si="2"/>
        <v>0</v>
      </c>
      <c r="M37" s="781"/>
      <c r="N37" s="781"/>
      <c r="O37" s="781"/>
      <c r="P37" s="781"/>
      <c r="Q37" s="781"/>
      <c r="R37" s="781"/>
      <c r="S37" s="781"/>
      <c r="T37" s="781"/>
      <c r="U37" s="778">
        <f t="shared" si="4"/>
        <v>0</v>
      </c>
      <c r="V37" s="778">
        <f t="shared" si="4"/>
        <v>0</v>
      </c>
      <c r="W37" s="779">
        <f>IF(Таблица2001!$J$10=0,0,(I37*1000/Таблица2001!$J$10))</f>
        <v>0</v>
      </c>
      <c r="X37" s="779">
        <f>IF(Таблица2001!$K$10=0,0,(J37*1000/Таблица2001!$K$10))</f>
        <v>0</v>
      </c>
      <c r="Y37" s="779">
        <f>IF(Таблица2001!$J$10=0,0,(M37*1000/Таблица2001!$J$10))</f>
        <v>0</v>
      </c>
      <c r="Z37" s="779">
        <f>IF(Таблица2001!$K$10=0,0,(Q37*1000/Таблица2001!$K$10))</f>
        <v>0</v>
      </c>
      <c r="AA37" s="779">
        <f>IF(Таблица2001!$J$10=0,0,(U37*1000/Таблица2001!$J$10))</f>
        <v>0</v>
      </c>
      <c r="AB37" s="779">
        <f>IF(Таблица2001!$K$10=0,0,(V37*1000/Таблица2001!$K$10))</f>
        <v>0</v>
      </c>
      <c r="AC37" s="779">
        <f t="shared" si="5"/>
        <v>0</v>
      </c>
    </row>
    <row r="38" spans="1:29" s="41" customFormat="1" ht="21" x14ac:dyDescent="0.15">
      <c r="A38" s="337" t="s">
        <v>850</v>
      </c>
      <c r="B38" s="506" t="s">
        <v>605</v>
      </c>
      <c r="C38" s="356" t="s">
        <v>606</v>
      </c>
      <c r="D38" s="780" t="s">
        <v>853</v>
      </c>
      <c r="E38" s="780"/>
      <c r="F38" s="780"/>
      <c r="G38" s="781"/>
      <c r="H38" s="781"/>
      <c r="I38" s="781"/>
      <c r="J38" s="781"/>
      <c r="K38" s="778">
        <f t="shared" si="1"/>
        <v>0</v>
      </c>
      <c r="L38" s="778">
        <f t="shared" si="2"/>
        <v>0</v>
      </c>
      <c r="M38" s="781"/>
      <c r="N38" s="781"/>
      <c r="O38" s="781"/>
      <c r="P38" s="781"/>
      <c r="Q38" s="781"/>
      <c r="R38" s="781"/>
      <c r="S38" s="781"/>
      <c r="T38" s="781"/>
      <c r="U38" s="778">
        <f t="shared" si="4"/>
        <v>0</v>
      </c>
      <c r="V38" s="778">
        <f t="shared" si="4"/>
        <v>0</v>
      </c>
      <c r="W38" s="779">
        <f>IF(Таблица2001!$J$10=0,0,(I38*1000/Таблица2001!$J$10))</f>
        <v>0</v>
      </c>
      <c r="X38" s="779">
        <f>IF(Таблица2001!$K$10=0,0,(J38*1000/Таблица2001!$K$10))</f>
        <v>0</v>
      </c>
      <c r="Y38" s="779">
        <f>IF(Таблица2001!$J$10=0,0,(M38*1000/Таблица2001!$J$10))</f>
        <v>0</v>
      </c>
      <c r="Z38" s="779">
        <f>IF(Таблица2001!$K$10=0,0,(Q38*1000/Таблица2001!$K$10))</f>
        <v>0</v>
      </c>
      <c r="AA38" s="779">
        <f>IF(Таблица2001!$J$10=0,0,(U38*1000/Таблица2001!$J$10))</f>
        <v>0</v>
      </c>
      <c r="AB38" s="779">
        <f>IF(Таблица2001!$K$10=0,0,(V38*1000/Таблица2001!$K$10))</f>
        <v>0</v>
      </c>
      <c r="AC38" s="779">
        <f t="shared" si="5"/>
        <v>0</v>
      </c>
    </row>
    <row r="39" spans="1:29" s="41" customFormat="1" x14ac:dyDescent="0.15">
      <c r="A39" s="337" t="s">
        <v>851</v>
      </c>
      <c r="B39" s="506" t="s">
        <v>855</v>
      </c>
      <c r="C39" s="356" t="s">
        <v>856</v>
      </c>
      <c r="D39" s="780" t="s">
        <v>854</v>
      </c>
      <c r="E39" s="780"/>
      <c r="F39" s="780"/>
      <c r="G39" s="781"/>
      <c r="H39" s="781"/>
      <c r="I39" s="781"/>
      <c r="J39" s="781"/>
      <c r="K39" s="778">
        <f t="shared" si="1"/>
        <v>0</v>
      </c>
      <c r="L39" s="778">
        <f t="shared" si="2"/>
        <v>0</v>
      </c>
      <c r="M39" s="781"/>
      <c r="N39" s="781"/>
      <c r="O39" s="781"/>
      <c r="P39" s="781"/>
      <c r="Q39" s="781"/>
      <c r="R39" s="781"/>
      <c r="S39" s="781"/>
      <c r="T39" s="781"/>
      <c r="U39" s="778">
        <f t="shared" si="4"/>
        <v>0</v>
      </c>
      <c r="V39" s="778">
        <f t="shared" si="4"/>
        <v>0</v>
      </c>
      <c r="W39" s="779">
        <f>IF(Таблица2001!$J$10=0,0,(I39*1000/Таблица2001!$J$10))</f>
        <v>0</v>
      </c>
      <c r="X39" s="779">
        <f>IF(Таблица2001!$K$10=0,0,(J39*1000/Таблица2001!$K$10))</f>
        <v>0</v>
      </c>
      <c r="Y39" s="779">
        <f>IF(Таблица2001!$J$10=0,0,(M39*1000/Таблица2001!$J$10))</f>
        <v>0</v>
      </c>
      <c r="Z39" s="779">
        <f>IF(Таблица2001!$K$10=0,0,(Q39*1000/Таблица2001!$K$10))</f>
        <v>0</v>
      </c>
      <c r="AA39" s="779">
        <f>IF(Таблица2001!$J$10=0,0,(U39*1000/Таблица2001!$J$10))</f>
        <v>0</v>
      </c>
      <c r="AB39" s="779">
        <f>IF(Таблица2001!$K$10=0,0,(V39*1000/Таблица2001!$K$10))</f>
        <v>0</v>
      </c>
      <c r="AC39" s="779">
        <f t="shared" si="5"/>
        <v>0</v>
      </c>
    </row>
    <row r="40" spans="1:29" s="41" customFormat="1" x14ac:dyDescent="0.15">
      <c r="A40" s="337" t="s">
        <v>284</v>
      </c>
      <c r="B40" s="506" t="s">
        <v>857</v>
      </c>
      <c r="C40" s="349" t="s">
        <v>859</v>
      </c>
      <c r="D40" s="780" t="s">
        <v>289</v>
      </c>
      <c r="E40" s="780"/>
      <c r="F40" s="780"/>
      <c r="G40" s="781"/>
      <c r="H40" s="781"/>
      <c r="I40" s="781"/>
      <c r="J40" s="781"/>
      <c r="K40" s="778">
        <f t="shared" si="1"/>
        <v>0</v>
      </c>
      <c r="L40" s="778">
        <f t="shared" si="2"/>
        <v>0</v>
      </c>
      <c r="M40" s="781"/>
      <c r="N40" s="781"/>
      <c r="O40" s="781"/>
      <c r="P40" s="781"/>
      <c r="Q40" s="781"/>
      <c r="R40" s="781"/>
      <c r="S40" s="781"/>
      <c r="T40" s="781"/>
      <c r="U40" s="778">
        <f t="shared" si="4"/>
        <v>0</v>
      </c>
      <c r="V40" s="778">
        <f t="shared" si="4"/>
        <v>0</v>
      </c>
      <c r="W40" s="779">
        <f>IF(Таблица2001!$J$10=0,0,(I40*1000/Таблица2001!$J$10))</f>
        <v>0</v>
      </c>
      <c r="X40" s="779">
        <f>IF(Таблица2001!$K$10=0,0,(J40*1000/Таблица2001!$K$10))</f>
        <v>0</v>
      </c>
      <c r="Y40" s="779">
        <f>IF(Таблица2001!$J$10=0,0,(M40*1000/Таблица2001!$J$10))</f>
        <v>0</v>
      </c>
      <c r="Z40" s="779">
        <f>IF(Таблица2001!$K$10=0,0,(Q40*1000/Таблица2001!$K$10))</f>
        <v>0</v>
      </c>
      <c r="AA40" s="779">
        <f>IF(Таблица2001!$J$10=0,0,(U40*1000/Таблица2001!$J$10))</f>
        <v>0</v>
      </c>
      <c r="AB40" s="779">
        <f>IF(Таблица2001!$K$10=0,0,(V40*1000/Таблица2001!$K$10))</f>
        <v>0</v>
      </c>
      <c r="AC40" s="779">
        <f t="shared" si="5"/>
        <v>0</v>
      </c>
    </row>
    <row r="41" spans="1:29" s="41" customFormat="1" x14ac:dyDescent="0.15">
      <c r="A41" s="337" t="s">
        <v>604</v>
      </c>
      <c r="B41" s="506" t="s">
        <v>858</v>
      </c>
      <c r="C41" s="349" t="s">
        <v>860</v>
      </c>
      <c r="D41" s="780" t="s">
        <v>571</v>
      </c>
      <c r="E41" s="780"/>
      <c r="F41" s="780"/>
      <c r="G41" s="781"/>
      <c r="H41" s="781"/>
      <c r="I41" s="781"/>
      <c r="J41" s="781"/>
      <c r="K41" s="778">
        <f t="shared" si="1"/>
        <v>0</v>
      </c>
      <c r="L41" s="778">
        <f t="shared" si="2"/>
        <v>0</v>
      </c>
      <c r="M41" s="781"/>
      <c r="N41" s="781"/>
      <c r="O41" s="781"/>
      <c r="P41" s="781"/>
      <c r="Q41" s="781"/>
      <c r="R41" s="781"/>
      <c r="S41" s="781"/>
      <c r="T41" s="781"/>
      <c r="U41" s="778">
        <f t="shared" ref="U41:V61" si="19">K41-S41</f>
        <v>0</v>
      </c>
      <c r="V41" s="778">
        <f t="shared" si="19"/>
        <v>0</v>
      </c>
      <c r="W41" s="779">
        <f>IF(Таблица2001!$J$10=0,0,(I41*1000/Таблица2001!$J$10))</f>
        <v>0</v>
      </c>
      <c r="X41" s="779">
        <f>IF(Таблица2001!$K$10=0,0,(J41*1000/Таблица2001!$K$10))</f>
        <v>0</v>
      </c>
      <c r="Y41" s="779">
        <f>IF(Таблица2001!$J$10=0,0,(M41*1000/Таблица2001!$J$10))</f>
        <v>0</v>
      </c>
      <c r="Z41" s="779">
        <f>IF(Таблица2001!$K$10=0,0,(Q41*1000/Таблица2001!$K$10))</f>
        <v>0</v>
      </c>
      <c r="AA41" s="779">
        <f>IF(Таблица2001!$J$10=0,0,(U41*1000/Таблица2001!$J$10))</f>
        <v>0</v>
      </c>
      <c r="AB41" s="779">
        <f>IF(Таблица2001!$K$10=0,0,(V41*1000/Таблица2001!$K$10))</f>
        <v>0</v>
      </c>
      <c r="AC41" s="779">
        <f t="shared" si="5"/>
        <v>0</v>
      </c>
    </row>
    <row r="42" spans="1:29" s="41" customFormat="1" x14ac:dyDescent="0.15">
      <c r="A42" s="337" t="s">
        <v>1437</v>
      </c>
      <c r="B42" s="506" t="s">
        <v>1438</v>
      </c>
      <c r="C42" s="349" t="s">
        <v>1436</v>
      </c>
      <c r="D42" s="780"/>
      <c r="E42" s="780"/>
      <c r="F42" s="780"/>
      <c r="G42" s="781"/>
      <c r="H42" s="781"/>
      <c r="I42" s="781"/>
      <c r="J42" s="781"/>
      <c r="K42" s="778">
        <f t="shared" si="1"/>
        <v>0</v>
      </c>
      <c r="L42" s="778">
        <f t="shared" si="2"/>
        <v>0</v>
      </c>
      <c r="M42" s="781"/>
      <c r="N42" s="781"/>
      <c r="O42" s="781"/>
      <c r="P42" s="781"/>
      <c r="Q42" s="781"/>
      <c r="R42" s="781"/>
      <c r="S42" s="781"/>
      <c r="T42" s="781"/>
      <c r="U42" s="778">
        <f t="shared" si="19"/>
        <v>0</v>
      </c>
      <c r="V42" s="778">
        <f t="shared" si="19"/>
        <v>0</v>
      </c>
      <c r="W42" s="779">
        <f>IF(Таблица2001!$J$10=0,0,(I42*1000/Таблица2001!$J$10))</f>
        <v>0</v>
      </c>
      <c r="X42" s="779">
        <f>IF(Таблица2001!$K$10=0,0,(J42*1000/Таблица2001!$K$10))</f>
        <v>0</v>
      </c>
      <c r="Y42" s="779">
        <f>IF(Таблица2001!$J$10=0,0,(M42*1000/Таблица2001!$J$10))</f>
        <v>0</v>
      </c>
      <c r="Z42" s="779">
        <f>IF(Таблица2001!$K$10=0,0,(Q42*1000/Таблица2001!$K$10))</f>
        <v>0</v>
      </c>
      <c r="AA42" s="779">
        <f>IF(Таблица2001!$J$10=0,0,(U42*1000/Таблица2001!$J$10))</f>
        <v>0</v>
      </c>
      <c r="AB42" s="779">
        <f>IF(Таблица2001!$K$10=0,0,(V42*1000/Таблица2001!$K$10))</f>
        <v>0</v>
      </c>
      <c r="AC42" s="779">
        <f t="shared" si="5"/>
        <v>0</v>
      </c>
    </row>
    <row r="43" spans="1:29" s="41" customFormat="1" x14ac:dyDescent="0.15">
      <c r="A43" s="337" t="s">
        <v>651</v>
      </c>
      <c r="B43" s="506" t="s">
        <v>205</v>
      </c>
      <c r="C43" s="349" t="s">
        <v>71</v>
      </c>
      <c r="D43" s="780" t="s">
        <v>760</v>
      </c>
      <c r="E43" s="781">
        <f t="shared" ref="E43:J43" si="20">E50+E51+E52</f>
        <v>0</v>
      </c>
      <c r="F43" s="781">
        <f t="shared" si="20"/>
        <v>0</v>
      </c>
      <c r="G43" s="781">
        <f t="shared" si="20"/>
        <v>0</v>
      </c>
      <c r="H43" s="781">
        <f t="shared" si="20"/>
        <v>0</v>
      </c>
      <c r="I43" s="781">
        <f t="shared" si="20"/>
        <v>0</v>
      </c>
      <c r="J43" s="781">
        <f t="shared" si="20"/>
        <v>0</v>
      </c>
      <c r="K43" s="778">
        <f t="shared" si="1"/>
        <v>0</v>
      </c>
      <c r="L43" s="778">
        <f t="shared" si="2"/>
        <v>0</v>
      </c>
      <c r="M43" s="781">
        <f t="shared" ref="M43:T43" si="21">M50+M51+M52</f>
        <v>0</v>
      </c>
      <c r="N43" s="781">
        <f t="shared" si="21"/>
        <v>0</v>
      </c>
      <c r="O43" s="781">
        <f t="shared" si="21"/>
        <v>0</v>
      </c>
      <c r="P43" s="781">
        <f t="shared" si="21"/>
        <v>0</v>
      </c>
      <c r="Q43" s="781">
        <f t="shared" si="21"/>
        <v>0</v>
      </c>
      <c r="R43" s="781">
        <f t="shared" si="21"/>
        <v>0</v>
      </c>
      <c r="S43" s="781">
        <f t="shared" si="21"/>
        <v>0</v>
      </c>
      <c r="T43" s="781">
        <f t="shared" si="21"/>
        <v>0</v>
      </c>
      <c r="U43" s="778">
        <f t="shared" si="19"/>
        <v>0</v>
      </c>
      <c r="V43" s="778">
        <f t="shared" si="19"/>
        <v>0</v>
      </c>
      <c r="W43" s="779">
        <f>IF(Таблица2001!$J$10=0,0,(I43*1000/Таблица2001!$J$10))</f>
        <v>0</v>
      </c>
      <c r="X43" s="779">
        <f>IF(Таблица2001!$K$10=0,0,(J43*1000/Таблица2001!$K$10))</f>
        <v>0</v>
      </c>
      <c r="Y43" s="779">
        <f>IF(Таблица2001!$J$10=0,0,(M43*1000/Таблица2001!$J$10))</f>
        <v>0</v>
      </c>
      <c r="Z43" s="779">
        <f>IF(Таблица2001!$K$10=0,0,(Q43*1000/Таблица2001!$K$10))</f>
        <v>0</v>
      </c>
      <c r="AA43" s="779">
        <f>IF(Таблица2001!$J$10=0,0,(U43*1000/Таблица2001!$J$10))</f>
        <v>0</v>
      </c>
      <c r="AB43" s="779">
        <f>IF(Таблица2001!$K$10=0,0,(V43*1000/Таблица2001!$K$10))</f>
        <v>0</v>
      </c>
      <c r="AC43" s="779">
        <f t="shared" si="5"/>
        <v>0</v>
      </c>
    </row>
    <row r="44" spans="1:29" s="41" customFormat="1" ht="21" x14ac:dyDescent="0.15">
      <c r="A44" s="337" t="s">
        <v>861</v>
      </c>
      <c r="B44" s="506" t="s">
        <v>206</v>
      </c>
      <c r="C44" s="349" t="s">
        <v>72</v>
      </c>
      <c r="D44" s="780" t="s">
        <v>790</v>
      </c>
      <c r="E44" s="780"/>
      <c r="F44" s="780"/>
      <c r="G44" s="781"/>
      <c r="H44" s="781"/>
      <c r="I44" s="781"/>
      <c r="J44" s="781"/>
      <c r="K44" s="778">
        <f t="shared" si="1"/>
        <v>0</v>
      </c>
      <c r="L44" s="778">
        <f t="shared" si="2"/>
        <v>0</v>
      </c>
      <c r="M44" s="781"/>
      <c r="N44" s="781"/>
      <c r="O44" s="781"/>
      <c r="P44" s="781"/>
      <c r="Q44" s="781"/>
      <c r="R44" s="781"/>
      <c r="S44" s="781"/>
      <c r="T44" s="781"/>
      <c r="U44" s="778">
        <f t="shared" si="19"/>
        <v>0</v>
      </c>
      <c r="V44" s="778">
        <f t="shared" si="19"/>
        <v>0</v>
      </c>
      <c r="W44" s="779">
        <f>IF(Таблица2001!$J$10=0,0,(I44*1000/Таблица2001!$J$10))</f>
        <v>0</v>
      </c>
      <c r="X44" s="779">
        <f>IF(Таблица2001!$K$10=0,0,(J44*1000/Таблица2001!$K$10))</f>
        <v>0</v>
      </c>
      <c r="Y44" s="779">
        <f>IF(Таблица2001!$J$10=0,0,(M44*1000/Таблица2001!$J$10))</f>
        <v>0</v>
      </c>
      <c r="Z44" s="779">
        <f>IF(Таблица2001!$K$10=0,0,(Q44*1000/Таблица2001!$K$10))</f>
        <v>0</v>
      </c>
      <c r="AA44" s="779">
        <f>IF(Таблица2001!$J$10=0,0,(U44*1000/Таблица2001!$J$10))</f>
        <v>0</v>
      </c>
      <c r="AB44" s="779">
        <f>IF(Таблица2001!$K$10=0,0,(V44*1000/Таблица2001!$K$10))</f>
        <v>0</v>
      </c>
      <c r="AC44" s="779">
        <f t="shared" si="5"/>
        <v>0</v>
      </c>
    </row>
    <row r="45" spans="1:29" s="41" customFormat="1" ht="22.5" customHeight="1" x14ac:dyDescent="0.15">
      <c r="A45" s="698" t="s">
        <v>1747</v>
      </c>
      <c r="B45" s="506" t="s">
        <v>1748</v>
      </c>
      <c r="C45" s="696" t="s">
        <v>1749</v>
      </c>
      <c r="D45" s="780"/>
      <c r="E45" s="780"/>
      <c r="F45" s="780"/>
      <c r="G45" s="781"/>
      <c r="H45" s="781"/>
      <c r="I45" s="781"/>
      <c r="J45" s="781"/>
      <c r="K45" s="778">
        <f t="shared" si="1"/>
        <v>0</v>
      </c>
      <c r="L45" s="778">
        <f t="shared" si="2"/>
        <v>0</v>
      </c>
      <c r="M45" s="781"/>
      <c r="N45" s="781"/>
      <c r="O45" s="781"/>
      <c r="P45" s="781"/>
      <c r="Q45" s="781"/>
      <c r="R45" s="781"/>
      <c r="S45" s="781"/>
      <c r="T45" s="781"/>
      <c r="U45" s="778">
        <f t="shared" si="19"/>
        <v>0</v>
      </c>
      <c r="V45" s="778">
        <f t="shared" si="19"/>
        <v>0</v>
      </c>
      <c r="W45" s="779">
        <f>IF(Таблица2001!$J$10=0,0,(I45*1000/Таблица2001!$J$10))</f>
        <v>0</v>
      </c>
      <c r="X45" s="779">
        <f>IF(Таблица2001!$K$10=0,0,(J45*1000/Таблица2001!$K$10))</f>
        <v>0</v>
      </c>
      <c r="Y45" s="779">
        <f>IF(Таблица2001!$J$10=0,0,(M45*1000/Таблица2001!$J$10))</f>
        <v>0</v>
      </c>
      <c r="Z45" s="779">
        <f>IF(Таблица2001!$K$10=0,0,(Q45*1000/Таблица2001!$K$10))</f>
        <v>0</v>
      </c>
      <c r="AA45" s="779">
        <f>IF(Таблица2001!$J$10=0,0,(U45*1000/Таблица2001!$J$10))</f>
        <v>0</v>
      </c>
      <c r="AB45" s="779">
        <f>IF(Таблица2001!$K$10=0,0,(V45*1000/Таблица2001!$K$10))</f>
        <v>0</v>
      </c>
      <c r="AC45" s="779">
        <f t="shared" si="5"/>
        <v>0</v>
      </c>
    </row>
    <row r="46" spans="1:29" s="41" customFormat="1" ht="23.25" customHeight="1" x14ac:dyDescent="0.15">
      <c r="A46" s="337" t="s">
        <v>1337</v>
      </c>
      <c r="B46" s="506" t="s">
        <v>1336</v>
      </c>
      <c r="C46" s="349" t="s">
        <v>73</v>
      </c>
      <c r="D46" s="780" t="s">
        <v>1339</v>
      </c>
      <c r="E46" s="780"/>
      <c r="F46" s="780"/>
      <c r="G46" s="781"/>
      <c r="H46" s="781"/>
      <c r="I46" s="781"/>
      <c r="J46" s="781"/>
      <c r="K46" s="778">
        <f t="shared" si="1"/>
        <v>0</v>
      </c>
      <c r="L46" s="778">
        <f t="shared" si="2"/>
        <v>0</v>
      </c>
      <c r="M46" s="781"/>
      <c r="N46" s="781"/>
      <c r="O46" s="781"/>
      <c r="P46" s="781"/>
      <c r="Q46" s="781"/>
      <c r="R46" s="781"/>
      <c r="S46" s="781"/>
      <c r="T46" s="781"/>
      <c r="U46" s="778">
        <f t="shared" si="19"/>
        <v>0</v>
      </c>
      <c r="V46" s="778">
        <f t="shared" si="19"/>
        <v>0</v>
      </c>
      <c r="W46" s="779">
        <f>IF(Таблица2001!$J$10=0,0,(I46*1000/Таблица2001!$J$10))</f>
        <v>0</v>
      </c>
      <c r="X46" s="779">
        <f>IF(Таблица2001!$K$10=0,0,(J46*1000/Таблица2001!$K$10))</f>
        <v>0</v>
      </c>
      <c r="Y46" s="779">
        <f>IF(Таблица2001!$J$10=0,0,(M46*1000/Таблица2001!$J$10))</f>
        <v>0</v>
      </c>
      <c r="Z46" s="779">
        <f>IF(Таблица2001!$K$10=0,0,(Q46*1000/Таблица2001!$K$10))</f>
        <v>0</v>
      </c>
      <c r="AA46" s="779">
        <f>IF(Таблица2001!$J$10=0,0,(U46*1000/Таблица2001!$J$10))</f>
        <v>0</v>
      </c>
      <c r="AB46" s="779">
        <f>IF(Таблица2001!$K$10=0,0,(V46*1000/Таблица2001!$K$10))</f>
        <v>0</v>
      </c>
      <c r="AC46" s="779">
        <f t="shared" si="5"/>
        <v>0</v>
      </c>
    </row>
    <row r="47" spans="1:29" s="41" customFormat="1" ht="23.25" customHeight="1" x14ac:dyDescent="0.15">
      <c r="A47" s="698" t="s">
        <v>1750</v>
      </c>
      <c r="B47" s="506" t="s">
        <v>1751</v>
      </c>
      <c r="C47" s="696" t="s">
        <v>1752</v>
      </c>
      <c r="D47" s="780"/>
      <c r="E47" s="780"/>
      <c r="F47" s="780"/>
      <c r="G47" s="781"/>
      <c r="H47" s="781"/>
      <c r="I47" s="781"/>
      <c r="J47" s="781"/>
      <c r="K47" s="778">
        <f t="shared" si="1"/>
        <v>0</v>
      </c>
      <c r="L47" s="778">
        <f t="shared" si="2"/>
        <v>0</v>
      </c>
      <c r="M47" s="781"/>
      <c r="N47" s="781"/>
      <c r="O47" s="781"/>
      <c r="P47" s="781"/>
      <c r="Q47" s="781"/>
      <c r="R47" s="781"/>
      <c r="S47" s="781"/>
      <c r="T47" s="781"/>
      <c r="U47" s="778">
        <f t="shared" si="19"/>
        <v>0</v>
      </c>
      <c r="V47" s="778">
        <f t="shared" si="19"/>
        <v>0</v>
      </c>
      <c r="W47" s="779">
        <f>IF(Таблица2001!$J$10=0,0,(I47*1000/Таблица2001!$J$10))</f>
        <v>0</v>
      </c>
      <c r="X47" s="779">
        <f>IF(Таблица2001!$K$10=0,0,(J47*1000/Таблица2001!$K$10))</f>
        <v>0</v>
      </c>
      <c r="Y47" s="779">
        <f>IF(Таблица2001!$J$10=0,0,(M47*1000/Таблица2001!$J$10))</f>
        <v>0</v>
      </c>
      <c r="Z47" s="779">
        <f>IF(Таблица2001!$K$10=0,0,(Q47*1000/Таблица2001!$K$10))</f>
        <v>0</v>
      </c>
      <c r="AA47" s="779">
        <f>IF(Таблица2001!$J$10=0,0,(U47*1000/Таблица2001!$J$10))</f>
        <v>0</v>
      </c>
      <c r="AB47" s="779">
        <f>IF(Таблица2001!$K$10=0,0,(V47*1000/Таблица2001!$K$10))</f>
        <v>0</v>
      </c>
      <c r="AC47" s="779">
        <f t="shared" si="5"/>
        <v>0</v>
      </c>
    </row>
    <row r="48" spans="1:29" s="41" customFormat="1" ht="15.75" customHeight="1" x14ac:dyDescent="0.15">
      <c r="A48" s="698" t="s">
        <v>1808</v>
      </c>
      <c r="B48" s="506" t="s">
        <v>1754</v>
      </c>
      <c r="C48" s="696" t="s">
        <v>1755</v>
      </c>
      <c r="D48" s="780"/>
      <c r="E48" s="780"/>
      <c r="F48" s="780"/>
      <c r="G48" s="781"/>
      <c r="H48" s="781"/>
      <c r="I48" s="781"/>
      <c r="J48" s="781"/>
      <c r="K48" s="778">
        <f t="shared" si="1"/>
        <v>0</v>
      </c>
      <c r="L48" s="778">
        <f t="shared" si="2"/>
        <v>0</v>
      </c>
      <c r="M48" s="781"/>
      <c r="N48" s="781"/>
      <c r="O48" s="781"/>
      <c r="P48" s="781"/>
      <c r="Q48" s="781"/>
      <c r="R48" s="781"/>
      <c r="S48" s="781"/>
      <c r="T48" s="781"/>
      <c r="U48" s="778">
        <f t="shared" si="19"/>
        <v>0</v>
      </c>
      <c r="V48" s="778">
        <f t="shared" si="19"/>
        <v>0</v>
      </c>
      <c r="W48" s="779">
        <f>IF(Таблица2001!$J$10=0,0,(I48*1000/Таблица2001!$J$10))</f>
        <v>0</v>
      </c>
      <c r="X48" s="779">
        <f>IF(Таблица2001!$K$10=0,0,(J48*1000/Таблица2001!$K$10))</f>
        <v>0</v>
      </c>
      <c r="Y48" s="779">
        <f>IF(Таблица2001!$J$10=0,0,(M48*1000/Таблица2001!$J$10))</f>
        <v>0</v>
      </c>
      <c r="Z48" s="779">
        <f>IF(Таблица2001!$K$10=0,0,(Q48*1000/Таблица2001!$K$10))</f>
        <v>0</v>
      </c>
      <c r="AA48" s="779">
        <f>IF(Таблица2001!$J$10=0,0,(U48*1000/Таблица2001!$J$10))</f>
        <v>0</v>
      </c>
      <c r="AB48" s="779">
        <f>IF(Таблица2001!$K$10=0,0,(V48*1000/Таблица2001!$K$10))</f>
        <v>0</v>
      </c>
      <c r="AC48" s="779">
        <f t="shared" si="5"/>
        <v>0</v>
      </c>
    </row>
    <row r="49" spans="1:29" s="41" customFormat="1" ht="22.5" customHeight="1" x14ac:dyDescent="0.15">
      <c r="A49" s="698" t="s">
        <v>1756</v>
      </c>
      <c r="B49" s="506" t="s">
        <v>1757</v>
      </c>
      <c r="C49" s="696" t="s">
        <v>1758</v>
      </c>
      <c r="D49" s="780"/>
      <c r="E49" s="780"/>
      <c r="F49" s="780"/>
      <c r="G49" s="781"/>
      <c r="H49" s="781"/>
      <c r="I49" s="781"/>
      <c r="J49" s="781"/>
      <c r="K49" s="778">
        <f t="shared" si="1"/>
        <v>0</v>
      </c>
      <c r="L49" s="778">
        <f t="shared" si="2"/>
        <v>0</v>
      </c>
      <c r="M49" s="781"/>
      <c r="N49" s="781"/>
      <c r="O49" s="781"/>
      <c r="P49" s="781"/>
      <c r="Q49" s="781"/>
      <c r="R49" s="781"/>
      <c r="S49" s="781"/>
      <c r="T49" s="781"/>
      <c r="U49" s="778">
        <f t="shared" si="19"/>
        <v>0</v>
      </c>
      <c r="V49" s="778">
        <f t="shared" si="19"/>
        <v>0</v>
      </c>
      <c r="W49" s="779">
        <f>IF(Таблица2001!$J$10=0,0,(I49*1000/Таблица2001!$J$10))</f>
        <v>0</v>
      </c>
      <c r="X49" s="779">
        <f>IF(Таблица2001!$K$10=0,0,(J49*1000/Таблица2001!$K$10))</f>
        <v>0</v>
      </c>
      <c r="Y49" s="779">
        <f>IF(Таблица2001!$J$10=0,0,(M49*1000/Таблица2001!$J$10))</f>
        <v>0</v>
      </c>
      <c r="Z49" s="779">
        <f>IF(Таблица2001!$K$10=0,0,(Q49*1000/Таблица2001!$K$10))</f>
        <v>0</v>
      </c>
      <c r="AA49" s="779">
        <f>IF(Таблица2001!$J$10=0,0,(U49*1000/Таблица2001!$J$10))</f>
        <v>0</v>
      </c>
      <c r="AB49" s="779">
        <f>IF(Таблица2001!$K$10=0,0,(V49*1000/Таблица2001!$K$10))</f>
        <v>0</v>
      </c>
      <c r="AC49" s="779">
        <f t="shared" si="5"/>
        <v>0</v>
      </c>
    </row>
    <row r="50" spans="1:29" s="41" customFormat="1" x14ac:dyDescent="0.15">
      <c r="A50" s="337" t="s">
        <v>862</v>
      </c>
      <c r="B50" s="506" t="s">
        <v>207</v>
      </c>
      <c r="C50" s="349" t="s">
        <v>792</v>
      </c>
      <c r="D50" s="780" t="s">
        <v>761</v>
      </c>
      <c r="E50" s="780"/>
      <c r="F50" s="780"/>
      <c r="G50" s="781"/>
      <c r="H50" s="781"/>
      <c r="I50" s="781"/>
      <c r="J50" s="781"/>
      <c r="K50" s="778">
        <f t="shared" si="1"/>
        <v>0</v>
      </c>
      <c r="L50" s="778">
        <f t="shared" si="2"/>
        <v>0</v>
      </c>
      <c r="M50" s="781"/>
      <c r="N50" s="781"/>
      <c r="O50" s="781"/>
      <c r="P50" s="781"/>
      <c r="Q50" s="781"/>
      <c r="R50" s="781"/>
      <c r="S50" s="781"/>
      <c r="T50" s="781"/>
      <c r="U50" s="778">
        <f t="shared" si="19"/>
        <v>0</v>
      </c>
      <c r="V50" s="778">
        <f t="shared" si="19"/>
        <v>0</v>
      </c>
      <c r="W50" s="779">
        <f>IF(Таблица2001!$J$10=0,0,(I50*1000/Таблица2001!$J$10))</f>
        <v>0</v>
      </c>
      <c r="X50" s="779">
        <f>IF(Таблица2001!$K$10=0,0,(J50*1000/Таблица2001!$K$10))</f>
        <v>0</v>
      </c>
      <c r="Y50" s="779">
        <f>IF(Таблица2001!$J$10=0,0,(M50*1000/Таблица2001!$J$10))</f>
        <v>0</v>
      </c>
      <c r="Z50" s="779">
        <f>IF(Таблица2001!$K$10=0,0,(Q50*1000/Таблица2001!$K$10))</f>
        <v>0</v>
      </c>
      <c r="AA50" s="779">
        <f>IF(Таблица2001!$J$10=0,0,(U50*1000/Таблица2001!$J$10))</f>
        <v>0</v>
      </c>
      <c r="AB50" s="779">
        <f>IF(Таблица2001!$K$10=0,0,(V50*1000/Таблица2001!$K$10))</f>
        <v>0</v>
      </c>
      <c r="AC50" s="779">
        <f t="shared" si="5"/>
        <v>0</v>
      </c>
    </row>
    <row r="51" spans="1:29" s="41" customFormat="1" x14ac:dyDescent="0.15">
      <c r="A51" s="337" t="s">
        <v>863</v>
      </c>
      <c r="B51" s="506" t="s">
        <v>791</v>
      </c>
      <c r="C51" s="349" t="s">
        <v>1338</v>
      </c>
      <c r="D51" s="780" t="s">
        <v>762</v>
      </c>
      <c r="E51" s="780"/>
      <c r="F51" s="780"/>
      <c r="G51" s="781"/>
      <c r="H51" s="781"/>
      <c r="I51" s="781"/>
      <c r="J51" s="781"/>
      <c r="K51" s="778">
        <f t="shared" si="1"/>
        <v>0</v>
      </c>
      <c r="L51" s="778">
        <f t="shared" si="2"/>
        <v>0</v>
      </c>
      <c r="M51" s="781"/>
      <c r="N51" s="781"/>
      <c r="O51" s="781"/>
      <c r="P51" s="781"/>
      <c r="Q51" s="781"/>
      <c r="R51" s="781"/>
      <c r="S51" s="781"/>
      <c r="T51" s="781"/>
      <c r="U51" s="778">
        <f t="shared" si="19"/>
        <v>0</v>
      </c>
      <c r="V51" s="778">
        <f t="shared" si="19"/>
        <v>0</v>
      </c>
      <c r="W51" s="779">
        <f>IF(Таблица2001!$J$10=0,0,(I51*1000/Таблица2001!$J$10))</f>
        <v>0</v>
      </c>
      <c r="X51" s="779">
        <f>IF(Таблица2001!$K$10=0,0,(J51*1000/Таблица2001!$K$10))</f>
        <v>0</v>
      </c>
      <c r="Y51" s="779">
        <f>IF(Таблица2001!$J$10=0,0,(M51*1000/Таблица2001!$J$10))</f>
        <v>0</v>
      </c>
      <c r="Z51" s="779">
        <f>IF(Таблица2001!$K$10=0,0,(Q51*1000/Таблица2001!$K$10))</f>
        <v>0</v>
      </c>
      <c r="AA51" s="779">
        <f>IF(Таблица2001!$J$10=0,0,(U51*1000/Таблица2001!$J$10))</f>
        <v>0</v>
      </c>
      <c r="AB51" s="779">
        <f>IF(Таблица2001!$K$10=0,0,(V51*1000/Таблица2001!$K$10))</f>
        <v>0</v>
      </c>
      <c r="AC51" s="779">
        <f t="shared" si="5"/>
        <v>0</v>
      </c>
    </row>
    <row r="52" spans="1:29" s="41" customFormat="1" x14ac:dyDescent="0.15">
      <c r="A52" s="337" t="s">
        <v>1441</v>
      </c>
      <c r="B52" s="506" t="s">
        <v>1439</v>
      </c>
      <c r="C52" s="349" t="s">
        <v>1440</v>
      </c>
      <c r="D52" s="780"/>
      <c r="E52" s="780"/>
      <c r="F52" s="780"/>
      <c r="G52" s="781"/>
      <c r="H52" s="781"/>
      <c r="I52" s="781"/>
      <c r="J52" s="781"/>
      <c r="K52" s="778">
        <f t="shared" si="1"/>
        <v>0</v>
      </c>
      <c r="L52" s="778">
        <f t="shared" si="2"/>
        <v>0</v>
      </c>
      <c r="M52" s="781"/>
      <c r="N52" s="781"/>
      <c r="O52" s="781"/>
      <c r="P52" s="781"/>
      <c r="Q52" s="781"/>
      <c r="R52" s="781"/>
      <c r="S52" s="781"/>
      <c r="T52" s="781"/>
      <c r="U52" s="778">
        <f t="shared" si="19"/>
        <v>0</v>
      </c>
      <c r="V52" s="778">
        <f t="shared" si="19"/>
        <v>0</v>
      </c>
      <c r="W52" s="779">
        <f>IF(Таблица2001!$J$10=0,0,(I52*1000/Таблица2001!$J$10))</f>
        <v>0</v>
      </c>
      <c r="X52" s="779">
        <f>IF(Таблица2001!$K$10=0,0,(J52*1000/Таблица2001!$K$10))</f>
        <v>0</v>
      </c>
      <c r="Y52" s="779">
        <f>IF(Таблица2001!$J$10=0,0,(M52*1000/Таблица2001!$J$10))</f>
        <v>0</v>
      </c>
      <c r="Z52" s="779">
        <f>IF(Таблица2001!$K$10=0,0,(Q52*1000/Таблица2001!$K$10))</f>
        <v>0</v>
      </c>
      <c r="AA52" s="779">
        <f>IF(Таблица2001!$J$10=0,0,(U52*1000/Таблица2001!$J$10))</f>
        <v>0</v>
      </c>
      <c r="AB52" s="779">
        <f>IF(Таблица2001!$K$10=0,0,(V52*1000/Таблица2001!$K$10))</f>
        <v>0</v>
      </c>
      <c r="AC52" s="779">
        <f t="shared" si="5"/>
        <v>0</v>
      </c>
    </row>
    <row r="53" spans="1:29" s="41" customFormat="1" x14ac:dyDescent="0.15">
      <c r="A53" s="337" t="s">
        <v>290</v>
      </c>
      <c r="B53" s="506" t="s">
        <v>208</v>
      </c>
      <c r="C53" s="349" t="s">
        <v>74</v>
      </c>
      <c r="D53" s="780" t="s">
        <v>763</v>
      </c>
      <c r="E53" s="780"/>
      <c r="F53" s="780"/>
      <c r="G53" s="781"/>
      <c r="H53" s="781"/>
      <c r="I53" s="781"/>
      <c r="J53" s="781"/>
      <c r="K53" s="778">
        <f t="shared" si="1"/>
        <v>0</v>
      </c>
      <c r="L53" s="778">
        <f t="shared" si="2"/>
        <v>0</v>
      </c>
      <c r="M53" s="781"/>
      <c r="N53" s="781"/>
      <c r="O53" s="781"/>
      <c r="P53" s="781"/>
      <c r="Q53" s="781"/>
      <c r="R53" s="781"/>
      <c r="S53" s="781"/>
      <c r="T53" s="781"/>
      <c r="U53" s="778">
        <f t="shared" si="19"/>
        <v>0</v>
      </c>
      <c r="V53" s="778">
        <f t="shared" si="19"/>
        <v>0</v>
      </c>
      <c r="W53" s="779">
        <f>IF(Таблица2001!$J$10=0,0,(I53*1000/Таблица2001!$J$10))</f>
        <v>0</v>
      </c>
      <c r="X53" s="779">
        <f>IF(Таблица2001!$K$10=0,0,(J53*1000/Таблица2001!$K$10))</f>
        <v>0</v>
      </c>
      <c r="Y53" s="779">
        <f>IF(Таблица2001!$J$10=0,0,(M53*1000/Таблица2001!$J$10))</f>
        <v>0</v>
      </c>
      <c r="Z53" s="779">
        <f>IF(Таблица2001!$K$10=0,0,(Q53*1000/Таблица2001!$K$10))</f>
        <v>0</v>
      </c>
      <c r="AA53" s="779">
        <f>IF(Таблица2001!$J$10=0,0,(U53*1000/Таблица2001!$J$10))</f>
        <v>0</v>
      </c>
      <c r="AB53" s="779">
        <f>IF(Таблица2001!$K$10=0,0,(V53*1000/Таблица2001!$K$10))</f>
        <v>0</v>
      </c>
      <c r="AC53" s="779">
        <f t="shared" si="5"/>
        <v>0</v>
      </c>
    </row>
    <row r="54" spans="1:29" s="41" customFormat="1" x14ac:dyDescent="0.15">
      <c r="A54" s="337" t="s">
        <v>644</v>
      </c>
      <c r="B54" s="506" t="s">
        <v>209</v>
      </c>
      <c r="C54" s="349" t="s">
        <v>186</v>
      </c>
      <c r="D54" s="780" t="s">
        <v>189</v>
      </c>
      <c r="E54" s="780"/>
      <c r="F54" s="780"/>
      <c r="G54" s="781"/>
      <c r="H54" s="781"/>
      <c r="I54" s="781"/>
      <c r="J54" s="781"/>
      <c r="K54" s="778">
        <f t="shared" si="1"/>
        <v>0</v>
      </c>
      <c r="L54" s="778">
        <f t="shared" si="2"/>
        <v>0</v>
      </c>
      <c r="M54" s="781"/>
      <c r="N54" s="781"/>
      <c r="O54" s="781"/>
      <c r="P54" s="781"/>
      <c r="Q54" s="781"/>
      <c r="R54" s="781"/>
      <c r="S54" s="781"/>
      <c r="T54" s="781"/>
      <c r="U54" s="778">
        <f t="shared" si="19"/>
        <v>0</v>
      </c>
      <c r="V54" s="778">
        <f t="shared" si="19"/>
        <v>0</v>
      </c>
      <c r="W54" s="779">
        <f>IF(Таблица2001!$J$10=0,0,(I54*1000/Таблица2001!$J$10))</f>
        <v>0</v>
      </c>
      <c r="X54" s="779">
        <f>IF(Таблица2001!$K$10=0,0,(J54*1000/Таблица2001!$K$10))</f>
        <v>0</v>
      </c>
      <c r="Y54" s="779">
        <f>IF(Таблица2001!$J$10=0,0,(M54*1000/Таблица2001!$J$10))</f>
        <v>0</v>
      </c>
      <c r="Z54" s="779">
        <f>IF(Таблица2001!$K$10=0,0,(Q54*1000/Таблица2001!$K$10))</f>
        <v>0</v>
      </c>
      <c r="AA54" s="779">
        <f>IF(Таблица2001!$J$10=0,0,(U54*1000/Таблица2001!$J$10))</f>
        <v>0</v>
      </c>
      <c r="AB54" s="779">
        <f>IF(Таблица2001!$K$10=0,0,(V54*1000/Таблица2001!$K$10))</f>
        <v>0</v>
      </c>
      <c r="AC54" s="779">
        <f t="shared" si="5"/>
        <v>0</v>
      </c>
    </row>
    <row r="55" spans="1:29" s="41" customFormat="1" x14ac:dyDescent="0.15">
      <c r="A55" s="337" t="s">
        <v>291</v>
      </c>
      <c r="B55" s="506" t="s">
        <v>210</v>
      </c>
      <c r="C55" s="349" t="s">
        <v>187</v>
      </c>
      <c r="D55" s="780" t="s">
        <v>313</v>
      </c>
      <c r="E55" s="780"/>
      <c r="F55" s="780"/>
      <c r="G55" s="781"/>
      <c r="H55" s="781"/>
      <c r="I55" s="781"/>
      <c r="J55" s="781"/>
      <c r="K55" s="778">
        <f t="shared" si="1"/>
        <v>0</v>
      </c>
      <c r="L55" s="778">
        <f t="shared" si="2"/>
        <v>0</v>
      </c>
      <c r="M55" s="781"/>
      <c r="N55" s="781"/>
      <c r="O55" s="781"/>
      <c r="P55" s="781"/>
      <c r="Q55" s="781"/>
      <c r="R55" s="781"/>
      <c r="S55" s="781"/>
      <c r="T55" s="781"/>
      <c r="U55" s="778">
        <f t="shared" si="19"/>
        <v>0</v>
      </c>
      <c r="V55" s="778">
        <f t="shared" si="19"/>
        <v>0</v>
      </c>
      <c r="W55" s="779">
        <f>IF(Таблица2001!$J$10=0,0,(I55*1000/Таблица2001!$J$10))</f>
        <v>0</v>
      </c>
      <c r="X55" s="779">
        <f>IF(Таблица2001!$K$10=0,0,(J55*1000/Таблица2001!$K$10))</f>
        <v>0</v>
      </c>
      <c r="Y55" s="779">
        <f>IF(Таблица2001!$J$10=0,0,(M55*1000/Таблица2001!$J$10))</f>
        <v>0</v>
      </c>
      <c r="Z55" s="779">
        <f>IF(Таблица2001!$K$10=0,0,(Q55*1000/Таблица2001!$K$10))</f>
        <v>0</v>
      </c>
      <c r="AA55" s="779">
        <f>IF(Таблица2001!$J$10=0,0,(U55*1000/Таблица2001!$J$10))</f>
        <v>0</v>
      </c>
      <c r="AB55" s="779">
        <f>IF(Таблица2001!$K$10=0,0,(V55*1000/Таблица2001!$K$10))</f>
        <v>0</v>
      </c>
      <c r="AC55" s="779">
        <f t="shared" si="5"/>
        <v>0</v>
      </c>
    </row>
    <row r="56" spans="1:29" s="41" customFormat="1" x14ac:dyDescent="0.15">
      <c r="A56" s="337" t="s">
        <v>292</v>
      </c>
      <c r="B56" s="506" t="s">
        <v>211</v>
      </c>
      <c r="C56" s="349" t="s">
        <v>188</v>
      </c>
      <c r="D56" s="780" t="s">
        <v>764</v>
      </c>
      <c r="E56" s="780"/>
      <c r="F56" s="780"/>
      <c r="G56" s="781"/>
      <c r="H56" s="781"/>
      <c r="I56" s="781"/>
      <c r="J56" s="781"/>
      <c r="K56" s="778">
        <f t="shared" si="1"/>
        <v>0</v>
      </c>
      <c r="L56" s="778">
        <f t="shared" si="2"/>
        <v>0</v>
      </c>
      <c r="M56" s="781"/>
      <c r="N56" s="781"/>
      <c r="O56" s="781"/>
      <c r="P56" s="781"/>
      <c r="Q56" s="781"/>
      <c r="R56" s="781"/>
      <c r="S56" s="781"/>
      <c r="T56" s="781"/>
      <c r="U56" s="778">
        <f t="shared" si="19"/>
        <v>0</v>
      </c>
      <c r="V56" s="778">
        <f t="shared" si="19"/>
        <v>0</v>
      </c>
      <c r="W56" s="779">
        <f>IF(Таблица2001!$J$10=0,0,(I56*1000/Таблица2001!$J$10))</f>
        <v>0</v>
      </c>
      <c r="X56" s="779">
        <f>IF(Таблица2001!$K$10=0,0,(J56*1000/Таблица2001!$K$10))</f>
        <v>0</v>
      </c>
      <c r="Y56" s="779">
        <f>IF(Таблица2001!$J$10=0,0,(M56*1000/Таблица2001!$J$10))</f>
        <v>0</v>
      </c>
      <c r="Z56" s="779">
        <f>IF(Таблица2001!$K$10=0,0,(Q56*1000/Таблица2001!$K$10))</f>
        <v>0</v>
      </c>
      <c r="AA56" s="779">
        <f>IF(Таблица2001!$J$10=0,0,(U56*1000/Таблица2001!$J$10))</f>
        <v>0</v>
      </c>
      <c r="AB56" s="779">
        <f>IF(Таблица2001!$K$10=0,0,(V56*1000/Таблица2001!$K$10))</f>
        <v>0</v>
      </c>
      <c r="AC56" s="779">
        <f t="shared" si="5"/>
        <v>0</v>
      </c>
    </row>
    <row r="57" spans="1:29" s="41" customFormat="1" x14ac:dyDescent="0.15">
      <c r="A57" s="337" t="s">
        <v>293</v>
      </c>
      <c r="B57" s="506" t="s">
        <v>296</v>
      </c>
      <c r="C57" s="349" t="s">
        <v>304</v>
      </c>
      <c r="D57" s="780" t="s">
        <v>314</v>
      </c>
      <c r="E57" s="780"/>
      <c r="F57" s="780"/>
      <c r="G57" s="781"/>
      <c r="H57" s="781"/>
      <c r="I57" s="781"/>
      <c r="J57" s="781">
        <f>0</f>
        <v>0</v>
      </c>
      <c r="K57" s="778">
        <f t="shared" si="1"/>
        <v>0</v>
      </c>
      <c r="L57" s="778">
        <f t="shared" si="2"/>
        <v>0</v>
      </c>
      <c r="M57" s="781"/>
      <c r="N57" s="781"/>
      <c r="O57" s="781"/>
      <c r="P57" s="781"/>
      <c r="Q57" s="781">
        <f>0</f>
        <v>0</v>
      </c>
      <c r="R57" s="781">
        <f>0</f>
        <v>0</v>
      </c>
      <c r="S57" s="781"/>
      <c r="T57" s="781">
        <f>0</f>
        <v>0</v>
      </c>
      <c r="U57" s="778">
        <f t="shared" si="19"/>
        <v>0</v>
      </c>
      <c r="V57" s="778">
        <f t="shared" si="19"/>
        <v>0</v>
      </c>
      <c r="W57" s="779">
        <f>IF(Таблица2001!$J$10=0,0,(I57*1000/Таблица2001!$J$10))</f>
        <v>0</v>
      </c>
      <c r="X57" s="779">
        <f>IF(Таблица2001!$K$10=0,0,(J57*1000/Таблица2001!$K$10))</f>
        <v>0</v>
      </c>
      <c r="Y57" s="779">
        <f>IF(Таблица2001!$J$10=0,0,(M57*1000/Таблица2001!$J$10))</f>
        <v>0</v>
      </c>
      <c r="Z57" s="779">
        <f>IF(Таблица2001!$K$10=0,0,(Q57*1000/Таблица2001!$K$10))</f>
        <v>0</v>
      </c>
      <c r="AA57" s="779">
        <f>IF(Таблица2001!$J$10=0,0,(U57*1000/Таблица2001!$J$10))</f>
        <v>0</v>
      </c>
      <c r="AB57" s="779">
        <f>IF(Таблица2001!$K$10=0,0,(V57*1000/Таблица2001!$K$10))</f>
        <v>0</v>
      </c>
      <c r="AC57" s="779">
        <f t="shared" si="5"/>
        <v>0</v>
      </c>
    </row>
    <row r="58" spans="1:29" s="41" customFormat="1" x14ac:dyDescent="0.15">
      <c r="A58" s="337" t="s">
        <v>294</v>
      </c>
      <c r="B58" s="506" t="s">
        <v>297</v>
      </c>
      <c r="C58" s="349" t="s">
        <v>305</v>
      </c>
      <c r="D58" s="780" t="s">
        <v>315</v>
      </c>
      <c r="E58" s="780"/>
      <c r="F58" s="780"/>
      <c r="G58" s="782">
        <f>H58</f>
        <v>0</v>
      </c>
      <c r="H58" s="781"/>
      <c r="I58" s="782">
        <f>J58</f>
        <v>0</v>
      </c>
      <c r="J58" s="781"/>
      <c r="K58" s="778">
        <f t="shared" si="1"/>
        <v>0</v>
      </c>
      <c r="L58" s="778">
        <f t="shared" si="2"/>
        <v>0</v>
      </c>
      <c r="M58" s="782">
        <f>Q58</f>
        <v>0</v>
      </c>
      <c r="N58" s="782">
        <f>R58</f>
        <v>0</v>
      </c>
      <c r="O58" s="781"/>
      <c r="P58" s="781"/>
      <c r="Q58" s="781"/>
      <c r="R58" s="781"/>
      <c r="S58" s="781">
        <f>T58</f>
        <v>0</v>
      </c>
      <c r="T58" s="781"/>
      <c r="U58" s="778">
        <f t="shared" si="19"/>
        <v>0</v>
      </c>
      <c r="V58" s="778">
        <f t="shared" si="19"/>
        <v>0</v>
      </c>
      <c r="W58" s="779">
        <f>IF(Таблица2001!$J$10=0,0,(I58*1000/Таблица2001!$J$10))</f>
        <v>0</v>
      </c>
      <c r="X58" s="779">
        <f>IF(Таблица2001!$K$10=0,0,(J58*1000/Таблица2001!$K$10))</f>
        <v>0</v>
      </c>
      <c r="Y58" s="779">
        <f>IF(Таблица2001!$J$10=0,0,(M58*1000/Таблица2001!$J$10))</f>
        <v>0</v>
      </c>
      <c r="Z58" s="779">
        <f>IF(Таблица2001!$K$10=0,0,(Q58*1000/Таблица2001!$K$10))</f>
        <v>0</v>
      </c>
      <c r="AA58" s="779">
        <f>IF(Таблица2001!$J$10=0,0,(U58*1000/Таблица2001!$J$10))</f>
        <v>0</v>
      </c>
      <c r="AB58" s="779">
        <f>IF(Таблица2001!$K$10=0,0,(V58*1000/Таблица2001!$K$10))</f>
        <v>0</v>
      </c>
      <c r="AC58" s="779">
        <f t="shared" si="5"/>
        <v>0</v>
      </c>
    </row>
    <row r="59" spans="1:29" s="41" customFormat="1" x14ac:dyDescent="0.15">
      <c r="A59" s="698" t="s">
        <v>1759</v>
      </c>
      <c r="B59" s="506" t="s">
        <v>1760</v>
      </c>
      <c r="C59" s="696" t="s">
        <v>306</v>
      </c>
      <c r="D59" s="780" t="s">
        <v>1761</v>
      </c>
      <c r="E59" s="783"/>
      <c r="F59" s="783"/>
      <c r="G59" s="781"/>
      <c r="H59" s="781"/>
      <c r="I59" s="781"/>
      <c r="J59" s="781"/>
      <c r="K59" s="778">
        <f t="shared" si="1"/>
        <v>0</v>
      </c>
      <c r="L59" s="778">
        <f t="shared" si="2"/>
        <v>0</v>
      </c>
      <c r="M59" s="781"/>
      <c r="N59" s="781"/>
      <c r="O59" s="784"/>
      <c r="P59" s="784"/>
      <c r="Q59" s="781"/>
      <c r="R59" s="781"/>
      <c r="S59" s="781"/>
      <c r="T59" s="781"/>
      <c r="U59" s="778">
        <f t="shared" si="19"/>
        <v>0</v>
      </c>
      <c r="V59" s="778">
        <f t="shared" si="19"/>
        <v>0</v>
      </c>
      <c r="W59" s="779">
        <f>IF(Таблица2001!$J$10=0,0,(I59*1000/Таблица2001!$J$10))</f>
        <v>0</v>
      </c>
      <c r="X59" s="779">
        <f>IF(Таблица2001!$K$10=0,0,(J59*1000/Таблица2001!$K$10))</f>
        <v>0</v>
      </c>
      <c r="Y59" s="779">
        <f>IF(Таблица2001!$J$10=0,0,(M59*1000/Таблица2001!$J$10))</f>
        <v>0</v>
      </c>
      <c r="Z59" s="779">
        <f>IF(Таблица2001!$K$10=0,0,(Q59*1000/Таблица2001!$K$10))</f>
        <v>0</v>
      </c>
      <c r="AA59" s="779">
        <f>IF(Таблица2001!$J$10=0,0,(U59*1000/Таблица2001!$J$10))</f>
        <v>0</v>
      </c>
      <c r="AB59" s="779">
        <f>IF(Таблица2001!$K$10=0,0,(V59*1000/Таблица2001!$K$10))</f>
        <v>0</v>
      </c>
      <c r="AC59" s="779">
        <f t="shared" si="5"/>
        <v>0</v>
      </c>
    </row>
    <row r="60" spans="1:29" s="41" customFormat="1" x14ac:dyDescent="0.15">
      <c r="A60" s="337" t="s">
        <v>1087</v>
      </c>
      <c r="B60" s="509" t="s">
        <v>1331</v>
      </c>
      <c r="C60" s="349" t="s">
        <v>307</v>
      </c>
      <c r="D60" s="785" t="s">
        <v>1333</v>
      </c>
      <c r="E60" s="780">
        <f>0</f>
        <v>0</v>
      </c>
      <c r="F60" s="780">
        <f>0</f>
        <v>0</v>
      </c>
      <c r="G60" s="780">
        <f>0</f>
        <v>0</v>
      </c>
      <c r="H60" s="780">
        <f>0</f>
        <v>0</v>
      </c>
      <c r="I60" s="780">
        <f>0</f>
        <v>0</v>
      </c>
      <c r="J60" s="780">
        <f>0</f>
        <v>0</v>
      </c>
      <c r="K60" s="780">
        <f>0</f>
        <v>0</v>
      </c>
      <c r="L60" s="780">
        <f>0</f>
        <v>0</v>
      </c>
      <c r="M60" s="780">
        <f>0</f>
        <v>0</v>
      </c>
      <c r="N60" s="780">
        <f>0</f>
        <v>0</v>
      </c>
      <c r="O60" s="780">
        <f>0</f>
        <v>0</v>
      </c>
      <c r="P60" s="780">
        <f>0</f>
        <v>0</v>
      </c>
      <c r="Q60" s="780">
        <f>0</f>
        <v>0</v>
      </c>
      <c r="R60" s="780">
        <f>0</f>
        <v>0</v>
      </c>
      <c r="S60" s="780">
        <f>0</f>
        <v>0</v>
      </c>
      <c r="T60" s="780">
        <f>0</f>
        <v>0</v>
      </c>
      <c r="U60" s="778">
        <f t="shared" si="19"/>
        <v>0</v>
      </c>
      <c r="V60" s="778">
        <f t="shared" si="19"/>
        <v>0</v>
      </c>
      <c r="W60" s="779">
        <f>IF(Таблица2001!$J$10=0,0,(I60*1000/Таблица2001!$J$10))</f>
        <v>0</v>
      </c>
      <c r="X60" s="779">
        <f>IF(Таблица2001!$K$10=0,0,(J60*1000/Таблица2001!$K$10))</f>
        <v>0</v>
      </c>
      <c r="Y60" s="779">
        <f>IF(Таблица2001!$J$10=0,0,(M60*1000/Таблица2001!$J$10))</f>
        <v>0</v>
      </c>
      <c r="Z60" s="779">
        <f>IF(Таблица2001!$K$10=0,0,(Q60*1000/Таблица2001!$K$10))</f>
        <v>0</v>
      </c>
      <c r="AA60" s="779">
        <f>IF(Таблица2001!$J$10=0,0,(U60*1000/Таблица2001!$J$10))</f>
        <v>0</v>
      </c>
      <c r="AB60" s="779">
        <f>IF(Таблица2001!$K$10=0,0,(V60*1000/Таблица2001!$K$10))</f>
        <v>0</v>
      </c>
      <c r="AC60" s="779">
        <f t="shared" si="5"/>
        <v>0</v>
      </c>
    </row>
    <row r="61" spans="1:29" s="64" customFormat="1" x14ac:dyDescent="0.15">
      <c r="A61" s="337" t="s">
        <v>17</v>
      </c>
      <c r="B61" s="506" t="s">
        <v>298</v>
      </c>
      <c r="C61" s="349" t="s">
        <v>308</v>
      </c>
      <c r="D61" s="780" t="s">
        <v>29</v>
      </c>
      <c r="E61" s="780"/>
      <c r="F61" s="780"/>
      <c r="G61" s="781"/>
      <c r="H61" s="781"/>
      <c r="I61" s="781"/>
      <c r="J61" s="781"/>
      <c r="K61" s="778">
        <f>G61+N61</f>
        <v>0</v>
      </c>
      <c r="L61" s="778">
        <f>H61+R61</f>
        <v>0</v>
      </c>
      <c r="M61" s="781"/>
      <c r="N61" s="781"/>
      <c r="O61" s="781"/>
      <c r="P61" s="781"/>
      <c r="Q61" s="781"/>
      <c r="R61" s="781"/>
      <c r="S61" s="781"/>
      <c r="T61" s="781"/>
      <c r="U61" s="778">
        <f t="shared" si="19"/>
        <v>0</v>
      </c>
      <c r="V61" s="778">
        <f t="shared" si="19"/>
        <v>0</v>
      </c>
      <c r="W61" s="779">
        <f>IF(Таблица2001!$J$10=0,0,(I61*1000/Таблица2001!$J$10))</f>
        <v>0</v>
      </c>
      <c r="X61" s="779">
        <f>IF(Таблица2001!$K$10=0,0,(J61*1000/Таблица2001!$K$10))</f>
        <v>0</v>
      </c>
      <c r="Y61" s="779">
        <f>IF(Таблица2001!$J$10=0,0,(M61*1000/Таблица2001!$J$10))</f>
        <v>0</v>
      </c>
      <c r="Z61" s="779">
        <f>IF(Таблица2001!$K$10=0,0,(Q61*1000/Таблица2001!$K$10))</f>
        <v>0</v>
      </c>
      <c r="AA61" s="779">
        <f>IF(Таблица2001!$J$10=0,0,(U61*1000/Таблица2001!$J$10))</f>
        <v>0</v>
      </c>
      <c r="AB61" s="779">
        <f>IF(Таблица2001!$K$10=0,0,(V61*1000/Таблица2001!$K$10))</f>
        <v>0</v>
      </c>
      <c r="AC61" s="779">
        <f t="shared" si="5"/>
        <v>0</v>
      </c>
    </row>
    <row r="62" spans="1:29" s="64" customFormat="1" x14ac:dyDescent="0.15">
      <c r="A62" s="337" t="s">
        <v>1865</v>
      </c>
      <c r="B62" s="510" t="s">
        <v>1695</v>
      </c>
      <c r="C62" s="349" t="s">
        <v>1762</v>
      </c>
      <c r="D62" s="780" t="s">
        <v>1696</v>
      </c>
      <c r="E62" s="780"/>
      <c r="F62" s="780"/>
      <c r="G62" s="781"/>
      <c r="H62" s="781"/>
      <c r="I62" s="781"/>
      <c r="J62" s="781"/>
      <c r="K62" s="778"/>
      <c r="L62" s="778"/>
      <c r="M62" s="781"/>
      <c r="N62" s="781"/>
      <c r="O62" s="781"/>
      <c r="P62" s="781"/>
      <c r="Q62" s="781"/>
      <c r="R62" s="781"/>
      <c r="S62" s="781"/>
      <c r="T62" s="781"/>
      <c r="U62" s="778"/>
      <c r="V62" s="778"/>
      <c r="W62" s="779">
        <f>IF(Таблица2001!$J$10=0,0,(I62*1000/Таблица2001!$J$10))</f>
        <v>0</v>
      </c>
      <c r="X62" s="779">
        <f>IF(Таблица2001!$K$10=0,0,(J62*1000/Таблица2001!$K$10))</f>
        <v>0</v>
      </c>
      <c r="Y62" s="779">
        <f>IF(Таблица2001!$J$10=0,0,(M62*1000/Таблица2001!$J$10))</f>
        <v>0</v>
      </c>
      <c r="Z62" s="779">
        <f>IF(Таблица2001!$K$10=0,0,(Q62*1000/Таблица2001!$K$10))</f>
        <v>0</v>
      </c>
      <c r="AA62" s="779">
        <f>IF(Таблица2001!$J$10=0,0,(U62*1000/Таблица2001!$J$10))</f>
        <v>0</v>
      </c>
      <c r="AB62" s="779">
        <f>IF(Таблица2001!$K$10=0,0,(V62*1000/Таблица2001!$K$10))</f>
        <v>0</v>
      </c>
      <c r="AC62" s="779">
        <f t="shared" si="5"/>
        <v>0</v>
      </c>
    </row>
    <row r="63" spans="1:29" s="64" customFormat="1" x14ac:dyDescent="0.15">
      <c r="A63" s="337" t="s">
        <v>643</v>
      </c>
      <c r="B63" s="506" t="s">
        <v>299</v>
      </c>
      <c r="C63" s="349" t="s">
        <v>309</v>
      </c>
      <c r="D63" s="780" t="s">
        <v>625</v>
      </c>
      <c r="E63" s="780"/>
      <c r="F63" s="780"/>
      <c r="G63" s="781"/>
      <c r="H63" s="781"/>
      <c r="I63" s="781"/>
      <c r="J63" s="781"/>
      <c r="K63" s="778">
        <f t="shared" ref="K63:K68" si="22">G63+N63</f>
        <v>0</v>
      </c>
      <c r="L63" s="778">
        <f t="shared" ref="L63:L68" si="23">H63+R63</f>
        <v>0</v>
      </c>
      <c r="M63" s="781">
        <f>0</f>
        <v>0</v>
      </c>
      <c r="N63" s="781">
        <f>0</f>
        <v>0</v>
      </c>
      <c r="O63" s="781">
        <f>0</f>
        <v>0</v>
      </c>
      <c r="P63" s="781">
        <f>0</f>
        <v>0</v>
      </c>
      <c r="Q63" s="781">
        <f>0</f>
        <v>0</v>
      </c>
      <c r="R63" s="781">
        <f>0</f>
        <v>0</v>
      </c>
      <c r="S63" s="781"/>
      <c r="T63" s="781"/>
      <c r="U63" s="778">
        <f t="shared" ref="U63:V68" si="24">K63-S63</f>
        <v>0</v>
      </c>
      <c r="V63" s="778">
        <f t="shared" si="24"/>
        <v>0</v>
      </c>
      <c r="W63" s="779">
        <f>IF(Таблица2001!$J$10=0,0,(I63*1000/Таблица2001!$J$10))</f>
        <v>0</v>
      </c>
      <c r="X63" s="779">
        <f>IF(Таблица2001!$K$10=0,0,(J63*1000/Таблица2001!$K$10))</f>
        <v>0</v>
      </c>
      <c r="Y63" s="779">
        <f>IF(Таблица2001!$J$10=0,0,(M63*1000/Таблица2001!$J$10))</f>
        <v>0</v>
      </c>
      <c r="Z63" s="779">
        <f>IF(Таблица2001!$K$10=0,0,(Q63*1000/Таблица2001!$K$10))</f>
        <v>0</v>
      </c>
      <c r="AA63" s="779">
        <f>IF(Таблица2001!$J$10=0,0,(U63*1000/Таблица2001!$J$10))</f>
        <v>0</v>
      </c>
      <c r="AB63" s="779">
        <f>IF(Таблица2001!$K$10=0,0,(V63*1000/Таблица2001!$K$10))</f>
        <v>0</v>
      </c>
      <c r="AC63" s="779">
        <f t="shared" si="5"/>
        <v>0</v>
      </c>
    </row>
    <row r="64" spans="1:29" s="41" customFormat="1" x14ac:dyDescent="0.15">
      <c r="A64" s="337" t="s">
        <v>295</v>
      </c>
      <c r="B64" s="506" t="s">
        <v>300</v>
      </c>
      <c r="C64" s="349" t="s">
        <v>310</v>
      </c>
      <c r="D64" s="780" t="s">
        <v>316</v>
      </c>
      <c r="E64" s="783"/>
      <c r="F64" s="783"/>
      <c r="G64" s="781"/>
      <c r="H64" s="781"/>
      <c r="I64" s="781"/>
      <c r="J64" s="781"/>
      <c r="K64" s="778">
        <f t="shared" si="22"/>
        <v>0</v>
      </c>
      <c r="L64" s="778">
        <f t="shared" si="23"/>
        <v>0</v>
      </c>
      <c r="M64" s="781">
        <f>0</f>
        <v>0</v>
      </c>
      <c r="N64" s="781">
        <f>0</f>
        <v>0</v>
      </c>
      <c r="O64" s="781">
        <f>0</f>
        <v>0</v>
      </c>
      <c r="P64" s="781">
        <f>0</f>
        <v>0</v>
      </c>
      <c r="Q64" s="781">
        <f>0</f>
        <v>0</v>
      </c>
      <c r="R64" s="781">
        <f>0</f>
        <v>0</v>
      </c>
      <c r="S64" s="781"/>
      <c r="T64" s="781"/>
      <c r="U64" s="778">
        <f t="shared" si="24"/>
        <v>0</v>
      </c>
      <c r="V64" s="778">
        <f t="shared" si="24"/>
        <v>0</v>
      </c>
      <c r="W64" s="779">
        <f>IF(Таблица2001!$J$10=0,0,(I64*1000/Таблица2001!$J$10))</f>
        <v>0</v>
      </c>
      <c r="X64" s="779">
        <f>IF(Таблица2001!$K$10=0,0,(J64*1000/Таблица2001!$K$10))</f>
        <v>0</v>
      </c>
      <c r="Y64" s="779">
        <f>IF(Таблица2001!$J$10=0,0,(M64*1000/Таблица2001!$J$10))</f>
        <v>0</v>
      </c>
      <c r="Z64" s="779">
        <f>IF(Таблица2001!$K$10=0,0,(Q64*1000/Таблица2001!$K$10))</f>
        <v>0</v>
      </c>
      <c r="AA64" s="779">
        <f>IF(Таблица2001!$J$10=0,0,(U64*1000/Таблица2001!$J$10))</f>
        <v>0</v>
      </c>
      <c r="AB64" s="779">
        <f>IF(Таблица2001!$K$10=0,0,(V64*1000/Таблица2001!$K$10))</f>
        <v>0</v>
      </c>
      <c r="AC64" s="779">
        <f t="shared" si="5"/>
        <v>0</v>
      </c>
    </row>
    <row r="65" spans="1:29" s="41" customFormat="1" x14ac:dyDescent="0.15">
      <c r="A65" s="337" t="s">
        <v>185</v>
      </c>
      <c r="B65" s="506" t="s">
        <v>301</v>
      </c>
      <c r="C65" s="349" t="s">
        <v>311</v>
      </c>
      <c r="D65" s="780" t="s">
        <v>765</v>
      </c>
      <c r="E65" s="783"/>
      <c r="F65" s="783"/>
      <c r="G65" s="781"/>
      <c r="H65" s="781"/>
      <c r="I65" s="781"/>
      <c r="J65" s="781"/>
      <c r="K65" s="778">
        <f t="shared" si="22"/>
        <v>0</v>
      </c>
      <c r="L65" s="778">
        <f t="shared" si="23"/>
        <v>0</v>
      </c>
      <c r="M65" s="781">
        <f>0</f>
        <v>0</v>
      </c>
      <c r="N65" s="781">
        <f>0</f>
        <v>0</v>
      </c>
      <c r="O65" s="781">
        <f>0</f>
        <v>0</v>
      </c>
      <c r="P65" s="781">
        <f>0</f>
        <v>0</v>
      </c>
      <c r="Q65" s="781">
        <f>0</f>
        <v>0</v>
      </c>
      <c r="R65" s="781">
        <f>0</f>
        <v>0</v>
      </c>
      <c r="S65" s="781"/>
      <c r="T65" s="781"/>
      <c r="U65" s="778">
        <f t="shared" si="24"/>
        <v>0</v>
      </c>
      <c r="V65" s="778">
        <f t="shared" si="24"/>
        <v>0</v>
      </c>
      <c r="W65" s="779">
        <f>IF(Таблица2001!$J$10=0,0,(I65*1000/Таблица2001!$J$10))</f>
        <v>0</v>
      </c>
      <c r="X65" s="779">
        <f>IF(Таблица2001!$K$10=0,0,(J65*1000/Таблица2001!$K$10))</f>
        <v>0</v>
      </c>
      <c r="Y65" s="779">
        <f>IF(Таблица2001!$J$10=0,0,(M65*1000/Таблица2001!$J$10))</f>
        <v>0</v>
      </c>
      <c r="Z65" s="779">
        <f>IF(Таблица2001!$K$10=0,0,(Q65*1000/Таблица2001!$K$10))</f>
        <v>0</v>
      </c>
      <c r="AA65" s="779">
        <f>IF(Таблица2001!$J$10=0,0,(U65*1000/Таблица2001!$J$10))</f>
        <v>0</v>
      </c>
      <c r="AB65" s="779">
        <f>IF(Таблица2001!$K$10=0,0,(V65*1000/Таблица2001!$K$10))</f>
        <v>0</v>
      </c>
      <c r="AC65" s="779">
        <f t="shared" si="5"/>
        <v>0</v>
      </c>
    </row>
    <row r="66" spans="1:29" s="41" customFormat="1" ht="21" x14ac:dyDescent="0.15">
      <c r="A66" s="337" t="s">
        <v>673</v>
      </c>
      <c r="B66" s="506" t="s">
        <v>302</v>
      </c>
      <c r="C66" s="349" t="s">
        <v>1332</v>
      </c>
      <c r="D66" s="780" t="s">
        <v>317</v>
      </c>
      <c r="E66" s="783"/>
      <c r="F66" s="783"/>
      <c r="G66" s="781"/>
      <c r="H66" s="781"/>
      <c r="I66" s="781"/>
      <c r="J66" s="781"/>
      <c r="K66" s="778">
        <f t="shared" si="22"/>
        <v>0</v>
      </c>
      <c r="L66" s="778">
        <f t="shared" si="23"/>
        <v>0</v>
      </c>
      <c r="M66" s="781">
        <f>0</f>
        <v>0</v>
      </c>
      <c r="N66" s="781">
        <f>0</f>
        <v>0</v>
      </c>
      <c r="O66" s="781">
        <f>0</f>
        <v>0</v>
      </c>
      <c r="P66" s="781">
        <f>0</f>
        <v>0</v>
      </c>
      <c r="Q66" s="781">
        <f>0</f>
        <v>0</v>
      </c>
      <c r="R66" s="781">
        <f>0</f>
        <v>0</v>
      </c>
      <c r="S66" s="781"/>
      <c r="T66" s="781"/>
      <c r="U66" s="778">
        <f t="shared" si="24"/>
        <v>0</v>
      </c>
      <c r="V66" s="778">
        <f t="shared" si="24"/>
        <v>0</v>
      </c>
      <c r="W66" s="779">
        <f>IF(Таблица2001!$J$10=0,0,(I66*1000/Таблица2001!$J$10))</f>
        <v>0</v>
      </c>
      <c r="X66" s="779">
        <f>IF(Таблица2001!$K$10=0,0,(J66*1000/Таблица2001!$K$10))</f>
        <v>0</v>
      </c>
      <c r="Y66" s="779">
        <f>IF(Таблица2001!$J$10=0,0,(M66*1000/Таблица2001!$J$10))</f>
        <v>0</v>
      </c>
      <c r="Z66" s="779">
        <f>IF(Таблица2001!$K$10=0,0,(Q66*1000/Таблица2001!$K$10))</f>
        <v>0</v>
      </c>
      <c r="AA66" s="779">
        <f>IF(Таблица2001!$J$10=0,0,(U66*1000/Таблица2001!$J$10))</f>
        <v>0</v>
      </c>
      <c r="AB66" s="779">
        <f>IF(Таблица2001!$K$10=0,0,(V66*1000/Таблица2001!$K$10))</f>
        <v>0</v>
      </c>
      <c r="AC66" s="779">
        <f t="shared" si="5"/>
        <v>0</v>
      </c>
    </row>
    <row r="67" spans="1:29" s="64" customFormat="1" x14ac:dyDescent="0.15">
      <c r="A67" s="337" t="s">
        <v>184</v>
      </c>
      <c r="B67" s="506" t="s">
        <v>303</v>
      </c>
      <c r="C67" s="349" t="s">
        <v>1444</v>
      </c>
      <c r="D67" s="780" t="s">
        <v>577</v>
      </c>
      <c r="E67" s="783"/>
      <c r="F67" s="783"/>
      <c r="G67" s="781"/>
      <c r="H67" s="781"/>
      <c r="I67" s="781"/>
      <c r="J67" s="781"/>
      <c r="K67" s="778">
        <f t="shared" si="22"/>
        <v>0</v>
      </c>
      <c r="L67" s="778">
        <f t="shared" si="23"/>
        <v>0</v>
      </c>
      <c r="M67" s="781">
        <f>0</f>
        <v>0</v>
      </c>
      <c r="N67" s="781">
        <f>0</f>
        <v>0</v>
      </c>
      <c r="O67" s="781">
        <f>0</f>
        <v>0</v>
      </c>
      <c r="P67" s="781">
        <f>0</f>
        <v>0</v>
      </c>
      <c r="Q67" s="781">
        <f>0</f>
        <v>0</v>
      </c>
      <c r="R67" s="781">
        <f>0</f>
        <v>0</v>
      </c>
      <c r="S67" s="781"/>
      <c r="T67" s="781"/>
      <c r="U67" s="778">
        <f t="shared" si="24"/>
        <v>0</v>
      </c>
      <c r="V67" s="778">
        <f t="shared" si="24"/>
        <v>0</v>
      </c>
      <c r="W67" s="779">
        <f>IF(Таблица2001!$J$10=0,0,(I67*1000/Таблица2001!$J$10))</f>
        <v>0</v>
      </c>
      <c r="X67" s="779">
        <f>IF(Таблица2001!$K$10=0,0,(J67*1000/Таблица2001!$K$10))</f>
        <v>0</v>
      </c>
      <c r="Y67" s="779">
        <f>IF(Таблица2001!$J$10=0,0,(M67*1000/Таблица2001!$J$10))</f>
        <v>0</v>
      </c>
      <c r="Z67" s="779">
        <f>IF(Таблица2001!$K$10=0,0,(Q67*1000/Таблица2001!$K$10))</f>
        <v>0</v>
      </c>
      <c r="AA67" s="779">
        <f>IF(Таблица2001!$J$10=0,0,(U67*1000/Таблица2001!$J$10))</f>
        <v>0</v>
      </c>
      <c r="AB67" s="779">
        <f>IF(Таблица2001!$K$10=0,0,(V67*1000/Таблица2001!$K$10))</f>
        <v>0</v>
      </c>
      <c r="AC67" s="779">
        <f t="shared" si="5"/>
        <v>0</v>
      </c>
    </row>
    <row r="68" spans="1:29" s="41" customFormat="1" x14ac:dyDescent="0.15">
      <c r="A68" s="337" t="s">
        <v>1442</v>
      </c>
      <c r="B68" s="506" t="s">
        <v>1443</v>
      </c>
      <c r="C68" s="349" t="s">
        <v>1763</v>
      </c>
      <c r="D68" s="780"/>
      <c r="E68" s="783"/>
      <c r="F68" s="783"/>
      <c r="G68" s="781"/>
      <c r="H68" s="781"/>
      <c r="I68" s="781"/>
      <c r="J68" s="781"/>
      <c r="K68" s="778">
        <f t="shared" si="22"/>
        <v>0</v>
      </c>
      <c r="L68" s="778">
        <f t="shared" si="23"/>
        <v>0</v>
      </c>
      <c r="M68" s="781"/>
      <c r="N68" s="781"/>
      <c r="O68" s="781"/>
      <c r="P68" s="781"/>
      <c r="Q68" s="781"/>
      <c r="R68" s="781"/>
      <c r="S68" s="781"/>
      <c r="T68" s="781"/>
      <c r="U68" s="778">
        <f t="shared" si="24"/>
        <v>0</v>
      </c>
      <c r="V68" s="778">
        <f t="shared" si="24"/>
        <v>0</v>
      </c>
      <c r="W68" s="779">
        <f>IF(Таблица2001!$J$10=0,0,(I68*1000/Таблица2001!$J$10))</f>
        <v>0</v>
      </c>
      <c r="X68" s="779">
        <f>IF(Таблица2001!$K$10=0,0,(J68*1000/Таблица2001!$K$10))</f>
        <v>0</v>
      </c>
      <c r="Y68" s="779">
        <f>IF(Таблица2001!$J$10=0,0,(M68*1000/Таблица2001!$J$10))</f>
        <v>0</v>
      </c>
      <c r="Z68" s="779">
        <f>IF(Таблица2001!$K$10=0,0,(Q68*1000/Таблица2001!$K$10))</f>
        <v>0</v>
      </c>
      <c r="AA68" s="779">
        <f>IF(Таблица2001!$J$10=0,0,(U68*1000/Таблица2001!$J$10))</f>
        <v>0</v>
      </c>
      <c r="AB68" s="779">
        <f>IF(Таблица2001!$K$10=0,0,(V68*1000/Таблица2001!$K$10))</f>
        <v>0</v>
      </c>
      <c r="AC68" s="779">
        <f t="shared" si="5"/>
        <v>0</v>
      </c>
    </row>
    <row r="69" spans="1:29" s="41" customFormat="1" x14ac:dyDescent="0.15">
      <c r="A69" s="336" t="s">
        <v>642</v>
      </c>
      <c r="B69" s="99" t="s">
        <v>212</v>
      </c>
      <c r="C69" s="355" t="s">
        <v>136</v>
      </c>
      <c r="D69" s="777" t="s">
        <v>864</v>
      </c>
      <c r="E69" s="778">
        <f t="shared" ref="E69:V69" si="25">E70+E71</f>
        <v>0</v>
      </c>
      <c r="F69" s="778">
        <f t="shared" si="25"/>
        <v>0</v>
      </c>
      <c r="G69" s="778">
        <f t="shared" si="25"/>
        <v>0</v>
      </c>
      <c r="H69" s="778">
        <f t="shared" si="25"/>
        <v>0</v>
      </c>
      <c r="I69" s="778">
        <f t="shared" si="25"/>
        <v>0</v>
      </c>
      <c r="J69" s="778">
        <f t="shared" si="25"/>
        <v>0</v>
      </c>
      <c r="K69" s="778">
        <f t="shared" si="25"/>
        <v>0</v>
      </c>
      <c r="L69" s="778">
        <f t="shared" si="25"/>
        <v>0</v>
      </c>
      <c r="M69" s="778">
        <f t="shared" si="25"/>
        <v>0</v>
      </c>
      <c r="N69" s="778">
        <f t="shared" si="25"/>
        <v>0</v>
      </c>
      <c r="O69" s="778">
        <f t="shared" si="25"/>
        <v>0</v>
      </c>
      <c r="P69" s="778">
        <f t="shared" si="25"/>
        <v>0</v>
      </c>
      <c r="Q69" s="778">
        <f t="shared" si="25"/>
        <v>0</v>
      </c>
      <c r="R69" s="778">
        <f t="shared" si="25"/>
        <v>0</v>
      </c>
      <c r="S69" s="778">
        <f t="shared" si="25"/>
        <v>0</v>
      </c>
      <c r="T69" s="778">
        <f t="shared" si="25"/>
        <v>0</v>
      </c>
      <c r="U69" s="778">
        <f t="shared" si="25"/>
        <v>0</v>
      </c>
      <c r="V69" s="778">
        <f t="shared" si="25"/>
        <v>0</v>
      </c>
      <c r="W69" s="779">
        <f>IF(Таблица2001!$J$10=0,0,(I69*1000/Таблица2001!$J$10))</f>
        <v>0</v>
      </c>
      <c r="X69" s="779">
        <f>IF(Таблица2001!$K$10=0,0,(J69*1000/Таблица2001!$K$10))</f>
        <v>0</v>
      </c>
      <c r="Y69" s="779">
        <f>IF(Таблица2001!$J$10=0,0,(M69*1000/Таблица2001!$J$10))</f>
        <v>0</v>
      </c>
      <c r="Z69" s="779">
        <f>IF(Таблица2001!$K$10=0,0,(Q69*1000/Таблица2001!$K$10))</f>
        <v>0</v>
      </c>
      <c r="AA69" s="779">
        <f>IF(Таблица2001!$J$10=0,0,(U69*1000/Таблица2001!$J$10))</f>
        <v>0</v>
      </c>
      <c r="AB69" s="779">
        <f>IF(Таблица2001!$K$10=0,0,(V69*1000/Таблица2001!$K$10))</f>
        <v>0</v>
      </c>
      <c r="AC69" s="779">
        <f t="shared" si="5"/>
        <v>0</v>
      </c>
    </row>
    <row r="70" spans="1:29" s="41" customFormat="1" ht="21" x14ac:dyDescent="0.15">
      <c r="A70" s="337" t="s">
        <v>641</v>
      </c>
      <c r="B70" s="506" t="s">
        <v>318</v>
      </c>
      <c r="C70" s="349" t="s">
        <v>319</v>
      </c>
      <c r="D70" s="780" t="s">
        <v>167</v>
      </c>
      <c r="E70" s="783"/>
      <c r="F70" s="783"/>
      <c r="G70" s="781"/>
      <c r="H70" s="781"/>
      <c r="I70" s="781"/>
      <c r="J70" s="781"/>
      <c r="K70" s="778">
        <f t="shared" ref="K70:K82" si="26">G70+N70</f>
        <v>0</v>
      </c>
      <c r="L70" s="778">
        <f t="shared" ref="L70:L82" si="27">H70+R70</f>
        <v>0</v>
      </c>
      <c r="M70" s="781"/>
      <c r="N70" s="781"/>
      <c r="O70" s="778">
        <f>0</f>
        <v>0</v>
      </c>
      <c r="P70" s="778">
        <f>0</f>
        <v>0</v>
      </c>
      <c r="Q70" s="781"/>
      <c r="R70" s="781"/>
      <c r="S70" s="781"/>
      <c r="T70" s="781"/>
      <c r="U70" s="778">
        <f t="shared" ref="U70:V82" si="28">K70-S70</f>
        <v>0</v>
      </c>
      <c r="V70" s="778">
        <f t="shared" si="28"/>
        <v>0</v>
      </c>
      <c r="W70" s="779">
        <f>IF(Таблица2001!$J$10=0,0,(I70*1000/Таблица2001!$J$10))</f>
        <v>0</v>
      </c>
      <c r="X70" s="779">
        <f>IF(Таблица2001!$K$10=0,0,(J70*1000/Таблица2001!$K$10))</f>
        <v>0</v>
      </c>
      <c r="Y70" s="779">
        <f>IF(Таблица2001!$J$10=0,0,(M70*1000/Таблица2001!$J$10))</f>
        <v>0</v>
      </c>
      <c r="Z70" s="779">
        <f>IF(Таблица2001!$K$10=0,0,(Q70*1000/Таблица2001!$K$10))</f>
        <v>0</v>
      </c>
      <c r="AA70" s="779">
        <f>IF(Таблица2001!$J$10=0,0,(U70*1000/Таблица2001!$J$10))</f>
        <v>0</v>
      </c>
      <c r="AB70" s="779">
        <f>IF(Таблица2001!$K$10=0,0,(V70*1000/Таблица2001!$K$10))</f>
        <v>0</v>
      </c>
      <c r="AC70" s="779">
        <f t="shared" si="5"/>
        <v>0</v>
      </c>
    </row>
    <row r="71" spans="1:29" s="41" customFormat="1" ht="42" x14ac:dyDescent="0.15">
      <c r="A71" s="337" t="s">
        <v>1635</v>
      </c>
      <c r="B71" s="506" t="s">
        <v>1016</v>
      </c>
      <c r="C71" s="349" t="s">
        <v>1764</v>
      </c>
      <c r="D71" s="780"/>
      <c r="E71" s="783"/>
      <c r="F71" s="783"/>
      <c r="G71" s="781"/>
      <c r="H71" s="781"/>
      <c r="I71" s="781"/>
      <c r="J71" s="781"/>
      <c r="K71" s="778">
        <f t="shared" si="26"/>
        <v>0</v>
      </c>
      <c r="L71" s="778">
        <f t="shared" si="27"/>
        <v>0</v>
      </c>
      <c r="M71" s="781"/>
      <c r="N71" s="781"/>
      <c r="O71" s="778"/>
      <c r="P71" s="778"/>
      <c r="Q71" s="781"/>
      <c r="R71" s="781"/>
      <c r="S71" s="781"/>
      <c r="T71" s="781"/>
      <c r="U71" s="778">
        <f t="shared" si="28"/>
        <v>0</v>
      </c>
      <c r="V71" s="778">
        <f t="shared" si="28"/>
        <v>0</v>
      </c>
      <c r="W71" s="779">
        <f>IF(Таблица2001!$J$10=0,0,(I71*1000/Таблица2001!$J$10))</f>
        <v>0</v>
      </c>
      <c r="X71" s="779">
        <f>IF(Таблица2001!$K$10=0,0,(J71*1000/Таблица2001!$K$10))</f>
        <v>0</v>
      </c>
      <c r="Y71" s="779">
        <f>IF(Таблица2001!$J$10=0,0,(M71*1000/Таблица2001!$J$10))</f>
        <v>0</v>
      </c>
      <c r="Z71" s="779">
        <f>IF(Таблица2001!$K$10=0,0,(Q71*1000/Таблица2001!$K$10))</f>
        <v>0</v>
      </c>
      <c r="AA71" s="779">
        <f>IF(Таблица2001!$J$10=0,0,(U71*1000/Таблица2001!$J$10))</f>
        <v>0</v>
      </c>
      <c r="AB71" s="779">
        <f>IF(Таблица2001!$K$10=0,0,(V71*1000/Таблица2001!$K$10))</f>
        <v>0</v>
      </c>
      <c r="AC71" s="779">
        <f t="shared" si="5"/>
        <v>0</v>
      </c>
    </row>
    <row r="72" spans="1:29" s="41" customFormat="1" ht="21" x14ac:dyDescent="0.15">
      <c r="A72" s="698" t="s">
        <v>1765</v>
      </c>
      <c r="B72" s="506" t="s">
        <v>1766</v>
      </c>
      <c r="C72" s="696" t="s">
        <v>1017</v>
      </c>
      <c r="D72" s="780" t="s">
        <v>1767</v>
      </c>
      <c r="E72" s="783"/>
      <c r="F72" s="783"/>
      <c r="G72" s="781"/>
      <c r="H72" s="781"/>
      <c r="I72" s="781"/>
      <c r="J72" s="781"/>
      <c r="K72" s="778">
        <f t="shared" si="26"/>
        <v>0</v>
      </c>
      <c r="L72" s="778">
        <f t="shared" si="27"/>
        <v>0</v>
      </c>
      <c r="M72" s="781"/>
      <c r="N72" s="781"/>
      <c r="O72" s="778"/>
      <c r="P72" s="778"/>
      <c r="Q72" s="781"/>
      <c r="R72" s="781"/>
      <c r="S72" s="781"/>
      <c r="T72" s="781"/>
      <c r="U72" s="778">
        <f t="shared" si="28"/>
        <v>0</v>
      </c>
      <c r="V72" s="778">
        <f t="shared" si="28"/>
        <v>0</v>
      </c>
      <c r="W72" s="779">
        <f>IF(Таблица2001!$J$10=0,0,(I72*1000/Таблица2001!$J$10))</f>
        <v>0</v>
      </c>
      <c r="X72" s="779">
        <f>IF(Таблица2001!$K$10=0,0,(J72*1000/Таблица2001!$K$10))</f>
        <v>0</v>
      </c>
      <c r="Y72" s="779">
        <f>IF(Таблица2001!$J$10=0,0,(M72*1000/Таблица2001!$J$10))</f>
        <v>0</v>
      </c>
      <c r="Z72" s="779">
        <f>IF(Таблица2001!$K$10=0,0,(Q72*1000/Таблица2001!$K$10))</f>
        <v>0</v>
      </c>
      <c r="AA72" s="779">
        <f>IF(Таблица2001!$J$10=0,0,(U72*1000/Таблица2001!$J$10))</f>
        <v>0</v>
      </c>
      <c r="AB72" s="779">
        <f>IF(Таблица2001!$K$10=0,0,(V72*1000/Таблица2001!$K$10))</f>
        <v>0</v>
      </c>
      <c r="AC72" s="779">
        <f t="shared" si="5"/>
        <v>0</v>
      </c>
    </row>
    <row r="73" spans="1:29" s="41" customFormat="1" ht="31.5" x14ac:dyDescent="0.15">
      <c r="A73" s="337" t="s">
        <v>1768</v>
      </c>
      <c r="B73" s="506" t="s">
        <v>1326</v>
      </c>
      <c r="C73" s="349" t="s">
        <v>1327</v>
      </c>
      <c r="D73" s="780" t="s">
        <v>1574</v>
      </c>
      <c r="E73" s="783"/>
      <c r="F73" s="783"/>
      <c r="G73" s="781"/>
      <c r="H73" s="781"/>
      <c r="I73" s="781"/>
      <c r="J73" s="781"/>
      <c r="K73" s="778">
        <f t="shared" si="26"/>
        <v>0</v>
      </c>
      <c r="L73" s="778">
        <f t="shared" si="27"/>
        <v>0</v>
      </c>
      <c r="M73" s="781"/>
      <c r="N73" s="781"/>
      <c r="O73" s="778">
        <f>0</f>
        <v>0</v>
      </c>
      <c r="P73" s="778">
        <f>0</f>
        <v>0</v>
      </c>
      <c r="Q73" s="781"/>
      <c r="R73" s="781"/>
      <c r="S73" s="781"/>
      <c r="T73" s="781"/>
      <c r="U73" s="778">
        <f t="shared" si="28"/>
        <v>0</v>
      </c>
      <c r="V73" s="778">
        <f t="shared" si="28"/>
        <v>0</v>
      </c>
      <c r="W73" s="779">
        <f>IF(Таблица2001!$J$10=0,0,(I73*1000/Таблица2001!$J$10))</f>
        <v>0</v>
      </c>
      <c r="X73" s="779">
        <f>IF(Таблица2001!$K$10=0,0,(J73*1000/Таблица2001!$K$10))</f>
        <v>0</v>
      </c>
      <c r="Y73" s="779">
        <f>IF(Таблица2001!$J$10=0,0,(M73*1000/Таблица2001!$J$10))</f>
        <v>0</v>
      </c>
      <c r="Z73" s="779">
        <f>IF(Таблица2001!$K$10=0,0,(Q73*1000/Таблица2001!$K$10))</f>
        <v>0</v>
      </c>
      <c r="AA73" s="779">
        <f>IF(Таблица2001!$J$10=0,0,(U73*1000/Таблица2001!$J$10))</f>
        <v>0</v>
      </c>
      <c r="AB73" s="779">
        <f>IF(Таблица2001!$K$10=0,0,(V73*1000/Таблица2001!$K$10))</f>
        <v>0</v>
      </c>
      <c r="AC73" s="779">
        <f t="shared" ref="AC73:AC136" si="29">IF(M73=0,0,N73*100/M73)</f>
        <v>0</v>
      </c>
    </row>
    <row r="74" spans="1:29" s="41" customFormat="1" ht="10.9" customHeight="1" x14ac:dyDescent="0.15">
      <c r="A74" s="336" t="s">
        <v>674</v>
      </c>
      <c r="B74" s="99" t="s">
        <v>213</v>
      </c>
      <c r="C74" s="355" t="s">
        <v>137</v>
      </c>
      <c r="D74" s="777" t="s">
        <v>626</v>
      </c>
      <c r="E74" s="778">
        <f t="shared" ref="E74:J74" si="30">E75+E79+E80+E82+E84+E86+E90+E92+E96+E98+E99+E100</f>
        <v>0</v>
      </c>
      <c r="F74" s="778">
        <f t="shared" si="30"/>
        <v>0</v>
      </c>
      <c r="G74" s="778">
        <f t="shared" si="30"/>
        <v>0</v>
      </c>
      <c r="H74" s="778">
        <f t="shared" si="30"/>
        <v>0</v>
      </c>
      <c r="I74" s="778">
        <f t="shared" si="30"/>
        <v>0</v>
      </c>
      <c r="J74" s="778">
        <f t="shared" si="30"/>
        <v>0</v>
      </c>
      <c r="K74" s="778">
        <f t="shared" si="26"/>
        <v>0</v>
      </c>
      <c r="L74" s="778">
        <f t="shared" si="27"/>
        <v>0</v>
      </c>
      <c r="M74" s="778">
        <f t="shared" ref="M74:T74" si="31">M75+M79+M80+M82+M84+M86+M90+M92+M96+M98+M99+M100</f>
        <v>0</v>
      </c>
      <c r="N74" s="778">
        <f t="shared" si="31"/>
        <v>0</v>
      </c>
      <c r="O74" s="778">
        <f t="shared" si="31"/>
        <v>0</v>
      </c>
      <c r="P74" s="778">
        <f t="shared" si="31"/>
        <v>0</v>
      </c>
      <c r="Q74" s="778">
        <f t="shared" si="31"/>
        <v>0</v>
      </c>
      <c r="R74" s="778">
        <f t="shared" si="31"/>
        <v>0</v>
      </c>
      <c r="S74" s="778">
        <f t="shared" si="31"/>
        <v>0</v>
      </c>
      <c r="T74" s="778">
        <f t="shared" si="31"/>
        <v>0</v>
      </c>
      <c r="U74" s="778">
        <f t="shared" si="28"/>
        <v>0</v>
      </c>
      <c r="V74" s="778">
        <f t="shared" si="28"/>
        <v>0</v>
      </c>
      <c r="W74" s="779">
        <f>IF(Таблица2001!$J$10=0,0,(I74*1000/Таблица2001!$J$10))</f>
        <v>0</v>
      </c>
      <c r="X74" s="779">
        <f>IF(Таблица2001!$K$10=0,0,(J74*1000/Таблица2001!$K$10))</f>
        <v>0</v>
      </c>
      <c r="Y74" s="779">
        <f>IF(Таблица2001!$J$10=0,0,(M74*1000/Таблица2001!$J$10))</f>
        <v>0</v>
      </c>
      <c r="Z74" s="779">
        <f>IF(Таблица2001!$K$10=0,0,(Q74*1000/Таблица2001!$K$10))</f>
        <v>0</v>
      </c>
      <c r="AA74" s="779">
        <f>IF(Таблица2001!$J$10=0,0,(U74*1000/Таблица2001!$J$10))</f>
        <v>0</v>
      </c>
      <c r="AB74" s="779">
        <f>IF(Таблица2001!$K$10=0,0,(V74*1000/Таблица2001!$K$10))</f>
        <v>0</v>
      </c>
      <c r="AC74" s="779">
        <f t="shared" si="29"/>
        <v>0</v>
      </c>
    </row>
    <row r="75" spans="1:29" s="41" customFormat="1" ht="21" x14ac:dyDescent="0.15">
      <c r="A75" s="337" t="s">
        <v>675</v>
      </c>
      <c r="B75" s="506" t="s">
        <v>214</v>
      </c>
      <c r="C75" s="349" t="s">
        <v>75</v>
      </c>
      <c r="D75" s="780" t="s">
        <v>766</v>
      </c>
      <c r="E75" s="783">
        <f>E76+E77+E78</f>
        <v>0</v>
      </c>
      <c r="F75" s="783">
        <f>F76+F77+F78</f>
        <v>0</v>
      </c>
      <c r="G75" s="783">
        <f>G76+G77+G78</f>
        <v>0</v>
      </c>
      <c r="H75" s="783">
        <f>H76+H77+H78</f>
        <v>0</v>
      </c>
      <c r="I75" s="781">
        <f>M75</f>
        <v>0</v>
      </c>
      <c r="J75" s="781">
        <f>Q75</f>
        <v>0</v>
      </c>
      <c r="K75" s="778">
        <f t="shared" si="26"/>
        <v>0</v>
      </c>
      <c r="L75" s="778">
        <f t="shared" si="27"/>
        <v>0</v>
      </c>
      <c r="M75" s="783">
        <f t="shared" ref="M75:T75" si="32">M76+M77+M78</f>
        <v>0</v>
      </c>
      <c r="N75" s="783">
        <f t="shared" si="32"/>
        <v>0</v>
      </c>
      <c r="O75" s="783">
        <f t="shared" si="32"/>
        <v>0</v>
      </c>
      <c r="P75" s="783">
        <f t="shared" si="32"/>
        <v>0</v>
      </c>
      <c r="Q75" s="783">
        <f t="shared" si="32"/>
        <v>0</v>
      </c>
      <c r="R75" s="783">
        <f t="shared" si="32"/>
        <v>0</v>
      </c>
      <c r="S75" s="783">
        <f t="shared" si="32"/>
        <v>0</v>
      </c>
      <c r="T75" s="783">
        <f t="shared" si="32"/>
        <v>0</v>
      </c>
      <c r="U75" s="778">
        <f t="shared" si="28"/>
        <v>0</v>
      </c>
      <c r="V75" s="778">
        <f t="shared" si="28"/>
        <v>0</v>
      </c>
      <c r="W75" s="779">
        <f>IF(Таблица2001!$J$10=0,0,(I75*1000/Таблица2001!$J$10))</f>
        <v>0</v>
      </c>
      <c r="X75" s="779">
        <f>IF(Таблица2001!$K$10=0,0,(J75*1000/Таблица2001!$K$10))</f>
        <v>0</v>
      </c>
      <c r="Y75" s="779">
        <f>IF(Таблица2001!$J$10=0,0,(M75*1000/Таблица2001!$J$10))</f>
        <v>0</v>
      </c>
      <c r="Z75" s="779">
        <f>IF(Таблица2001!$K$10=0,0,(Q75*1000/Таблица2001!$K$10))</f>
        <v>0</v>
      </c>
      <c r="AA75" s="779">
        <f>IF(Таблица2001!$J$10=0,0,(U75*1000/Таблица2001!$J$10))</f>
        <v>0</v>
      </c>
      <c r="AB75" s="779">
        <f>IF(Таблица2001!$K$10=0,0,(V75*1000/Таблица2001!$K$10))</f>
        <v>0</v>
      </c>
      <c r="AC75" s="779">
        <f t="shared" si="29"/>
        <v>0</v>
      </c>
    </row>
    <row r="76" spans="1:29" s="41" customFormat="1" x14ac:dyDescent="0.15">
      <c r="A76" s="337" t="s">
        <v>676</v>
      </c>
      <c r="B76" s="506" t="s">
        <v>495</v>
      </c>
      <c r="C76" s="349" t="s">
        <v>496</v>
      </c>
      <c r="D76" s="780" t="s">
        <v>514</v>
      </c>
      <c r="E76" s="783"/>
      <c r="F76" s="783"/>
      <c r="G76" s="781"/>
      <c r="H76" s="781"/>
      <c r="I76" s="781">
        <f>M76</f>
        <v>0</v>
      </c>
      <c r="J76" s="781">
        <f>Q76</f>
        <v>0</v>
      </c>
      <c r="K76" s="778">
        <f t="shared" si="26"/>
        <v>0</v>
      </c>
      <c r="L76" s="778">
        <f t="shared" si="27"/>
        <v>0</v>
      </c>
      <c r="M76" s="781"/>
      <c r="N76" s="781"/>
      <c r="O76" s="781"/>
      <c r="P76" s="781"/>
      <c r="Q76" s="781"/>
      <c r="R76" s="781"/>
      <c r="S76" s="781"/>
      <c r="T76" s="781"/>
      <c r="U76" s="778">
        <f t="shared" si="28"/>
        <v>0</v>
      </c>
      <c r="V76" s="778">
        <f t="shared" si="28"/>
        <v>0</v>
      </c>
      <c r="W76" s="779">
        <f>IF(Таблица2001!$J$10=0,0,(I76*1000/Таблица2001!$J$10))</f>
        <v>0</v>
      </c>
      <c r="X76" s="779">
        <f>IF(Таблица2001!$K$10=0,0,(J76*1000/Таблица2001!$K$10))</f>
        <v>0</v>
      </c>
      <c r="Y76" s="779">
        <f>IF(Таблица2001!$J$10=0,0,(M76*1000/Таблица2001!$J$10))</f>
        <v>0</v>
      </c>
      <c r="Z76" s="779">
        <f>IF(Таблица2001!$K$10=0,0,(Q76*1000/Таблица2001!$K$10))</f>
        <v>0</v>
      </c>
      <c r="AA76" s="779">
        <f>IF(Таблица2001!$J$10=0,0,(U76*1000/Таблица2001!$J$10))</f>
        <v>0</v>
      </c>
      <c r="AB76" s="779">
        <f>IF(Таблица2001!$K$10=0,0,(V76*1000/Таблица2001!$K$10))</f>
        <v>0</v>
      </c>
      <c r="AC76" s="779">
        <f t="shared" si="29"/>
        <v>0</v>
      </c>
    </row>
    <row r="77" spans="1:29" s="41" customFormat="1" x14ac:dyDescent="0.15">
      <c r="A77" s="337" t="s">
        <v>677</v>
      </c>
      <c r="B77" s="506" t="s">
        <v>497</v>
      </c>
      <c r="C77" s="349" t="s">
        <v>498</v>
      </c>
      <c r="D77" s="780" t="s">
        <v>515</v>
      </c>
      <c r="E77" s="783"/>
      <c r="F77" s="783"/>
      <c r="G77" s="781"/>
      <c r="H77" s="781"/>
      <c r="I77" s="781">
        <f>M77</f>
        <v>0</v>
      </c>
      <c r="J77" s="781">
        <f>Q77</f>
        <v>0</v>
      </c>
      <c r="K77" s="778">
        <f t="shared" si="26"/>
        <v>0</v>
      </c>
      <c r="L77" s="778">
        <f t="shared" si="27"/>
        <v>0</v>
      </c>
      <c r="M77" s="781"/>
      <c r="N77" s="781"/>
      <c r="O77" s="781"/>
      <c r="P77" s="781"/>
      <c r="Q77" s="781"/>
      <c r="R77" s="781"/>
      <c r="S77" s="781"/>
      <c r="T77" s="781"/>
      <c r="U77" s="778">
        <f t="shared" si="28"/>
        <v>0</v>
      </c>
      <c r="V77" s="778">
        <f t="shared" si="28"/>
        <v>0</v>
      </c>
      <c r="W77" s="779">
        <f>IF(Таблица2001!$J$10=0,0,(I77*1000/Таблица2001!$J$10))</f>
        <v>0</v>
      </c>
      <c r="X77" s="779">
        <f>IF(Таблица2001!$K$10=0,0,(J77*1000/Таблица2001!$K$10))</f>
        <v>0</v>
      </c>
      <c r="Y77" s="779">
        <f>IF(Таблица2001!$J$10=0,0,(M77*1000/Таблица2001!$J$10))</f>
        <v>0</v>
      </c>
      <c r="Z77" s="779">
        <f>IF(Таблица2001!$K$10=0,0,(Q77*1000/Таблица2001!$K$10))</f>
        <v>0</v>
      </c>
      <c r="AA77" s="779">
        <f>IF(Таблица2001!$J$10=0,0,(U77*1000/Таблица2001!$J$10))</f>
        <v>0</v>
      </c>
      <c r="AB77" s="779">
        <f>IF(Таблица2001!$K$10=0,0,(V77*1000/Таблица2001!$K$10))</f>
        <v>0</v>
      </c>
      <c r="AC77" s="779">
        <f t="shared" si="29"/>
        <v>0</v>
      </c>
    </row>
    <row r="78" spans="1:29" s="41" customFormat="1" x14ac:dyDescent="0.15">
      <c r="A78" s="337" t="s">
        <v>1445</v>
      </c>
      <c r="B78" s="506" t="s">
        <v>1446</v>
      </c>
      <c r="C78" s="349" t="s">
        <v>1450</v>
      </c>
      <c r="D78" s="780" t="s">
        <v>1447</v>
      </c>
      <c r="E78" s="783"/>
      <c r="F78" s="783"/>
      <c r="G78" s="781"/>
      <c r="H78" s="781"/>
      <c r="I78" s="781"/>
      <c r="J78" s="781"/>
      <c r="K78" s="778">
        <f t="shared" si="26"/>
        <v>0</v>
      </c>
      <c r="L78" s="778">
        <f t="shared" si="27"/>
        <v>0</v>
      </c>
      <c r="M78" s="781"/>
      <c r="N78" s="781"/>
      <c r="O78" s="781"/>
      <c r="P78" s="781"/>
      <c r="Q78" s="781"/>
      <c r="R78" s="781"/>
      <c r="S78" s="781"/>
      <c r="T78" s="781"/>
      <c r="U78" s="778">
        <f t="shared" si="28"/>
        <v>0</v>
      </c>
      <c r="V78" s="778">
        <f t="shared" si="28"/>
        <v>0</v>
      </c>
      <c r="W78" s="779">
        <f>IF(Таблица2001!$J$10=0,0,(I78*1000/Таблица2001!$J$10))</f>
        <v>0</v>
      </c>
      <c r="X78" s="779">
        <f>IF(Таблица2001!$K$10=0,0,(J78*1000/Таблица2001!$K$10))</f>
        <v>0</v>
      </c>
      <c r="Y78" s="779">
        <f>IF(Таблица2001!$J$10=0,0,(M78*1000/Таблица2001!$J$10))</f>
        <v>0</v>
      </c>
      <c r="Z78" s="779">
        <f>IF(Таблица2001!$K$10=0,0,(Q78*1000/Таблица2001!$K$10))</f>
        <v>0</v>
      </c>
      <c r="AA78" s="779">
        <f>IF(Таблица2001!$J$10=0,0,(U78*1000/Таблица2001!$J$10))</f>
        <v>0</v>
      </c>
      <c r="AB78" s="779">
        <f>IF(Таблица2001!$K$10=0,0,(V78*1000/Таблица2001!$K$10))</f>
        <v>0</v>
      </c>
      <c r="AC78" s="779">
        <f t="shared" si="29"/>
        <v>0</v>
      </c>
    </row>
    <row r="79" spans="1:29" s="41" customFormat="1" ht="21" x14ac:dyDescent="0.15">
      <c r="A79" s="337" t="s">
        <v>678</v>
      </c>
      <c r="B79" s="506" t="s">
        <v>215</v>
      </c>
      <c r="C79" s="349" t="s">
        <v>76</v>
      </c>
      <c r="D79" s="780" t="s">
        <v>767</v>
      </c>
      <c r="E79" s="783"/>
      <c r="F79" s="783"/>
      <c r="G79" s="781"/>
      <c r="H79" s="781"/>
      <c r="I79" s="781"/>
      <c r="J79" s="781"/>
      <c r="K79" s="778">
        <f t="shared" si="26"/>
        <v>0</v>
      </c>
      <c r="L79" s="778">
        <f t="shared" si="27"/>
        <v>0</v>
      </c>
      <c r="M79" s="781"/>
      <c r="N79" s="781"/>
      <c r="O79" s="781"/>
      <c r="P79" s="781"/>
      <c r="Q79" s="781"/>
      <c r="R79" s="781"/>
      <c r="S79" s="781"/>
      <c r="T79" s="781"/>
      <c r="U79" s="778">
        <f t="shared" si="28"/>
        <v>0</v>
      </c>
      <c r="V79" s="778">
        <f t="shared" si="28"/>
        <v>0</v>
      </c>
      <c r="W79" s="779">
        <f>IF(Таблица2001!$J$10=0,0,(I79*1000/Таблица2001!$J$10))</f>
        <v>0</v>
      </c>
      <c r="X79" s="779">
        <f>IF(Таблица2001!$K$10=0,0,(J79*1000/Таблица2001!$K$10))</f>
        <v>0</v>
      </c>
      <c r="Y79" s="779">
        <f>IF(Таблица2001!$J$10=0,0,(M79*1000/Таблица2001!$J$10))</f>
        <v>0</v>
      </c>
      <c r="Z79" s="779">
        <f>IF(Таблица2001!$K$10=0,0,(Q79*1000/Таблица2001!$K$10))</f>
        <v>0</v>
      </c>
      <c r="AA79" s="779">
        <f>IF(Таблица2001!$J$10=0,0,(U79*1000/Таблица2001!$J$10))</f>
        <v>0</v>
      </c>
      <c r="AB79" s="779">
        <f>IF(Таблица2001!$K$10=0,0,(V79*1000/Таблица2001!$K$10))</f>
        <v>0</v>
      </c>
      <c r="AC79" s="779">
        <f t="shared" si="29"/>
        <v>0</v>
      </c>
    </row>
    <row r="80" spans="1:29" s="41" customFormat="1" x14ac:dyDescent="0.15">
      <c r="A80" s="337" t="s">
        <v>484</v>
      </c>
      <c r="B80" s="506" t="s">
        <v>216</v>
      </c>
      <c r="C80" s="349" t="s">
        <v>77</v>
      </c>
      <c r="D80" s="780" t="s">
        <v>768</v>
      </c>
      <c r="E80" s="783"/>
      <c r="F80" s="783"/>
      <c r="G80" s="781"/>
      <c r="H80" s="781"/>
      <c r="I80" s="781"/>
      <c r="J80" s="781"/>
      <c r="K80" s="778">
        <f t="shared" si="26"/>
        <v>0</v>
      </c>
      <c r="L80" s="778">
        <f t="shared" si="27"/>
        <v>0</v>
      </c>
      <c r="M80" s="781"/>
      <c r="N80" s="781"/>
      <c r="O80" s="781"/>
      <c r="P80" s="781"/>
      <c r="Q80" s="781"/>
      <c r="R80" s="781"/>
      <c r="S80" s="781"/>
      <c r="T80" s="781"/>
      <c r="U80" s="778">
        <f t="shared" si="28"/>
        <v>0</v>
      </c>
      <c r="V80" s="778">
        <f t="shared" si="28"/>
        <v>0</v>
      </c>
      <c r="W80" s="779">
        <f>IF(Таблица2001!$J$10=0,0,(I80*1000/Таблица2001!$J$10))</f>
        <v>0</v>
      </c>
      <c r="X80" s="779">
        <f>IF(Таблица2001!$K$10=0,0,(J80*1000/Таблица2001!$K$10))</f>
        <v>0</v>
      </c>
      <c r="Y80" s="779">
        <f>IF(Таблица2001!$J$10=0,0,(M80*1000/Таблица2001!$J$10))</f>
        <v>0</v>
      </c>
      <c r="Z80" s="779">
        <f>IF(Таблица2001!$K$10=0,0,(Q80*1000/Таблица2001!$K$10))</f>
        <v>0</v>
      </c>
      <c r="AA80" s="779">
        <f>IF(Таблица2001!$J$10=0,0,(U80*1000/Таблица2001!$J$10))</f>
        <v>0</v>
      </c>
      <c r="AB80" s="779">
        <f>IF(Таблица2001!$K$10=0,0,(V80*1000/Таблица2001!$K$10))</f>
        <v>0</v>
      </c>
      <c r="AC80" s="779">
        <f t="shared" si="29"/>
        <v>0</v>
      </c>
    </row>
    <row r="81" spans="1:29" s="41" customFormat="1" x14ac:dyDescent="0.15">
      <c r="A81" s="337" t="s">
        <v>865</v>
      </c>
      <c r="B81" s="506" t="s">
        <v>320</v>
      </c>
      <c r="C81" s="326" t="s">
        <v>326</v>
      </c>
      <c r="D81" s="780" t="s">
        <v>332</v>
      </c>
      <c r="E81" s="783"/>
      <c r="F81" s="783"/>
      <c r="G81" s="781"/>
      <c r="H81" s="781"/>
      <c r="I81" s="781"/>
      <c r="J81" s="781"/>
      <c r="K81" s="778">
        <f t="shared" si="26"/>
        <v>0</v>
      </c>
      <c r="L81" s="778">
        <f t="shared" si="27"/>
        <v>0</v>
      </c>
      <c r="M81" s="781"/>
      <c r="N81" s="781"/>
      <c r="O81" s="781"/>
      <c r="P81" s="781"/>
      <c r="Q81" s="781"/>
      <c r="R81" s="781"/>
      <c r="S81" s="781"/>
      <c r="T81" s="781"/>
      <c r="U81" s="778">
        <f t="shared" si="28"/>
        <v>0</v>
      </c>
      <c r="V81" s="778">
        <f t="shared" si="28"/>
        <v>0</v>
      </c>
      <c r="W81" s="779">
        <f>IF(Таблица2001!$J$10=0,0,(I81*1000/Таблица2001!$J$10))</f>
        <v>0</v>
      </c>
      <c r="X81" s="779">
        <f>IF(Таблица2001!$K$10=0,0,(J81*1000/Таблица2001!$K$10))</f>
        <v>0</v>
      </c>
      <c r="Y81" s="779">
        <f>IF(Таблица2001!$J$10=0,0,(M81*1000/Таблица2001!$J$10))</f>
        <v>0</v>
      </c>
      <c r="Z81" s="779">
        <f>IF(Таблица2001!$K$10=0,0,(Q81*1000/Таблица2001!$K$10))</f>
        <v>0</v>
      </c>
      <c r="AA81" s="779">
        <f>IF(Таблица2001!$J$10=0,0,(U81*1000/Таблица2001!$J$10))</f>
        <v>0</v>
      </c>
      <c r="AB81" s="779">
        <f>IF(Таблица2001!$K$10=0,0,(V81*1000/Таблица2001!$K$10))</f>
        <v>0</v>
      </c>
      <c r="AC81" s="779">
        <f t="shared" si="29"/>
        <v>0</v>
      </c>
    </row>
    <row r="82" spans="1:29" s="41" customFormat="1" x14ac:dyDescent="0.15">
      <c r="A82" s="337" t="s">
        <v>433</v>
      </c>
      <c r="B82" s="506" t="s">
        <v>217</v>
      </c>
      <c r="C82" s="349" t="s">
        <v>190</v>
      </c>
      <c r="D82" s="780" t="s">
        <v>636</v>
      </c>
      <c r="E82" s="783"/>
      <c r="F82" s="783"/>
      <c r="G82" s="781"/>
      <c r="H82" s="781"/>
      <c r="I82" s="781"/>
      <c r="J82" s="781"/>
      <c r="K82" s="778">
        <f t="shared" si="26"/>
        <v>0</v>
      </c>
      <c r="L82" s="778">
        <f t="shared" si="27"/>
        <v>0</v>
      </c>
      <c r="M82" s="781"/>
      <c r="N82" s="781"/>
      <c r="O82" s="781"/>
      <c r="P82" s="781"/>
      <c r="Q82" s="781"/>
      <c r="R82" s="781"/>
      <c r="S82" s="781"/>
      <c r="T82" s="781"/>
      <c r="U82" s="778">
        <f t="shared" si="28"/>
        <v>0</v>
      </c>
      <c r="V82" s="778">
        <f t="shared" si="28"/>
        <v>0</v>
      </c>
      <c r="W82" s="779">
        <f>IF(Таблица2001!$J$10=0,0,(I82*1000/Таблица2001!$J$10))</f>
        <v>0</v>
      </c>
      <c r="X82" s="779">
        <f>IF(Таблица2001!$K$10=0,0,(J82*1000/Таблица2001!$K$10))</f>
        <v>0</v>
      </c>
      <c r="Y82" s="779">
        <f>IF(Таблица2001!$J$10=0,0,(M82*1000/Таблица2001!$J$10))</f>
        <v>0</v>
      </c>
      <c r="Z82" s="779">
        <f>IF(Таблица2001!$K$10=0,0,(Q82*1000/Таблица2001!$K$10))</f>
        <v>0</v>
      </c>
      <c r="AA82" s="779">
        <f>IF(Таблица2001!$J$10=0,0,(U82*1000/Таблица2001!$J$10))</f>
        <v>0</v>
      </c>
      <c r="AB82" s="779">
        <f>IF(Таблица2001!$K$10=0,0,(V82*1000/Таблица2001!$K$10))</f>
        <v>0</v>
      </c>
      <c r="AC82" s="779">
        <f t="shared" si="29"/>
        <v>0</v>
      </c>
    </row>
    <row r="83" spans="1:29" s="41" customFormat="1" x14ac:dyDescent="0.15">
      <c r="A83" s="337" t="s">
        <v>1570</v>
      </c>
      <c r="B83" s="506" t="s">
        <v>1571</v>
      </c>
      <c r="C83" s="349" t="s">
        <v>1572</v>
      </c>
      <c r="D83" s="780" t="s">
        <v>1573</v>
      </c>
      <c r="E83" s="783">
        <f>0</f>
        <v>0</v>
      </c>
      <c r="F83" s="783">
        <f>0</f>
        <v>0</v>
      </c>
      <c r="G83" s="783">
        <f>0</f>
        <v>0</v>
      </c>
      <c r="H83" s="783">
        <f>0</f>
        <v>0</v>
      </c>
      <c r="I83" s="783">
        <f>0</f>
        <v>0</v>
      </c>
      <c r="J83" s="783">
        <f>0</f>
        <v>0</v>
      </c>
      <c r="K83" s="783">
        <f>0</f>
        <v>0</v>
      </c>
      <c r="L83" s="783">
        <f>0</f>
        <v>0</v>
      </c>
      <c r="M83" s="783">
        <f>0</f>
        <v>0</v>
      </c>
      <c r="N83" s="783">
        <f>0</f>
        <v>0</v>
      </c>
      <c r="O83" s="783">
        <f>0</f>
        <v>0</v>
      </c>
      <c r="P83" s="783">
        <f>0</f>
        <v>0</v>
      </c>
      <c r="Q83" s="783">
        <f>0</f>
        <v>0</v>
      </c>
      <c r="R83" s="783">
        <f>0</f>
        <v>0</v>
      </c>
      <c r="S83" s="783">
        <f>0</f>
        <v>0</v>
      </c>
      <c r="T83" s="783">
        <f>0</f>
        <v>0</v>
      </c>
      <c r="U83" s="783">
        <f>0</f>
        <v>0</v>
      </c>
      <c r="V83" s="783">
        <f>0</f>
        <v>0</v>
      </c>
      <c r="W83" s="779">
        <f>IF(Таблица2001!$J$10=0,0,(I83*1000/Таблица2001!$J$10))</f>
        <v>0</v>
      </c>
      <c r="X83" s="779">
        <f>IF(Таблица2001!$K$10=0,0,(J83*1000/Таблица2001!$K$10))</f>
        <v>0</v>
      </c>
      <c r="Y83" s="779">
        <f>IF(Таблица2001!$J$10=0,0,(M83*1000/Таблица2001!$J$10))</f>
        <v>0</v>
      </c>
      <c r="Z83" s="779">
        <f>IF(Таблица2001!$K$10=0,0,(Q83*1000/Таблица2001!$K$10))</f>
        <v>0</v>
      </c>
      <c r="AA83" s="779">
        <f>IF(Таблица2001!$J$10=0,0,(U83*1000/Таблица2001!$J$10))</f>
        <v>0</v>
      </c>
      <c r="AB83" s="779">
        <f>IF(Таблица2001!$K$10=0,0,(V83*1000/Таблица2001!$K$10))</f>
        <v>0</v>
      </c>
      <c r="AC83" s="779">
        <f t="shared" si="29"/>
        <v>0</v>
      </c>
    </row>
    <row r="84" spans="1:29" s="41" customFormat="1" x14ac:dyDescent="0.15">
      <c r="A84" s="337" t="s">
        <v>470</v>
      </c>
      <c r="B84" s="506" t="s">
        <v>321</v>
      </c>
      <c r="C84" s="349" t="s">
        <v>327</v>
      </c>
      <c r="D84" s="780" t="s">
        <v>333</v>
      </c>
      <c r="E84" s="783"/>
      <c r="F84" s="783"/>
      <c r="G84" s="781"/>
      <c r="H84" s="781"/>
      <c r="I84" s="781"/>
      <c r="J84" s="781"/>
      <c r="K84" s="778">
        <f t="shared" ref="K84:K147" si="33">G84+N84</f>
        <v>0</v>
      </c>
      <c r="L84" s="778">
        <f t="shared" ref="L84:L147" si="34">H84+R84</f>
        <v>0</v>
      </c>
      <c r="M84" s="781"/>
      <c r="N84" s="781"/>
      <c r="O84" s="781"/>
      <c r="P84" s="781"/>
      <c r="Q84" s="781"/>
      <c r="R84" s="781"/>
      <c r="S84" s="781"/>
      <c r="T84" s="781"/>
      <c r="U84" s="778">
        <f t="shared" ref="U84:V147" si="35">K84-S84</f>
        <v>0</v>
      </c>
      <c r="V84" s="778">
        <f t="shared" si="35"/>
        <v>0</v>
      </c>
      <c r="W84" s="779">
        <f>IF(Таблица2001!$J$10=0,0,(I84*1000/Таблица2001!$J$10))</f>
        <v>0</v>
      </c>
      <c r="X84" s="779">
        <f>IF(Таблица2001!$K$10=0,0,(J84*1000/Таблица2001!$K$10))</f>
        <v>0</v>
      </c>
      <c r="Y84" s="779">
        <f>IF(Таблица2001!$J$10=0,0,(M84*1000/Таблица2001!$J$10))</f>
        <v>0</v>
      </c>
      <c r="Z84" s="779">
        <f>IF(Таблица2001!$K$10=0,0,(Q84*1000/Таблица2001!$K$10))</f>
        <v>0</v>
      </c>
      <c r="AA84" s="779">
        <f>IF(Таблица2001!$J$10=0,0,(U84*1000/Таблица2001!$J$10))</f>
        <v>0</v>
      </c>
      <c r="AB84" s="779">
        <f>IF(Таблица2001!$K$10=0,0,(V84*1000/Таблица2001!$K$10))</f>
        <v>0</v>
      </c>
      <c r="AC84" s="779">
        <f t="shared" si="29"/>
        <v>0</v>
      </c>
    </row>
    <row r="85" spans="1:29" s="41" customFormat="1" x14ac:dyDescent="0.15">
      <c r="A85" s="337" t="s">
        <v>679</v>
      </c>
      <c r="B85" s="506" t="s">
        <v>322</v>
      </c>
      <c r="C85" s="349" t="s">
        <v>328</v>
      </c>
      <c r="D85" s="780" t="s">
        <v>334</v>
      </c>
      <c r="E85" s="783"/>
      <c r="F85" s="783"/>
      <c r="G85" s="781"/>
      <c r="H85" s="781"/>
      <c r="I85" s="781"/>
      <c r="J85" s="781"/>
      <c r="K85" s="778">
        <f t="shared" si="33"/>
        <v>0</v>
      </c>
      <c r="L85" s="778">
        <f t="shared" si="34"/>
        <v>0</v>
      </c>
      <c r="M85" s="781"/>
      <c r="N85" s="781"/>
      <c r="O85" s="781"/>
      <c r="P85" s="781"/>
      <c r="Q85" s="781"/>
      <c r="R85" s="781"/>
      <c r="S85" s="781"/>
      <c r="T85" s="781"/>
      <c r="U85" s="778">
        <f t="shared" si="35"/>
        <v>0</v>
      </c>
      <c r="V85" s="778">
        <f t="shared" si="35"/>
        <v>0</v>
      </c>
      <c r="W85" s="779">
        <f>IF(Таблица2001!$J$10=0,0,(I85*1000/Таблица2001!$J$10))</f>
        <v>0</v>
      </c>
      <c r="X85" s="779">
        <f>IF(Таблица2001!$K$10=0,0,(J85*1000/Таблица2001!$K$10))</f>
        <v>0</v>
      </c>
      <c r="Y85" s="779">
        <f>IF(Таблица2001!$J$10=0,0,(M85*1000/Таблица2001!$J$10))</f>
        <v>0</v>
      </c>
      <c r="Z85" s="779">
        <f>IF(Таблица2001!$K$10=0,0,(Q85*1000/Таблица2001!$K$10))</f>
        <v>0</v>
      </c>
      <c r="AA85" s="779">
        <f>IF(Таблица2001!$J$10=0,0,(U85*1000/Таблица2001!$J$10))</f>
        <v>0</v>
      </c>
      <c r="AB85" s="779">
        <f>IF(Таблица2001!$K$10=0,0,(V85*1000/Таблица2001!$K$10))</f>
        <v>0</v>
      </c>
      <c r="AC85" s="779">
        <f t="shared" si="29"/>
        <v>0</v>
      </c>
    </row>
    <row r="86" spans="1:29" s="41" customFormat="1" x14ac:dyDescent="0.15">
      <c r="A86" s="337" t="s">
        <v>434</v>
      </c>
      <c r="B86" s="506" t="s">
        <v>323</v>
      </c>
      <c r="C86" s="349" t="s">
        <v>329</v>
      </c>
      <c r="D86" s="780" t="s">
        <v>435</v>
      </c>
      <c r="E86" s="781">
        <f t="shared" ref="E86:J86" si="36">E87+E88+E89</f>
        <v>0</v>
      </c>
      <c r="F86" s="781">
        <f t="shared" si="36"/>
        <v>0</v>
      </c>
      <c r="G86" s="781">
        <f t="shared" si="36"/>
        <v>0</v>
      </c>
      <c r="H86" s="781">
        <f t="shared" si="36"/>
        <v>0</v>
      </c>
      <c r="I86" s="781">
        <f t="shared" si="36"/>
        <v>0</v>
      </c>
      <c r="J86" s="781">
        <f t="shared" si="36"/>
        <v>0</v>
      </c>
      <c r="K86" s="778">
        <f t="shared" si="33"/>
        <v>0</v>
      </c>
      <c r="L86" s="778">
        <f t="shared" si="34"/>
        <v>0</v>
      </c>
      <c r="M86" s="781">
        <f t="shared" ref="M86:T86" si="37">M87+M88+M89</f>
        <v>0</v>
      </c>
      <c r="N86" s="781">
        <f t="shared" si="37"/>
        <v>0</v>
      </c>
      <c r="O86" s="781">
        <f t="shared" si="37"/>
        <v>0</v>
      </c>
      <c r="P86" s="781">
        <f t="shared" si="37"/>
        <v>0</v>
      </c>
      <c r="Q86" s="781">
        <f t="shared" si="37"/>
        <v>0</v>
      </c>
      <c r="R86" s="781">
        <f t="shared" si="37"/>
        <v>0</v>
      </c>
      <c r="S86" s="781">
        <f t="shared" si="37"/>
        <v>0</v>
      </c>
      <c r="T86" s="781">
        <f t="shared" si="37"/>
        <v>0</v>
      </c>
      <c r="U86" s="778">
        <f t="shared" si="35"/>
        <v>0</v>
      </c>
      <c r="V86" s="778">
        <f t="shared" si="35"/>
        <v>0</v>
      </c>
      <c r="W86" s="779">
        <f>IF(Таблица2001!$J$10=0,0,(I86*1000/Таблица2001!$J$10))</f>
        <v>0</v>
      </c>
      <c r="X86" s="779">
        <f>IF(Таблица2001!$K$10=0,0,(J86*1000/Таблица2001!$K$10))</f>
        <v>0</v>
      </c>
      <c r="Y86" s="779">
        <f>IF(Таблица2001!$J$10=0,0,(M86*1000/Таблица2001!$J$10))</f>
        <v>0</v>
      </c>
      <c r="Z86" s="779">
        <f>IF(Таблица2001!$K$10=0,0,(Q86*1000/Таблица2001!$K$10))</f>
        <v>0</v>
      </c>
      <c r="AA86" s="779">
        <f>IF(Таблица2001!$J$10=0,0,(U86*1000/Таблица2001!$J$10))</f>
        <v>0</v>
      </c>
      <c r="AB86" s="779">
        <f>IF(Таблица2001!$K$10=0,0,(V86*1000/Таблица2001!$K$10))</f>
        <v>0</v>
      </c>
      <c r="AC86" s="779">
        <f t="shared" si="29"/>
        <v>0</v>
      </c>
    </row>
    <row r="87" spans="1:29" s="41" customFormat="1" x14ac:dyDescent="0.15">
      <c r="A87" s="337" t="s">
        <v>680</v>
      </c>
      <c r="B87" s="506" t="s">
        <v>324</v>
      </c>
      <c r="C87" s="349" t="s">
        <v>330</v>
      </c>
      <c r="D87" s="780" t="s">
        <v>30</v>
      </c>
      <c r="E87" s="783"/>
      <c r="F87" s="783"/>
      <c r="G87" s="781"/>
      <c r="H87" s="781"/>
      <c r="I87" s="781"/>
      <c r="J87" s="781"/>
      <c r="K87" s="778">
        <f t="shared" si="33"/>
        <v>0</v>
      </c>
      <c r="L87" s="778">
        <f t="shared" si="34"/>
        <v>0</v>
      </c>
      <c r="M87" s="781"/>
      <c r="N87" s="781"/>
      <c r="O87" s="781"/>
      <c r="P87" s="781"/>
      <c r="Q87" s="781"/>
      <c r="R87" s="781"/>
      <c r="S87" s="781"/>
      <c r="T87" s="781"/>
      <c r="U87" s="778">
        <f t="shared" si="35"/>
        <v>0</v>
      </c>
      <c r="V87" s="778">
        <f t="shared" si="35"/>
        <v>0</v>
      </c>
      <c r="W87" s="779">
        <f>IF(Таблица2001!$J$10=0,0,(I87*1000/Таблица2001!$J$10))</f>
        <v>0</v>
      </c>
      <c r="X87" s="779">
        <f>IF(Таблица2001!$K$10=0,0,(J87*1000/Таблица2001!$K$10))</f>
        <v>0</v>
      </c>
      <c r="Y87" s="779">
        <f>IF(Таблица2001!$J$10=0,0,(M87*1000/Таблица2001!$J$10))</f>
        <v>0</v>
      </c>
      <c r="Z87" s="779">
        <f>IF(Таблица2001!$K$10=0,0,(Q87*1000/Таблица2001!$K$10))</f>
        <v>0</v>
      </c>
      <c r="AA87" s="779">
        <f>IF(Таблица2001!$J$10=0,0,(U87*1000/Таблица2001!$J$10))</f>
        <v>0</v>
      </c>
      <c r="AB87" s="779">
        <f>IF(Таблица2001!$K$10=0,0,(V87*1000/Таблица2001!$K$10))</f>
        <v>0</v>
      </c>
      <c r="AC87" s="779">
        <f t="shared" si="29"/>
        <v>0</v>
      </c>
    </row>
    <row r="88" spans="1:29" s="41" customFormat="1" ht="21" x14ac:dyDescent="0.15">
      <c r="A88" s="337" t="s">
        <v>839</v>
      </c>
      <c r="B88" s="506" t="s">
        <v>325</v>
      </c>
      <c r="C88" s="349" t="s">
        <v>331</v>
      </c>
      <c r="D88" s="780" t="s">
        <v>335</v>
      </c>
      <c r="E88" s="783"/>
      <c r="F88" s="783"/>
      <c r="G88" s="781">
        <f>0</f>
        <v>0</v>
      </c>
      <c r="H88" s="781">
        <f>0</f>
        <v>0</v>
      </c>
      <c r="I88" s="781">
        <f>M88</f>
        <v>0</v>
      </c>
      <c r="J88" s="781">
        <f>Q88</f>
        <v>0</v>
      </c>
      <c r="K88" s="778">
        <f t="shared" si="33"/>
        <v>0</v>
      </c>
      <c r="L88" s="778">
        <f t="shared" si="34"/>
        <v>0</v>
      </c>
      <c r="M88" s="781"/>
      <c r="N88" s="781"/>
      <c r="O88" s="781"/>
      <c r="P88" s="781"/>
      <c r="Q88" s="781"/>
      <c r="R88" s="781"/>
      <c r="S88" s="781"/>
      <c r="T88" s="781"/>
      <c r="U88" s="778">
        <f t="shared" si="35"/>
        <v>0</v>
      </c>
      <c r="V88" s="778">
        <f t="shared" si="35"/>
        <v>0</v>
      </c>
      <c r="W88" s="779">
        <f>IF(Таблица2001!$J$10=0,0,(I88*1000/Таблица2001!$J$10))</f>
        <v>0</v>
      </c>
      <c r="X88" s="779">
        <f>IF(Таблица2001!$K$10=0,0,(J88*1000/Таблица2001!$K$10))</f>
        <v>0</v>
      </c>
      <c r="Y88" s="779">
        <f>IF(Таблица2001!$J$10=0,0,(M88*1000/Таблица2001!$J$10))</f>
        <v>0</v>
      </c>
      <c r="Z88" s="779">
        <f>IF(Таблица2001!$K$10=0,0,(Q88*1000/Таблица2001!$K$10))</f>
        <v>0</v>
      </c>
      <c r="AA88" s="779">
        <f>IF(Таблица2001!$J$10=0,0,(U88*1000/Таблица2001!$J$10))</f>
        <v>0</v>
      </c>
      <c r="AB88" s="779">
        <f>IF(Таблица2001!$K$10=0,0,(V88*1000/Таблица2001!$K$10))</f>
        <v>0</v>
      </c>
      <c r="AC88" s="779">
        <f t="shared" si="29"/>
        <v>0</v>
      </c>
    </row>
    <row r="89" spans="1:29" s="41" customFormat="1" x14ac:dyDescent="0.15">
      <c r="A89" s="337" t="s">
        <v>1448</v>
      </c>
      <c r="B89" s="506" t="s">
        <v>1449</v>
      </c>
      <c r="C89" s="349" t="s">
        <v>1451</v>
      </c>
      <c r="D89" s="780"/>
      <c r="E89" s="783"/>
      <c r="F89" s="783"/>
      <c r="G89" s="781"/>
      <c r="H89" s="781"/>
      <c r="I89" s="781"/>
      <c r="J89" s="781"/>
      <c r="K89" s="778">
        <f t="shared" si="33"/>
        <v>0</v>
      </c>
      <c r="L89" s="778">
        <f t="shared" si="34"/>
        <v>0</v>
      </c>
      <c r="M89" s="781"/>
      <c r="N89" s="781"/>
      <c r="O89" s="781"/>
      <c r="P89" s="781"/>
      <c r="Q89" s="781"/>
      <c r="R89" s="781"/>
      <c r="S89" s="781"/>
      <c r="T89" s="781"/>
      <c r="U89" s="778">
        <f t="shared" si="35"/>
        <v>0</v>
      </c>
      <c r="V89" s="778">
        <f t="shared" si="35"/>
        <v>0</v>
      </c>
      <c r="W89" s="779">
        <f>IF(Таблица2001!$J$10=0,0,(I89*1000/Таблица2001!$J$10))</f>
        <v>0</v>
      </c>
      <c r="X89" s="779">
        <f>IF(Таблица2001!$K$10=0,0,(J89*1000/Таблица2001!$K$10))</f>
        <v>0</v>
      </c>
      <c r="Y89" s="779">
        <f>IF(Таблица2001!$J$10=0,0,(M89*1000/Таблица2001!$J$10))</f>
        <v>0</v>
      </c>
      <c r="Z89" s="779">
        <f>IF(Таблица2001!$K$10=0,0,(Q89*1000/Таблица2001!$K$10))</f>
        <v>0</v>
      </c>
      <c r="AA89" s="779">
        <f>IF(Таблица2001!$J$10=0,0,(U89*1000/Таблица2001!$J$10))</f>
        <v>0</v>
      </c>
      <c r="AB89" s="779">
        <f>IF(Таблица2001!$K$10=0,0,(V89*1000/Таблица2001!$K$10))</f>
        <v>0</v>
      </c>
      <c r="AC89" s="779">
        <f t="shared" si="29"/>
        <v>0</v>
      </c>
    </row>
    <row r="90" spans="1:29" s="41" customFormat="1" ht="31.5" x14ac:dyDescent="0.15">
      <c r="A90" s="337" t="s">
        <v>681</v>
      </c>
      <c r="B90" s="506" t="s">
        <v>336</v>
      </c>
      <c r="C90" s="349" t="s">
        <v>340</v>
      </c>
      <c r="D90" s="780" t="s">
        <v>499</v>
      </c>
      <c r="E90" s="783"/>
      <c r="F90" s="783"/>
      <c r="G90" s="781"/>
      <c r="H90" s="781"/>
      <c r="I90" s="781"/>
      <c r="J90" s="781"/>
      <c r="K90" s="778">
        <f t="shared" si="33"/>
        <v>0</v>
      </c>
      <c r="L90" s="778">
        <f t="shared" si="34"/>
        <v>0</v>
      </c>
      <c r="M90" s="781"/>
      <c r="N90" s="781"/>
      <c r="O90" s="781"/>
      <c r="P90" s="781"/>
      <c r="Q90" s="781"/>
      <c r="R90" s="781"/>
      <c r="S90" s="781"/>
      <c r="T90" s="781"/>
      <c r="U90" s="778">
        <f t="shared" si="35"/>
        <v>0</v>
      </c>
      <c r="V90" s="778">
        <f t="shared" si="35"/>
        <v>0</v>
      </c>
      <c r="W90" s="779">
        <f>IF(Таблица2001!$J$10=0,0,(I90*1000/Таблица2001!$J$10))</f>
        <v>0</v>
      </c>
      <c r="X90" s="779">
        <f>IF(Таблица2001!$K$10=0,0,(J90*1000/Таблица2001!$K$10))</f>
        <v>0</v>
      </c>
      <c r="Y90" s="779">
        <f>IF(Таблица2001!$J$10=0,0,(M90*1000/Таблица2001!$J$10))</f>
        <v>0</v>
      </c>
      <c r="Z90" s="779">
        <f>IF(Таблица2001!$K$10=0,0,(Q90*1000/Таблица2001!$K$10))</f>
        <v>0</v>
      </c>
      <c r="AA90" s="779">
        <f>IF(Таблица2001!$J$10=0,0,(U90*1000/Таблица2001!$J$10))</f>
        <v>0</v>
      </c>
      <c r="AB90" s="779">
        <f>IF(Таблица2001!$K$10=0,0,(V90*1000/Таблица2001!$K$10))</f>
        <v>0</v>
      </c>
      <c r="AC90" s="779">
        <f t="shared" si="29"/>
        <v>0</v>
      </c>
    </row>
    <row r="91" spans="1:29" s="64" customFormat="1" x14ac:dyDescent="0.15">
      <c r="A91" s="337" t="s">
        <v>682</v>
      </c>
      <c r="B91" s="506" t="s">
        <v>337</v>
      </c>
      <c r="C91" s="349" t="s">
        <v>341</v>
      </c>
      <c r="D91" s="780" t="s">
        <v>516</v>
      </c>
      <c r="E91" s="783"/>
      <c r="F91" s="783"/>
      <c r="G91" s="781"/>
      <c r="H91" s="781"/>
      <c r="I91" s="781"/>
      <c r="J91" s="781"/>
      <c r="K91" s="778">
        <f t="shared" si="33"/>
        <v>0</v>
      </c>
      <c r="L91" s="778">
        <f t="shared" si="34"/>
        <v>0</v>
      </c>
      <c r="M91" s="781"/>
      <c r="N91" s="781"/>
      <c r="O91" s="781"/>
      <c r="P91" s="781"/>
      <c r="Q91" s="781"/>
      <c r="R91" s="781"/>
      <c r="S91" s="781"/>
      <c r="T91" s="781"/>
      <c r="U91" s="778">
        <f t="shared" si="35"/>
        <v>0</v>
      </c>
      <c r="V91" s="778">
        <f t="shared" si="35"/>
        <v>0</v>
      </c>
      <c r="W91" s="779">
        <f>IF(Таблица2001!$J$10=0,0,(I91*1000/Таблица2001!$J$10))</f>
        <v>0</v>
      </c>
      <c r="X91" s="779">
        <f>IF(Таблица2001!$K$10=0,0,(J91*1000/Таблица2001!$K$10))</f>
        <v>0</v>
      </c>
      <c r="Y91" s="779">
        <f>IF(Таблица2001!$J$10=0,0,(M91*1000/Таблица2001!$J$10))</f>
        <v>0</v>
      </c>
      <c r="Z91" s="779">
        <f>IF(Таблица2001!$K$10=0,0,(Q91*1000/Таблица2001!$K$10))</f>
        <v>0</v>
      </c>
      <c r="AA91" s="779">
        <f>IF(Таблица2001!$J$10=0,0,(U91*1000/Таблица2001!$J$10))</f>
        <v>0</v>
      </c>
      <c r="AB91" s="779">
        <f>IF(Таблица2001!$K$10=0,0,(V91*1000/Таблица2001!$K$10))</f>
        <v>0</v>
      </c>
      <c r="AC91" s="779">
        <f t="shared" si="29"/>
        <v>0</v>
      </c>
    </row>
    <row r="92" spans="1:29" s="41" customFormat="1" x14ac:dyDescent="0.15">
      <c r="A92" s="337" t="s">
        <v>683</v>
      </c>
      <c r="B92" s="506" t="s">
        <v>338</v>
      </c>
      <c r="C92" s="349" t="s">
        <v>342</v>
      </c>
      <c r="D92" s="780" t="s">
        <v>517</v>
      </c>
      <c r="E92" s="781">
        <f t="shared" ref="E92:J92" si="38">E93+E94+E95</f>
        <v>0</v>
      </c>
      <c r="F92" s="781">
        <f t="shared" si="38"/>
        <v>0</v>
      </c>
      <c r="G92" s="781">
        <f t="shared" si="38"/>
        <v>0</v>
      </c>
      <c r="H92" s="781">
        <f t="shared" si="38"/>
        <v>0</v>
      </c>
      <c r="I92" s="781">
        <f t="shared" si="38"/>
        <v>0</v>
      </c>
      <c r="J92" s="781">
        <f t="shared" si="38"/>
        <v>0</v>
      </c>
      <c r="K92" s="778">
        <f t="shared" si="33"/>
        <v>0</v>
      </c>
      <c r="L92" s="778">
        <f t="shared" si="34"/>
        <v>0</v>
      </c>
      <c r="M92" s="781">
        <f t="shared" ref="M92:T92" si="39">M93+M94+M95</f>
        <v>0</v>
      </c>
      <c r="N92" s="781">
        <f t="shared" si="39"/>
        <v>0</v>
      </c>
      <c r="O92" s="781">
        <f t="shared" si="39"/>
        <v>0</v>
      </c>
      <c r="P92" s="781">
        <f t="shared" si="39"/>
        <v>0</v>
      </c>
      <c r="Q92" s="781">
        <f t="shared" si="39"/>
        <v>0</v>
      </c>
      <c r="R92" s="781">
        <f t="shared" si="39"/>
        <v>0</v>
      </c>
      <c r="S92" s="781">
        <f t="shared" si="39"/>
        <v>0</v>
      </c>
      <c r="T92" s="781">
        <f t="shared" si="39"/>
        <v>0</v>
      </c>
      <c r="U92" s="778">
        <f t="shared" si="35"/>
        <v>0</v>
      </c>
      <c r="V92" s="778">
        <f t="shared" si="35"/>
        <v>0</v>
      </c>
      <c r="W92" s="779">
        <f>IF(Таблица2001!$J$10=0,0,(I92*1000/Таблица2001!$J$10))</f>
        <v>0</v>
      </c>
      <c r="X92" s="779">
        <f>IF(Таблица2001!$K$10=0,0,(J92*1000/Таблица2001!$K$10))</f>
        <v>0</v>
      </c>
      <c r="Y92" s="779">
        <f>IF(Таблица2001!$J$10=0,0,(M92*1000/Таблица2001!$J$10))</f>
        <v>0</v>
      </c>
      <c r="Z92" s="779">
        <f>IF(Таблица2001!$K$10=0,0,(Q92*1000/Таблица2001!$K$10))</f>
        <v>0</v>
      </c>
      <c r="AA92" s="779">
        <f>IF(Таблица2001!$J$10=0,0,(U92*1000/Таблица2001!$J$10))</f>
        <v>0</v>
      </c>
      <c r="AB92" s="779">
        <f>IF(Таблица2001!$K$10=0,0,(V92*1000/Таблица2001!$K$10))</f>
        <v>0</v>
      </c>
      <c r="AC92" s="779">
        <f t="shared" si="29"/>
        <v>0</v>
      </c>
    </row>
    <row r="93" spans="1:29" s="41" customFormat="1" x14ac:dyDescent="0.15">
      <c r="A93" s="337" t="s">
        <v>684</v>
      </c>
      <c r="B93" s="506" t="s">
        <v>339</v>
      </c>
      <c r="C93" s="349" t="s">
        <v>343</v>
      </c>
      <c r="D93" s="780" t="s">
        <v>866</v>
      </c>
      <c r="E93" s="783"/>
      <c r="F93" s="783"/>
      <c r="G93" s="781"/>
      <c r="H93" s="781"/>
      <c r="I93" s="781"/>
      <c r="J93" s="781"/>
      <c r="K93" s="778">
        <f t="shared" si="33"/>
        <v>0</v>
      </c>
      <c r="L93" s="778">
        <f t="shared" si="34"/>
        <v>0</v>
      </c>
      <c r="M93" s="781"/>
      <c r="N93" s="781"/>
      <c r="O93" s="781"/>
      <c r="P93" s="781"/>
      <c r="Q93" s="781"/>
      <c r="R93" s="781"/>
      <c r="S93" s="781"/>
      <c r="T93" s="781"/>
      <c r="U93" s="778">
        <f t="shared" si="35"/>
        <v>0</v>
      </c>
      <c r="V93" s="778">
        <f t="shared" si="35"/>
        <v>0</v>
      </c>
      <c r="W93" s="779">
        <f>IF(Таблица2001!$J$10=0,0,(I93*1000/Таблица2001!$J$10))</f>
        <v>0</v>
      </c>
      <c r="X93" s="779">
        <f>IF(Таблица2001!$K$10=0,0,(J93*1000/Таблица2001!$K$10))</f>
        <v>0</v>
      </c>
      <c r="Y93" s="779">
        <f>IF(Таблица2001!$J$10=0,0,(M93*1000/Таблица2001!$J$10))</f>
        <v>0</v>
      </c>
      <c r="Z93" s="779">
        <f>IF(Таблица2001!$K$10=0,0,(Q93*1000/Таблица2001!$K$10))</f>
        <v>0</v>
      </c>
      <c r="AA93" s="779">
        <f>IF(Таблица2001!$J$10=0,0,(U93*1000/Таблица2001!$J$10))</f>
        <v>0</v>
      </c>
      <c r="AB93" s="779">
        <f>IF(Таблица2001!$K$10=0,0,(V93*1000/Таблица2001!$K$10))</f>
        <v>0</v>
      </c>
      <c r="AC93" s="779">
        <f t="shared" si="29"/>
        <v>0</v>
      </c>
    </row>
    <row r="94" spans="1:29" s="41" customFormat="1" x14ac:dyDescent="0.15">
      <c r="A94" s="337" t="s">
        <v>685</v>
      </c>
      <c r="B94" s="506" t="s">
        <v>518</v>
      </c>
      <c r="C94" s="349" t="s">
        <v>519</v>
      </c>
      <c r="D94" s="780" t="s">
        <v>867</v>
      </c>
      <c r="E94" s="783"/>
      <c r="F94" s="783"/>
      <c r="G94" s="781"/>
      <c r="H94" s="781"/>
      <c r="I94" s="781"/>
      <c r="J94" s="781"/>
      <c r="K94" s="778">
        <f t="shared" si="33"/>
        <v>0</v>
      </c>
      <c r="L94" s="778">
        <f t="shared" si="34"/>
        <v>0</v>
      </c>
      <c r="M94" s="778">
        <f>0</f>
        <v>0</v>
      </c>
      <c r="N94" s="778">
        <f>0</f>
        <v>0</v>
      </c>
      <c r="O94" s="778">
        <f>0</f>
        <v>0</v>
      </c>
      <c r="P94" s="778">
        <f>0</f>
        <v>0</v>
      </c>
      <c r="Q94" s="778">
        <f>0</f>
        <v>0</v>
      </c>
      <c r="R94" s="778">
        <f>0</f>
        <v>0</v>
      </c>
      <c r="S94" s="781"/>
      <c r="T94" s="781"/>
      <c r="U94" s="778">
        <f t="shared" si="35"/>
        <v>0</v>
      </c>
      <c r="V94" s="778">
        <f t="shared" si="35"/>
        <v>0</v>
      </c>
      <c r="W94" s="779">
        <f>IF(Таблица2001!$J$10=0,0,(I94*1000/Таблица2001!$J$10))</f>
        <v>0</v>
      </c>
      <c r="X94" s="779">
        <f>IF(Таблица2001!$K$10=0,0,(J94*1000/Таблица2001!$K$10))</f>
        <v>0</v>
      </c>
      <c r="Y94" s="779">
        <f>IF(Таблица2001!$J$10=0,0,(M94*1000/Таблица2001!$J$10))</f>
        <v>0</v>
      </c>
      <c r="Z94" s="779">
        <f>IF(Таблица2001!$K$10=0,0,(Q94*1000/Таблица2001!$K$10))</f>
        <v>0</v>
      </c>
      <c r="AA94" s="779">
        <f>IF(Таблица2001!$J$10=0,0,(U94*1000/Таблица2001!$J$10))</f>
        <v>0</v>
      </c>
      <c r="AB94" s="779">
        <f>IF(Таблица2001!$K$10=0,0,(V94*1000/Таблица2001!$K$10))</f>
        <v>0</v>
      </c>
      <c r="AC94" s="779">
        <f t="shared" si="29"/>
        <v>0</v>
      </c>
    </row>
    <row r="95" spans="1:29" s="41" customFormat="1" x14ac:dyDescent="0.15">
      <c r="A95" s="337" t="s">
        <v>1452</v>
      </c>
      <c r="B95" s="506" t="s">
        <v>1453</v>
      </c>
      <c r="C95" s="349" t="s">
        <v>1454</v>
      </c>
      <c r="D95" s="780"/>
      <c r="E95" s="783"/>
      <c r="F95" s="783"/>
      <c r="G95" s="781"/>
      <c r="H95" s="781"/>
      <c r="I95" s="781"/>
      <c r="J95" s="781"/>
      <c r="K95" s="778">
        <f t="shared" si="33"/>
        <v>0</v>
      </c>
      <c r="L95" s="778">
        <f t="shared" si="34"/>
        <v>0</v>
      </c>
      <c r="M95" s="781"/>
      <c r="N95" s="781"/>
      <c r="O95" s="781"/>
      <c r="P95" s="781"/>
      <c r="Q95" s="781"/>
      <c r="R95" s="781"/>
      <c r="S95" s="781"/>
      <c r="T95" s="781"/>
      <c r="U95" s="778">
        <f t="shared" si="35"/>
        <v>0</v>
      </c>
      <c r="V95" s="778">
        <f t="shared" si="35"/>
        <v>0</v>
      </c>
      <c r="W95" s="779">
        <f>IF(Таблица2001!$J$10=0,0,(I95*1000/Таблица2001!$J$10))</f>
        <v>0</v>
      </c>
      <c r="X95" s="779">
        <f>IF(Таблица2001!$K$10=0,0,(J95*1000/Таблица2001!$K$10))</f>
        <v>0</v>
      </c>
      <c r="Y95" s="779">
        <f>IF(Таблица2001!$J$10=0,0,(M95*1000/Таблица2001!$J$10))</f>
        <v>0</v>
      </c>
      <c r="Z95" s="779">
        <f>IF(Таблица2001!$K$10=0,0,(Q95*1000/Таблица2001!$K$10))</f>
        <v>0</v>
      </c>
      <c r="AA95" s="779">
        <f>IF(Таблица2001!$J$10=0,0,(U95*1000/Таблица2001!$J$10))</f>
        <v>0</v>
      </c>
      <c r="AB95" s="779">
        <f>IF(Таблица2001!$K$10=0,0,(V95*1000/Таблица2001!$K$10))</f>
        <v>0</v>
      </c>
      <c r="AC95" s="779">
        <f t="shared" si="29"/>
        <v>0</v>
      </c>
    </row>
    <row r="96" spans="1:29" s="41" customFormat="1" x14ac:dyDescent="0.15">
      <c r="A96" s="337" t="s">
        <v>520</v>
      </c>
      <c r="B96" s="506" t="s">
        <v>438</v>
      </c>
      <c r="C96" s="349" t="s">
        <v>436</v>
      </c>
      <c r="D96" s="780" t="s">
        <v>521</v>
      </c>
      <c r="E96" s="783"/>
      <c r="F96" s="783"/>
      <c r="G96" s="781"/>
      <c r="H96" s="781"/>
      <c r="I96" s="781"/>
      <c r="J96" s="781"/>
      <c r="K96" s="778">
        <f t="shared" si="33"/>
        <v>0</v>
      </c>
      <c r="L96" s="778">
        <f t="shared" si="34"/>
        <v>0</v>
      </c>
      <c r="M96" s="781"/>
      <c r="N96" s="781"/>
      <c r="O96" s="781"/>
      <c r="P96" s="781"/>
      <c r="Q96" s="781"/>
      <c r="R96" s="781"/>
      <c r="S96" s="781"/>
      <c r="T96" s="781"/>
      <c r="U96" s="778">
        <f t="shared" si="35"/>
        <v>0</v>
      </c>
      <c r="V96" s="778">
        <f t="shared" si="35"/>
        <v>0</v>
      </c>
      <c r="W96" s="779">
        <f>IF(Таблица2001!$J$10=0,0,(I96*1000/Таблица2001!$J$10))</f>
        <v>0</v>
      </c>
      <c r="X96" s="779">
        <f>IF(Таблица2001!$K$10=0,0,(J96*1000/Таблица2001!$K$10))</f>
        <v>0</v>
      </c>
      <c r="Y96" s="779">
        <f>IF(Таблица2001!$J$10=0,0,(M96*1000/Таблица2001!$J$10))</f>
        <v>0</v>
      </c>
      <c r="Z96" s="779">
        <f>IF(Таблица2001!$K$10=0,0,(Q96*1000/Таблица2001!$K$10))</f>
        <v>0</v>
      </c>
      <c r="AA96" s="779">
        <f>IF(Таблица2001!$J$10=0,0,(U96*1000/Таблица2001!$J$10))</f>
        <v>0</v>
      </c>
      <c r="AB96" s="779">
        <f>IF(Таблица2001!$K$10=0,0,(V96*1000/Таблица2001!$K$10))</f>
        <v>0</v>
      </c>
      <c r="AC96" s="779">
        <f t="shared" si="29"/>
        <v>0</v>
      </c>
    </row>
    <row r="97" spans="1:29" s="41" customFormat="1" x14ac:dyDescent="0.15">
      <c r="A97" s="337" t="s">
        <v>686</v>
      </c>
      <c r="B97" s="506" t="s">
        <v>439</v>
      </c>
      <c r="C97" s="349" t="s">
        <v>437</v>
      </c>
      <c r="D97" s="780" t="s">
        <v>31</v>
      </c>
      <c r="E97" s="783"/>
      <c r="F97" s="783"/>
      <c r="G97" s="781"/>
      <c r="H97" s="781"/>
      <c r="I97" s="781"/>
      <c r="J97" s="781"/>
      <c r="K97" s="778">
        <f t="shared" si="33"/>
        <v>0</v>
      </c>
      <c r="L97" s="778">
        <f t="shared" si="34"/>
        <v>0</v>
      </c>
      <c r="M97" s="781"/>
      <c r="N97" s="781"/>
      <c r="O97" s="781"/>
      <c r="P97" s="781"/>
      <c r="Q97" s="781"/>
      <c r="R97" s="781"/>
      <c r="S97" s="781"/>
      <c r="T97" s="781"/>
      <c r="U97" s="778">
        <f t="shared" si="35"/>
        <v>0</v>
      </c>
      <c r="V97" s="778">
        <f t="shared" si="35"/>
        <v>0</v>
      </c>
      <c r="W97" s="779">
        <f>IF(Таблица2001!$J$10=0,0,(I97*1000/Таблица2001!$J$10))</f>
        <v>0</v>
      </c>
      <c r="X97" s="779">
        <f>IF(Таблица2001!$K$10=0,0,(J97*1000/Таблица2001!$K$10))</f>
        <v>0</v>
      </c>
      <c r="Y97" s="779">
        <f>IF(Таблица2001!$J$10=0,0,(M97*1000/Таблица2001!$J$10))</f>
        <v>0</v>
      </c>
      <c r="Z97" s="779">
        <f>IF(Таблица2001!$K$10=0,0,(Q97*1000/Таблица2001!$K$10))</f>
        <v>0</v>
      </c>
      <c r="AA97" s="779">
        <f>IF(Таблица2001!$J$10=0,0,(U97*1000/Таблица2001!$J$10))</f>
        <v>0</v>
      </c>
      <c r="AB97" s="779">
        <f>IF(Таблица2001!$K$10=0,0,(V97*1000/Таблица2001!$K$10))</f>
        <v>0</v>
      </c>
      <c r="AC97" s="779">
        <f t="shared" si="29"/>
        <v>0</v>
      </c>
    </row>
    <row r="98" spans="1:29" s="41" customFormat="1" x14ac:dyDescent="0.15">
      <c r="A98" s="337" t="s">
        <v>687</v>
      </c>
      <c r="B98" s="506" t="s">
        <v>523</v>
      </c>
      <c r="C98" s="349" t="s">
        <v>524</v>
      </c>
      <c r="D98" s="780" t="s">
        <v>525</v>
      </c>
      <c r="E98" s="783"/>
      <c r="F98" s="783"/>
      <c r="G98" s="781"/>
      <c r="H98" s="781"/>
      <c r="I98" s="781"/>
      <c r="J98" s="781"/>
      <c r="K98" s="778">
        <f t="shared" si="33"/>
        <v>0</v>
      </c>
      <c r="L98" s="778">
        <f t="shared" si="34"/>
        <v>0</v>
      </c>
      <c r="M98" s="781"/>
      <c r="N98" s="781"/>
      <c r="O98" s="781"/>
      <c r="P98" s="781"/>
      <c r="Q98" s="781"/>
      <c r="R98" s="781"/>
      <c r="S98" s="781"/>
      <c r="T98" s="781"/>
      <c r="U98" s="778">
        <f t="shared" si="35"/>
        <v>0</v>
      </c>
      <c r="V98" s="778">
        <f t="shared" si="35"/>
        <v>0</v>
      </c>
      <c r="W98" s="779">
        <f>IF(Таблица2001!$J$10=0,0,(I98*1000/Таблица2001!$J$10))</f>
        <v>0</v>
      </c>
      <c r="X98" s="779">
        <f>IF(Таблица2001!$K$10=0,0,(J98*1000/Таблица2001!$K$10))</f>
        <v>0</v>
      </c>
      <c r="Y98" s="779">
        <f>IF(Таблица2001!$J$10=0,0,(M98*1000/Таблица2001!$J$10))</f>
        <v>0</v>
      </c>
      <c r="Z98" s="779">
        <f>IF(Таблица2001!$K$10=0,0,(Q98*1000/Таблица2001!$K$10))</f>
        <v>0</v>
      </c>
      <c r="AA98" s="779">
        <f>IF(Таблица2001!$J$10=0,0,(U98*1000/Таблица2001!$J$10))</f>
        <v>0</v>
      </c>
      <c r="AB98" s="779">
        <f>IF(Таблица2001!$K$10=0,0,(V98*1000/Таблица2001!$K$10))</f>
        <v>0</v>
      </c>
      <c r="AC98" s="779">
        <f t="shared" si="29"/>
        <v>0</v>
      </c>
    </row>
    <row r="99" spans="1:29" s="41" customFormat="1" x14ac:dyDescent="0.15">
      <c r="A99" s="337" t="s">
        <v>620</v>
      </c>
      <c r="B99" s="506" t="s">
        <v>526</v>
      </c>
      <c r="C99" s="349" t="s">
        <v>527</v>
      </c>
      <c r="D99" s="780" t="s">
        <v>528</v>
      </c>
      <c r="E99" s="783"/>
      <c r="F99" s="783"/>
      <c r="G99" s="781"/>
      <c r="H99" s="781"/>
      <c r="I99" s="781"/>
      <c r="J99" s="781"/>
      <c r="K99" s="778">
        <f t="shared" si="33"/>
        <v>0</v>
      </c>
      <c r="L99" s="778">
        <f t="shared" si="34"/>
        <v>0</v>
      </c>
      <c r="M99" s="781"/>
      <c r="N99" s="781"/>
      <c r="O99" s="781"/>
      <c r="P99" s="781"/>
      <c r="Q99" s="781"/>
      <c r="R99" s="781"/>
      <c r="S99" s="781"/>
      <c r="T99" s="781"/>
      <c r="U99" s="778">
        <f t="shared" si="35"/>
        <v>0</v>
      </c>
      <c r="V99" s="778">
        <f t="shared" si="35"/>
        <v>0</v>
      </c>
      <c r="W99" s="779">
        <f>IF(Таблица2001!$J$10=0,0,(I99*1000/Таблица2001!$J$10))</f>
        <v>0</v>
      </c>
      <c r="X99" s="779">
        <f>IF(Таблица2001!$K$10=0,0,(J99*1000/Таблица2001!$K$10))</f>
        <v>0</v>
      </c>
      <c r="Y99" s="779">
        <f>IF(Таблица2001!$J$10=0,0,(M99*1000/Таблица2001!$J$10))</f>
        <v>0</v>
      </c>
      <c r="Z99" s="779">
        <f>IF(Таблица2001!$K$10=0,0,(Q99*1000/Таблица2001!$K$10))</f>
        <v>0</v>
      </c>
      <c r="AA99" s="779">
        <f>IF(Таблица2001!$J$10=0,0,(U99*1000/Таблица2001!$J$10))</f>
        <v>0</v>
      </c>
      <c r="AB99" s="779">
        <f>IF(Таблица2001!$K$10=0,0,(V99*1000/Таблица2001!$K$10))</f>
        <v>0</v>
      </c>
      <c r="AC99" s="779">
        <f t="shared" si="29"/>
        <v>0</v>
      </c>
    </row>
    <row r="100" spans="1:29" s="41" customFormat="1" x14ac:dyDescent="0.15">
      <c r="A100" s="337" t="s">
        <v>1455</v>
      </c>
      <c r="B100" s="506" t="s">
        <v>1456</v>
      </c>
      <c r="C100" s="349" t="s">
        <v>1457</v>
      </c>
      <c r="D100" s="780"/>
      <c r="E100" s="783"/>
      <c r="F100" s="783"/>
      <c r="G100" s="781"/>
      <c r="H100" s="781"/>
      <c r="I100" s="781"/>
      <c r="J100" s="781"/>
      <c r="K100" s="778">
        <f t="shared" si="33"/>
        <v>0</v>
      </c>
      <c r="L100" s="778">
        <f t="shared" si="34"/>
        <v>0</v>
      </c>
      <c r="M100" s="781"/>
      <c r="N100" s="781"/>
      <c r="O100" s="781"/>
      <c r="P100" s="781"/>
      <c r="Q100" s="781"/>
      <c r="R100" s="781"/>
      <c r="S100" s="781"/>
      <c r="T100" s="781"/>
      <c r="U100" s="778">
        <f t="shared" si="35"/>
        <v>0</v>
      </c>
      <c r="V100" s="778">
        <f t="shared" si="35"/>
        <v>0</v>
      </c>
      <c r="W100" s="779">
        <f>IF(Таблица2001!$J$10=0,0,(I100*1000/Таблица2001!$J$10))</f>
        <v>0</v>
      </c>
      <c r="X100" s="779">
        <f>IF(Таблица2001!$K$10=0,0,(J100*1000/Таблица2001!$K$10))</f>
        <v>0</v>
      </c>
      <c r="Y100" s="779">
        <f>IF(Таблица2001!$J$10=0,0,(M100*1000/Таблица2001!$J$10))</f>
        <v>0</v>
      </c>
      <c r="Z100" s="779">
        <f>IF(Таблица2001!$K$10=0,0,(Q100*1000/Таблица2001!$K$10))</f>
        <v>0</v>
      </c>
      <c r="AA100" s="779">
        <f>IF(Таблица2001!$J$10=0,0,(U100*1000/Таблица2001!$J$10))</f>
        <v>0</v>
      </c>
      <c r="AB100" s="779">
        <f>IF(Таблица2001!$K$10=0,0,(V100*1000/Таблица2001!$K$10))</f>
        <v>0</v>
      </c>
      <c r="AC100" s="779">
        <f t="shared" si="29"/>
        <v>0</v>
      </c>
    </row>
    <row r="101" spans="1:29" s="41" customFormat="1" x14ac:dyDescent="0.15">
      <c r="A101" s="336" t="s">
        <v>688</v>
      </c>
      <c r="B101" s="99" t="s">
        <v>218</v>
      </c>
      <c r="C101" s="355" t="s">
        <v>138</v>
      </c>
      <c r="D101" s="777" t="s">
        <v>32</v>
      </c>
      <c r="E101" s="778">
        <f t="shared" ref="E101:J101" si="40">E102+E103+E105+E106+E107+E108+E109+E110+E111+E112+E114+E118+E120</f>
        <v>0</v>
      </c>
      <c r="F101" s="778">
        <f t="shared" si="40"/>
        <v>0</v>
      </c>
      <c r="G101" s="778">
        <f t="shared" si="40"/>
        <v>0</v>
      </c>
      <c r="H101" s="778">
        <f t="shared" si="40"/>
        <v>0</v>
      </c>
      <c r="I101" s="778">
        <f t="shared" si="40"/>
        <v>0</v>
      </c>
      <c r="J101" s="778">
        <f t="shared" si="40"/>
        <v>0</v>
      </c>
      <c r="K101" s="778">
        <f t="shared" si="33"/>
        <v>0</v>
      </c>
      <c r="L101" s="778">
        <f t="shared" si="34"/>
        <v>0</v>
      </c>
      <c r="M101" s="778">
        <f t="shared" ref="M101:T101" si="41">M102+M103+M105+M106+M107+M108+M109+M110+M111+M112+M114+M118+M120</f>
        <v>0</v>
      </c>
      <c r="N101" s="778">
        <f t="shared" si="41"/>
        <v>0</v>
      </c>
      <c r="O101" s="778">
        <f t="shared" si="41"/>
        <v>0</v>
      </c>
      <c r="P101" s="778">
        <f t="shared" si="41"/>
        <v>0</v>
      </c>
      <c r="Q101" s="778">
        <f t="shared" si="41"/>
        <v>0</v>
      </c>
      <c r="R101" s="778">
        <f t="shared" si="41"/>
        <v>0</v>
      </c>
      <c r="S101" s="778">
        <f t="shared" si="41"/>
        <v>0</v>
      </c>
      <c r="T101" s="778">
        <f t="shared" si="41"/>
        <v>0</v>
      </c>
      <c r="U101" s="778">
        <f t="shared" si="35"/>
        <v>0</v>
      </c>
      <c r="V101" s="778">
        <f t="shared" si="35"/>
        <v>0</v>
      </c>
      <c r="W101" s="779">
        <f>IF(Таблица2001!$J$10=0,0,(I101*1000/Таблица2001!$J$10))</f>
        <v>0</v>
      </c>
      <c r="X101" s="779">
        <f>IF(Таблица2001!$K$10=0,0,(J101*1000/Таблица2001!$K$10))</f>
        <v>0</v>
      </c>
      <c r="Y101" s="779">
        <f>IF(Таблица2001!$J$10=0,0,(M101*1000/Таблица2001!$J$10))</f>
        <v>0</v>
      </c>
      <c r="Z101" s="779">
        <f>IF(Таблица2001!$K$10=0,0,(Q101*1000/Таблица2001!$K$10))</f>
        <v>0</v>
      </c>
      <c r="AA101" s="779">
        <f>IF(Таблица2001!$J$10=0,0,(U101*1000/Таблица2001!$J$10))</f>
        <v>0</v>
      </c>
      <c r="AB101" s="779">
        <f>IF(Таблица2001!$K$10=0,0,(V101*1000/Таблица2001!$K$10))</f>
        <v>0</v>
      </c>
      <c r="AC101" s="779">
        <f t="shared" si="29"/>
        <v>0</v>
      </c>
    </row>
    <row r="102" spans="1:29" s="41" customFormat="1" x14ac:dyDescent="0.15">
      <c r="A102" s="337" t="s">
        <v>793</v>
      </c>
      <c r="B102" s="506" t="s">
        <v>219</v>
      </c>
      <c r="C102" s="349" t="s">
        <v>91</v>
      </c>
      <c r="D102" s="780" t="s">
        <v>794</v>
      </c>
      <c r="E102" s="783"/>
      <c r="F102" s="783"/>
      <c r="G102" s="781"/>
      <c r="H102" s="781"/>
      <c r="I102" s="781">
        <f>M102</f>
        <v>0</v>
      </c>
      <c r="J102" s="781"/>
      <c r="K102" s="778">
        <f t="shared" si="33"/>
        <v>0</v>
      </c>
      <c r="L102" s="778">
        <f t="shared" si="34"/>
        <v>0</v>
      </c>
      <c r="M102" s="781"/>
      <c r="N102" s="781"/>
      <c r="O102" s="781"/>
      <c r="P102" s="781"/>
      <c r="Q102" s="781"/>
      <c r="R102" s="781"/>
      <c r="S102" s="781"/>
      <c r="T102" s="781"/>
      <c r="U102" s="778">
        <f t="shared" si="35"/>
        <v>0</v>
      </c>
      <c r="V102" s="778">
        <f t="shared" si="35"/>
        <v>0</v>
      </c>
      <c r="W102" s="779">
        <f>IF(Таблица2001!$J$10=0,0,(I102*1000/Таблица2001!$J$10))</f>
        <v>0</v>
      </c>
      <c r="X102" s="779">
        <f>IF(Таблица2001!$K$10=0,0,(J102*1000/Таблица2001!$K$10))</f>
        <v>0</v>
      </c>
      <c r="Y102" s="779">
        <f>IF(Таблица2001!$J$10=0,0,(M102*1000/Таблица2001!$J$10))</f>
        <v>0</v>
      </c>
      <c r="Z102" s="779">
        <f>IF(Таблица2001!$K$10=0,0,(Q102*1000/Таблица2001!$K$10))</f>
        <v>0</v>
      </c>
      <c r="AA102" s="779">
        <f>IF(Таблица2001!$J$10=0,0,(U102*1000/Таблица2001!$J$10))</f>
        <v>0</v>
      </c>
      <c r="AB102" s="779">
        <f>IF(Таблица2001!$K$10=0,0,(V102*1000/Таблица2001!$K$10))</f>
        <v>0</v>
      </c>
      <c r="AC102" s="779">
        <f t="shared" si="29"/>
        <v>0</v>
      </c>
    </row>
    <row r="103" spans="1:29" s="41" customFormat="1" x14ac:dyDescent="0.15">
      <c r="A103" s="326" t="s">
        <v>795</v>
      </c>
      <c r="B103" s="506" t="s">
        <v>261</v>
      </c>
      <c r="C103" s="349" t="s">
        <v>110</v>
      </c>
      <c r="D103" s="780" t="s">
        <v>796</v>
      </c>
      <c r="E103" s="783"/>
      <c r="F103" s="783"/>
      <c r="G103" s="781"/>
      <c r="H103" s="781"/>
      <c r="I103" s="781"/>
      <c r="J103" s="781"/>
      <c r="K103" s="778">
        <f t="shared" si="33"/>
        <v>0</v>
      </c>
      <c r="L103" s="778">
        <f t="shared" si="34"/>
        <v>0</v>
      </c>
      <c r="M103" s="781"/>
      <c r="N103" s="781"/>
      <c r="O103" s="781"/>
      <c r="P103" s="781"/>
      <c r="Q103" s="781"/>
      <c r="R103" s="781"/>
      <c r="S103" s="781"/>
      <c r="T103" s="781"/>
      <c r="U103" s="778">
        <f t="shared" si="35"/>
        <v>0</v>
      </c>
      <c r="V103" s="778">
        <f t="shared" si="35"/>
        <v>0</v>
      </c>
      <c r="W103" s="779">
        <f>IF(Таблица2001!$J$10=0,0,(I103*1000/Таблица2001!$J$10))</f>
        <v>0</v>
      </c>
      <c r="X103" s="779">
        <f>IF(Таблица2001!$K$10=0,0,(J103*1000/Таблица2001!$K$10))</f>
        <v>0</v>
      </c>
      <c r="Y103" s="779">
        <f>IF(Таблица2001!$J$10=0,0,(M103*1000/Таблица2001!$J$10))</f>
        <v>0</v>
      </c>
      <c r="Z103" s="779">
        <f>IF(Таблица2001!$K$10=0,0,(Q103*1000/Таблица2001!$K$10))</f>
        <v>0</v>
      </c>
      <c r="AA103" s="779">
        <f>IF(Таблица2001!$J$10=0,0,(U103*1000/Таблица2001!$J$10))</f>
        <v>0</v>
      </c>
      <c r="AB103" s="779">
        <f>IF(Таблица2001!$K$10=0,0,(V103*1000/Таблица2001!$K$10))</f>
        <v>0</v>
      </c>
      <c r="AC103" s="779">
        <f t="shared" si="29"/>
        <v>0</v>
      </c>
    </row>
    <row r="104" spans="1:29" s="41" customFormat="1" x14ac:dyDescent="0.15">
      <c r="A104" s="337" t="s">
        <v>797</v>
      </c>
      <c r="B104" s="506" t="s">
        <v>798</v>
      </c>
      <c r="C104" s="349" t="s">
        <v>799</v>
      </c>
      <c r="D104" s="780" t="s">
        <v>800</v>
      </c>
      <c r="E104" s="783"/>
      <c r="F104" s="783"/>
      <c r="G104" s="781"/>
      <c r="H104" s="781"/>
      <c r="I104" s="781"/>
      <c r="J104" s="781"/>
      <c r="K104" s="778">
        <f t="shared" si="33"/>
        <v>0</v>
      </c>
      <c r="L104" s="778">
        <f t="shared" si="34"/>
        <v>0</v>
      </c>
      <c r="M104" s="781"/>
      <c r="N104" s="781"/>
      <c r="O104" s="781"/>
      <c r="P104" s="781"/>
      <c r="Q104" s="781"/>
      <c r="R104" s="781"/>
      <c r="S104" s="781"/>
      <c r="T104" s="781"/>
      <c r="U104" s="778">
        <f t="shared" si="35"/>
        <v>0</v>
      </c>
      <c r="V104" s="778">
        <f t="shared" si="35"/>
        <v>0</v>
      </c>
      <c r="W104" s="779">
        <f>IF(Таблица2001!$J$10=0,0,(I104*1000/Таблица2001!$J$10))</f>
        <v>0</v>
      </c>
      <c r="X104" s="779">
        <f>IF(Таблица2001!$K$10=0,0,(J104*1000/Таблица2001!$K$10))</f>
        <v>0</v>
      </c>
      <c r="Y104" s="779">
        <f>IF(Таблица2001!$J$10=0,0,(M104*1000/Таблица2001!$J$10))</f>
        <v>0</v>
      </c>
      <c r="Z104" s="779">
        <f>IF(Таблица2001!$K$10=0,0,(Q104*1000/Таблица2001!$K$10))</f>
        <v>0</v>
      </c>
      <c r="AA104" s="779">
        <f>IF(Таблица2001!$J$10=0,0,(U104*1000/Таблица2001!$J$10))</f>
        <v>0</v>
      </c>
      <c r="AB104" s="779">
        <f>IF(Таблица2001!$K$10=0,0,(V104*1000/Таблица2001!$K$10))</f>
        <v>0</v>
      </c>
      <c r="AC104" s="779">
        <f t="shared" si="29"/>
        <v>0</v>
      </c>
    </row>
    <row r="105" spans="1:29" s="41" customFormat="1" x14ac:dyDescent="0.15">
      <c r="A105" s="337" t="s">
        <v>801</v>
      </c>
      <c r="B105" s="506" t="s">
        <v>262</v>
      </c>
      <c r="C105" s="349" t="s">
        <v>111</v>
      </c>
      <c r="D105" s="780" t="s">
        <v>109</v>
      </c>
      <c r="E105" s="783"/>
      <c r="F105" s="783"/>
      <c r="G105" s="781"/>
      <c r="H105" s="781"/>
      <c r="I105" s="781"/>
      <c r="J105" s="781"/>
      <c r="K105" s="778">
        <f t="shared" si="33"/>
        <v>0</v>
      </c>
      <c r="L105" s="778">
        <f t="shared" si="34"/>
        <v>0</v>
      </c>
      <c r="M105" s="781"/>
      <c r="N105" s="781"/>
      <c r="O105" s="781"/>
      <c r="P105" s="781"/>
      <c r="Q105" s="781"/>
      <c r="R105" s="781"/>
      <c r="S105" s="781"/>
      <c r="T105" s="781"/>
      <c r="U105" s="778">
        <f t="shared" si="35"/>
        <v>0</v>
      </c>
      <c r="V105" s="778">
        <f t="shared" si="35"/>
        <v>0</v>
      </c>
      <c r="W105" s="779">
        <f>IF(Таблица2001!$J$10=0,0,(I105*1000/Таблица2001!$J$10))</f>
        <v>0</v>
      </c>
      <c r="X105" s="779">
        <f>IF(Таблица2001!$K$10=0,0,(J105*1000/Таблица2001!$K$10))</f>
        <v>0</v>
      </c>
      <c r="Y105" s="779">
        <f>IF(Таблица2001!$J$10=0,0,(M105*1000/Таблица2001!$J$10))</f>
        <v>0</v>
      </c>
      <c r="Z105" s="779">
        <f>IF(Таблица2001!$K$10=0,0,(Q105*1000/Таблица2001!$K$10))</f>
        <v>0</v>
      </c>
      <c r="AA105" s="779">
        <f>IF(Таблица2001!$J$10=0,0,(U105*1000/Таблица2001!$J$10))</f>
        <v>0</v>
      </c>
      <c r="AB105" s="779">
        <f>IF(Таблица2001!$K$10=0,0,(V105*1000/Таблица2001!$K$10))</f>
        <v>0</v>
      </c>
      <c r="AC105" s="779">
        <f t="shared" si="29"/>
        <v>0</v>
      </c>
    </row>
    <row r="106" spans="1:29" s="41" customFormat="1" x14ac:dyDescent="0.15">
      <c r="A106" s="337" t="s">
        <v>802</v>
      </c>
      <c r="B106" s="506" t="s">
        <v>345</v>
      </c>
      <c r="C106" s="356" t="s">
        <v>344</v>
      </c>
      <c r="D106" s="780" t="s">
        <v>803</v>
      </c>
      <c r="E106" s="783"/>
      <c r="F106" s="783"/>
      <c r="G106" s="781"/>
      <c r="H106" s="781"/>
      <c r="I106" s="781"/>
      <c r="J106" s="781"/>
      <c r="K106" s="778">
        <f t="shared" si="33"/>
        <v>0</v>
      </c>
      <c r="L106" s="778">
        <f t="shared" si="34"/>
        <v>0</v>
      </c>
      <c r="M106" s="782">
        <f>0</f>
        <v>0</v>
      </c>
      <c r="N106" s="782">
        <f>0</f>
        <v>0</v>
      </c>
      <c r="O106" s="782">
        <f>0</f>
        <v>0</v>
      </c>
      <c r="P106" s="782">
        <f>0</f>
        <v>0</v>
      </c>
      <c r="Q106" s="782">
        <f>0</f>
        <v>0</v>
      </c>
      <c r="R106" s="782">
        <f>0</f>
        <v>0</v>
      </c>
      <c r="S106" s="781"/>
      <c r="T106" s="781"/>
      <c r="U106" s="778">
        <f t="shared" si="35"/>
        <v>0</v>
      </c>
      <c r="V106" s="778">
        <f t="shared" si="35"/>
        <v>0</v>
      </c>
      <c r="W106" s="779">
        <f>IF(Таблица2001!$J$10=0,0,(I106*1000/Таблица2001!$J$10))</f>
        <v>0</v>
      </c>
      <c r="X106" s="779">
        <f>IF(Таблица2001!$K$10=0,0,(J106*1000/Таблица2001!$K$10))</f>
        <v>0</v>
      </c>
      <c r="Y106" s="779">
        <f>IF(Таблица2001!$J$10=0,0,(M106*1000/Таблица2001!$J$10))</f>
        <v>0</v>
      </c>
      <c r="Z106" s="779">
        <f>IF(Таблица2001!$K$10=0,0,(Q106*1000/Таблица2001!$K$10))</f>
        <v>0</v>
      </c>
      <c r="AA106" s="779">
        <f>IF(Таблица2001!$J$10=0,0,(U106*1000/Таблица2001!$J$10))</f>
        <v>0</v>
      </c>
      <c r="AB106" s="779">
        <f>IF(Таблица2001!$K$10=0,0,(V106*1000/Таблица2001!$K$10))</f>
        <v>0</v>
      </c>
      <c r="AC106" s="779">
        <f t="shared" si="29"/>
        <v>0</v>
      </c>
    </row>
    <row r="107" spans="1:29" s="41" customFormat="1" x14ac:dyDescent="0.15">
      <c r="A107" s="337" t="s">
        <v>868</v>
      </c>
      <c r="B107" s="506" t="s">
        <v>442</v>
      </c>
      <c r="C107" s="356" t="s">
        <v>441</v>
      </c>
      <c r="D107" s="780" t="s">
        <v>869</v>
      </c>
      <c r="E107" s="783"/>
      <c r="F107" s="783"/>
      <c r="G107" s="781"/>
      <c r="H107" s="781"/>
      <c r="I107" s="781"/>
      <c r="J107" s="781"/>
      <c r="K107" s="778">
        <f t="shared" si="33"/>
        <v>0</v>
      </c>
      <c r="L107" s="778">
        <f t="shared" si="34"/>
        <v>0</v>
      </c>
      <c r="M107" s="781"/>
      <c r="N107" s="781"/>
      <c r="O107" s="781"/>
      <c r="P107" s="781"/>
      <c r="Q107" s="781"/>
      <c r="R107" s="781"/>
      <c r="S107" s="781"/>
      <c r="T107" s="781"/>
      <c r="U107" s="778">
        <f t="shared" si="35"/>
        <v>0</v>
      </c>
      <c r="V107" s="778">
        <f t="shared" si="35"/>
        <v>0</v>
      </c>
      <c r="W107" s="779">
        <f>IF(Таблица2001!$J$10=0,0,(I107*1000/Таблица2001!$J$10))</f>
        <v>0</v>
      </c>
      <c r="X107" s="779">
        <f>IF(Таблица2001!$K$10=0,0,(J107*1000/Таблица2001!$K$10))</f>
        <v>0</v>
      </c>
      <c r="Y107" s="779">
        <f>IF(Таблица2001!$J$10=0,0,(M107*1000/Таблица2001!$J$10))</f>
        <v>0</v>
      </c>
      <c r="Z107" s="779">
        <f>IF(Таблица2001!$K$10=0,0,(Q107*1000/Таблица2001!$K$10))</f>
        <v>0</v>
      </c>
      <c r="AA107" s="779">
        <f>IF(Таблица2001!$J$10=0,0,(U107*1000/Таблица2001!$J$10))</f>
        <v>0</v>
      </c>
      <c r="AB107" s="779">
        <f>IF(Таблица2001!$K$10=0,0,(V107*1000/Таблица2001!$K$10))</f>
        <v>0</v>
      </c>
      <c r="AC107" s="779">
        <f t="shared" si="29"/>
        <v>0</v>
      </c>
    </row>
    <row r="108" spans="1:29" s="41" customFormat="1" x14ac:dyDescent="0.15">
      <c r="A108" s="337" t="s">
        <v>804</v>
      </c>
      <c r="B108" s="506" t="s">
        <v>806</v>
      </c>
      <c r="C108" s="356" t="s">
        <v>807</v>
      </c>
      <c r="D108" s="780" t="s">
        <v>805</v>
      </c>
      <c r="E108" s="783"/>
      <c r="F108" s="783"/>
      <c r="G108" s="781"/>
      <c r="H108" s="781"/>
      <c r="I108" s="781"/>
      <c r="J108" s="781"/>
      <c r="K108" s="778">
        <f t="shared" si="33"/>
        <v>0</v>
      </c>
      <c r="L108" s="778">
        <f t="shared" si="34"/>
        <v>0</v>
      </c>
      <c r="M108" s="778">
        <f>0</f>
        <v>0</v>
      </c>
      <c r="N108" s="778">
        <f>0</f>
        <v>0</v>
      </c>
      <c r="O108" s="778">
        <f>0</f>
        <v>0</v>
      </c>
      <c r="P108" s="778">
        <f>0</f>
        <v>0</v>
      </c>
      <c r="Q108" s="778">
        <f>0</f>
        <v>0</v>
      </c>
      <c r="R108" s="778">
        <f>0</f>
        <v>0</v>
      </c>
      <c r="S108" s="781"/>
      <c r="T108" s="781"/>
      <c r="U108" s="778">
        <f t="shared" si="35"/>
        <v>0</v>
      </c>
      <c r="V108" s="778">
        <f t="shared" si="35"/>
        <v>0</v>
      </c>
      <c r="W108" s="779">
        <f>IF(Таблица2001!$J$10=0,0,(I108*1000/Таблица2001!$J$10))</f>
        <v>0</v>
      </c>
      <c r="X108" s="779">
        <f>IF(Таблица2001!$K$10=0,0,(J108*1000/Таблица2001!$K$10))</f>
        <v>0</v>
      </c>
      <c r="Y108" s="779">
        <f>IF(Таблица2001!$J$10=0,0,(M108*1000/Таблица2001!$J$10))</f>
        <v>0</v>
      </c>
      <c r="Z108" s="779">
        <f>IF(Таблица2001!$K$10=0,0,(Q108*1000/Таблица2001!$K$10))</f>
        <v>0</v>
      </c>
      <c r="AA108" s="779">
        <f>IF(Таблица2001!$J$10=0,0,(U108*1000/Таблица2001!$J$10))</f>
        <v>0</v>
      </c>
      <c r="AB108" s="779">
        <f>IF(Таблица2001!$K$10=0,0,(V108*1000/Таблица2001!$K$10))</f>
        <v>0</v>
      </c>
      <c r="AC108" s="779">
        <f t="shared" si="29"/>
        <v>0</v>
      </c>
    </row>
    <row r="109" spans="1:29" s="64" customFormat="1" x14ac:dyDescent="0.15">
      <c r="A109" s="337" t="s">
        <v>870</v>
      </c>
      <c r="B109" s="506" t="s">
        <v>808</v>
      </c>
      <c r="C109" s="356" t="s">
        <v>809</v>
      </c>
      <c r="D109" s="780" t="s">
        <v>871</v>
      </c>
      <c r="E109" s="783"/>
      <c r="F109" s="783"/>
      <c r="G109" s="781"/>
      <c r="H109" s="781"/>
      <c r="I109" s="781"/>
      <c r="J109" s="781"/>
      <c r="K109" s="778">
        <f t="shared" si="33"/>
        <v>0</v>
      </c>
      <c r="L109" s="778">
        <f t="shared" si="34"/>
        <v>0</v>
      </c>
      <c r="M109" s="781"/>
      <c r="N109" s="781"/>
      <c r="O109" s="781"/>
      <c r="P109" s="781"/>
      <c r="Q109" s="781"/>
      <c r="R109" s="781"/>
      <c r="S109" s="781"/>
      <c r="T109" s="781"/>
      <c r="U109" s="778">
        <f t="shared" si="35"/>
        <v>0</v>
      </c>
      <c r="V109" s="778">
        <f t="shared" si="35"/>
        <v>0</v>
      </c>
      <c r="W109" s="779">
        <f>IF(Таблица2001!$J$10=0,0,(I109*1000/Таблица2001!$J$10))</f>
        <v>0</v>
      </c>
      <c r="X109" s="779">
        <f>IF(Таблица2001!$K$10=0,0,(J109*1000/Таблица2001!$K$10))</f>
        <v>0</v>
      </c>
      <c r="Y109" s="779">
        <f>IF(Таблица2001!$J$10=0,0,(M109*1000/Таблица2001!$J$10))</f>
        <v>0</v>
      </c>
      <c r="Z109" s="779">
        <f>IF(Таблица2001!$K$10=0,0,(Q109*1000/Таблица2001!$K$10))</f>
        <v>0</v>
      </c>
      <c r="AA109" s="779">
        <f>IF(Таблица2001!$J$10=0,0,(U109*1000/Таблица2001!$J$10))</f>
        <v>0</v>
      </c>
      <c r="AB109" s="779">
        <f>IF(Таблица2001!$K$10=0,0,(V109*1000/Таблица2001!$K$10))</f>
        <v>0</v>
      </c>
      <c r="AC109" s="779">
        <f t="shared" si="29"/>
        <v>0</v>
      </c>
    </row>
    <row r="110" spans="1:29" s="41" customFormat="1" x14ac:dyDescent="0.15">
      <c r="A110" s="337" t="s">
        <v>607</v>
      </c>
      <c r="B110" s="506" t="s">
        <v>810</v>
      </c>
      <c r="C110" s="356" t="s">
        <v>811</v>
      </c>
      <c r="D110" s="780" t="s">
        <v>769</v>
      </c>
      <c r="E110" s="783"/>
      <c r="F110" s="783"/>
      <c r="G110" s="781"/>
      <c r="H110" s="781"/>
      <c r="I110" s="781"/>
      <c r="J110" s="781"/>
      <c r="K110" s="778">
        <f t="shared" si="33"/>
        <v>0</v>
      </c>
      <c r="L110" s="778">
        <f t="shared" si="34"/>
        <v>0</v>
      </c>
      <c r="M110" s="781"/>
      <c r="N110" s="781"/>
      <c r="O110" s="781"/>
      <c r="P110" s="781"/>
      <c r="Q110" s="781"/>
      <c r="R110" s="781"/>
      <c r="S110" s="781"/>
      <c r="T110" s="781"/>
      <c r="U110" s="778">
        <f t="shared" si="35"/>
        <v>0</v>
      </c>
      <c r="V110" s="778">
        <f t="shared" si="35"/>
        <v>0</v>
      </c>
      <c r="W110" s="779">
        <f>IF(Таблица2001!$J$10=0,0,(I110*1000/Таблица2001!$J$10))</f>
        <v>0</v>
      </c>
      <c r="X110" s="779">
        <f>IF(Таблица2001!$K$10=0,0,(J110*1000/Таблица2001!$K$10))</f>
        <v>0</v>
      </c>
      <c r="Y110" s="779">
        <f>IF(Таблица2001!$J$10=0,0,(M110*1000/Таблица2001!$J$10))</f>
        <v>0</v>
      </c>
      <c r="Z110" s="779">
        <f>IF(Таблица2001!$K$10=0,0,(Q110*1000/Таблица2001!$K$10))</f>
        <v>0</v>
      </c>
      <c r="AA110" s="779">
        <f>IF(Таблица2001!$J$10=0,0,(U110*1000/Таблица2001!$J$10))</f>
        <v>0</v>
      </c>
      <c r="AB110" s="779">
        <f>IF(Таблица2001!$K$10=0,0,(V110*1000/Таблица2001!$K$10))</f>
        <v>0</v>
      </c>
      <c r="AC110" s="779">
        <f t="shared" si="29"/>
        <v>0</v>
      </c>
    </row>
    <row r="111" spans="1:29" s="41" customFormat="1" x14ac:dyDescent="0.15">
      <c r="A111" s="337" t="s">
        <v>872</v>
      </c>
      <c r="B111" s="506" t="s">
        <v>812</v>
      </c>
      <c r="C111" s="356" t="s">
        <v>813</v>
      </c>
      <c r="D111" s="780" t="s">
        <v>873</v>
      </c>
      <c r="E111" s="783"/>
      <c r="F111" s="783"/>
      <c r="G111" s="781"/>
      <c r="H111" s="781"/>
      <c r="I111" s="781"/>
      <c r="J111" s="781"/>
      <c r="K111" s="778">
        <f t="shared" si="33"/>
        <v>0</v>
      </c>
      <c r="L111" s="778">
        <f t="shared" si="34"/>
        <v>0</v>
      </c>
      <c r="M111" s="781"/>
      <c r="N111" s="781"/>
      <c r="O111" s="781"/>
      <c r="P111" s="781"/>
      <c r="Q111" s="781"/>
      <c r="R111" s="781"/>
      <c r="S111" s="781"/>
      <c r="T111" s="781"/>
      <c r="U111" s="778">
        <f t="shared" si="35"/>
        <v>0</v>
      </c>
      <c r="V111" s="778">
        <f t="shared" si="35"/>
        <v>0</v>
      </c>
      <c r="W111" s="779">
        <f>IF(Таблица2001!$J$10=0,0,(I111*1000/Таблица2001!$J$10))</f>
        <v>0</v>
      </c>
      <c r="X111" s="779">
        <f>IF(Таблица2001!$K$10=0,0,(J111*1000/Таблица2001!$K$10))</f>
        <v>0</v>
      </c>
      <c r="Y111" s="779">
        <f>IF(Таблица2001!$J$10=0,0,(M111*1000/Таблица2001!$J$10))</f>
        <v>0</v>
      </c>
      <c r="Z111" s="779">
        <f>IF(Таблица2001!$K$10=0,0,(Q111*1000/Таблица2001!$K$10))</f>
        <v>0</v>
      </c>
      <c r="AA111" s="779">
        <f>IF(Таблица2001!$J$10=0,0,(U111*1000/Таблица2001!$J$10))</f>
        <v>0</v>
      </c>
      <c r="AB111" s="779">
        <f>IF(Таблица2001!$K$10=0,0,(V111*1000/Таблица2001!$K$10))</f>
        <v>0</v>
      </c>
      <c r="AC111" s="779">
        <f t="shared" si="29"/>
        <v>0</v>
      </c>
    </row>
    <row r="112" spans="1:29" s="41" customFormat="1" x14ac:dyDescent="0.15">
      <c r="A112" s="337" t="s">
        <v>874</v>
      </c>
      <c r="B112" s="506" t="s">
        <v>875</v>
      </c>
      <c r="C112" s="356" t="s">
        <v>876</v>
      </c>
      <c r="D112" s="780" t="s">
        <v>877</v>
      </c>
      <c r="E112" s="783"/>
      <c r="F112" s="783"/>
      <c r="G112" s="781"/>
      <c r="H112" s="781"/>
      <c r="I112" s="781"/>
      <c r="J112" s="781"/>
      <c r="K112" s="778">
        <f t="shared" si="33"/>
        <v>0</v>
      </c>
      <c r="L112" s="778">
        <f t="shared" si="34"/>
        <v>0</v>
      </c>
      <c r="M112" s="781"/>
      <c r="N112" s="781"/>
      <c r="O112" s="781"/>
      <c r="P112" s="781"/>
      <c r="Q112" s="781"/>
      <c r="R112" s="781"/>
      <c r="S112" s="781"/>
      <c r="T112" s="781"/>
      <c r="U112" s="778">
        <f t="shared" si="35"/>
        <v>0</v>
      </c>
      <c r="V112" s="778">
        <f t="shared" si="35"/>
        <v>0</v>
      </c>
      <c r="W112" s="779">
        <f>IF(Таблица2001!$J$10=0,0,(I112*1000/Таблица2001!$J$10))</f>
        <v>0</v>
      </c>
      <c r="X112" s="779">
        <f>IF(Таблица2001!$K$10=0,0,(J112*1000/Таблица2001!$K$10))</f>
        <v>0</v>
      </c>
      <c r="Y112" s="779">
        <f>IF(Таблица2001!$J$10=0,0,(M112*1000/Таблица2001!$J$10))</f>
        <v>0</v>
      </c>
      <c r="Z112" s="779">
        <f>IF(Таблица2001!$K$10=0,0,(Q112*1000/Таблица2001!$K$10))</f>
        <v>0</v>
      </c>
      <c r="AA112" s="779">
        <f>IF(Таблица2001!$J$10=0,0,(U112*1000/Таблица2001!$J$10))</f>
        <v>0</v>
      </c>
      <c r="AB112" s="779">
        <f>IF(Таблица2001!$K$10=0,0,(V112*1000/Таблица2001!$K$10))</f>
        <v>0</v>
      </c>
      <c r="AC112" s="779">
        <f t="shared" si="29"/>
        <v>0</v>
      </c>
    </row>
    <row r="113" spans="1:29" s="41" customFormat="1" x14ac:dyDescent="0.15">
      <c r="A113" s="337" t="s">
        <v>1769</v>
      </c>
      <c r="B113" s="506" t="s">
        <v>880</v>
      </c>
      <c r="C113" s="356" t="s">
        <v>881</v>
      </c>
      <c r="D113" s="780" t="s">
        <v>882</v>
      </c>
      <c r="E113" s="783"/>
      <c r="F113" s="783"/>
      <c r="G113" s="781"/>
      <c r="H113" s="781"/>
      <c r="I113" s="781"/>
      <c r="J113" s="781"/>
      <c r="K113" s="778">
        <f t="shared" si="33"/>
        <v>0</v>
      </c>
      <c r="L113" s="778">
        <f t="shared" si="34"/>
        <v>0</v>
      </c>
      <c r="M113" s="781"/>
      <c r="N113" s="781"/>
      <c r="O113" s="781"/>
      <c r="P113" s="781"/>
      <c r="Q113" s="781"/>
      <c r="R113" s="781"/>
      <c r="S113" s="781"/>
      <c r="T113" s="781"/>
      <c r="U113" s="778">
        <f t="shared" si="35"/>
        <v>0</v>
      </c>
      <c r="V113" s="778">
        <f t="shared" si="35"/>
        <v>0</v>
      </c>
      <c r="W113" s="779">
        <f>IF(Таблица2001!$J$10=0,0,(I113*1000/Таблица2001!$J$10))</f>
        <v>0</v>
      </c>
      <c r="X113" s="779">
        <f>IF(Таблица2001!$K$10=0,0,(J113*1000/Таблица2001!$K$10))</f>
        <v>0</v>
      </c>
      <c r="Y113" s="779">
        <f>IF(Таблица2001!$J$10=0,0,(M113*1000/Таблица2001!$J$10))</f>
        <v>0</v>
      </c>
      <c r="Z113" s="779">
        <f>IF(Таблица2001!$K$10=0,0,(Q113*1000/Таблица2001!$K$10))</f>
        <v>0</v>
      </c>
      <c r="AA113" s="779">
        <f>IF(Таблица2001!$J$10=0,0,(U113*1000/Таблица2001!$J$10))</f>
        <v>0</v>
      </c>
      <c r="AB113" s="779">
        <f>IF(Таблица2001!$K$10=0,0,(V113*1000/Таблица2001!$K$10))</f>
        <v>0</v>
      </c>
      <c r="AC113" s="779">
        <f t="shared" si="29"/>
        <v>0</v>
      </c>
    </row>
    <row r="114" spans="1:29" s="41" customFormat="1" ht="21" x14ac:dyDescent="0.15">
      <c r="A114" s="337" t="s">
        <v>689</v>
      </c>
      <c r="B114" s="506" t="s">
        <v>878</v>
      </c>
      <c r="C114" s="356" t="s">
        <v>879</v>
      </c>
      <c r="D114" s="780" t="s">
        <v>652</v>
      </c>
      <c r="E114" s="781">
        <f t="shared" ref="E114:J114" si="42">E115+E116+E117</f>
        <v>0</v>
      </c>
      <c r="F114" s="781">
        <f t="shared" si="42"/>
        <v>0</v>
      </c>
      <c r="G114" s="781">
        <f t="shared" si="42"/>
        <v>0</v>
      </c>
      <c r="H114" s="781">
        <f t="shared" si="42"/>
        <v>0</v>
      </c>
      <c r="I114" s="781">
        <f t="shared" si="42"/>
        <v>0</v>
      </c>
      <c r="J114" s="781">
        <f t="shared" si="42"/>
        <v>0</v>
      </c>
      <c r="K114" s="778">
        <f t="shared" si="33"/>
        <v>0</v>
      </c>
      <c r="L114" s="778">
        <f t="shared" si="34"/>
        <v>0</v>
      </c>
      <c r="M114" s="781">
        <f t="shared" ref="M114:T114" si="43">M115+M116+M117</f>
        <v>0</v>
      </c>
      <c r="N114" s="781">
        <f t="shared" si="43"/>
        <v>0</v>
      </c>
      <c r="O114" s="781">
        <f t="shared" si="43"/>
        <v>0</v>
      </c>
      <c r="P114" s="781">
        <f t="shared" si="43"/>
        <v>0</v>
      </c>
      <c r="Q114" s="781">
        <f t="shared" si="43"/>
        <v>0</v>
      </c>
      <c r="R114" s="781">
        <f t="shared" si="43"/>
        <v>0</v>
      </c>
      <c r="S114" s="781">
        <f t="shared" si="43"/>
        <v>0</v>
      </c>
      <c r="T114" s="781">
        <f t="shared" si="43"/>
        <v>0</v>
      </c>
      <c r="U114" s="778">
        <f t="shared" si="35"/>
        <v>0</v>
      </c>
      <c r="V114" s="778">
        <f t="shared" si="35"/>
        <v>0</v>
      </c>
      <c r="W114" s="779">
        <f>IF(Таблица2001!$J$10=0,0,(I114*1000/Таблица2001!$J$10))</f>
        <v>0</v>
      </c>
      <c r="X114" s="779">
        <f>IF(Таблица2001!$K$10=0,0,(J114*1000/Таблица2001!$K$10))</f>
        <v>0</v>
      </c>
      <c r="Y114" s="779">
        <f>IF(Таблица2001!$J$10=0,0,(M114*1000/Таблица2001!$J$10))</f>
        <v>0</v>
      </c>
      <c r="Z114" s="779">
        <f>IF(Таблица2001!$K$10=0,0,(Q114*1000/Таблица2001!$K$10))</f>
        <v>0</v>
      </c>
      <c r="AA114" s="779">
        <f>IF(Таблица2001!$J$10=0,0,(U114*1000/Таблица2001!$J$10))</f>
        <v>0</v>
      </c>
      <c r="AB114" s="779">
        <f>IF(Таблица2001!$K$10=0,0,(V114*1000/Таблица2001!$K$10))</f>
        <v>0</v>
      </c>
      <c r="AC114" s="779">
        <f t="shared" si="29"/>
        <v>0</v>
      </c>
    </row>
    <row r="115" spans="1:29" s="41" customFormat="1" x14ac:dyDescent="0.15">
      <c r="A115" s="337" t="s">
        <v>639</v>
      </c>
      <c r="B115" s="506" t="s">
        <v>883</v>
      </c>
      <c r="C115" s="356" t="s">
        <v>884</v>
      </c>
      <c r="D115" s="780" t="s">
        <v>33</v>
      </c>
      <c r="E115" s="783"/>
      <c r="F115" s="783"/>
      <c r="G115" s="781"/>
      <c r="H115" s="781"/>
      <c r="I115" s="781"/>
      <c r="J115" s="781"/>
      <c r="K115" s="778">
        <f t="shared" si="33"/>
        <v>0</v>
      </c>
      <c r="L115" s="778">
        <f t="shared" si="34"/>
        <v>0</v>
      </c>
      <c r="M115" s="781"/>
      <c r="N115" s="781"/>
      <c r="O115" s="783"/>
      <c r="P115" s="781"/>
      <c r="Q115" s="781"/>
      <c r="R115" s="781"/>
      <c r="S115" s="781"/>
      <c r="T115" s="781"/>
      <c r="U115" s="778">
        <f t="shared" si="35"/>
        <v>0</v>
      </c>
      <c r="V115" s="778">
        <f t="shared" si="35"/>
        <v>0</v>
      </c>
      <c r="W115" s="779">
        <f>IF(Таблица2001!$J$10=0,0,(I115*1000/Таблица2001!$J$10))</f>
        <v>0</v>
      </c>
      <c r="X115" s="779">
        <f>IF(Таблица2001!$K$10=0,0,(J115*1000/Таблица2001!$K$10))</f>
        <v>0</v>
      </c>
      <c r="Y115" s="779">
        <f>IF(Таблица2001!$J$10=0,0,(M115*1000/Таблица2001!$J$10))</f>
        <v>0</v>
      </c>
      <c r="Z115" s="779">
        <f>IF(Таблица2001!$K$10=0,0,(Q115*1000/Таблица2001!$K$10))</f>
        <v>0</v>
      </c>
      <c r="AA115" s="779">
        <f>IF(Таблица2001!$J$10=0,0,(U115*1000/Таблица2001!$J$10))</f>
        <v>0</v>
      </c>
      <c r="AB115" s="779">
        <f>IF(Таблица2001!$K$10=0,0,(V115*1000/Таблица2001!$K$10))</f>
        <v>0</v>
      </c>
      <c r="AC115" s="779">
        <f t="shared" si="29"/>
        <v>0</v>
      </c>
    </row>
    <row r="116" spans="1:29" s="41" customFormat="1" x14ac:dyDescent="0.15">
      <c r="A116" s="337" t="s">
        <v>690</v>
      </c>
      <c r="B116" s="506" t="s">
        <v>885</v>
      </c>
      <c r="C116" s="356" t="s">
        <v>886</v>
      </c>
      <c r="D116" s="780" t="s">
        <v>346</v>
      </c>
      <c r="E116" s="783"/>
      <c r="F116" s="783"/>
      <c r="G116" s="781"/>
      <c r="H116" s="781"/>
      <c r="I116" s="781"/>
      <c r="J116" s="781"/>
      <c r="K116" s="778">
        <f t="shared" si="33"/>
        <v>0</v>
      </c>
      <c r="L116" s="778">
        <f t="shared" si="34"/>
        <v>0</v>
      </c>
      <c r="M116" s="781"/>
      <c r="N116" s="781"/>
      <c r="O116" s="781"/>
      <c r="P116" s="781"/>
      <c r="Q116" s="781"/>
      <c r="R116" s="781"/>
      <c r="S116" s="781"/>
      <c r="T116" s="781"/>
      <c r="U116" s="778">
        <f t="shared" si="35"/>
        <v>0</v>
      </c>
      <c r="V116" s="778">
        <f t="shared" si="35"/>
        <v>0</v>
      </c>
      <c r="W116" s="779">
        <f>IF(Таблица2001!$J$10=0,0,(I116*1000/Таблица2001!$J$10))</f>
        <v>0</v>
      </c>
      <c r="X116" s="779">
        <f>IF(Таблица2001!$K$10=0,0,(J116*1000/Таблица2001!$K$10))</f>
        <v>0</v>
      </c>
      <c r="Y116" s="779">
        <f>IF(Таблица2001!$J$10=0,0,(M116*1000/Таблица2001!$J$10))</f>
        <v>0</v>
      </c>
      <c r="Z116" s="779">
        <f>IF(Таблица2001!$K$10=0,0,(Q116*1000/Таблица2001!$K$10))</f>
        <v>0</v>
      </c>
      <c r="AA116" s="779">
        <f>IF(Таблица2001!$J$10=0,0,(U116*1000/Таблица2001!$J$10))</f>
        <v>0</v>
      </c>
      <c r="AB116" s="779">
        <f>IF(Таблица2001!$K$10=0,0,(V116*1000/Таблица2001!$K$10))</f>
        <v>0</v>
      </c>
      <c r="AC116" s="779">
        <f t="shared" si="29"/>
        <v>0</v>
      </c>
    </row>
    <row r="117" spans="1:29" s="41" customFormat="1" x14ac:dyDescent="0.15">
      <c r="A117" s="337" t="s">
        <v>1458</v>
      </c>
      <c r="B117" s="506" t="s">
        <v>1459</v>
      </c>
      <c r="C117" s="356" t="s">
        <v>1460</v>
      </c>
      <c r="D117" s="780"/>
      <c r="E117" s="783"/>
      <c r="F117" s="783"/>
      <c r="G117" s="781"/>
      <c r="H117" s="781"/>
      <c r="I117" s="781"/>
      <c r="J117" s="781"/>
      <c r="K117" s="778">
        <f t="shared" si="33"/>
        <v>0</v>
      </c>
      <c r="L117" s="778">
        <f t="shared" si="34"/>
        <v>0</v>
      </c>
      <c r="M117" s="781"/>
      <c r="N117" s="781"/>
      <c r="O117" s="781"/>
      <c r="P117" s="781"/>
      <c r="Q117" s="781"/>
      <c r="R117" s="781"/>
      <c r="S117" s="781"/>
      <c r="T117" s="781"/>
      <c r="U117" s="778">
        <f t="shared" si="35"/>
        <v>0</v>
      </c>
      <c r="V117" s="778">
        <f t="shared" si="35"/>
        <v>0</v>
      </c>
      <c r="W117" s="779">
        <f>IF(Таблица2001!$J$10=0,0,(I117*1000/Таблица2001!$J$10))</f>
        <v>0</v>
      </c>
      <c r="X117" s="779">
        <f>IF(Таблица2001!$K$10=0,0,(J117*1000/Таблица2001!$K$10))</f>
        <v>0</v>
      </c>
      <c r="Y117" s="779">
        <f>IF(Таблица2001!$J$10=0,0,(M117*1000/Таблица2001!$J$10))</f>
        <v>0</v>
      </c>
      <c r="Z117" s="779">
        <f>IF(Таблица2001!$K$10=0,0,(Q117*1000/Таблица2001!$K$10))</f>
        <v>0</v>
      </c>
      <c r="AA117" s="779">
        <f>IF(Таблица2001!$J$10=0,0,(U117*1000/Таблица2001!$J$10))</f>
        <v>0</v>
      </c>
      <c r="AB117" s="779">
        <f>IF(Таблица2001!$K$10=0,0,(V117*1000/Таблица2001!$K$10))</f>
        <v>0</v>
      </c>
      <c r="AC117" s="779">
        <f t="shared" si="29"/>
        <v>0</v>
      </c>
    </row>
    <row r="118" spans="1:29" s="41" customFormat="1" x14ac:dyDescent="0.15">
      <c r="A118" s="337" t="s">
        <v>440</v>
      </c>
      <c r="B118" s="506" t="s">
        <v>887</v>
      </c>
      <c r="C118" s="356" t="s">
        <v>888</v>
      </c>
      <c r="D118" s="780" t="s">
        <v>608</v>
      </c>
      <c r="E118" s="783"/>
      <c r="F118" s="783"/>
      <c r="G118" s="781"/>
      <c r="H118" s="781"/>
      <c r="I118" s="781"/>
      <c r="J118" s="781"/>
      <c r="K118" s="778">
        <f t="shared" si="33"/>
        <v>0</v>
      </c>
      <c r="L118" s="778">
        <f t="shared" si="34"/>
        <v>0</v>
      </c>
      <c r="M118" s="781"/>
      <c r="N118" s="781"/>
      <c r="O118" s="781"/>
      <c r="P118" s="781"/>
      <c r="Q118" s="781"/>
      <c r="R118" s="781"/>
      <c r="S118" s="781"/>
      <c r="T118" s="781"/>
      <c r="U118" s="778">
        <f t="shared" si="35"/>
        <v>0</v>
      </c>
      <c r="V118" s="778">
        <f t="shared" si="35"/>
        <v>0</v>
      </c>
      <c r="W118" s="779">
        <f>IF(Таблица2001!$J$10=0,0,(I118*1000/Таблица2001!$J$10))</f>
        <v>0</v>
      </c>
      <c r="X118" s="779">
        <f>IF(Таблица2001!$K$10=0,0,(J118*1000/Таблица2001!$K$10))</f>
        <v>0</v>
      </c>
      <c r="Y118" s="779">
        <f>IF(Таблица2001!$J$10=0,0,(M118*1000/Таблица2001!$J$10))</f>
        <v>0</v>
      </c>
      <c r="Z118" s="779">
        <f>IF(Таблица2001!$K$10=0,0,(Q118*1000/Таблица2001!$K$10))</f>
        <v>0</v>
      </c>
      <c r="AA118" s="779">
        <f>IF(Таблица2001!$J$10=0,0,(U118*1000/Таблица2001!$J$10))</f>
        <v>0</v>
      </c>
      <c r="AB118" s="779">
        <f>IF(Таблица2001!$K$10=0,0,(V118*1000/Таблица2001!$K$10))</f>
        <v>0</v>
      </c>
      <c r="AC118" s="779">
        <f t="shared" si="29"/>
        <v>0</v>
      </c>
    </row>
    <row r="119" spans="1:29" s="41" customFormat="1" x14ac:dyDescent="0.15">
      <c r="A119" s="337" t="s">
        <v>691</v>
      </c>
      <c r="B119" s="506" t="s">
        <v>889</v>
      </c>
      <c r="C119" s="356" t="s">
        <v>890</v>
      </c>
      <c r="D119" s="780" t="s">
        <v>609</v>
      </c>
      <c r="E119" s="783"/>
      <c r="F119" s="783"/>
      <c r="G119" s="781"/>
      <c r="H119" s="781"/>
      <c r="I119" s="781"/>
      <c r="J119" s="781"/>
      <c r="K119" s="778">
        <f t="shared" si="33"/>
        <v>0</v>
      </c>
      <c r="L119" s="778">
        <f t="shared" si="34"/>
        <v>0</v>
      </c>
      <c r="M119" s="781"/>
      <c r="N119" s="781"/>
      <c r="O119" s="778">
        <f>0</f>
        <v>0</v>
      </c>
      <c r="P119" s="778">
        <f>0</f>
        <v>0</v>
      </c>
      <c r="Q119" s="781"/>
      <c r="R119" s="781"/>
      <c r="S119" s="781"/>
      <c r="T119" s="781"/>
      <c r="U119" s="778">
        <f t="shared" si="35"/>
        <v>0</v>
      </c>
      <c r="V119" s="778">
        <f t="shared" si="35"/>
        <v>0</v>
      </c>
      <c r="W119" s="779">
        <f>IF(Таблица2001!$J$10=0,0,(I119*1000/Таблица2001!$J$10))</f>
        <v>0</v>
      </c>
      <c r="X119" s="779">
        <f>IF(Таблица2001!$K$10=0,0,(J119*1000/Таблица2001!$K$10))</f>
        <v>0</v>
      </c>
      <c r="Y119" s="779">
        <f>IF(Таблица2001!$J$10=0,0,(M119*1000/Таблица2001!$J$10))</f>
        <v>0</v>
      </c>
      <c r="Z119" s="779">
        <f>IF(Таблица2001!$K$10=0,0,(Q119*1000/Таблица2001!$K$10))</f>
        <v>0</v>
      </c>
      <c r="AA119" s="779">
        <f>IF(Таблица2001!$J$10=0,0,(U119*1000/Таблица2001!$J$10))</f>
        <v>0</v>
      </c>
      <c r="AB119" s="779">
        <f>IF(Таблица2001!$K$10=0,0,(V119*1000/Таблица2001!$K$10))</f>
        <v>0</v>
      </c>
      <c r="AC119" s="779">
        <f t="shared" si="29"/>
        <v>0</v>
      </c>
    </row>
    <row r="120" spans="1:29" s="41" customFormat="1" x14ac:dyDescent="0.15">
      <c r="A120" s="337" t="s">
        <v>1461</v>
      </c>
      <c r="B120" s="506" t="s">
        <v>1462</v>
      </c>
      <c r="C120" s="356" t="s">
        <v>1463</v>
      </c>
      <c r="D120" s="780"/>
      <c r="E120" s="783"/>
      <c r="F120" s="783"/>
      <c r="G120" s="781"/>
      <c r="H120" s="781"/>
      <c r="I120" s="781"/>
      <c r="J120" s="781"/>
      <c r="K120" s="778">
        <f t="shared" si="33"/>
        <v>0</v>
      </c>
      <c r="L120" s="778">
        <f t="shared" si="34"/>
        <v>0</v>
      </c>
      <c r="M120" s="781"/>
      <c r="N120" s="781"/>
      <c r="O120" s="778"/>
      <c r="P120" s="778"/>
      <c r="Q120" s="781"/>
      <c r="R120" s="781"/>
      <c r="S120" s="781"/>
      <c r="T120" s="781"/>
      <c r="U120" s="778">
        <f t="shared" si="35"/>
        <v>0</v>
      </c>
      <c r="V120" s="778">
        <f t="shared" si="35"/>
        <v>0</v>
      </c>
      <c r="W120" s="779">
        <f>IF(Таблица2001!$J$10=0,0,(I120*1000/Таблица2001!$J$10))</f>
        <v>0</v>
      </c>
      <c r="X120" s="779">
        <f>IF(Таблица2001!$K$10=0,0,(J120*1000/Таблица2001!$K$10))</f>
        <v>0</v>
      </c>
      <c r="Y120" s="779">
        <f>IF(Таблица2001!$J$10=0,0,(M120*1000/Таблица2001!$J$10))</f>
        <v>0</v>
      </c>
      <c r="Z120" s="779">
        <f>IF(Таблица2001!$K$10=0,0,(Q120*1000/Таблица2001!$K$10))</f>
        <v>0</v>
      </c>
      <c r="AA120" s="779">
        <f>IF(Таблица2001!$J$10=0,0,(U120*1000/Таблица2001!$J$10))</f>
        <v>0</v>
      </c>
      <c r="AB120" s="779">
        <f>IF(Таблица2001!$K$10=0,0,(V120*1000/Таблица2001!$K$10))</f>
        <v>0</v>
      </c>
      <c r="AC120" s="779">
        <f t="shared" si="29"/>
        <v>0</v>
      </c>
    </row>
    <row r="121" spans="1:29" s="41" customFormat="1" x14ac:dyDescent="0.15">
      <c r="A121" s="336" t="s">
        <v>692</v>
      </c>
      <c r="B121" s="99" t="s">
        <v>220</v>
      </c>
      <c r="C121" s="355" t="s">
        <v>146</v>
      </c>
      <c r="D121" s="777" t="s">
        <v>34</v>
      </c>
      <c r="E121" s="778">
        <f t="shared" ref="E121:J121" si="44">E122+E123+E129+E133+E136</f>
        <v>0</v>
      </c>
      <c r="F121" s="778">
        <f t="shared" si="44"/>
        <v>0</v>
      </c>
      <c r="G121" s="778">
        <f t="shared" si="44"/>
        <v>0</v>
      </c>
      <c r="H121" s="778">
        <f t="shared" si="44"/>
        <v>0</v>
      </c>
      <c r="I121" s="778">
        <f t="shared" si="44"/>
        <v>0</v>
      </c>
      <c r="J121" s="778">
        <f t="shared" si="44"/>
        <v>0</v>
      </c>
      <c r="K121" s="778">
        <f t="shared" si="33"/>
        <v>0</v>
      </c>
      <c r="L121" s="778">
        <f t="shared" si="34"/>
        <v>0</v>
      </c>
      <c r="M121" s="778">
        <f t="shared" ref="M121:T121" si="45">M122+M123+M129+M133+M136</f>
        <v>0</v>
      </c>
      <c r="N121" s="778">
        <f t="shared" si="45"/>
        <v>0</v>
      </c>
      <c r="O121" s="778">
        <f t="shared" si="45"/>
        <v>0</v>
      </c>
      <c r="P121" s="778">
        <f t="shared" si="45"/>
        <v>0</v>
      </c>
      <c r="Q121" s="778">
        <f t="shared" si="45"/>
        <v>0</v>
      </c>
      <c r="R121" s="778">
        <f t="shared" si="45"/>
        <v>0</v>
      </c>
      <c r="S121" s="778">
        <f t="shared" si="45"/>
        <v>0</v>
      </c>
      <c r="T121" s="778">
        <f t="shared" si="45"/>
        <v>0</v>
      </c>
      <c r="U121" s="778">
        <f t="shared" si="35"/>
        <v>0</v>
      </c>
      <c r="V121" s="778">
        <f t="shared" si="35"/>
        <v>0</v>
      </c>
      <c r="W121" s="779">
        <f>IF(Таблица2001!$J$10=0,0,(I121*1000/Таблица2001!$J$10))</f>
        <v>0</v>
      </c>
      <c r="X121" s="779">
        <f>IF(Таблица2001!$K$10=0,0,(J121*1000/Таблица2001!$K$10))</f>
        <v>0</v>
      </c>
      <c r="Y121" s="779">
        <f>IF(Таблица2001!$J$10=0,0,(M121*1000/Таблица2001!$J$10))</f>
        <v>0</v>
      </c>
      <c r="Z121" s="779">
        <f>IF(Таблица2001!$K$10=0,0,(Q121*1000/Таблица2001!$K$10))</f>
        <v>0</v>
      </c>
      <c r="AA121" s="779">
        <f>IF(Таблица2001!$J$10=0,0,(U121*1000/Таблица2001!$J$10))</f>
        <v>0</v>
      </c>
      <c r="AB121" s="779">
        <f>IF(Таблица2001!$K$10=0,0,(V121*1000/Таблица2001!$K$10))</f>
        <v>0</v>
      </c>
      <c r="AC121" s="779">
        <f t="shared" si="29"/>
        <v>0</v>
      </c>
    </row>
    <row r="122" spans="1:29" s="41" customFormat="1" x14ac:dyDescent="0.15">
      <c r="A122" s="337" t="s">
        <v>592</v>
      </c>
      <c r="B122" s="506" t="s">
        <v>221</v>
      </c>
      <c r="C122" s="349" t="s">
        <v>78</v>
      </c>
      <c r="D122" s="780" t="s">
        <v>472</v>
      </c>
      <c r="E122" s="783"/>
      <c r="F122" s="783"/>
      <c r="G122" s="781"/>
      <c r="H122" s="781"/>
      <c r="I122" s="781"/>
      <c r="J122" s="781"/>
      <c r="K122" s="778">
        <f t="shared" si="33"/>
        <v>0</v>
      </c>
      <c r="L122" s="778">
        <f t="shared" si="34"/>
        <v>0</v>
      </c>
      <c r="M122" s="781"/>
      <c r="N122" s="781"/>
      <c r="O122" s="781"/>
      <c r="P122" s="781"/>
      <c r="Q122" s="781"/>
      <c r="R122" s="781"/>
      <c r="S122" s="781"/>
      <c r="T122" s="781"/>
      <c r="U122" s="778">
        <f t="shared" si="35"/>
        <v>0</v>
      </c>
      <c r="V122" s="778">
        <f t="shared" si="35"/>
        <v>0</v>
      </c>
      <c r="W122" s="779">
        <f>IF(Таблица2001!$J$10=0,0,(I122*1000/Таблица2001!$J$10))</f>
        <v>0</v>
      </c>
      <c r="X122" s="779">
        <f>IF(Таблица2001!$K$10=0,0,(J122*1000/Таблица2001!$K$10))</f>
        <v>0</v>
      </c>
      <c r="Y122" s="779">
        <f>IF(Таблица2001!$J$10=0,0,(M122*1000/Таблица2001!$J$10))</f>
        <v>0</v>
      </c>
      <c r="Z122" s="779">
        <f>IF(Таблица2001!$K$10=0,0,(Q122*1000/Таблица2001!$K$10))</f>
        <v>0</v>
      </c>
      <c r="AA122" s="779">
        <f>IF(Таблица2001!$J$10=0,0,(U122*1000/Таблица2001!$J$10))</f>
        <v>0</v>
      </c>
      <c r="AB122" s="779">
        <f>IF(Таблица2001!$K$10=0,0,(V122*1000/Таблица2001!$K$10))</f>
        <v>0</v>
      </c>
      <c r="AC122" s="779">
        <f t="shared" si="29"/>
        <v>0</v>
      </c>
    </row>
    <row r="123" spans="1:29" s="64" customFormat="1" x14ac:dyDescent="0.15">
      <c r="A123" s="337" t="s">
        <v>693</v>
      </c>
      <c r="B123" s="506" t="s">
        <v>359</v>
      </c>
      <c r="C123" s="349" t="s">
        <v>347</v>
      </c>
      <c r="D123" s="780" t="s">
        <v>891</v>
      </c>
      <c r="E123" s="783"/>
      <c r="F123" s="783"/>
      <c r="G123" s="781"/>
      <c r="H123" s="781"/>
      <c r="I123" s="781"/>
      <c r="J123" s="781"/>
      <c r="K123" s="778">
        <f t="shared" si="33"/>
        <v>0</v>
      </c>
      <c r="L123" s="778">
        <f t="shared" si="34"/>
        <v>0</v>
      </c>
      <c r="M123" s="781"/>
      <c r="N123" s="781"/>
      <c r="O123" s="781"/>
      <c r="P123" s="781"/>
      <c r="Q123" s="781"/>
      <c r="R123" s="781"/>
      <c r="S123" s="781"/>
      <c r="T123" s="781"/>
      <c r="U123" s="778">
        <f t="shared" si="35"/>
        <v>0</v>
      </c>
      <c r="V123" s="778">
        <f t="shared" si="35"/>
        <v>0</v>
      </c>
      <c r="W123" s="779">
        <f>IF(Таблица2001!$J$10=0,0,(I123*1000/Таблица2001!$J$10))</f>
        <v>0</v>
      </c>
      <c r="X123" s="779">
        <f>IF(Таблица2001!$K$10=0,0,(J123*1000/Таблица2001!$K$10))</f>
        <v>0</v>
      </c>
      <c r="Y123" s="779">
        <f>IF(Таблица2001!$J$10=0,0,(M123*1000/Таблица2001!$J$10))</f>
        <v>0</v>
      </c>
      <c r="Z123" s="779">
        <f>IF(Таблица2001!$K$10=0,0,(Q123*1000/Таблица2001!$K$10))</f>
        <v>0</v>
      </c>
      <c r="AA123" s="779">
        <f>IF(Таблица2001!$J$10=0,0,(U123*1000/Таблица2001!$J$10))</f>
        <v>0</v>
      </c>
      <c r="AB123" s="779">
        <f>IF(Таблица2001!$K$10=0,0,(V123*1000/Таблица2001!$K$10))</f>
        <v>0</v>
      </c>
      <c r="AC123" s="779">
        <f t="shared" si="29"/>
        <v>0</v>
      </c>
    </row>
    <row r="124" spans="1:29" s="41" customFormat="1" x14ac:dyDescent="0.15">
      <c r="A124" s="337" t="s">
        <v>968</v>
      </c>
      <c r="B124" s="506" t="s">
        <v>360</v>
      </c>
      <c r="C124" s="349" t="s">
        <v>348</v>
      </c>
      <c r="D124" s="780" t="s">
        <v>485</v>
      </c>
      <c r="E124" s="783"/>
      <c r="F124" s="783"/>
      <c r="G124" s="781">
        <f>0</f>
        <v>0</v>
      </c>
      <c r="H124" s="781">
        <f>0</f>
        <v>0</v>
      </c>
      <c r="I124" s="781">
        <f>M124</f>
        <v>0</v>
      </c>
      <c r="J124" s="781">
        <f>Q124</f>
        <v>0</v>
      </c>
      <c r="K124" s="778">
        <f t="shared" si="33"/>
        <v>0</v>
      </c>
      <c r="L124" s="778">
        <f t="shared" si="34"/>
        <v>0</v>
      </c>
      <c r="M124" s="781"/>
      <c r="N124" s="781"/>
      <c r="O124" s="778">
        <f>0</f>
        <v>0</v>
      </c>
      <c r="P124" s="778">
        <f>0</f>
        <v>0</v>
      </c>
      <c r="Q124" s="781"/>
      <c r="R124" s="781"/>
      <c r="S124" s="781"/>
      <c r="T124" s="781"/>
      <c r="U124" s="778">
        <f t="shared" si="35"/>
        <v>0</v>
      </c>
      <c r="V124" s="778">
        <f t="shared" si="35"/>
        <v>0</v>
      </c>
      <c r="W124" s="779">
        <f>IF(Таблица2001!$J$10=0,0,(I124*1000/Таблица2001!$J$10))</f>
        <v>0</v>
      </c>
      <c r="X124" s="779">
        <f>IF(Таблица2001!$K$10=0,0,(J124*1000/Таблица2001!$K$10))</f>
        <v>0</v>
      </c>
      <c r="Y124" s="779">
        <f>IF(Таблица2001!$J$10=0,0,(M124*1000/Таблица2001!$J$10))</f>
        <v>0</v>
      </c>
      <c r="Z124" s="779">
        <f>IF(Таблица2001!$K$10=0,0,(Q124*1000/Таблица2001!$K$10))</f>
        <v>0</v>
      </c>
      <c r="AA124" s="779">
        <f>IF(Таблица2001!$J$10=0,0,(U124*1000/Таблица2001!$J$10))</f>
        <v>0</v>
      </c>
      <c r="AB124" s="779">
        <f>IF(Таблица2001!$K$10=0,0,(V124*1000/Таблица2001!$K$10))</f>
        <v>0</v>
      </c>
      <c r="AC124" s="779">
        <f t="shared" si="29"/>
        <v>0</v>
      </c>
    </row>
    <row r="125" spans="1:29" s="41" customFormat="1" x14ac:dyDescent="0.15">
      <c r="A125" s="337" t="s">
        <v>969</v>
      </c>
      <c r="B125" s="506" t="s">
        <v>361</v>
      </c>
      <c r="C125" s="349" t="s">
        <v>349</v>
      </c>
      <c r="D125" s="780" t="s">
        <v>600</v>
      </c>
      <c r="E125" s="783"/>
      <c r="F125" s="783"/>
      <c r="G125" s="781"/>
      <c r="H125" s="781"/>
      <c r="I125" s="781"/>
      <c r="J125" s="781"/>
      <c r="K125" s="778">
        <f t="shared" si="33"/>
        <v>0</v>
      </c>
      <c r="L125" s="778">
        <f t="shared" si="34"/>
        <v>0</v>
      </c>
      <c r="M125" s="781"/>
      <c r="N125" s="781"/>
      <c r="O125" s="781"/>
      <c r="P125" s="781"/>
      <c r="Q125" s="781"/>
      <c r="R125" s="781"/>
      <c r="S125" s="781"/>
      <c r="T125" s="781"/>
      <c r="U125" s="778">
        <f t="shared" si="35"/>
        <v>0</v>
      </c>
      <c r="V125" s="778">
        <f t="shared" si="35"/>
        <v>0</v>
      </c>
      <c r="W125" s="779">
        <f>IF(Таблица2001!$J$10=0,0,(I125*1000/Таблица2001!$J$10))</f>
        <v>0</v>
      </c>
      <c r="X125" s="779">
        <f>IF(Таблица2001!$K$10=0,0,(J125*1000/Таблица2001!$K$10))</f>
        <v>0</v>
      </c>
      <c r="Y125" s="779">
        <f>IF(Таблица2001!$J$10=0,0,(M125*1000/Таблица2001!$J$10))</f>
        <v>0</v>
      </c>
      <c r="Z125" s="779">
        <f>IF(Таблица2001!$K$10=0,0,(Q125*1000/Таблица2001!$K$10))</f>
        <v>0</v>
      </c>
      <c r="AA125" s="779">
        <f>IF(Таблица2001!$J$10=0,0,(U125*1000/Таблица2001!$J$10))</f>
        <v>0</v>
      </c>
      <c r="AB125" s="779">
        <f>IF(Таблица2001!$K$10=0,0,(V125*1000/Таблица2001!$K$10))</f>
        <v>0</v>
      </c>
      <c r="AC125" s="779">
        <f t="shared" si="29"/>
        <v>0</v>
      </c>
    </row>
    <row r="126" spans="1:29" s="41" customFormat="1" x14ac:dyDescent="0.15">
      <c r="A126" s="337" t="s">
        <v>694</v>
      </c>
      <c r="B126" s="506" t="s">
        <v>362</v>
      </c>
      <c r="C126" s="349" t="s">
        <v>350</v>
      </c>
      <c r="D126" s="780" t="s">
        <v>770</v>
      </c>
      <c r="E126" s="783"/>
      <c r="F126" s="783"/>
      <c r="G126" s="781"/>
      <c r="H126" s="781"/>
      <c r="I126" s="781"/>
      <c r="J126" s="781"/>
      <c r="K126" s="778">
        <f t="shared" si="33"/>
        <v>0</v>
      </c>
      <c r="L126" s="778">
        <f t="shared" si="34"/>
        <v>0</v>
      </c>
      <c r="M126" s="781"/>
      <c r="N126" s="781"/>
      <c r="O126" s="781"/>
      <c r="P126" s="781"/>
      <c r="Q126" s="781"/>
      <c r="R126" s="781"/>
      <c r="S126" s="781"/>
      <c r="T126" s="781"/>
      <c r="U126" s="778">
        <f t="shared" si="35"/>
        <v>0</v>
      </c>
      <c r="V126" s="778">
        <f t="shared" si="35"/>
        <v>0</v>
      </c>
      <c r="W126" s="779">
        <f>IF(Таблица2001!$J$10=0,0,(I126*1000/Таблица2001!$J$10))</f>
        <v>0</v>
      </c>
      <c r="X126" s="779">
        <f>IF(Таблица2001!$K$10=0,0,(J126*1000/Таблица2001!$K$10))</f>
        <v>0</v>
      </c>
      <c r="Y126" s="779">
        <f>IF(Таблица2001!$J$10=0,0,(M126*1000/Таблица2001!$J$10))</f>
        <v>0</v>
      </c>
      <c r="Z126" s="779">
        <f>IF(Таблица2001!$K$10=0,0,(Q126*1000/Таблица2001!$K$10))</f>
        <v>0</v>
      </c>
      <c r="AA126" s="779">
        <f>IF(Таблица2001!$J$10=0,0,(U126*1000/Таблица2001!$J$10))</f>
        <v>0</v>
      </c>
      <c r="AB126" s="779">
        <f>IF(Таблица2001!$K$10=0,0,(V126*1000/Таблица2001!$K$10))</f>
        <v>0</v>
      </c>
      <c r="AC126" s="779">
        <f t="shared" si="29"/>
        <v>0</v>
      </c>
    </row>
    <row r="127" spans="1:29" s="41" customFormat="1" x14ac:dyDescent="0.15">
      <c r="A127" s="337" t="s">
        <v>695</v>
      </c>
      <c r="B127" s="506" t="s">
        <v>363</v>
      </c>
      <c r="C127" s="349" t="s">
        <v>351</v>
      </c>
      <c r="D127" s="780" t="s">
        <v>371</v>
      </c>
      <c r="E127" s="783"/>
      <c r="F127" s="783"/>
      <c r="G127" s="781"/>
      <c r="H127" s="781"/>
      <c r="I127" s="781"/>
      <c r="J127" s="781"/>
      <c r="K127" s="778">
        <f t="shared" si="33"/>
        <v>0</v>
      </c>
      <c r="L127" s="778">
        <f t="shared" si="34"/>
        <v>0</v>
      </c>
      <c r="M127" s="781"/>
      <c r="N127" s="781"/>
      <c r="O127" s="781"/>
      <c r="P127" s="781"/>
      <c r="Q127" s="781"/>
      <c r="R127" s="781"/>
      <c r="S127" s="781"/>
      <c r="T127" s="781"/>
      <c r="U127" s="778">
        <f t="shared" si="35"/>
        <v>0</v>
      </c>
      <c r="V127" s="778">
        <f t="shared" si="35"/>
        <v>0</v>
      </c>
      <c r="W127" s="779">
        <f>IF(Таблица2001!$J$10=0,0,(I127*1000/Таблица2001!$J$10))</f>
        <v>0</v>
      </c>
      <c r="X127" s="779">
        <f>IF(Таблица2001!$K$10=0,0,(J127*1000/Таблица2001!$K$10))</f>
        <v>0</v>
      </c>
      <c r="Y127" s="779">
        <f>IF(Таблица2001!$J$10=0,0,(M127*1000/Таблица2001!$J$10))</f>
        <v>0</v>
      </c>
      <c r="Z127" s="779">
        <f>IF(Таблица2001!$K$10=0,0,(Q127*1000/Таблица2001!$K$10))</f>
        <v>0</v>
      </c>
      <c r="AA127" s="779">
        <f>IF(Таблица2001!$J$10=0,0,(U127*1000/Таблица2001!$J$10))</f>
        <v>0</v>
      </c>
      <c r="AB127" s="779">
        <f>IF(Таблица2001!$K$10=0,0,(V127*1000/Таблица2001!$K$10))</f>
        <v>0</v>
      </c>
      <c r="AC127" s="779">
        <f t="shared" si="29"/>
        <v>0</v>
      </c>
    </row>
    <row r="128" spans="1:29" s="41" customFormat="1" x14ac:dyDescent="0.15">
      <c r="A128" s="337" t="s">
        <v>696</v>
      </c>
      <c r="B128" s="506" t="s">
        <v>364</v>
      </c>
      <c r="C128" s="349" t="s">
        <v>352</v>
      </c>
      <c r="D128" s="780" t="s">
        <v>372</v>
      </c>
      <c r="E128" s="783"/>
      <c r="F128" s="783"/>
      <c r="G128" s="781"/>
      <c r="H128" s="781"/>
      <c r="I128" s="781"/>
      <c r="J128" s="781"/>
      <c r="K128" s="778">
        <f t="shared" si="33"/>
        <v>0</v>
      </c>
      <c r="L128" s="778">
        <f t="shared" si="34"/>
        <v>0</v>
      </c>
      <c r="M128" s="781"/>
      <c r="N128" s="781"/>
      <c r="O128" s="781"/>
      <c r="P128" s="781"/>
      <c r="Q128" s="781"/>
      <c r="R128" s="781"/>
      <c r="S128" s="781"/>
      <c r="T128" s="781"/>
      <c r="U128" s="778">
        <f t="shared" si="35"/>
        <v>0</v>
      </c>
      <c r="V128" s="778">
        <f t="shared" si="35"/>
        <v>0</v>
      </c>
      <c r="W128" s="779">
        <f>IF(Таблица2001!$J$10=0,0,(I128*1000/Таблица2001!$J$10))</f>
        <v>0</v>
      </c>
      <c r="X128" s="779">
        <f>IF(Таблица2001!$K$10=0,0,(J128*1000/Таблица2001!$K$10))</f>
        <v>0</v>
      </c>
      <c r="Y128" s="779">
        <f>IF(Таблица2001!$J$10=0,0,(M128*1000/Таблица2001!$J$10))</f>
        <v>0</v>
      </c>
      <c r="Z128" s="779">
        <f>IF(Таблица2001!$K$10=0,0,(Q128*1000/Таблица2001!$K$10))</f>
        <v>0</v>
      </c>
      <c r="AA128" s="779">
        <f>IF(Таблица2001!$J$10=0,0,(U128*1000/Таблица2001!$J$10))</f>
        <v>0</v>
      </c>
      <c r="AB128" s="779">
        <f>IF(Таблица2001!$K$10=0,0,(V128*1000/Таблица2001!$K$10))</f>
        <v>0</v>
      </c>
      <c r="AC128" s="779">
        <f t="shared" si="29"/>
        <v>0</v>
      </c>
    </row>
    <row r="129" spans="1:29" s="41" customFormat="1" x14ac:dyDescent="0.15">
      <c r="A129" s="337" t="s">
        <v>818</v>
      </c>
      <c r="B129" s="506" t="s">
        <v>365</v>
      </c>
      <c r="C129" s="349" t="s">
        <v>353</v>
      </c>
      <c r="D129" s="780" t="s">
        <v>892</v>
      </c>
      <c r="E129" s="781">
        <f t="shared" ref="E129:J129" si="46">E130+E131+E132</f>
        <v>0</v>
      </c>
      <c r="F129" s="781">
        <f t="shared" si="46"/>
        <v>0</v>
      </c>
      <c r="G129" s="781">
        <f t="shared" si="46"/>
        <v>0</v>
      </c>
      <c r="H129" s="781">
        <f t="shared" si="46"/>
        <v>0</v>
      </c>
      <c r="I129" s="781">
        <f t="shared" si="46"/>
        <v>0</v>
      </c>
      <c r="J129" s="781">
        <f t="shared" si="46"/>
        <v>0</v>
      </c>
      <c r="K129" s="778">
        <f t="shared" si="33"/>
        <v>0</v>
      </c>
      <c r="L129" s="778">
        <f t="shared" si="34"/>
        <v>0</v>
      </c>
      <c r="M129" s="781">
        <f t="shared" ref="M129:T129" si="47">M130+M131+M132</f>
        <v>0</v>
      </c>
      <c r="N129" s="781">
        <f t="shared" si="47"/>
        <v>0</v>
      </c>
      <c r="O129" s="781">
        <f t="shared" si="47"/>
        <v>0</v>
      </c>
      <c r="P129" s="781">
        <f t="shared" si="47"/>
        <v>0</v>
      </c>
      <c r="Q129" s="781">
        <f t="shared" si="47"/>
        <v>0</v>
      </c>
      <c r="R129" s="781">
        <f t="shared" si="47"/>
        <v>0</v>
      </c>
      <c r="S129" s="781">
        <f t="shared" si="47"/>
        <v>0</v>
      </c>
      <c r="T129" s="781">
        <f t="shared" si="47"/>
        <v>0</v>
      </c>
      <c r="U129" s="778">
        <f t="shared" si="35"/>
        <v>0</v>
      </c>
      <c r="V129" s="778">
        <f t="shared" si="35"/>
        <v>0</v>
      </c>
      <c r="W129" s="779">
        <f>IF(Таблица2001!$J$10=0,0,(I129*1000/Таблица2001!$J$10))</f>
        <v>0</v>
      </c>
      <c r="X129" s="779">
        <f>IF(Таблица2001!$K$10=0,0,(J129*1000/Таблица2001!$K$10))</f>
        <v>0</v>
      </c>
      <c r="Y129" s="779">
        <f>IF(Таблица2001!$J$10=0,0,(M129*1000/Таблица2001!$J$10))</f>
        <v>0</v>
      </c>
      <c r="Z129" s="779">
        <f>IF(Таблица2001!$K$10=0,0,(Q129*1000/Таблица2001!$K$10))</f>
        <v>0</v>
      </c>
      <c r="AA129" s="779">
        <f>IF(Таблица2001!$J$10=0,0,(U129*1000/Таблица2001!$J$10))</f>
        <v>0</v>
      </c>
      <c r="AB129" s="779">
        <f>IF(Таблица2001!$K$10=0,0,(V129*1000/Таблица2001!$K$10))</f>
        <v>0</v>
      </c>
      <c r="AC129" s="779">
        <f t="shared" si="29"/>
        <v>0</v>
      </c>
    </row>
    <row r="130" spans="1:29" s="41" customFormat="1" x14ac:dyDescent="0.15">
      <c r="A130" s="337" t="s">
        <v>697</v>
      </c>
      <c r="B130" s="506" t="s">
        <v>366</v>
      </c>
      <c r="C130" s="349" t="s">
        <v>354</v>
      </c>
      <c r="D130" s="780" t="s">
        <v>771</v>
      </c>
      <c r="E130" s="783"/>
      <c r="F130" s="783"/>
      <c r="G130" s="781"/>
      <c r="H130" s="781"/>
      <c r="I130" s="781"/>
      <c r="J130" s="781"/>
      <c r="K130" s="778">
        <f t="shared" si="33"/>
        <v>0</v>
      </c>
      <c r="L130" s="778">
        <f t="shared" si="34"/>
        <v>0</v>
      </c>
      <c r="M130" s="781"/>
      <c r="N130" s="781"/>
      <c r="O130" s="781"/>
      <c r="P130" s="781"/>
      <c r="Q130" s="781"/>
      <c r="R130" s="781"/>
      <c r="S130" s="781"/>
      <c r="T130" s="781"/>
      <c r="U130" s="778">
        <f t="shared" si="35"/>
        <v>0</v>
      </c>
      <c r="V130" s="778">
        <f t="shared" si="35"/>
        <v>0</v>
      </c>
      <c r="W130" s="779">
        <f>IF(Таблица2001!$J$10=0,0,(I130*1000/Таблица2001!$J$10))</f>
        <v>0</v>
      </c>
      <c r="X130" s="779">
        <f>IF(Таблица2001!$K$10=0,0,(J130*1000/Таблица2001!$K$10))</f>
        <v>0</v>
      </c>
      <c r="Y130" s="779">
        <f>IF(Таблица2001!$J$10=0,0,(M130*1000/Таблица2001!$J$10))</f>
        <v>0</v>
      </c>
      <c r="Z130" s="779">
        <f>IF(Таблица2001!$K$10=0,0,(Q130*1000/Таблица2001!$K$10))</f>
        <v>0</v>
      </c>
      <c r="AA130" s="779">
        <f>IF(Таблица2001!$J$10=0,0,(U130*1000/Таблица2001!$J$10))</f>
        <v>0</v>
      </c>
      <c r="AB130" s="779">
        <f>IF(Таблица2001!$K$10=0,0,(V130*1000/Таблица2001!$K$10))</f>
        <v>0</v>
      </c>
      <c r="AC130" s="779">
        <f t="shared" si="29"/>
        <v>0</v>
      </c>
    </row>
    <row r="131" spans="1:29" s="41" customFormat="1" x14ac:dyDescent="0.15">
      <c r="A131" s="337" t="s">
        <v>698</v>
      </c>
      <c r="B131" s="506" t="s">
        <v>367</v>
      </c>
      <c r="C131" s="349" t="s">
        <v>355</v>
      </c>
      <c r="D131" s="780" t="s">
        <v>772</v>
      </c>
      <c r="E131" s="783"/>
      <c r="F131" s="783"/>
      <c r="G131" s="781"/>
      <c r="H131" s="781"/>
      <c r="I131" s="781"/>
      <c r="J131" s="781"/>
      <c r="K131" s="778">
        <f t="shared" si="33"/>
        <v>0</v>
      </c>
      <c r="L131" s="778">
        <f t="shared" si="34"/>
        <v>0</v>
      </c>
      <c r="M131" s="781"/>
      <c r="N131" s="781"/>
      <c r="O131" s="781"/>
      <c r="P131" s="781"/>
      <c r="Q131" s="781"/>
      <c r="R131" s="781"/>
      <c r="S131" s="781"/>
      <c r="T131" s="781"/>
      <c r="U131" s="778">
        <f t="shared" si="35"/>
        <v>0</v>
      </c>
      <c r="V131" s="778">
        <f t="shared" si="35"/>
        <v>0</v>
      </c>
      <c r="W131" s="779">
        <f>IF(Таблица2001!$J$10=0,0,(I131*1000/Таблица2001!$J$10))</f>
        <v>0</v>
      </c>
      <c r="X131" s="779">
        <f>IF(Таблица2001!$K$10=0,0,(J131*1000/Таблица2001!$K$10))</f>
        <v>0</v>
      </c>
      <c r="Y131" s="779">
        <f>IF(Таблица2001!$J$10=0,0,(M131*1000/Таблица2001!$J$10))</f>
        <v>0</v>
      </c>
      <c r="Z131" s="779">
        <f>IF(Таблица2001!$K$10=0,0,(Q131*1000/Таблица2001!$K$10))</f>
        <v>0</v>
      </c>
      <c r="AA131" s="779">
        <f>IF(Таблица2001!$J$10=0,0,(U131*1000/Таблица2001!$J$10))</f>
        <v>0</v>
      </c>
      <c r="AB131" s="779">
        <f>IF(Таблица2001!$K$10=0,0,(V131*1000/Таблица2001!$K$10))</f>
        <v>0</v>
      </c>
      <c r="AC131" s="779">
        <f t="shared" si="29"/>
        <v>0</v>
      </c>
    </row>
    <row r="132" spans="1:29" s="41" customFormat="1" x14ac:dyDescent="0.15">
      <c r="A132" s="337" t="s">
        <v>1464</v>
      </c>
      <c r="B132" s="506" t="s">
        <v>1465</v>
      </c>
      <c r="C132" s="349" t="s">
        <v>1466</v>
      </c>
      <c r="D132" s="780"/>
      <c r="E132" s="783"/>
      <c r="F132" s="783"/>
      <c r="G132" s="781"/>
      <c r="H132" s="781"/>
      <c r="I132" s="781"/>
      <c r="J132" s="781"/>
      <c r="K132" s="778">
        <f t="shared" si="33"/>
        <v>0</v>
      </c>
      <c r="L132" s="778">
        <f t="shared" si="34"/>
        <v>0</v>
      </c>
      <c r="M132" s="781"/>
      <c r="N132" s="781"/>
      <c r="O132" s="781"/>
      <c r="P132" s="781"/>
      <c r="Q132" s="781"/>
      <c r="R132" s="781"/>
      <c r="S132" s="781"/>
      <c r="T132" s="781"/>
      <c r="U132" s="778">
        <f t="shared" si="35"/>
        <v>0</v>
      </c>
      <c r="V132" s="778">
        <f t="shared" si="35"/>
        <v>0</v>
      </c>
      <c r="W132" s="779">
        <f>IF(Таблица2001!$J$10=0,0,(I132*1000/Таблица2001!$J$10))</f>
        <v>0</v>
      </c>
      <c r="X132" s="779">
        <f>IF(Таблица2001!$K$10=0,0,(J132*1000/Таблица2001!$K$10))</f>
        <v>0</v>
      </c>
      <c r="Y132" s="779">
        <f>IF(Таблица2001!$J$10=0,0,(M132*1000/Таблица2001!$J$10))</f>
        <v>0</v>
      </c>
      <c r="Z132" s="779">
        <f>IF(Таблица2001!$K$10=0,0,(Q132*1000/Таблица2001!$K$10))</f>
        <v>0</v>
      </c>
      <c r="AA132" s="779">
        <f>IF(Таблица2001!$J$10=0,0,(U132*1000/Таблица2001!$J$10))</f>
        <v>0</v>
      </c>
      <c r="AB132" s="779">
        <f>IF(Таблица2001!$K$10=0,0,(V132*1000/Таблица2001!$K$10))</f>
        <v>0</v>
      </c>
      <c r="AC132" s="779">
        <f t="shared" si="29"/>
        <v>0</v>
      </c>
    </row>
    <row r="133" spans="1:29" s="41" customFormat="1" x14ac:dyDescent="0.15">
      <c r="A133" s="337" t="s">
        <v>699</v>
      </c>
      <c r="B133" s="506" t="s">
        <v>368</v>
      </c>
      <c r="C133" s="349" t="s">
        <v>356</v>
      </c>
      <c r="D133" s="780" t="s">
        <v>773</v>
      </c>
      <c r="E133" s="783"/>
      <c r="F133" s="783"/>
      <c r="G133" s="781"/>
      <c r="H133" s="781"/>
      <c r="I133" s="781"/>
      <c r="J133" s="781"/>
      <c r="K133" s="778">
        <f t="shared" si="33"/>
        <v>0</v>
      </c>
      <c r="L133" s="778">
        <f t="shared" si="34"/>
        <v>0</v>
      </c>
      <c r="M133" s="781"/>
      <c r="N133" s="781"/>
      <c r="O133" s="781"/>
      <c r="P133" s="781"/>
      <c r="Q133" s="781"/>
      <c r="R133" s="781"/>
      <c r="S133" s="781"/>
      <c r="T133" s="781"/>
      <c r="U133" s="778">
        <f t="shared" si="35"/>
        <v>0</v>
      </c>
      <c r="V133" s="778">
        <f t="shared" si="35"/>
        <v>0</v>
      </c>
      <c r="W133" s="779">
        <f>IF(Таблица2001!$J$10=0,0,(I133*1000/Таблица2001!$J$10))</f>
        <v>0</v>
      </c>
      <c r="X133" s="779">
        <f>IF(Таблица2001!$K$10=0,0,(J133*1000/Таблица2001!$K$10))</f>
        <v>0</v>
      </c>
      <c r="Y133" s="779">
        <f>IF(Таблица2001!$J$10=0,0,(M133*1000/Таблица2001!$J$10))</f>
        <v>0</v>
      </c>
      <c r="Z133" s="779">
        <f>IF(Таблица2001!$K$10=0,0,(Q133*1000/Таблица2001!$K$10))</f>
        <v>0</v>
      </c>
      <c r="AA133" s="779">
        <f>IF(Таблица2001!$J$10=0,0,(U133*1000/Таблица2001!$J$10))</f>
        <v>0</v>
      </c>
      <c r="AB133" s="779">
        <f>IF(Таблица2001!$K$10=0,0,(V133*1000/Таблица2001!$K$10))</f>
        <v>0</v>
      </c>
      <c r="AC133" s="779">
        <f t="shared" si="29"/>
        <v>0</v>
      </c>
    </row>
    <row r="134" spans="1:29" s="41" customFormat="1" x14ac:dyDescent="0.15">
      <c r="A134" s="337" t="s">
        <v>700</v>
      </c>
      <c r="B134" s="506" t="s">
        <v>369</v>
      </c>
      <c r="C134" s="349" t="s">
        <v>357</v>
      </c>
      <c r="D134" s="780" t="s">
        <v>774</v>
      </c>
      <c r="E134" s="783"/>
      <c r="F134" s="783"/>
      <c r="G134" s="781"/>
      <c r="H134" s="781"/>
      <c r="I134" s="781"/>
      <c r="J134" s="781"/>
      <c r="K134" s="778">
        <f t="shared" si="33"/>
        <v>0</v>
      </c>
      <c r="L134" s="778">
        <f t="shared" si="34"/>
        <v>0</v>
      </c>
      <c r="M134" s="781"/>
      <c r="N134" s="781"/>
      <c r="O134" s="778">
        <f>0</f>
        <v>0</v>
      </c>
      <c r="P134" s="778">
        <f>0</f>
        <v>0</v>
      </c>
      <c r="Q134" s="781"/>
      <c r="R134" s="781"/>
      <c r="S134" s="781"/>
      <c r="T134" s="781"/>
      <c r="U134" s="778">
        <f t="shared" si="35"/>
        <v>0</v>
      </c>
      <c r="V134" s="778">
        <f t="shared" si="35"/>
        <v>0</v>
      </c>
      <c r="W134" s="779">
        <f>IF(Таблица2001!$J$10=0,0,(I134*1000/Таблица2001!$J$10))</f>
        <v>0</v>
      </c>
      <c r="X134" s="779">
        <f>IF(Таблица2001!$K$10=0,0,(J134*1000/Таблица2001!$K$10))</f>
        <v>0</v>
      </c>
      <c r="Y134" s="779">
        <f>IF(Таблица2001!$J$10=0,0,(M134*1000/Таблица2001!$J$10))</f>
        <v>0</v>
      </c>
      <c r="Z134" s="779">
        <f>IF(Таблица2001!$K$10=0,0,(Q134*1000/Таблица2001!$K$10))</f>
        <v>0</v>
      </c>
      <c r="AA134" s="779">
        <f>IF(Таблица2001!$J$10=0,0,(U134*1000/Таблица2001!$J$10))</f>
        <v>0</v>
      </c>
      <c r="AB134" s="779">
        <f>IF(Таблица2001!$K$10=0,0,(V134*1000/Таблица2001!$K$10))</f>
        <v>0</v>
      </c>
      <c r="AC134" s="779">
        <f t="shared" si="29"/>
        <v>0</v>
      </c>
    </row>
    <row r="135" spans="1:29" s="41" customFormat="1" x14ac:dyDescent="0.15">
      <c r="A135" s="337" t="s">
        <v>701</v>
      </c>
      <c r="B135" s="506" t="s">
        <v>370</v>
      </c>
      <c r="C135" s="349" t="s">
        <v>358</v>
      </c>
      <c r="D135" s="780" t="s">
        <v>775</v>
      </c>
      <c r="E135" s="783"/>
      <c r="F135" s="783"/>
      <c r="G135" s="781"/>
      <c r="H135" s="781"/>
      <c r="I135" s="781"/>
      <c r="J135" s="781"/>
      <c r="K135" s="778">
        <f t="shared" si="33"/>
        <v>0</v>
      </c>
      <c r="L135" s="778">
        <f t="shared" si="34"/>
        <v>0</v>
      </c>
      <c r="M135" s="781"/>
      <c r="N135" s="781"/>
      <c r="O135" s="778">
        <f>0</f>
        <v>0</v>
      </c>
      <c r="P135" s="778">
        <f>0</f>
        <v>0</v>
      </c>
      <c r="Q135" s="781"/>
      <c r="R135" s="781"/>
      <c r="S135" s="781"/>
      <c r="T135" s="781"/>
      <c r="U135" s="778">
        <f t="shared" si="35"/>
        <v>0</v>
      </c>
      <c r="V135" s="778">
        <f t="shared" si="35"/>
        <v>0</v>
      </c>
      <c r="W135" s="779">
        <f>IF(Таблица2001!$J$10=0,0,(I135*1000/Таблица2001!$J$10))</f>
        <v>0</v>
      </c>
      <c r="X135" s="779">
        <f>IF(Таблица2001!$K$10=0,0,(J135*1000/Таблица2001!$K$10))</f>
        <v>0</v>
      </c>
      <c r="Y135" s="779">
        <f>IF(Таблица2001!$J$10=0,0,(M135*1000/Таблица2001!$J$10))</f>
        <v>0</v>
      </c>
      <c r="Z135" s="779">
        <f>IF(Таблица2001!$K$10=0,0,(Q135*1000/Таблица2001!$K$10))</f>
        <v>0</v>
      </c>
      <c r="AA135" s="779">
        <f>IF(Таблица2001!$J$10=0,0,(U135*1000/Таблица2001!$J$10))</f>
        <v>0</v>
      </c>
      <c r="AB135" s="779">
        <f>IF(Таблица2001!$K$10=0,0,(V135*1000/Таблица2001!$K$10))</f>
        <v>0</v>
      </c>
      <c r="AC135" s="779">
        <f t="shared" si="29"/>
        <v>0</v>
      </c>
    </row>
    <row r="136" spans="1:29" s="41" customFormat="1" x14ac:dyDescent="0.15">
      <c r="A136" s="337" t="s">
        <v>1467</v>
      </c>
      <c r="B136" s="506" t="s">
        <v>1468</v>
      </c>
      <c r="C136" s="349" t="s">
        <v>1469</v>
      </c>
      <c r="D136" s="780"/>
      <c r="E136" s="783"/>
      <c r="F136" s="783"/>
      <c r="G136" s="781"/>
      <c r="H136" s="781"/>
      <c r="I136" s="781"/>
      <c r="J136" s="781"/>
      <c r="K136" s="778">
        <f t="shared" si="33"/>
        <v>0</v>
      </c>
      <c r="L136" s="778">
        <f t="shared" si="34"/>
        <v>0</v>
      </c>
      <c r="M136" s="781"/>
      <c r="N136" s="781"/>
      <c r="O136" s="778"/>
      <c r="P136" s="778"/>
      <c r="Q136" s="781"/>
      <c r="R136" s="781"/>
      <c r="S136" s="781"/>
      <c r="T136" s="781"/>
      <c r="U136" s="778">
        <f t="shared" si="35"/>
        <v>0</v>
      </c>
      <c r="V136" s="778">
        <f t="shared" si="35"/>
        <v>0</v>
      </c>
      <c r="W136" s="779">
        <f>IF(Таблица2001!$J$10=0,0,(I136*1000/Таблица2001!$J$10))</f>
        <v>0</v>
      </c>
      <c r="X136" s="779">
        <f>IF(Таблица2001!$K$10=0,0,(J136*1000/Таблица2001!$K$10))</f>
        <v>0</v>
      </c>
      <c r="Y136" s="779">
        <f>IF(Таблица2001!$J$10=0,0,(M136*1000/Таблица2001!$J$10))</f>
        <v>0</v>
      </c>
      <c r="Z136" s="779">
        <f>IF(Таблица2001!$K$10=0,0,(Q136*1000/Таблица2001!$K$10))</f>
        <v>0</v>
      </c>
      <c r="AA136" s="779">
        <f>IF(Таблица2001!$J$10=0,0,(U136*1000/Таблица2001!$J$10))</f>
        <v>0</v>
      </c>
      <c r="AB136" s="779">
        <f>IF(Таблица2001!$K$10=0,0,(V136*1000/Таблица2001!$K$10))</f>
        <v>0</v>
      </c>
      <c r="AC136" s="779">
        <f t="shared" si="29"/>
        <v>0</v>
      </c>
    </row>
    <row r="137" spans="1:29" s="41" customFormat="1" x14ac:dyDescent="0.15">
      <c r="A137" s="336" t="s">
        <v>702</v>
      </c>
      <c r="B137" s="99" t="s">
        <v>222</v>
      </c>
      <c r="C137" s="355" t="s">
        <v>139</v>
      </c>
      <c r="D137" s="777" t="s">
        <v>35</v>
      </c>
      <c r="E137" s="778">
        <f t="shared" ref="E137:J137" si="48">E138+E139+E141+E146+E154+E160+E168+E169+E174</f>
        <v>0</v>
      </c>
      <c r="F137" s="778">
        <f t="shared" si="48"/>
        <v>0</v>
      </c>
      <c r="G137" s="778">
        <f t="shared" si="48"/>
        <v>0</v>
      </c>
      <c r="H137" s="778">
        <f t="shared" si="48"/>
        <v>0</v>
      </c>
      <c r="I137" s="778">
        <f t="shared" si="48"/>
        <v>0</v>
      </c>
      <c r="J137" s="778">
        <f t="shared" si="48"/>
        <v>0</v>
      </c>
      <c r="K137" s="778">
        <f t="shared" si="33"/>
        <v>0</v>
      </c>
      <c r="L137" s="778">
        <f t="shared" si="34"/>
        <v>0</v>
      </c>
      <c r="M137" s="778">
        <f t="shared" ref="M137:T137" si="49">M138+M139+M141+M146+M154+M160+M168+M169+M174</f>
        <v>0</v>
      </c>
      <c r="N137" s="778">
        <f t="shared" si="49"/>
        <v>0</v>
      </c>
      <c r="O137" s="778">
        <f t="shared" si="49"/>
        <v>0</v>
      </c>
      <c r="P137" s="778">
        <f t="shared" si="49"/>
        <v>0</v>
      </c>
      <c r="Q137" s="778">
        <f t="shared" si="49"/>
        <v>0</v>
      </c>
      <c r="R137" s="778">
        <f t="shared" si="49"/>
        <v>0</v>
      </c>
      <c r="S137" s="778">
        <f t="shared" si="49"/>
        <v>0</v>
      </c>
      <c r="T137" s="778">
        <f t="shared" si="49"/>
        <v>0</v>
      </c>
      <c r="U137" s="778">
        <f t="shared" si="35"/>
        <v>0</v>
      </c>
      <c r="V137" s="778">
        <f t="shared" si="35"/>
        <v>0</v>
      </c>
      <c r="W137" s="779">
        <f>IF(Таблица2001!$J$10=0,0,(I137*1000/Таблица2001!$J$10))</f>
        <v>0</v>
      </c>
      <c r="X137" s="779">
        <f>IF(Таблица2001!$K$10=0,0,(J137*1000/Таблица2001!$K$10))</f>
        <v>0</v>
      </c>
      <c r="Y137" s="779">
        <f>IF(Таблица2001!$J$10=0,0,(M137*1000/Таблица2001!$J$10))</f>
        <v>0</v>
      </c>
      <c r="Z137" s="779">
        <f>IF(Таблица2001!$K$10=0,0,(Q137*1000/Таблица2001!$K$10))</f>
        <v>0</v>
      </c>
      <c r="AA137" s="779">
        <f>IF(Таблица2001!$J$10=0,0,(U137*1000/Таблица2001!$J$10))</f>
        <v>0</v>
      </c>
      <c r="AB137" s="779">
        <f>IF(Таблица2001!$K$10=0,0,(V137*1000/Таблица2001!$K$10))</f>
        <v>0</v>
      </c>
      <c r="AC137" s="779">
        <f t="shared" ref="AC137:AC200" si="50">IF(M137=0,0,N137*100/M137)</f>
        <v>0</v>
      </c>
    </row>
    <row r="138" spans="1:29" s="41" customFormat="1" x14ac:dyDescent="0.15">
      <c r="A138" s="337" t="s">
        <v>703</v>
      </c>
      <c r="B138" s="506" t="s">
        <v>223</v>
      </c>
      <c r="C138" s="349" t="s">
        <v>79</v>
      </c>
      <c r="D138" s="780" t="s">
        <v>36</v>
      </c>
      <c r="E138" s="783"/>
      <c r="F138" s="783"/>
      <c r="G138" s="781">
        <f>0</f>
        <v>0</v>
      </c>
      <c r="H138" s="781">
        <f>0</f>
        <v>0</v>
      </c>
      <c r="I138" s="781">
        <f>M138</f>
        <v>0</v>
      </c>
      <c r="J138" s="781">
        <f>Q138</f>
        <v>0</v>
      </c>
      <c r="K138" s="778">
        <f t="shared" si="33"/>
        <v>0</v>
      </c>
      <c r="L138" s="778">
        <f t="shared" si="34"/>
        <v>0</v>
      </c>
      <c r="M138" s="781"/>
      <c r="N138" s="781"/>
      <c r="O138" s="778">
        <f>0</f>
        <v>0</v>
      </c>
      <c r="P138" s="778">
        <f>0</f>
        <v>0</v>
      </c>
      <c r="Q138" s="781"/>
      <c r="R138" s="781"/>
      <c r="S138" s="781"/>
      <c r="T138" s="781"/>
      <c r="U138" s="778">
        <f t="shared" si="35"/>
        <v>0</v>
      </c>
      <c r="V138" s="778">
        <f t="shared" si="35"/>
        <v>0</v>
      </c>
      <c r="W138" s="779">
        <f>IF(Таблица2001!$J$10=0,0,(I138*1000/Таблица2001!$J$10))</f>
        <v>0</v>
      </c>
      <c r="X138" s="779">
        <f>IF(Таблица2001!$K$10=0,0,(J138*1000/Таблица2001!$K$10))</f>
        <v>0</v>
      </c>
      <c r="Y138" s="779">
        <f>IF(Таблица2001!$J$10=0,0,(M138*1000/Таблица2001!$J$10))</f>
        <v>0</v>
      </c>
      <c r="Z138" s="779">
        <f>IF(Таблица2001!$K$10=0,0,(Q138*1000/Таблица2001!$K$10))</f>
        <v>0</v>
      </c>
      <c r="AA138" s="779">
        <f>IF(Таблица2001!$J$10=0,0,(U138*1000/Таблица2001!$J$10))</f>
        <v>0</v>
      </c>
      <c r="AB138" s="779">
        <f>IF(Таблица2001!$K$10=0,0,(V138*1000/Таблица2001!$K$10))</f>
        <v>0</v>
      </c>
      <c r="AC138" s="779">
        <f t="shared" si="50"/>
        <v>0</v>
      </c>
    </row>
    <row r="139" spans="1:29" s="41" customFormat="1" x14ac:dyDescent="0.15">
      <c r="A139" s="337" t="s">
        <v>704</v>
      </c>
      <c r="B139" s="506" t="s">
        <v>224</v>
      </c>
      <c r="C139" s="349" t="s">
        <v>80</v>
      </c>
      <c r="D139" s="780" t="s">
        <v>37</v>
      </c>
      <c r="E139" s="783"/>
      <c r="F139" s="783"/>
      <c r="G139" s="781"/>
      <c r="H139" s="781"/>
      <c r="I139" s="781"/>
      <c r="J139" s="781"/>
      <c r="K139" s="778">
        <f t="shared" si="33"/>
        <v>0</v>
      </c>
      <c r="L139" s="778">
        <f t="shared" si="34"/>
        <v>0</v>
      </c>
      <c r="M139" s="781"/>
      <c r="N139" s="781"/>
      <c r="O139" s="781"/>
      <c r="P139" s="781"/>
      <c r="Q139" s="781"/>
      <c r="R139" s="781"/>
      <c r="S139" s="781"/>
      <c r="T139" s="781"/>
      <c r="U139" s="778">
        <f t="shared" si="35"/>
        <v>0</v>
      </c>
      <c r="V139" s="778">
        <f t="shared" si="35"/>
        <v>0</v>
      </c>
      <c r="W139" s="779">
        <f>IF(Таблица2001!$J$10=0,0,(I139*1000/Таблица2001!$J$10))</f>
        <v>0</v>
      </c>
      <c r="X139" s="779">
        <f>IF(Таблица2001!$K$10=0,0,(J139*1000/Таблица2001!$K$10))</f>
        <v>0</v>
      </c>
      <c r="Y139" s="779">
        <f>IF(Таблица2001!$J$10=0,0,(M139*1000/Таблица2001!$J$10))</f>
        <v>0</v>
      </c>
      <c r="Z139" s="779">
        <f>IF(Таблица2001!$K$10=0,0,(Q139*1000/Таблица2001!$K$10))</f>
        <v>0</v>
      </c>
      <c r="AA139" s="779">
        <f>IF(Таблица2001!$J$10=0,0,(U139*1000/Таблица2001!$J$10))</f>
        <v>0</v>
      </c>
      <c r="AB139" s="779">
        <f>IF(Таблица2001!$K$10=0,0,(V139*1000/Таблица2001!$K$10))</f>
        <v>0</v>
      </c>
      <c r="AC139" s="779">
        <f t="shared" si="50"/>
        <v>0</v>
      </c>
    </row>
    <row r="140" spans="1:29" s="41" customFormat="1" x14ac:dyDescent="0.15">
      <c r="A140" s="337" t="s">
        <v>893</v>
      </c>
      <c r="B140" s="506" t="s">
        <v>894</v>
      </c>
      <c r="C140" s="349" t="s">
        <v>895</v>
      </c>
      <c r="D140" s="780" t="s">
        <v>896</v>
      </c>
      <c r="E140" s="783"/>
      <c r="F140" s="783"/>
      <c r="G140" s="781"/>
      <c r="H140" s="781"/>
      <c r="I140" s="781"/>
      <c r="J140" s="781"/>
      <c r="K140" s="778">
        <f t="shared" si="33"/>
        <v>0</v>
      </c>
      <c r="L140" s="778">
        <f t="shared" si="34"/>
        <v>0</v>
      </c>
      <c r="M140" s="781"/>
      <c r="N140" s="781"/>
      <c r="O140" s="781"/>
      <c r="P140" s="781"/>
      <c r="Q140" s="781"/>
      <c r="R140" s="781"/>
      <c r="S140" s="781"/>
      <c r="T140" s="781"/>
      <c r="U140" s="778">
        <f t="shared" si="35"/>
        <v>0</v>
      </c>
      <c r="V140" s="778">
        <f t="shared" si="35"/>
        <v>0</v>
      </c>
      <c r="W140" s="779">
        <f>IF(Таблица2001!$J$10=0,0,(I140*1000/Таблица2001!$J$10))</f>
        <v>0</v>
      </c>
      <c r="X140" s="779">
        <f>IF(Таблица2001!$K$10=0,0,(J140*1000/Таблица2001!$K$10))</f>
        <v>0</v>
      </c>
      <c r="Y140" s="779">
        <f>IF(Таблица2001!$J$10=0,0,(M140*1000/Таблица2001!$J$10))</f>
        <v>0</v>
      </c>
      <c r="Z140" s="779">
        <f>IF(Таблица2001!$K$10=0,0,(Q140*1000/Таблица2001!$K$10))</f>
        <v>0</v>
      </c>
      <c r="AA140" s="779">
        <f>IF(Таблица2001!$J$10=0,0,(U140*1000/Таблица2001!$J$10))</f>
        <v>0</v>
      </c>
      <c r="AB140" s="779">
        <f>IF(Таблица2001!$K$10=0,0,(V140*1000/Таблица2001!$K$10))</f>
        <v>0</v>
      </c>
      <c r="AC140" s="779">
        <f t="shared" si="50"/>
        <v>0</v>
      </c>
    </row>
    <row r="141" spans="1:29" s="41" customFormat="1" ht="21" x14ac:dyDescent="0.15">
      <c r="A141" s="337" t="s">
        <v>705</v>
      </c>
      <c r="B141" s="506" t="s">
        <v>225</v>
      </c>
      <c r="C141" s="349" t="s">
        <v>81</v>
      </c>
      <c r="D141" s="780" t="s">
        <v>38</v>
      </c>
      <c r="E141" s="783"/>
      <c r="F141" s="783"/>
      <c r="G141" s="781">
        <f>G142+G143+G144+G145</f>
        <v>0</v>
      </c>
      <c r="H141" s="781">
        <f>H142+H143+H144+H145</f>
        <v>0</v>
      </c>
      <c r="I141" s="781">
        <f>I142+I143+I144+I145</f>
        <v>0</v>
      </c>
      <c r="J141" s="781">
        <f>J142+J143+J144+J145</f>
        <v>0</v>
      </c>
      <c r="K141" s="778">
        <f t="shared" si="33"/>
        <v>0</v>
      </c>
      <c r="L141" s="778">
        <f t="shared" si="34"/>
        <v>0</v>
      </c>
      <c r="M141" s="781">
        <f t="shared" ref="M141:T141" si="51">M142+M143+M144+M145</f>
        <v>0</v>
      </c>
      <c r="N141" s="781">
        <f t="shared" si="51"/>
        <v>0</v>
      </c>
      <c r="O141" s="781">
        <f t="shared" si="51"/>
        <v>0</v>
      </c>
      <c r="P141" s="781">
        <f t="shared" si="51"/>
        <v>0</v>
      </c>
      <c r="Q141" s="781">
        <f t="shared" si="51"/>
        <v>0</v>
      </c>
      <c r="R141" s="781">
        <f t="shared" si="51"/>
        <v>0</v>
      </c>
      <c r="S141" s="781">
        <f t="shared" si="51"/>
        <v>0</v>
      </c>
      <c r="T141" s="781">
        <f t="shared" si="51"/>
        <v>0</v>
      </c>
      <c r="U141" s="778">
        <f t="shared" si="35"/>
        <v>0</v>
      </c>
      <c r="V141" s="778">
        <f t="shared" si="35"/>
        <v>0</v>
      </c>
      <c r="W141" s="779">
        <f>IF(Таблица2001!$J$10=0,0,(I141*1000/Таблица2001!$J$10))</f>
        <v>0</v>
      </c>
      <c r="X141" s="779">
        <f>IF(Таблица2001!$K$10=0,0,(J141*1000/Таблица2001!$K$10))</f>
        <v>0</v>
      </c>
      <c r="Y141" s="779">
        <f>IF(Таблица2001!$J$10=0,0,(M141*1000/Таблица2001!$J$10))</f>
        <v>0</v>
      </c>
      <c r="Z141" s="779">
        <f>IF(Таблица2001!$K$10=0,0,(Q141*1000/Таблица2001!$K$10))</f>
        <v>0</v>
      </c>
      <c r="AA141" s="779">
        <f>IF(Таблица2001!$J$10=0,0,(U141*1000/Таблица2001!$J$10))</f>
        <v>0</v>
      </c>
      <c r="AB141" s="779">
        <f>IF(Таблица2001!$K$10=0,0,(V141*1000/Таблица2001!$K$10))</f>
        <v>0</v>
      </c>
      <c r="AC141" s="779">
        <f t="shared" si="50"/>
        <v>0</v>
      </c>
    </row>
    <row r="142" spans="1:29" s="41" customFormat="1" x14ac:dyDescent="0.15">
      <c r="A142" s="337" t="s">
        <v>578</v>
      </c>
      <c r="B142" s="506" t="s">
        <v>376</v>
      </c>
      <c r="C142" s="349" t="s">
        <v>373</v>
      </c>
      <c r="D142" s="780" t="s">
        <v>374</v>
      </c>
      <c r="E142" s="783"/>
      <c r="F142" s="783"/>
      <c r="G142" s="781"/>
      <c r="H142" s="781"/>
      <c r="I142" s="781"/>
      <c r="J142" s="781"/>
      <c r="K142" s="778">
        <f t="shared" si="33"/>
        <v>0</v>
      </c>
      <c r="L142" s="778">
        <f t="shared" si="34"/>
        <v>0</v>
      </c>
      <c r="M142" s="781"/>
      <c r="N142" s="781"/>
      <c r="O142" s="781"/>
      <c r="P142" s="781"/>
      <c r="Q142" s="781"/>
      <c r="R142" s="781"/>
      <c r="S142" s="781"/>
      <c r="T142" s="781"/>
      <c r="U142" s="778">
        <f t="shared" si="35"/>
        <v>0</v>
      </c>
      <c r="V142" s="778">
        <f t="shared" si="35"/>
        <v>0</v>
      </c>
      <c r="W142" s="779">
        <f>IF(Таблица2001!$J$10=0,0,(I142*1000/Таблица2001!$J$10))</f>
        <v>0</v>
      </c>
      <c r="X142" s="779">
        <f>IF(Таблица2001!$K$10=0,0,(J142*1000/Таблица2001!$K$10))</f>
        <v>0</v>
      </c>
      <c r="Y142" s="779">
        <f>IF(Таблица2001!$J$10=0,0,(M142*1000/Таблица2001!$J$10))</f>
        <v>0</v>
      </c>
      <c r="Z142" s="779">
        <f>IF(Таблица2001!$K$10=0,0,(Q142*1000/Таблица2001!$K$10))</f>
        <v>0</v>
      </c>
      <c r="AA142" s="779">
        <f>IF(Таблица2001!$J$10=0,0,(U142*1000/Таблица2001!$J$10))</f>
        <v>0</v>
      </c>
      <c r="AB142" s="779">
        <f>IF(Таблица2001!$K$10=0,0,(V142*1000/Таблица2001!$K$10))</f>
        <v>0</v>
      </c>
      <c r="AC142" s="779">
        <f t="shared" si="50"/>
        <v>0</v>
      </c>
    </row>
    <row r="143" spans="1:29" s="41" customFormat="1" ht="21" x14ac:dyDescent="0.15">
      <c r="A143" s="337" t="s">
        <v>706</v>
      </c>
      <c r="B143" s="506" t="s">
        <v>458</v>
      </c>
      <c r="C143" s="349" t="s">
        <v>445</v>
      </c>
      <c r="D143" s="780" t="s">
        <v>446</v>
      </c>
      <c r="E143" s="783"/>
      <c r="F143" s="783"/>
      <c r="G143" s="781"/>
      <c r="H143" s="781"/>
      <c r="I143" s="781"/>
      <c r="J143" s="781"/>
      <c r="K143" s="778">
        <f t="shared" si="33"/>
        <v>0</v>
      </c>
      <c r="L143" s="778">
        <f t="shared" si="34"/>
        <v>0</v>
      </c>
      <c r="M143" s="781"/>
      <c r="N143" s="781"/>
      <c r="O143" s="781"/>
      <c r="P143" s="781"/>
      <c r="Q143" s="781"/>
      <c r="R143" s="781"/>
      <c r="S143" s="781"/>
      <c r="T143" s="781"/>
      <c r="U143" s="778">
        <f t="shared" si="35"/>
        <v>0</v>
      </c>
      <c r="V143" s="778">
        <f t="shared" si="35"/>
        <v>0</v>
      </c>
      <c r="W143" s="779">
        <f>IF(Таблица2001!$J$10=0,0,(I143*1000/Таблица2001!$J$10))</f>
        <v>0</v>
      </c>
      <c r="X143" s="779">
        <f>IF(Таблица2001!$K$10=0,0,(J143*1000/Таблица2001!$K$10))</f>
        <v>0</v>
      </c>
      <c r="Y143" s="779">
        <f>IF(Таблица2001!$J$10=0,0,(M143*1000/Таблица2001!$J$10))</f>
        <v>0</v>
      </c>
      <c r="Z143" s="779">
        <f>IF(Таблица2001!$K$10=0,0,(Q143*1000/Таблица2001!$K$10))</f>
        <v>0</v>
      </c>
      <c r="AA143" s="779">
        <f>IF(Таблица2001!$J$10=0,0,(U143*1000/Таблица2001!$J$10))</f>
        <v>0</v>
      </c>
      <c r="AB143" s="779">
        <f>IF(Таблица2001!$K$10=0,0,(V143*1000/Таблица2001!$K$10))</f>
        <v>0</v>
      </c>
      <c r="AC143" s="779">
        <f t="shared" si="50"/>
        <v>0</v>
      </c>
    </row>
    <row r="144" spans="1:29" s="41" customFormat="1" ht="21" x14ac:dyDescent="0.15">
      <c r="A144" s="337" t="s">
        <v>897</v>
      </c>
      <c r="B144" s="506" t="s">
        <v>459</v>
      </c>
      <c r="C144" s="349" t="s">
        <v>447</v>
      </c>
      <c r="D144" s="780" t="s">
        <v>448</v>
      </c>
      <c r="E144" s="783"/>
      <c r="F144" s="783"/>
      <c r="G144" s="781"/>
      <c r="H144" s="781"/>
      <c r="I144" s="781"/>
      <c r="J144" s="781"/>
      <c r="K144" s="778">
        <f t="shared" si="33"/>
        <v>0</v>
      </c>
      <c r="L144" s="778">
        <f t="shared" si="34"/>
        <v>0</v>
      </c>
      <c r="M144" s="781"/>
      <c r="N144" s="781"/>
      <c r="O144" s="781"/>
      <c r="P144" s="781"/>
      <c r="Q144" s="781"/>
      <c r="R144" s="781"/>
      <c r="S144" s="781"/>
      <c r="T144" s="781"/>
      <c r="U144" s="778">
        <f t="shared" si="35"/>
        <v>0</v>
      </c>
      <c r="V144" s="778">
        <f t="shared" si="35"/>
        <v>0</v>
      </c>
      <c r="W144" s="779">
        <f>IF(Таблица2001!$J$10=0,0,(I144*1000/Таблица2001!$J$10))</f>
        <v>0</v>
      </c>
      <c r="X144" s="779">
        <f>IF(Таблица2001!$K$10=0,0,(J144*1000/Таблица2001!$K$10))</f>
        <v>0</v>
      </c>
      <c r="Y144" s="779">
        <f>IF(Таблица2001!$J$10=0,0,(M144*1000/Таблица2001!$J$10))</f>
        <v>0</v>
      </c>
      <c r="Z144" s="779">
        <f>IF(Таблица2001!$K$10=0,0,(Q144*1000/Таблица2001!$K$10))</f>
        <v>0</v>
      </c>
      <c r="AA144" s="779">
        <f>IF(Таблица2001!$J$10=0,0,(U144*1000/Таблица2001!$J$10))</f>
        <v>0</v>
      </c>
      <c r="AB144" s="779">
        <f>IF(Таблица2001!$K$10=0,0,(V144*1000/Таблица2001!$K$10))</f>
        <v>0</v>
      </c>
      <c r="AC144" s="779">
        <f t="shared" si="50"/>
        <v>0</v>
      </c>
    </row>
    <row r="145" spans="1:29" s="41" customFormat="1" ht="21" x14ac:dyDescent="0.15">
      <c r="A145" s="337" t="s">
        <v>898</v>
      </c>
      <c r="B145" s="506" t="s">
        <v>460</v>
      </c>
      <c r="C145" s="349" t="s">
        <v>449</v>
      </c>
      <c r="D145" s="780" t="s">
        <v>450</v>
      </c>
      <c r="E145" s="783"/>
      <c r="F145" s="783"/>
      <c r="G145" s="781"/>
      <c r="H145" s="781"/>
      <c r="I145" s="781"/>
      <c r="J145" s="781"/>
      <c r="K145" s="778">
        <f t="shared" si="33"/>
        <v>0</v>
      </c>
      <c r="L145" s="778">
        <f t="shared" si="34"/>
        <v>0</v>
      </c>
      <c r="M145" s="781"/>
      <c r="N145" s="781"/>
      <c r="O145" s="781"/>
      <c r="P145" s="781"/>
      <c r="Q145" s="781"/>
      <c r="R145" s="781"/>
      <c r="S145" s="781"/>
      <c r="T145" s="781"/>
      <c r="U145" s="778">
        <f t="shared" si="35"/>
        <v>0</v>
      </c>
      <c r="V145" s="778">
        <f t="shared" si="35"/>
        <v>0</v>
      </c>
      <c r="W145" s="779">
        <f>IF(Таблица2001!$J$10=0,0,(I145*1000/Таблица2001!$J$10))</f>
        <v>0</v>
      </c>
      <c r="X145" s="779">
        <f>IF(Таблица2001!$K$10=0,0,(J145*1000/Таблица2001!$K$10))</f>
        <v>0</v>
      </c>
      <c r="Y145" s="779">
        <f>IF(Таблица2001!$J$10=0,0,(M145*1000/Таблица2001!$J$10))</f>
        <v>0</v>
      </c>
      <c r="Z145" s="779">
        <f>IF(Таблица2001!$K$10=0,0,(Q145*1000/Таблица2001!$K$10))</f>
        <v>0</v>
      </c>
      <c r="AA145" s="779">
        <f>IF(Таблица2001!$J$10=0,0,(U145*1000/Таблица2001!$J$10))</f>
        <v>0</v>
      </c>
      <c r="AB145" s="779">
        <f>IF(Таблица2001!$K$10=0,0,(V145*1000/Таблица2001!$K$10))</f>
        <v>0</v>
      </c>
      <c r="AC145" s="779">
        <f t="shared" si="50"/>
        <v>0</v>
      </c>
    </row>
    <row r="146" spans="1:29" s="41" customFormat="1" x14ac:dyDescent="0.15">
      <c r="A146" s="337" t="s">
        <v>663</v>
      </c>
      <c r="B146" s="506" t="s">
        <v>263</v>
      </c>
      <c r="C146" s="357" t="s">
        <v>117</v>
      </c>
      <c r="D146" s="780" t="s">
        <v>530</v>
      </c>
      <c r="E146" s="783"/>
      <c r="F146" s="783"/>
      <c r="G146" s="781">
        <f>G147+G149+G150+G151+G152</f>
        <v>0</v>
      </c>
      <c r="H146" s="781">
        <f>H147+H149+H150+H151+H152</f>
        <v>0</v>
      </c>
      <c r="I146" s="781">
        <f>I147+I149+I150+I151+I152</f>
        <v>0</v>
      </c>
      <c r="J146" s="781">
        <f>J147+J149+J150+J151+J152</f>
        <v>0</v>
      </c>
      <c r="K146" s="778">
        <f t="shared" si="33"/>
        <v>0</v>
      </c>
      <c r="L146" s="778">
        <f t="shared" si="34"/>
        <v>0</v>
      </c>
      <c r="M146" s="781">
        <f t="shared" ref="M146:T146" si="52">M147+M149+M150+M151+M152</f>
        <v>0</v>
      </c>
      <c r="N146" s="781">
        <f t="shared" si="52"/>
        <v>0</v>
      </c>
      <c r="O146" s="781">
        <f t="shared" si="52"/>
        <v>0</v>
      </c>
      <c r="P146" s="781">
        <f t="shared" si="52"/>
        <v>0</v>
      </c>
      <c r="Q146" s="781">
        <f t="shared" si="52"/>
        <v>0</v>
      </c>
      <c r="R146" s="781">
        <f t="shared" si="52"/>
        <v>0</v>
      </c>
      <c r="S146" s="781">
        <f t="shared" si="52"/>
        <v>0</v>
      </c>
      <c r="T146" s="781">
        <f t="shared" si="52"/>
        <v>0</v>
      </c>
      <c r="U146" s="778">
        <f t="shared" si="35"/>
        <v>0</v>
      </c>
      <c r="V146" s="778">
        <f t="shared" si="35"/>
        <v>0</v>
      </c>
      <c r="W146" s="779">
        <f>IF(Таблица2001!$J$10=0,0,(I146*1000/Таблица2001!$J$10))</f>
        <v>0</v>
      </c>
      <c r="X146" s="779">
        <f>IF(Таблица2001!$K$10=0,0,(J146*1000/Таблица2001!$K$10))</f>
        <v>0</v>
      </c>
      <c r="Y146" s="779">
        <f>IF(Таблица2001!$J$10=0,0,(M146*1000/Таблица2001!$J$10))</f>
        <v>0</v>
      </c>
      <c r="Z146" s="779">
        <f>IF(Таблица2001!$K$10=0,0,(Q146*1000/Таблица2001!$K$10))</f>
        <v>0</v>
      </c>
      <c r="AA146" s="779">
        <f>IF(Таблица2001!$J$10=0,0,(U146*1000/Таблица2001!$J$10))</f>
        <v>0</v>
      </c>
      <c r="AB146" s="779">
        <f>IF(Таблица2001!$K$10=0,0,(V146*1000/Таблица2001!$K$10))</f>
        <v>0</v>
      </c>
      <c r="AC146" s="779">
        <f t="shared" si="50"/>
        <v>0</v>
      </c>
    </row>
    <row r="147" spans="1:29" s="41" customFormat="1" x14ac:dyDescent="0.15">
      <c r="A147" s="337" t="s">
        <v>579</v>
      </c>
      <c r="B147" s="506" t="s">
        <v>377</v>
      </c>
      <c r="C147" s="349" t="s">
        <v>661</v>
      </c>
      <c r="D147" s="780" t="s">
        <v>112</v>
      </c>
      <c r="E147" s="783"/>
      <c r="F147" s="783"/>
      <c r="G147" s="781"/>
      <c r="H147" s="781"/>
      <c r="I147" s="781"/>
      <c r="J147" s="781"/>
      <c r="K147" s="778">
        <f t="shared" si="33"/>
        <v>0</v>
      </c>
      <c r="L147" s="778">
        <f t="shared" si="34"/>
        <v>0</v>
      </c>
      <c r="M147" s="781"/>
      <c r="N147" s="781">
        <f>M147-M148</f>
        <v>0</v>
      </c>
      <c r="O147" s="781"/>
      <c r="P147" s="781"/>
      <c r="Q147" s="781"/>
      <c r="R147" s="781">
        <f>Q147-Q148</f>
        <v>0</v>
      </c>
      <c r="S147" s="781"/>
      <c r="T147" s="781"/>
      <c r="U147" s="778">
        <f t="shared" si="35"/>
        <v>0</v>
      </c>
      <c r="V147" s="778">
        <f t="shared" si="35"/>
        <v>0</v>
      </c>
      <c r="W147" s="779">
        <f>IF(Таблица2001!$J$10=0,0,(I147*1000/Таблица2001!$J$10))</f>
        <v>0</v>
      </c>
      <c r="X147" s="779">
        <f>IF(Таблица2001!$K$10=0,0,(J147*1000/Таблица2001!$K$10))</f>
        <v>0</v>
      </c>
      <c r="Y147" s="779">
        <f>IF(Таблица2001!$J$10=0,0,(M147*1000/Таблица2001!$J$10))</f>
        <v>0</v>
      </c>
      <c r="Z147" s="779">
        <f>IF(Таблица2001!$K$10=0,0,(Q147*1000/Таблица2001!$K$10))</f>
        <v>0</v>
      </c>
      <c r="AA147" s="779">
        <f>IF(Таблица2001!$J$10=0,0,(U147*1000/Таблица2001!$J$10))</f>
        <v>0</v>
      </c>
      <c r="AB147" s="779">
        <f>IF(Таблица2001!$K$10=0,0,(V147*1000/Таблица2001!$K$10))</f>
        <v>0</v>
      </c>
      <c r="AC147" s="779">
        <f t="shared" si="50"/>
        <v>0</v>
      </c>
    </row>
    <row r="148" spans="1:29" s="41" customFormat="1" x14ac:dyDescent="0.15">
      <c r="A148" s="337" t="s">
        <v>580</v>
      </c>
      <c r="B148" s="506" t="s">
        <v>581</v>
      </c>
      <c r="C148" s="349" t="s">
        <v>828</v>
      </c>
      <c r="D148" s="780" t="s">
        <v>582</v>
      </c>
      <c r="E148" s="783"/>
      <c r="F148" s="783"/>
      <c r="G148" s="781">
        <f>0</f>
        <v>0</v>
      </c>
      <c r="H148" s="781">
        <f>0</f>
        <v>0</v>
      </c>
      <c r="I148" s="781">
        <f>M148</f>
        <v>0</v>
      </c>
      <c r="J148" s="781">
        <f>Q148</f>
        <v>0</v>
      </c>
      <c r="K148" s="778">
        <f>0</f>
        <v>0</v>
      </c>
      <c r="L148" s="778">
        <f>0</f>
        <v>0</v>
      </c>
      <c r="M148" s="781"/>
      <c r="N148" s="778">
        <f>0</f>
        <v>0</v>
      </c>
      <c r="O148" s="781"/>
      <c r="P148" s="781"/>
      <c r="Q148" s="781"/>
      <c r="R148" s="778">
        <f>0</f>
        <v>0</v>
      </c>
      <c r="S148" s="778">
        <f>0</f>
        <v>0</v>
      </c>
      <c r="T148" s="778">
        <f>0</f>
        <v>0</v>
      </c>
      <c r="U148" s="778">
        <f t="shared" ref="U148:V211" si="53">K148-S148</f>
        <v>0</v>
      </c>
      <c r="V148" s="778">
        <f t="shared" si="53"/>
        <v>0</v>
      </c>
      <c r="W148" s="779">
        <f>IF(Таблица2001!$J$10=0,0,(I148*1000/Таблица2001!$J$10))</f>
        <v>0</v>
      </c>
      <c r="X148" s="779">
        <f>IF(Таблица2001!$K$10=0,0,(J148*1000/Таблица2001!$K$10))</f>
        <v>0</v>
      </c>
      <c r="Y148" s="779">
        <f>IF(Таблица2001!$J$10=0,0,(M148*1000/Таблица2001!$J$10))</f>
        <v>0</v>
      </c>
      <c r="Z148" s="779">
        <f>IF(Таблица2001!$K$10=0,0,(Q148*1000/Таблица2001!$K$10))</f>
        <v>0</v>
      </c>
      <c r="AA148" s="779">
        <f>IF(Таблица2001!$J$10=0,0,(U148*1000/Таблица2001!$J$10))</f>
        <v>0</v>
      </c>
      <c r="AB148" s="779">
        <f>IF(Таблица2001!$K$10=0,0,(V148*1000/Таблица2001!$K$10))</f>
        <v>0</v>
      </c>
      <c r="AC148" s="779">
        <f t="shared" si="50"/>
        <v>0</v>
      </c>
    </row>
    <row r="149" spans="1:29" s="41" customFormat="1" x14ac:dyDescent="0.15">
      <c r="A149" s="337" t="s">
        <v>583</v>
      </c>
      <c r="B149" s="506" t="s">
        <v>378</v>
      </c>
      <c r="C149" s="349" t="s">
        <v>830</v>
      </c>
      <c r="D149" s="780" t="s">
        <v>113</v>
      </c>
      <c r="E149" s="783"/>
      <c r="F149" s="783"/>
      <c r="G149" s="781">
        <f>0</f>
        <v>0</v>
      </c>
      <c r="H149" s="781">
        <f>0</f>
        <v>0</v>
      </c>
      <c r="I149" s="781">
        <f>M149</f>
        <v>0</v>
      </c>
      <c r="J149" s="781">
        <f>Q149</f>
        <v>0</v>
      </c>
      <c r="K149" s="778">
        <f t="shared" ref="K149:K212" si="54">G149+N149</f>
        <v>0</v>
      </c>
      <c r="L149" s="778">
        <f t="shared" ref="L149:L212" si="55">H149+R149</f>
        <v>0</v>
      </c>
      <c r="M149" s="781"/>
      <c r="N149" s="781"/>
      <c r="O149" s="786">
        <f>0</f>
        <v>0</v>
      </c>
      <c r="P149" s="786">
        <f>0</f>
        <v>0</v>
      </c>
      <c r="Q149" s="781"/>
      <c r="R149" s="781"/>
      <c r="S149" s="781"/>
      <c r="T149" s="781"/>
      <c r="U149" s="778">
        <f t="shared" si="53"/>
        <v>0</v>
      </c>
      <c r="V149" s="778">
        <f t="shared" si="53"/>
        <v>0</v>
      </c>
      <c r="W149" s="779">
        <f>IF(Таблица2001!$J$10=0,0,(I149*1000/Таблица2001!$J$10))</f>
        <v>0</v>
      </c>
      <c r="X149" s="779">
        <f>IF(Таблица2001!$K$10=0,0,(J149*1000/Таблица2001!$K$10))</f>
        <v>0</v>
      </c>
      <c r="Y149" s="779">
        <f>IF(Таблица2001!$J$10=0,0,(M149*1000/Таблица2001!$J$10))</f>
        <v>0</v>
      </c>
      <c r="Z149" s="779">
        <f>IF(Таблица2001!$K$10=0,0,(Q149*1000/Таблица2001!$K$10))</f>
        <v>0</v>
      </c>
      <c r="AA149" s="779">
        <f>IF(Таблица2001!$J$10=0,0,(U149*1000/Таблица2001!$J$10))</f>
        <v>0</v>
      </c>
      <c r="AB149" s="779">
        <f>IF(Таблица2001!$K$10=0,0,(V149*1000/Таблица2001!$K$10))</f>
        <v>0</v>
      </c>
      <c r="AC149" s="779">
        <f t="shared" si="50"/>
        <v>0</v>
      </c>
    </row>
    <row r="150" spans="1:29" s="41" customFormat="1" x14ac:dyDescent="0.15">
      <c r="A150" s="337" t="s">
        <v>584</v>
      </c>
      <c r="B150" s="506" t="s">
        <v>379</v>
      </c>
      <c r="C150" s="349" t="s">
        <v>831</v>
      </c>
      <c r="D150" s="780" t="s">
        <v>114</v>
      </c>
      <c r="E150" s="783"/>
      <c r="F150" s="783"/>
      <c r="G150" s="781">
        <f>0</f>
        <v>0</v>
      </c>
      <c r="H150" s="781">
        <f>0</f>
        <v>0</v>
      </c>
      <c r="I150" s="781">
        <f>M150</f>
        <v>0</v>
      </c>
      <c r="J150" s="781">
        <f>Q150</f>
        <v>0</v>
      </c>
      <c r="K150" s="778">
        <f t="shared" si="54"/>
        <v>0</v>
      </c>
      <c r="L150" s="778">
        <f t="shared" si="55"/>
        <v>0</v>
      </c>
      <c r="M150" s="781"/>
      <c r="N150" s="781">
        <f>M150</f>
        <v>0</v>
      </c>
      <c r="O150" s="786">
        <f>0</f>
        <v>0</v>
      </c>
      <c r="P150" s="786">
        <f>0</f>
        <v>0</v>
      </c>
      <c r="Q150" s="781"/>
      <c r="R150" s="781"/>
      <c r="S150" s="781"/>
      <c r="T150" s="781"/>
      <c r="U150" s="778">
        <f t="shared" si="53"/>
        <v>0</v>
      </c>
      <c r="V150" s="778">
        <f t="shared" si="53"/>
        <v>0</v>
      </c>
      <c r="W150" s="779">
        <f>IF(Таблица2001!$J$10=0,0,(I150*1000/Таблица2001!$J$10))</f>
        <v>0</v>
      </c>
      <c r="X150" s="779">
        <f>IF(Таблица2001!$K$10=0,0,(J150*1000/Таблица2001!$K$10))</f>
        <v>0</v>
      </c>
      <c r="Y150" s="779">
        <f>IF(Таблица2001!$J$10=0,0,(M150*1000/Таблица2001!$J$10))</f>
        <v>0</v>
      </c>
      <c r="Z150" s="779">
        <f>IF(Таблица2001!$K$10=0,0,(Q150*1000/Таблица2001!$K$10))</f>
        <v>0</v>
      </c>
      <c r="AA150" s="779">
        <f>IF(Таблица2001!$J$10=0,0,(U150*1000/Таблица2001!$J$10))</f>
        <v>0</v>
      </c>
      <c r="AB150" s="779">
        <f>IF(Таблица2001!$K$10=0,0,(V150*1000/Таблица2001!$K$10))</f>
        <v>0</v>
      </c>
      <c r="AC150" s="779">
        <f t="shared" si="50"/>
        <v>0</v>
      </c>
    </row>
    <row r="151" spans="1:29" s="41" customFormat="1" x14ac:dyDescent="0.15">
      <c r="A151" s="337" t="s">
        <v>585</v>
      </c>
      <c r="B151" s="506" t="s">
        <v>380</v>
      </c>
      <c r="C151" s="349" t="s">
        <v>832</v>
      </c>
      <c r="D151" s="780" t="s">
        <v>115</v>
      </c>
      <c r="E151" s="783"/>
      <c r="F151" s="783"/>
      <c r="G151" s="781">
        <f>0</f>
        <v>0</v>
      </c>
      <c r="H151" s="781">
        <f>0</f>
        <v>0</v>
      </c>
      <c r="I151" s="781">
        <f>M151</f>
        <v>0</v>
      </c>
      <c r="J151" s="781">
        <f>Q151</f>
        <v>0</v>
      </c>
      <c r="K151" s="778">
        <f t="shared" si="54"/>
        <v>0</v>
      </c>
      <c r="L151" s="778">
        <f t="shared" si="55"/>
        <v>0</v>
      </c>
      <c r="M151" s="781"/>
      <c r="N151" s="781"/>
      <c r="O151" s="781"/>
      <c r="P151" s="781"/>
      <c r="Q151" s="781"/>
      <c r="R151" s="781"/>
      <c r="S151" s="781"/>
      <c r="T151" s="781"/>
      <c r="U151" s="778">
        <f t="shared" si="53"/>
        <v>0</v>
      </c>
      <c r="V151" s="778">
        <f t="shared" si="53"/>
        <v>0</v>
      </c>
      <c r="W151" s="779">
        <f>IF(Таблица2001!$J$10=0,0,(I151*1000/Таблица2001!$J$10))</f>
        <v>0</v>
      </c>
      <c r="X151" s="779">
        <f>IF(Таблица2001!$K$10=0,0,(J151*1000/Таблица2001!$K$10))</f>
        <v>0</v>
      </c>
      <c r="Y151" s="779">
        <f>IF(Таблица2001!$J$10=0,0,(M151*1000/Таблица2001!$J$10))</f>
        <v>0</v>
      </c>
      <c r="Z151" s="779">
        <f>IF(Таблица2001!$K$10=0,0,(Q151*1000/Таблица2001!$K$10))</f>
        <v>0</v>
      </c>
      <c r="AA151" s="779">
        <f>IF(Таблица2001!$J$10=0,0,(U151*1000/Таблица2001!$J$10))</f>
        <v>0</v>
      </c>
      <c r="AB151" s="779">
        <f>IF(Таблица2001!$K$10=0,0,(V151*1000/Таблица2001!$K$10))</f>
        <v>0</v>
      </c>
      <c r="AC151" s="779">
        <f t="shared" si="50"/>
        <v>0</v>
      </c>
    </row>
    <row r="152" spans="1:29" s="41" customFormat="1" x14ac:dyDescent="0.15">
      <c r="A152" s="337" t="s">
        <v>586</v>
      </c>
      <c r="B152" s="506" t="s">
        <v>461</v>
      </c>
      <c r="C152" s="349" t="s">
        <v>833</v>
      </c>
      <c r="D152" s="780" t="s">
        <v>451</v>
      </c>
      <c r="E152" s="783"/>
      <c r="F152" s="783"/>
      <c r="G152" s="781"/>
      <c r="H152" s="781"/>
      <c r="I152" s="781"/>
      <c r="J152" s="781"/>
      <c r="K152" s="778">
        <f t="shared" si="54"/>
        <v>0</v>
      </c>
      <c r="L152" s="778">
        <f t="shared" si="55"/>
        <v>0</v>
      </c>
      <c r="M152" s="781"/>
      <c r="N152" s="781"/>
      <c r="O152" s="781"/>
      <c r="P152" s="781"/>
      <c r="Q152" s="781"/>
      <c r="R152" s="781"/>
      <c r="S152" s="781"/>
      <c r="T152" s="781"/>
      <c r="U152" s="778">
        <f t="shared" si="53"/>
        <v>0</v>
      </c>
      <c r="V152" s="778">
        <f t="shared" si="53"/>
        <v>0</v>
      </c>
      <c r="W152" s="779">
        <f>IF(Таблица2001!$J$10=0,0,(I152*1000/Таблица2001!$J$10))</f>
        <v>0</v>
      </c>
      <c r="X152" s="779">
        <f>IF(Таблица2001!$K$10=0,0,(J152*1000/Таблица2001!$K$10))</f>
        <v>0</v>
      </c>
      <c r="Y152" s="779">
        <f>IF(Таблица2001!$J$10=0,0,(M152*1000/Таблица2001!$J$10))</f>
        <v>0</v>
      </c>
      <c r="Z152" s="779">
        <f>IF(Таблица2001!$K$10=0,0,(Q152*1000/Таблица2001!$K$10))</f>
        <v>0</v>
      </c>
      <c r="AA152" s="779">
        <f>IF(Таблица2001!$J$10=0,0,(U152*1000/Таблица2001!$J$10))</f>
        <v>0</v>
      </c>
      <c r="AB152" s="779">
        <f>IF(Таблица2001!$K$10=0,0,(V152*1000/Таблица2001!$K$10))</f>
        <v>0</v>
      </c>
      <c r="AC152" s="779">
        <f t="shared" si="50"/>
        <v>0</v>
      </c>
    </row>
    <row r="153" spans="1:29" s="41" customFormat="1" x14ac:dyDescent="0.15">
      <c r="A153" s="337" t="s">
        <v>587</v>
      </c>
      <c r="B153" s="506" t="s">
        <v>588</v>
      </c>
      <c r="C153" s="349" t="s">
        <v>829</v>
      </c>
      <c r="D153" s="780" t="s">
        <v>589</v>
      </c>
      <c r="E153" s="783"/>
      <c r="F153" s="783"/>
      <c r="G153" s="781"/>
      <c r="H153" s="781"/>
      <c r="I153" s="781"/>
      <c r="J153" s="781"/>
      <c r="K153" s="778">
        <f t="shared" si="54"/>
        <v>0</v>
      </c>
      <c r="L153" s="778">
        <f t="shared" si="55"/>
        <v>0</v>
      </c>
      <c r="M153" s="781"/>
      <c r="N153" s="781"/>
      <c r="O153" s="781"/>
      <c r="P153" s="781"/>
      <c r="Q153" s="781"/>
      <c r="R153" s="781"/>
      <c r="S153" s="781"/>
      <c r="T153" s="781"/>
      <c r="U153" s="778">
        <f t="shared" si="53"/>
        <v>0</v>
      </c>
      <c r="V153" s="778">
        <f t="shared" si="53"/>
        <v>0</v>
      </c>
      <c r="W153" s="779">
        <f>IF(Таблица2001!$J$10=0,0,(I153*1000/Таблица2001!$J$10))</f>
        <v>0</v>
      </c>
      <c r="X153" s="779">
        <f>IF(Таблица2001!$K$10=0,0,(J153*1000/Таблица2001!$K$10))</f>
        <v>0</v>
      </c>
      <c r="Y153" s="779">
        <f>IF(Таблица2001!$J$10=0,0,(M153*1000/Таблица2001!$J$10))</f>
        <v>0</v>
      </c>
      <c r="Z153" s="779">
        <f>IF(Таблица2001!$K$10=0,0,(Q153*1000/Таблица2001!$K$10))</f>
        <v>0</v>
      </c>
      <c r="AA153" s="779">
        <f>IF(Таблица2001!$J$10=0,0,(U153*1000/Таблица2001!$J$10))</f>
        <v>0</v>
      </c>
      <c r="AB153" s="779">
        <f>IF(Таблица2001!$K$10=0,0,(V153*1000/Таблица2001!$K$10))</f>
        <v>0</v>
      </c>
      <c r="AC153" s="779">
        <f t="shared" si="50"/>
        <v>0</v>
      </c>
    </row>
    <row r="154" spans="1:29" s="41" customFormat="1" x14ac:dyDescent="0.15">
      <c r="A154" s="337" t="s">
        <v>707</v>
      </c>
      <c r="B154" s="506" t="s">
        <v>264</v>
      </c>
      <c r="C154" s="357" t="s">
        <v>118</v>
      </c>
      <c r="D154" s="780" t="s">
        <v>640</v>
      </c>
      <c r="E154" s="781">
        <f t="shared" ref="E154:J154" si="56">E155+E156+E157+E158+E159</f>
        <v>0</v>
      </c>
      <c r="F154" s="781">
        <f t="shared" si="56"/>
        <v>0</v>
      </c>
      <c r="G154" s="781">
        <f t="shared" si="56"/>
        <v>0</v>
      </c>
      <c r="H154" s="781">
        <f t="shared" si="56"/>
        <v>0</v>
      </c>
      <c r="I154" s="781">
        <f t="shared" si="56"/>
        <v>0</v>
      </c>
      <c r="J154" s="781">
        <f t="shared" si="56"/>
        <v>0</v>
      </c>
      <c r="K154" s="778">
        <f t="shared" si="54"/>
        <v>0</v>
      </c>
      <c r="L154" s="778">
        <f t="shared" si="55"/>
        <v>0</v>
      </c>
      <c r="M154" s="781">
        <f t="shared" ref="M154:T154" si="57">M155+M156+M157+M158+M159</f>
        <v>0</v>
      </c>
      <c r="N154" s="781">
        <f t="shared" si="57"/>
        <v>0</v>
      </c>
      <c r="O154" s="781">
        <f t="shared" si="57"/>
        <v>0</v>
      </c>
      <c r="P154" s="781">
        <f t="shared" si="57"/>
        <v>0</v>
      </c>
      <c r="Q154" s="781">
        <f t="shared" si="57"/>
        <v>0</v>
      </c>
      <c r="R154" s="781">
        <f t="shared" si="57"/>
        <v>0</v>
      </c>
      <c r="S154" s="781">
        <f t="shared" si="57"/>
        <v>0</v>
      </c>
      <c r="T154" s="781">
        <f t="shared" si="57"/>
        <v>0</v>
      </c>
      <c r="U154" s="778">
        <f t="shared" si="53"/>
        <v>0</v>
      </c>
      <c r="V154" s="778">
        <f t="shared" si="53"/>
        <v>0</v>
      </c>
      <c r="W154" s="779">
        <f>IF(Таблица2001!$J$10=0,0,(I154*1000/Таблица2001!$J$10))</f>
        <v>0</v>
      </c>
      <c r="X154" s="779">
        <f>IF(Таблица2001!$K$10=0,0,(J154*1000/Таблица2001!$K$10))</f>
        <v>0</v>
      </c>
      <c r="Y154" s="779">
        <f>IF(Таблица2001!$J$10=0,0,(M154*1000/Таблица2001!$J$10))</f>
        <v>0</v>
      </c>
      <c r="Z154" s="779">
        <f>IF(Таблица2001!$K$10=0,0,(Q154*1000/Таблица2001!$K$10))</f>
        <v>0</v>
      </c>
      <c r="AA154" s="779">
        <f>IF(Таблица2001!$J$10=0,0,(U154*1000/Таблица2001!$J$10))</f>
        <v>0</v>
      </c>
      <c r="AB154" s="779">
        <f>IF(Таблица2001!$K$10=0,0,(V154*1000/Таблица2001!$K$10))</f>
        <v>0</v>
      </c>
      <c r="AC154" s="779">
        <f t="shared" si="50"/>
        <v>0</v>
      </c>
    </row>
    <row r="155" spans="1:29" s="41" customFormat="1" x14ac:dyDescent="0.15">
      <c r="A155" s="337" t="s">
        <v>899</v>
      </c>
      <c r="B155" s="506" t="s">
        <v>1018</v>
      </c>
      <c r="C155" s="357" t="s">
        <v>1022</v>
      </c>
      <c r="D155" s="780" t="s">
        <v>900</v>
      </c>
      <c r="E155" s="783"/>
      <c r="F155" s="783"/>
      <c r="G155" s="781">
        <f>0</f>
        <v>0</v>
      </c>
      <c r="H155" s="781">
        <f>0</f>
        <v>0</v>
      </c>
      <c r="I155" s="781">
        <f>M155</f>
        <v>0</v>
      </c>
      <c r="J155" s="781">
        <f>Q155</f>
        <v>0</v>
      </c>
      <c r="K155" s="778">
        <f t="shared" si="54"/>
        <v>0</v>
      </c>
      <c r="L155" s="778">
        <f t="shared" si="55"/>
        <v>0</v>
      </c>
      <c r="M155" s="781"/>
      <c r="N155" s="781"/>
      <c r="O155" s="778">
        <f>0</f>
        <v>0</v>
      </c>
      <c r="P155" s="778">
        <f>0</f>
        <v>0</v>
      </c>
      <c r="Q155" s="781"/>
      <c r="R155" s="781"/>
      <c r="S155" s="781"/>
      <c r="T155" s="781"/>
      <c r="U155" s="778">
        <f t="shared" si="53"/>
        <v>0</v>
      </c>
      <c r="V155" s="778">
        <f t="shared" si="53"/>
        <v>0</v>
      </c>
      <c r="W155" s="779">
        <f>IF(Таблица2001!$J$10=0,0,(I155*1000/Таблица2001!$J$10))</f>
        <v>0</v>
      </c>
      <c r="X155" s="779">
        <f>IF(Таблица2001!$K$10=0,0,(J155*1000/Таблица2001!$K$10))</f>
        <v>0</v>
      </c>
      <c r="Y155" s="779">
        <f>IF(Таблица2001!$J$10=0,0,(M155*1000/Таблица2001!$J$10))</f>
        <v>0</v>
      </c>
      <c r="Z155" s="779">
        <f>IF(Таблица2001!$K$10=0,0,(Q155*1000/Таблица2001!$K$10))</f>
        <v>0</v>
      </c>
      <c r="AA155" s="779">
        <f>IF(Таблица2001!$J$10=0,0,(U155*1000/Таблица2001!$J$10))</f>
        <v>0</v>
      </c>
      <c r="AB155" s="779">
        <f>IF(Таблица2001!$K$10=0,0,(V155*1000/Таблица2001!$K$10))</f>
        <v>0</v>
      </c>
      <c r="AC155" s="779">
        <f t="shared" si="50"/>
        <v>0</v>
      </c>
    </row>
    <row r="156" spans="1:29" s="41" customFormat="1" x14ac:dyDescent="0.15">
      <c r="A156" s="337" t="s">
        <v>901</v>
      </c>
      <c r="B156" s="506" t="s">
        <v>1019</v>
      </c>
      <c r="C156" s="357" t="s">
        <v>1023</v>
      </c>
      <c r="D156" s="780" t="s">
        <v>531</v>
      </c>
      <c r="E156" s="783"/>
      <c r="F156" s="783"/>
      <c r="G156" s="781">
        <f>0</f>
        <v>0</v>
      </c>
      <c r="H156" s="781">
        <f>0</f>
        <v>0</v>
      </c>
      <c r="I156" s="781">
        <f>M156</f>
        <v>0</v>
      </c>
      <c r="J156" s="781">
        <f>Q156</f>
        <v>0</v>
      </c>
      <c r="K156" s="778">
        <f t="shared" si="54"/>
        <v>0</v>
      </c>
      <c r="L156" s="778">
        <f t="shared" si="55"/>
        <v>0</v>
      </c>
      <c r="M156" s="781"/>
      <c r="N156" s="781"/>
      <c r="O156" s="778">
        <f>0</f>
        <v>0</v>
      </c>
      <c r="P156" s="778">
        <f>0</f>
        <v>0</v>
      </c>
      <c r="Q156" s="781"/>
      <c r="R156" s="781"/>
      <c r="S156" s="781"/>
      <c r="T156" s="781"/>
      <c r="U156" s="778">
        <f t="shared" si="53"/>
        <v>0</v>
      </c>
      <c r="V156" s="778">
        <f t="shared" si="53"/>
        <v>0</v>
      </c>
      <c r="W156" s="779">
        <f>IF(Таблица2001!$J$10=0,0,(I156*1000/Таблица2001!$J$10))</f>
        <v>0</v>
      </c>
      <c r="X156" s="779">
        <f>IF(Таблица2001!$K$10=0,0,(J156*1000/Таблица2001!$K$10))</f>
        <v>0</v>
      </c>
      <c r="Y156" s="779">
        <f>IF(Таблица2001!$J$10=0,0,(M156*1000/Таблица2001!$J$10))</f>
        <v>0</v>
      </c>
      <c r="Z156" s="779">
        <f>IF(Таблица2001!$K$10=0,0,(Q156*1000/Таблица2001!$K$10))</f>
        <v>0</v>
      </c>
      <c r="AA156" s="779">
        <f>IF(Таблица2001!$J$10=0,0,(U156*1000/Таблица2001!$J$10))</f>
        <v>0</v>
      </c>
      <c r="AB156" s="779">
        <f>IF(Таблица2001!$K$10=0,0,(V156*1000/Таблица2001!$K$10))</f>
        <v>0</v>
      </c>
      <c r="AC156" s="779">
        <f t="shared" si="50"/>
        <v>0</v>
      </c>
    </row>
    <row r="157" spans="1:29" s="41" customFormat="1" x14ac:dyDescent="0.15">
      <c r="A157" s="337" t="s">
        <v>708</v>
      </c>
      <c r="B157" s="506" t="s">
        <v>1020</v>
      </c>
      <c r="C157" s="357" t="s">
        <v>1024</v>
      </c>
      <c r="D157" s="780" t="s">
        <v>532</v>
      </c>
      <c r="E157" s="783"/>
      <c r="F157" s="783"/>
      <c r="G157" s="781">
        <f>0</f>
        <v>0</v>
      </c>
      <c r="H157" s="781">
        <f>0</f>
        <v>0</v>
      </c>
      <c r="I157" s="781">
        <f>M157</f>
        <v>0</v>
      </c>
      <c r="J157" s="781">
        <f>Q157</f>
        <v>0</v>
      </c>
      <c r="K157" s="778">
        <f t="shared" si="54"/>
        <v>0</v>
      </c>
      <c r="L157" s="778">
        <f t="shared" si="55"/>
        <v>0</v>
      </c>
      <c r="M157" s="781"/>
      <c r="N157" s="781"/>
      <c r="O157" s="778">
        <f>0</f>
        <v>0</v>
      </c>
      <c r="P157" s="778">
        <f>0</f>
        <v>0</v>
      </c>
      <c r="Q157" s="781"/>
      <c r="R157" s="781"/>
      <c r="S157" s="781"/>
      <c r="T157" s="781"/>
      <c r="U157" s="778">
        <f t="shared" si="53"/>
        <v>0</v>
      </c>
      <c r="V157" s="778">
        <f t="shared" si="53"/>
        <v>0</v>
      </c>
      <c r="W157" s="779">
        <f>IF(Таблица2001!$J$10=0,0,(I157*1000/Таблица2001!$J$10))</f>
        <v>0</v>
      </c>
      <c r="X157" s="779">
        <f>IF(Таблица2001!$K$10=0,0,(J157*1000/Таблица2001!$K$10))</f>
        <v>0</v>
      </c>
      <c r="Y157" s="779">
        <f>IF(Таблица2001!$J$10=0,0,(M157*1000/Таблица2001!$J$10))</f>
        <v>0</v>
      </c>
      <c r="Z157" s="779">
        <f>IF(Таблица2001!$K$10=0,0,(Q157*1000/Таблица2001!$K$10))</f>
        <v>0</v>
      </c>
      <c r="AA157" s="779">
        <f>IF(Таблица2001!$J$10=0,0,(U157*1000/Таблица2001!$J$10))</f>
        <v>0</v>
      </c>
      <c r="AB157" s="779">
        <f>IF(Таблица2001!$K$10=0,0,(V157*1000/Таблица2001!$K$10))</f>
        <v>0</v>
      </c>
      <c r="AC157" s="779">
        <f t="shared" si="50"/>
        <v>0</v>
      </c>
    </row>
    <row r="158" spans="1:29" s="64" customFormat="1" x14ac:dyDescent="0.15">
      <c r="A158" s="337" t="s">
        <v>709</v>
      </c>
      <c r="B158" s="506" t="s">
        <v>1021</v>
      </c>
      <c r="C158" s="357" t="s">
        <v>1025</v>
      </c>
      <c r="D158" s="780" t="s">
        <v>375</v>
      </c>
      <c r="E158" s="783"/>
      <c r="F158" s="783"/>
      <c r="G158" s="781"/>
      <c r="H158" s="781"/>
      <c r="I158" s="781"/>
      <c r="J158" s="781"/>
      <c r="K158" s="778">
        <f t="shared" si="54"/>
        <v>0</v>
      </c>
      <c r="L158" s="778">
        <f t="shared" si="55"/>
        <v>0</v>
      </c>
      <c r="M158" s="781"/>
      <c r="N158" s="781"/>
      <c r="O158" s="781"/>
      <c r="P158" s="781"/>
      <c r="Q158" s="781"/>
      <c r="R158" s="781"/>
      <c r="S158" s="781"/>
      <c r="T158" s="781"/>
      <c r="U158" s="778">
        <f t="shared" si="53"/>
        <v>0</v>
      </c>
      <c r="V158" s="778">
        <f t="shared" si="53"/>
        <v>0</v>
      </c>
      <c r="W158" s="779">
        <f>IF(Таблица2001!$J$10=0,0,(I158*1000/Таблица2001!$J$10))</f>
        <v>0</v>
      </c>
      <c r="X158" s="779">
        <f>IF(Таблица2001!$K$10=0,0,(J158*1000/Таблица2001!$K$10))</f>
        <v>0</v>
      </c>
      <c r="Y158" s="779">
        <f>IF(Таблица2001!$J$10=0,0,(M158*1000/Таблица2001!$J$10))</f>
        <v>0</v>
      </c>
      <c r="Z158" s="779">
        <f>IF(Таблица2001!$K$10=0,0,(Q158*1000/Таблица2001!$K$10))</f>
        <v>0</v>
      </c>
      <c r="AA158" s="779">
        <f>IF(Таблица2001!$J$10=0,0,(U158*1000/Таблица2001!$J$10))</f>
        <v>0</v>
      </c>
      <c r="AB158" s="779">
        <f>IF(Таблица2001!$K$10=0,0,(V158*1000/Таблица2001!$K$10))</f>
        <v>0</v>
      </c>
      <c r="AC158" s="779">
        <f t="shared" si="50"/>
        <v>0</v>
      </c>
    </row>
    <row r="159" spans="1:29" s="41" customFormat="1" x14ac:dyDescent="0.15">
      <c r="A159" s="337" t="s">
        <v>1470</v>
      </c>
      <c r="B159" s="506" t="s">
        <v>1471</v>
      </c>
      <c r="C159" s="357" t="s">
        <v>1472</v>
      </c>
      <c r="D159" s="780"/>
      <c r="E159" s="783"/>
      <c r="F159" s="783"/>
      <c r="G159" s="781"/>
      <c r="H159" s="781"/>
      <c r="I159" s="781"/>
      <c r="J159" s="781"/>
      <c r="K159" s="778">
        <f t="shared" si="54"/>
        <v>0</v>
      </c>
      <c r="L159" s="778">
        <f t="shared" si="55"/>
        <v>0</v>
      </c>
      <c r="M159" s="781"/>
      <c r="N159" s="781"/>
      <c r="O159" s="781"/>
      <c r="P159" s="781"/>
      <c r="Q159" s="781"/>
      <c r="R159" s="781"/>
      <c r="S159" s="781"/>
      <c r="T159" s="781"/>
      <c r="U159" s="778">
        <f t="shared" si="53"/>
        <v>0</v>
      </c>
      <c r="V159" s="778">
        <f t="shared" si="53"/>
        <v>0</v>
      </c>
      <c r="W159" s="779">
        <f>IF(Таблица2001!$J$10=0,0,(I159*1000/Таблица2001!$J$10))</f>
        <v>0</v>
      </c>
      <c r="X159" s="779">
        <f>IF(Таблица2001!$K$10=0,0,(J159*1000/Таблица2001!$K$10))</f>
        <v>0</v>
      </c>
      <c r="Y159" s="779">
        <f>IF(Таблица2001!$J$10=0,0,(M159*1000/Таблица2001!$J$10))</f>
        <v>0</v>
      </c>
      <c r="Z159" s="779">
        <f>IF(Таблица2001!$K$10=0,0,(Q159*1000/Таблица2001!$K$10))</f>
        <v>0</v>
      </c>
      <c r="AA159" s="779">
        <f>IF(Таблица2001!$J$10=0,0,(U159*1000/Таблица2001!$J$10))</f>
        <v>0</v>
      </c>
      <c r="AB159" s="779">
        <f>IF(Таблица2001!$K$10=0,0,(V159*1000/Таблица2001!$K$10))</f>
        <v>0</v>
      </c>
      <c r="AC159" s="779">
        <f t="shared" si="50"/>
        <v>0</v>
      </c>
    </row>
    <row r="160" spans="1:29" s="41" customFormat="1" x14ac:dyDescent="0.15">
      <c r="A160" s="337" t="s">
        <v>659</v>
      </c>
      <c r="B160" s="506" t="s">
        <v>265</v>
      </c>
      <c r="C160" s="357" t="s">
        <v>119</v>
      </c>
      <c r="D160" s="780" t="s">
        <v>116</v>
      </c>
      <c r="E160" s="781">
        <f t="shared" ref="E160:J160" si="58">E161+E162+E163+E164+E165+E166+E167</f>
        <v>0</v>
      </c>
      <c r="F160" s="781">
        <f t="shared" si="58"/>
        <v>0</v>
      </c>
      <c r="G160" s="781">
        <f t="shared" si="58"/>
        <v>0</v>
      </c>
      <c r="H160" s="781">
        <f t="shared" si="58"/>
        <v>0</v>
      </c>
      <c r="I160" s="781">
        <f t="shared" si="58"/>
        <v>0</v>
      </c>
      <c r="J160" s="781">
        <f t="shared" si="58"/>
        <v>0</v>
      </c>
      <c r="K160" s="778">
        <f t="shared" si="54"/>
        <v>0</v>
      </c>
      <c r="L160" s="778">
        <f t="shared" si="55"/>
        <v>0</v>
      </c>
      <c r="M160" s="781">
        <f t="shared" ref="M160:T160" si="59">M161+M162+M163+M164+M165+M166+M167</f>
        <v>0</v>
      </c>
      <c r="N160" s="781">
        <f t="shared" si="59"/>
        <v>0</v>
      </c>
      <c r="O160" s="781">
        <f t="shared" si="59"/>
        <v>0</v>
      </c>
      <c r="P160" s="781">
        <f t="shared" si="59"/>
        <v>0</v>
      </c>
      <c r="Q160" s="781">
        <f t="shared" si="59"/>
        <v>0</v>
      </c>
      <c r="R160" s="781">
        <f t="shared" si="59"/>
        <v>0</v>
      </c>
      <c r="S160" s="781">
        <f t="shared" si="59"/>
        <v>0</v>
      </c>
      <c r="T160" s="781">
        <f t="shared" si="59"/>
        <v>0</v>
      </c>
      <c r="U160" s="778">
        <f t="shared" si="53"/>
        <v>0</v>
      </c>
      <c r="V160" s="778">
        <f t="shared" si="53"/>
        <v>0</v>
      </c>
      <c r="W160" s="779">
        <f>IF(Таблица2001!$J$10=0,0,(I160*1000/Таблица2001!$J$10))</f>
        <v>0</v>
      </c>
      <c r="X160" s="779">
        <f>IF(Таблица2001!$K$10=0,0,(J160*1000/Таблица2001!$K$10))</f>
        <v>0</v>
      </c>
      <c r="Y160" s="779">
        <f>IF(Таблица2001!$J$10=0,0,(M160*1000/Таблица2001!$J$10))</f>
        <v>0</v>
      </c>
      <c r="Z160" s="779">
        <f>IF(Таблица2001!$K$10=0,0,(Q160*1000/Таблица2001!$K$10))</f>
        <v>0</v>
      </c>
      <c r="AA160" s="779">
        <f>IF(Таблица2001!$J$10=0,0,(U160*1000/Таблица2001!$J$10))</f>
        <v>0</v>
      </c>
      <c r="AB160" s="779">
        <f>IF(Таблица2001!$K$10=0,0,(V160*1000/Таблица2001!$K$10))</f>
        <v>0</v>
      </c>
      <c r="AC160" s="779">
        <f t="shared" si="50"/>
        <v>0</v>
      </c>
    </row>
    <row r="161" spans="1:29" s="41" customFormat="1" x14ac:dyDescent="0.15">
      <c r="A161" s="337" t="s">
        <v>710</v>
      </c>
      <c r="B161" s="506" t="s">
        <v>462</v>
      </c>
      <c r="C161" s="357" t="s">
        <v>452</v>
      </c>
      <c r="D161" s="780" t="s">
        <v>191</v>
      </c>
      <c r="E161" s="783"/>
      <c r="F161" s="783"/>
      <c r="G161" s="781">
        <f>0</f>
        <v>0</v>
      </c>
      <c r="H161" s="781">
        <f>0</f>
        <v>0</v>
      </c>
      <c r="I161" s="781">
        <f>M161</f>
        <v>0</v>
      </c>
      <c r="J161" s="781">
        <f>Q161</f>
        <v>0</v>
      </c>
      <c r="K161" s="778">
        <f t="shared" si="54"/>
        <v>0</v>
      </c>
      <c r="L161" s="778">
        <f t="shared" si="55"/>
        <v>0</v>
      </c>
      <c r="M161" s="781"/>
      <c r="N161" s="781"/>
      <c r="O161" s="778">
        <f>0</f>
        <v>0</v>
      </c>
      <c r="P161" s="778">
        <f>0</f>
        <v>0</v>
      </c>
      <c r="Q161" s="781"/>
      <c r="R161" s="781"/>
      <c r="S161" s="781"/>
      <c r="T161" s="781"/>
      <c r="U161" s="778">
        <f t="shared" si="53"/>
        <v>0</v>
      </c>
      <c r="V161" s="778">
        <f t="shared" si="53"/>
        <v>0</v>
      </c>
      <c r="W161" s="779">
        <f>IF(Таблица2001!$J$10=0,0,(I161*1000/Таблица2001!$J$10))</f>
        <v>0</v>
      </c>
      <c r="X161" s="779">
        <f>IF(Таблица2001!$K$10=0,0,(J161*1000/Таблица2001!$K$10))</f>
        <v>0</v>
      </c>
      <c r="Y161" s="779">
        <f>IF(Таблица2001!$J$10=0,0,(M161*1000/Таблица2001!$J$10))</f>
        <v>0</v>
      </c>
      <c r="Z161" s="779">
        <f>IF(Таблица2001!$K$10=0,0,(Q161*1000/Таблица2001!$K$10))</f>
        <v>0</v>
      </c>
      <c r="AA161" s="779">
        <f>IF(Таблица2001!$J$10=0,0,(U161*1000/Таблица2001!$J$10))</f>
        <v>0</v>
      </c>
      <c r="AB161" s="779">
        <f>IF(Таблица2001!$K$10=0,0,(V161*1000/Таблица2001!$K$10))</f>
        <v>0</v>
      </c>
      <c r="AC161" s="779">
        <f t="shared" si="50"/>
        <v>0</v>
      </c>
    </row>
    <row r="162" spans="1:29" s="41" customFormat="1" x14ac:dyDescent="0.15">
      <c r="A162" s="337" t="s">
        <v>711</v>
      </c>
      <c r="B162" s="506" t="s">
        <v>463</v>
      </c>
      <c r="C162" s="357" t="s">
        <v>453</v>
      </c>
      <c r="D162" s="780" t="s">
        <v>473</v>
      </c>
      <c r="E162" s="783"/>
      <c r="F162" s="783"/>
      <c r="G162" s="781">
        <f>0</f>
        <v>0</v>
      </c>
      <c r="H162" s="781">
        <f>0</f>
        <v>0</v>
      </c>
      <c r="I162" s="781">
        <f>M162</f>
        <v>0</v>
      </c>
      <c r="J162" s="781">
        <f>Q162</f>
        <v>0</v>
      </c>
      <c r="K162" s="778">
        <f t="shared" si="54"/>
        <v>0</v>
      </c>
      <c r="L162" s="778">
        <f t="shared" si="55"/>
        <v>0</v>
      </c>
      <c r="M162" s="781"/>
      <c r="N162" s="781"/>
      <c r="O162" s="778">
        <f>0</f>
        <v>0</v>
      </c>
      <c r="P162" s="778">
        <f>0</f>
        <v>0</v>
      </c>
      <c r="Q162" s="781"/>
      <c r="R162" s="781"/>
      <c r="S162" s="781"/>
      <c r="T162" s="781"/>
      <c r="U162" s="778">
        <f t="shared" si="53"/>
        <v>0</v>
      </c>
      <c r="V162" s="778">
        <f t="shared" si="53"/>
        <v>0</v>
      </c>
      <c r="W162" s="779">
        <f>IF(Таблица2001!$J$10=0,0,(I162*1000/Таблица2001!$J$10))</f>
        <v>0</v>
      </c>
      <c r="X162" s="779">
        <f>IF(Таблица2001!$K$10=0,0,(J162*1000/Таблица2001!$K$10))</f>
        <v>0</v>
      </c>
      <c r="Y162" s="779">
        <f>IF(Таблица2001!$J$10=0,0,(M162*1000/Таблица2001!$J$10))</f>
        <v>0</v>
      </c>
      <c r="Z162" s="779">
        <f>IF(Таблица2001!$K$10=0,0,(Q162*1000/Таблица2001!$K$10))</f>
        <v>0</v>
      </c>
      <c r="AA162" s="779">
        <f>IF(Таблица2001!$J$10=0,0,(U162*1000/Таблица2001!$J$10))</f>
        <v>0</v>
      </c>
      <c r="AB162" s="779">
        <f>IF(Таблица2001!$K$10=0,0,(V162*1000/Таблица2001!$K$10))</f>
        <v>0</v>
      </c>
      <c r="AC162" s="779">
        <f t="shared" si="50"/>
        <v>0</v>
      </c>
    </row>
    <row r="163" spans="1:29" s="41" customFormat="1" x14ac:dyDescent="0.15">
      <c r="A163" s="337" t="s">
        <v>533</v>
      </c>
      <c r="B163" s="506" t="s">
        <v>464</v>
      </c>
      <c r="C163" s="357" t="s">
        <v>454</v>
      </c>
      <c r="D163" s="780" t="s">
        <v>192</v>
      </c>
      <c r="E163" s="783"/>
      <c r="F163" s="783"/>
      <c r="G163" s="781">
        <f>0</f>
        <v>0</v>
      </c>
      <c r="H163" s="781">
        <f>0</f>
        <v>0</v>
      </c>
      <c r="I163" s="781">
        <f>M163</f>
        <v>0</v>
      </c>
      <c r="J163" s="781">
        <f>Q163</f>
        <v>0</v>
      </c>
      <c r="K163" s="778">
        <f t="shared" si="54"/>
        <v>0</v>
      </c>
      <c r="L163" s="778">
        <f t="shared" si="55"/>
        <v>0</v>
      </c>
      <c r="M163" s="781"/>
      <c r="N163" s="781"/>
      <c r="O163" s="778">
        <f>0</f>
        <v>0</v>
      </c>
      <c r="P163" s="778">
        <f>0</f>
        <v>0</v>
      </c>
      <c r="Q163" s="781"/>
      <c r="R163" s="781"/>
      <c r="S163" s="781"/>
      <c r="T163" s="781"/>
      <c r="U163" s="778">
        <f t="shared" si="53"/>
        <v>0</v>
      </c>
      <c r="V163" s="778">
        <f t="shared" si="53"/>
        <v>0</v>
      </c>
      <c r="W163" s="779">
        <f>IF(Таблица2001!$J$10=0,0,(I163*1000/Таблица2001!$J$10))</f>
        <v>0</v>
      </c>
      <c r="X163" s="779">
        <f>IF(Таблица2001!$K$10=0,0,(J163*1000/Таблица2001!$K$10))</f>
        <v>0</v>
      </c>
      <c r="Y163" s="779">
        <f>IF(Таблица2001!$J$10=0,0,(M163*1000/Таблица2001!$J$10))</f>
        <v>0</v>
      </c>
      <c r="Z163" s="779">
        <f>IF(Таблица2001!$K$10=0,0,(Q163*1000/Таблица2001!$K$10))</f>
        <v>0</v>
      </c>
      <c r="AA163" s="779">
        <f>IF(Таблица2001!$J$10=0,0,(U163*1000/Таблица2001!$J$10))</f>
        <v>0</v>
      </c>
      <c r="AB163" s="779">
        <f>IF(Таблица2001!$K$10=0,0,(V163*1000/Таблица2001!$K$10))</f>
        <v>0</v>
      </c>
      <c r="AC163" s="779">
        <f t="shared" si="50"/>
        <v>0</v>
      </c>
    </row>
    <row r="164" spans="1:29" s="41" customFormat="1" x14ac:dyDescent="0.15">
      <c r="A164" s="337" t="s">
        <v>712</v>
      </c>
      <c r="B164" s="506" t="s">
        <v>902</v>
      </c>
      <c r="C164" s="357" t="s">
        <v>903</v>
      </c>
      <c r="D164" s="780" t="s">
        <v>193</v>
      </c>
      <c r="E164" s="783"/>
      <c r="F164" s="783"/>
      <c r="G164" s="781">
        <f>0</f>
        <v>0</v>
      </c>
      <c r="H164" s="781">
        <f>0</f>
        <v>0</v>
      </c>
      <c r="I164" s="781">
        <f>M164</f>
        <v>0</v>
      </c>
      <c r="J164" s="781">
        <f>Q164</f>
        <v>0</v>
      </c>
      <c r="K164" s="778">
        <f t="shared" si="54"/>
        <v>0</v>
      </c>
      <c r="L164" s="778">
        <f t="shared" si="55"/>
        <v>0</v>
      </c>
      <c r="M164" s="781"/>
      <c r="N164" s="781"/>
      <c r="O164" s="778">
        <f>0</f>
        <v>0</v>
      </c>
      <c r="P164" s="778">
        <f>0</f>
        <v>0</v>
      </c>
      <c r="Q164" s="781"/>
      <c r="R164" s="781"/>
      <c r="S164" s="781"/>
      <c r="T164" s="781"/>
      <c r="U164" s="778">
        <f t="shared" si="53"/>
        <v>0</v>
      </c>
      <c r="V164" s="778">
        <f t="shared" si="53"/>
        <v>0</v>
      </c>
      <c r="W164" s="779">
        <f>IF(Таблица2001!$J$10=0,0,(I164*1000/Таблица2001!$J$10))</f>
        <v>0</v>
      </c>
      <c r="X164" s="779">
        <f>IF(Таблица2001!$K$10=0,0,(J164*1000/Таблица2001!$K$10))</f>
        <v>0</v>
      </c>
      <c r="Y164" s="779">
        <f>IF(Таблица2001!$J$10=0,0,(M164*1000/Таблица2001!$J$10))</f>
        <v>0</v>
      </c>
      <c r="Z164" s="779">
        <f>IF(Таблица2001!$K$10=0,0,(Q164*1000/Таблица2001!$K$10))</f>
        <v>0</v>
      </c>
      <c r="AA164" s="779">
        <f>IF(Таблица2001!$J$10=0,0,(U164*1000/Таблица2001!$J$10))</f>
        <v>0</v>
      </c>
      <c r="AB164" s="779">
        <f>IF(Таблица2001!$K$10=0,0,(V164*1000/Таблица2001!$K$10))</f>
        <v>0</v>
      </c>
      <c r="AC164" s="779">
        <f t="shared" si="50"/>
        <v>0</v>
      </c>
    </row>
    <row r="165" spans="1:29" s="41" customFormat="1" ht="21" x14ac:dyDescent="0.15">
      <c r="A165" s="337" t="s">
        <v>713</v>
      </c>
      <c r="B165" s="506" t="s">
        <v>1030</v>
      </c>
      <c r="C165" s="357" t="s">
        <v>1033</v>
      </c>
      <c r="D165" s="780" t="s">
        <v>534</v>
      </c>
      <c r="E165" s="783"/>
      <c r="F165" s="783"/>
      <c r="G165" s="781"/>
      <c r="H165" s="781"/>
      <c r="I165" s="781"/>
      <c r="J165" s="781"/>
      <c r="K165" s="778">
        <f t="shared" si="54"/>
        <v>0</v>
      </c>
      <c r="L165" s="778">
        <f t="shared" si="55"/>
        <v>0</v>
      </c>
      <c r="M165" s="781"/>
      <c r="N165" s="781"/>
      <c r="O165" s="781"/>
      <c r="P165" s="781"/>
      <c r="Q165" s="781"/>
      <c r="R165" s="781"/>
      <c r="S165" s="781"/>
      <c r="T165" s="781"/>
      <c r="U165" s="778">
        <f t="shared" si="53"/>
        <v>0</v>
      </c>
      <c r="V165" s="778">
        <f t="shared" si="53"/>
        <v>0</v>
      </c>
      <c r="W165" s="779">
        <f>IF(Таблица2001!$J$10=0,0,(I165*1000/Таблица2001!$J$10))</f>
        <v>0</v>
      </c>
      <c r="X165" s="779">
        <f>IF(Таблица2001!$K$10=0,0,(J165*1000/Таблица2001!$K$10))</f>
        <v>0</v>
      </c>
      <c r="Y165" s="779">
        <f>IF(Таблица2001!$J$10=0,0,(M165*1000/Таблица2001!$J$10))</f>
        <v>0</v>
      </c>
      <c r="Z165" s="779">
        <f>IF(Таблица2001!$K$10=0,0,(Q165*1000/Таблица2001!$K$10))</f>
        <v>0</v>
      </c>
      <c r="AA165" s="779">
        <f>IF(Таблица2001!$J$10=0,0,(U165*1000/Таблица2001!$J$10))</f>
        <v>0</v>
      </c>
      <c r="AB165" s="779">
        <f>IF(Таблица2001!$K$10=0,0,(V165*1000/Таблица2001!$K$10))</f>
        <v>0</v>
      </c>
      <c r="AC165" s="779">
        <f t="shared" si="50"/>
        <v>0</v>
      </c>
    </row>
    <row r="166" spans="1:29" s="41" customFormat="1" x14ac:dyDescent="0.15">
      <c r="A166" s="337" t="s">
        <v>714</v>
      </c>
      <c r="B166" s="506" t="s">
        <v>1031</v>
      </c>
      <c r="C166" s="357" t="s">
        <v>1034</v>
      </c>
      <c r="D166" s="780" t="s">
        <v>194</v>
      </c>
      <c r="E166" s="783"/>
      <c r="F166" s="783"/>
      <c r="G166" s="781"/>
      <c r="H166" s="781"/>
      <c r="I166" s="781"/>
      <c r="J166" s="781"/>
      <c r="K166" s="778">
        <f t="shared" si="54"/>
        <v>0</v>
      </c>
      <c r="L166" s="778">
        <f t="shared" si="55"/>
        <v>0</v>
      </c>
      <c r="M166" s="781"/>
      <c r="N166" s="781"/>
      <c r="O166" s="781"/>
      <c r="P166" s="781"/>
      <c r="Q166" s="781"/>
      <c r="R166" s="781"/>
      <c r="S166" s="781"/>
      <c r="T166" s="781"/>
      <c r="U166" s="778">
        <f t="shared" si="53"/>
        <v>0</v>
      </c>
      <c r="V166" s="778">
        <f t="shared" si="53"/>
        <v>0</v>
      </c>
      <c r="W166" s="779">
        <f>IF(Таблица2001!$J$10=0,0,(I166*1000/Таблица2001!$J$10))</f>
        <v>0</v>
      </c>
      <c r="X166" s="779">
        <f>IF(Таблица2001!$K$10=0,0,(J166*1000/Таблица2001!$K$10))</f>
        <v>0</v>
      </c>
      <c r="Y166" s="779">
        <f>IF(Таблица2001!$J$10=0,0,(M166*1000/Таблица2001!$J$10))</f>
        <v>0</v>
      </c>
      <c r="Z166" s="779">
        <f>IF(Таблица2001!$K$10=0,0,(Q166*1000/Таблица2001!$K$10))</f>
        <v>0</v>
      </c>
      <c r="AA166" s="779">
        <f>IF(Таблица2001!$J$10=0,0,(U166*1000/Таблица2001!$J$10))</f>
        <v>0</v>
      </c>
      <c r="AB166" s="779">
        <f>IF(Таблица2001!$K$10=0,0,(V166*1000/Таблица2001!$K$10))</f>
        <v>0</v>
      </c>
      <c r="AC166" s="779">
        <f t="shared" si="50"/>
        <v>0</v>
      </c>
    </row>
    <row r="167" spans="1:29" s="41" customFormat="1" x14ac:dyDescent="0.15">
      <c r="A167" s="337" t="s">
        <v>653</v>
      </c>
      <c r="B167" s="506" t="s">
        <v>1032</v>
      </c>
      <c r="C167" s="357" t="s">
        <v>1035</v>
      </c>
      <c r="D167" s="780" t="s">
        <v>654</v>
      </c>
      <c r="E167" s="783"/>
      <c r="F167" s="783"/>
      <c r="G167" s="781">
        <f>0</f>
        <v>0</v>
      </c>
      <c r="H167" s="781">
        <f>0</f>
        <v>0</v>
      </c>
      <c r="I167" s="781">
        <f>M167</f>
        <v>0</v>
      </c>
      <c r="J167" s="781">
        <f>Q167</f>
        <v>0</v>
      </c>
      <c r="K167" s="778">
        <f t="shared" si="54"/>
        <v>0</v>
      </c>
      <c r="L167" s="778">
        <f t="shared" si="55"/>
        <v>0</v>
      </c>
      <c r="M167" s="781"/>
      <c r="N167" s="781">
        <f>0</f>
        <v>0</v>
      </c>
      <c r="O167" s="781">
        <f>0</f>
        <v>0</v>
      </c>
      <c r="P167" s="781">
        <f>0</f>
        <v>0</v>
      </c>
      <c r="Q167" s="781"/>
      <c r="R167" s="781">
        <f>0</f>
        <v>0</v>
      </c>
      <c r="S167" s="781">
        <f>0</f>
        <v>0</v>
      </c>
      <c r="T167" s="781">
        <f>0</f>
        <v>0</v>
      </c>
      <c r="U167" s="778">
        <f t="shared" si="53"/>
        <v>0</v>
      </c>
      <c r="V167" s="778">
        <f t="shared" si="53"/>
        <v>0</v>
      </c>
      <c r="W167" s="779">
        <f>IF(Таблица2001!$J$10=0,0,(I167*1000/Таблица2001!$J$10))</f>
        <v>0</v>
      </c>
      <c r="X167" s="779">
        <f>IF(Таблица2001!$K$10=0,0,(J167*1000/Таблица2001!$K$10))</f>
        <v>0</v>
      </c>
      <c r="Y167" s="779">
        <f>IF(Таблица2001!$J$10=0,0,(M167*1000/Таблица2001!$J$10))</f>
        <v>0</v>
      </c>
      <c r="Z167" s="779">
        <f>IF(Таблица2001!$K$10=0,0,(Q167*1000/Таблица2001!$K$10))</f>
        <v>0</v>
      </c>
      <c r="AA167" s="779">
        <f>IF(Таблица2001!$J$10=0,0,(U167*1000/Таблица2001!$J$10))</f>
        <v>0</v>
      </c>
      <c r="AB167" s="779">
        <f>IF(Таблица2001!$K$10=0,0,(V167*1000/Таблица2001!$K$10))</f>
        <v>0</v>
      </c>
      <c r="AC167" s="779">
        <f t="shared" si="50"/>
        <v>0</v>
      </c>
    </row>
    <row r="168" spans="1:29" s="41" customFormat="1" x14ac:dyDescent="0.15">
      <c r="A168" s="337" t="s">
        <v>590</v>
      </c>
      <c r="B168" s="506" t="s">
        <v>266</v>
      </c>
      <c r="C168" s="349" t="s">
        <v>120</v>
      </c>
      <c r="D168" s="780" t="s">
        <v>591</v>
      </c>
      <c r="E168" s="783"/>
      <c r="F168" s="783"/>
      <c r="G168" s="781"/>
      <c r="H168" s="781"/>
      <c r="I168" s="781"/>
      <c r="J168" s="781"/>
      <c r="K168" s="778">
        <f t="shared" si="54"/>
        <v>0</v>
      </c>
      <c r="L168" s="778">
        <f t="shared" si="55"/>
        <v>0</v>
      </c>
      <c r="M168" s="781"/>
      <c r="N168" s="781"/>
      <c r="O168" s="781"/>
      <c r="P168" s="781"/>
      <c r="Q168" s="781"/>
      <c r="R168" s="781"/>
      <c r="S168" s="781"/>
      <c r="T168" s="781"/>
      <c r="U168" s="778">
        <f t="shared" si="53"/>
        <v>0</v>
      </c>
      <c r="V168" s="778">
        <f t="shared" si="53"/>
        <v>0</v>
      </c>
      <c r="W168" s="779">
        <f>IF(Таблица2001!$J$10=0,0,(I168*1000/Таблица2001!$J$10))</f>
        <v>0</v>
      </c>
      <c r="X168" s="779">
        <f>IF(Таблица2001!$K$10=0,0,(J168*1000/Таблица2001!$K$10))</f>
        <v>0</v>
      </c>
      <c r="Y168" s="779">
        <f>IF(Таблица2001!$J$10=0,0,(M168*1000/Таблица2001!$J$10))</f>
        <v>0</v>
      </c>
      <c r="Z168" s="779">
        <f>IF(Таблица2001!$K$10=0,0,(Q168*1000/Таблица2001!$K$10))</f>
        <v>0</v>
      </c>
      <c r="AA168" s="779">
        <f>IF(Таблица2001!$J$10=0,0,(U168*1000/Таблица2001!$J$10))</f>
        <v>0</v>
      </c>
      <c r="AB168" s="779">
        <f>IF(Таблица2001!$K$10=0,0,(V168*1000/Таблица2001!$K$10))</f>
        <v>0</v>
      </c>
      <c r="AC168" s="779">
        <f t="shared" si="50"/>
        <v>0</v>
      </c>
    </row>
    <row r="169" spans="1:29" s="41" customFormat="1" x14ac:dyDescent="0.15">
      <c r="A169" s="337" t="s">
        <v>715</v>
      </c>
      <c r="B169" s="506" t="s">
        <v>267</v>
      </c>
      <c r="C169" s="357" t="s">
        <v>121</v>
      </c>
      <c r="D169" s="780" t="s">
        <v>904</v>
      </c>
      <c r="E169" s="781">
        <f t="shared" ref="E169:J169" si="60">E170+E171+E172+E173</f>
        <v>0</v>
      </c>
      <c r="F169" s="781">
        <f t="shared" si="60"/>
        <v>0</v>
      </c>
      <c r="G169" s="781">
        <f t="shared" si="60"/>
        <v>0</v>
      </c>
      <c r="H169" s="781">
        <f t="shared" si="60"/>
        <v>0</v>
      </c>
      <c r="I169" s="781">
        <f t="shared" si="60"/>
        <v>0</v>
      </c>
      <c r="J169" s="781">
        <f t="shared" si="60"/>
        <v>0</v>
      </c>
      <c r="K169" s="778">
        <f t="shared" si="54"/>
        <v>0</v>
      </c>
      <c r="L169" s="778">
        <f t="shared" si="55"/>
        <v>0</v>
      </c>
      <c r="M169" s="781">
        <f t="shared" ref="M169:T169" si="61">M170+M171+M172+M173</f>
        <v>0</v>
      </c>
      <c r="N169" s="781">
        <f t="shared" si="61"/>
        <v>0</v>
      </c>
      <c r="O169" s="781">
        <f t="shared" si="61"/>
        <v>0</v>
      </c>
      <c r="P169" s="781">
        <f t="shared" si="61"/>
        <v>0</v>
      </c>
      <c r="Q169" s="781">
        <f t="shared" si="61"/>
        <v>0</v>
      </c>
      <c r="R169" s="781">
        <f t="shared" si="61"/>
        <v>0</v>
      </c>
      <c r="S169" s="781">
        <f t="shared" si="61"/>
        <v>0</v>
      </c>
      <c r="T169" s="781">
        <f t="shared" si="61"/>
        <v>0</v>
      </c>
      <c r="U169" s="778">
        <f t="shared" si="53"/>
        <v>0</v>
      </c>
      <c r="V169" s="778">
        <f t="shared" si="53"/>
        <v>0</v>
      </c>
      <c r="W169" s="779">
        <f>IF(Таблица2001!$J$10=0,0,(I169*1000/Таблица2001!$J$10))</f>
        <v>0</v>
      </c>
      <c r="X169" s="779">
        <f>IF(Таблица2001!$K$10=0,0,(J169*1000/Таблица2001!$K$10))</f>
        <v>0</v>
      </c>
      <c r="Y169" s="779">
        <f>IF(Таблица2001!$J$10=0,0,(M169*1000/Таблица2001!$J$10))</f>
        <v>0</v>
      </c>
      <c r="Z169" s="779">
        <f>IF(Таблица2001!$K$10=0,0,(Q169*1000/Таблица2001!$K$10))</f>
        <v>0</v>
      </c>
      <c r="AA169" s="779">
        <f>IF(Таблица2001!$J$10=0,0,(U169*1000/Таблица2001!$J$10))</f>
        <v>0</v>
      </c>
      <c r="AB169" s="779">
        <f>IF(Таблица2001!$K$10=0,0,(V169*1000/Таблица2001!$K$10))</f>
        <v>0</v>
      </c>
      <c r="AC169" s="779">
        <f t="shared" si="50"/>
        <v>0</v>
      </c>
    </row>
    <row r="170" spans="1:29" s="41" customFormat="1" x14ac:dyDescent="0.15">
      <c r="A170" s="337" t="s">
        <v>716</v>
      </c>
      <c r="B170" s="506" t="s">
        <v>535</v>
      </c>
      <c r="C170" s="357" t="s">
        <v>1036</v>
      </c>
      <c r="D170" s="780" t="s">
        <v>455</v>
      </c>
      <c r="E170" s="783"/>
      <c r="F170" s="783"/>
      <c r="G170" s="781"/>
      <c r="H170" s="781"/>
      <c r="I170" s="781"/>
      <c r="J170" s="781"/>
      <c r="K170" s="778">
        <f t="shared" si="54"/>
        <v>0</v>
      </c>
      <c r="L170" s="778">
        <f t="shared" si="55"/>
        <v>0</v>
      </c>
      <c r="M170" s="781"/>
      <c r="N170" s="781"/>
      <c r="O170" s="781"/>
      <c r="P170" s="781"/>
      <c r="Q170" s="781"/>
      <c r="R170" s="781"/>
      <c r="S170" s="781"/>
      <c r="T170" s="781"/>
      <c r="U170" s="778">
        <f t="shared" si="53"/>
        <v>0</v>
      </c>
      <c r="V170" s="778">
        <f t="shared" si="53"/>
        <v>0</v>
      </c>
      <c r="W170" s="779">
        <f>IF(Таблица2001!$J$10=0,0,(I170*1000/Таблица2001!$J$10))</f>
        <v>0</v>
      </c>
      <c r="X170" s="779">
        <f>IF(Таблица2001!$K$10=0,0,(J170*1000/Таблица2001!$K$10))</f>
        <v>0</v>
      </c>
      <c r="Y170" s="779">
        <f>IF(Таблица2001!$J$10=0,0,(M170*1000/Таблица2001!$J$10))</f>
        <v>0</v>
      </c>
      <c r="Z170" s="779">
        <f>IF(Таблица2001!$K$10=0,0,(Q170*1000/Таблица2001!$K$10))</f>
        <v>0</v>
      </c>
      <c r="AA170" s="779">
        <f>IF(Таблица2001!$J$10=0,0,(U170*1000/Таблица2001!$J$10))</f>
        <v>0</v>
      </c>
      <c r="AB170" s="779">
        <f>IF(Таблица2001!$K$10=0,0,(V170*1000/Таблица2001!$K$10))</f>
        <v>0</v>
      </c>
      <c r="AC170" s="779">
        <f t="shared" si="50"/>
        <v>0</v>
      </c>
    </row>
    <row r="171" spans="1:29" s="41" customFormat="1" x14ac:dyDescent="0.15">
      <c r="A171" s="337" t="s">
        <v>443</v>
      </c>
      <c r="B171" s="506" t="s">
        <v>536</v>
      </c>
      <c r="C171" s="357" t="s">
        <v>1037</v>
      </c>
      <c r="D171" s="780" t="s">
        <v>456</v>
      </c>
      <c r="E171" s="783"/>
      <c r="F171" s="783"/>
      <c r="G171" s="781"/>
      <c r="H171" s="781"/>
      <c r="I171" s="781"/>
      <c r="J171" s="781"/>
      <c r="K171" s="778">
        <f t="shared" si="54"/>
        <v>0</v>
      </c>
      <c r="L171" s="778">
        <f t="shared" si="55"/>
        <v>0</v>
      </c>
      <c r="M171" s="781"/>
      <c r="N171" s="781"/>
      <c r="O171" s="781"/>
      <c r="P171" s="781"/>
      <c r="Q171" s="781"/>
      <c r="R171" s="781"/>
      <c r="S171" s="781"/>
      <c r="T171" s="781"/>
      <c r="U171" s="778">
        <f t="shared" si="53"/>
        <v>0</v>
      </c>
      <c r="V171" s="778">
        <f t="shared" si="53"/>
        <v>0</v>
      </c>
      <c r="W171" s="779">
        <f>IF(Таблица2001!$J$10=0,0,(I171*1000/Таблица2001!$J$10))</f>
        <v>0</v>
      </c>
      <c r="X171" s="779">
        <f>IF(Таблица2001!$K$10=0,0,(J171*1000/Таблица2001!$K$10))</f>
        <v>0</v>
      </c>
      <c r="Y171" s="779">
        <f>IF(Таблица2001!$J$10=0,0,(M171*1000/Таблица2001!$J$10))</f>
        <v>0</v>
      </c>
      <c r="Z171" s="779">
        <f>IF(Таблица2001!$K$10=0,0,(Q171*1000/Таблица2001!$K$10))</f>
        <v>0</v>
      </c>
      <c r="AA171" s="779">
        <f>IF(Таблица2001!$J$10=0,0,(U171*1000/Таблица2001!$J$10))</f>
        <v>0</v>
      </c>
      <c r="AB171" s="779">
        <f>IF(Таблица2001!$K$10=0,0,(V171*1000/Таблица2001!$K$10))</f>
        <v>0</v>
      </c>
      <c r="AC171" s="779">
        <f t="shared" si="50"/>
        <v>0</v>
      </c>
    </row>
    <row r="172" spans="1:29" s="64" customFormat="1" x14ac:dyDescent="0.15">
      <c r="A172" s="337" t="s">
        <v>717</v>
      </c>
      <c r="B172" s="506" t="s">
        <v>537</v>
      </c>
      <c r="C172" s="357" t="s">
        <v>1038</v>
      </c>
      <c r="D172" s="780" t="s">
        <v>457</v>
      </c>
      <c r="E172" s="783"/>
      <c r="F172" s="783"/>
      <c r="G172" s="781"/>
      <c r="H172" s="781"/>
      <c r="I172" s="781"/>
      <c r="J172" s="781"/>
      <c r="K172" s="778">
        <f t="shared" si="54"/>
        <v>0</v>
      </c>
      <c r="L172" s="778">
        <f t="shared" si="55"/>
        <v>0</v>
      </c>
      <c r="M172" s="781"/>
      <c r="N172" s="781"/>
      <c r="O172" s="781"/>
      <c r="P172" s="781"/>
      <c r="Q172" s="781"/>
      <c r="R172" s="781"/>
      <c r="S172" s="781"/>
      <c r="T172" s="781"/>
      <c r="U172" s="778">
        <f t="shared" si="53"/>
        <v>0</v>
      </c>
      <c r="V172" s="778">
        <f t="shared" si="53"/>
        <v>0</v>
      </c>
      <c r="W172" s="779">
        <f>IF(Таблица2001!$J$10=0,0,(I172*1000/Таблица2001!$J$10))</f>
        <v>0</v>
      </c>
      <c r="X172" s="779">
        <f>IF(Таблица2001!$K$10=0,0,(J172*1000/Таблица2001!$K$10))</f>
        <v>0</v>
      </c>
      <c r="Y172" s="779">
        <f>IF(Таблица2001!$J$10=0,0,(M172*1000/Таблица2001!$J$10))</f>
        <v>0</v>
      </c>
      <c r="Z172" s="779">
        <f>IF(Таблица2001!$K$10=0,0,(Q172*1000/Таблица2001!$K$10))</f>
        <v>0</v>
      </c>
      <c r="AA172" s="779">
        <f>IF(Таблица2001!$J$10=0,0,(U172*1000/Таблица2001!$J$10))</f>
        <v>0</v>
      </c>
      <c r="AB172" s="779">
        <f>IF(Таблица2001!$K$10=0,0,(V172*1000/Таблица2001!$K$10))</f>
        <v>0</v>
      </c>
      <c r="AC172" s="779">
        <f t="shared" si="50"/>
        <v>0</v>
      </c>
    </row>
    <row r="173" spans="1:29" s="41" customFormat="1" x14ac:dyDescent="0.15">
      <c r="A173" s="337" t="s">
        <v>1473</v>
      </c>
      <c r="B173" s="506" t="s">
        <v>1474</v>
      </c>
      <c r="C173" s="357" t="s">
        <v>1475</v>
      </c>
      <c r="D173" s="780"/>
      <c r="E173" s="783"/>
      <c r="F173" s="783"/>
      <c r="G173" s="781"/>
      <c r="H173" s="781"/>
      <c r="I173" s="781"/>
      <c r="J173" s="781"/>
      <c r="K173" s="778">
        <f t="shared" si="54"/>
        <v>0</v>
      </c>
      <c r="L173" s="778">
        <f t="shared" si="55"/>
        <v>0</v>
      </c>
      <c r="M173" s="781"/>
      <c r="N173" s="781"/>
      <c r="O173" s="781"/>
      <c r="P173" s="781"/>
      <c r="Q173" s="781"/>
      <c r="R173" s="781"/>
      <c r="S173" s="781"/>
      <c r="T173" s="781"/>
      <c r="U173" s="778">
        <f t="shared" si="53"/>
        <v>0</v>
      </c>
      <c r="V173" s="778">
        <f t="shared" si="53"/>
        <v>0</v>
      </c>
      <c r="W173" s="779">
        <f>IF(Таблица2001!$J$10=0,0,(I173*1000/Таблица2001!$J$10))</f>
        <v>0</v>
      </c>
      <c r="X173" s="779">
        <f>IF(Таблица2001!$K$10=0,0,(J173*1000/Таблица2001!$K$10))</f>
        <v>0</v>
      </c>
      <c r="Y173" s="779">
        <f>IF(Таблица2001!$J$10=0,0,(M173*1000/Таблица2001!$J$10))</f>
        <v>0</v>
      </c>
      <c r="Z173" s="779">
        <f>IF(Таблица2001!$K$10=0,0,(Q173*1000/Таблица2001!$K$10))</f>
        <v>0</v>
      </c>
      <c r="AA173" s="779">
        <f>IF(Таблица2001!$J$10=0,0,(U173*1000/Таблица2001!$J$10))</f>
        <v>0</v>
      </c>
      <c r="AB173" s="779">
        <f>IF(Таблица2001!$K$10=0,0,(V173*1000/Таблица2001!$K$10))</f>
        <v>0</v>
      </c>
      <c r="AC173" s="779">
        <f t="shared" si="50"/>
        <v>0</v>
      </c>
    </row>
    <row r="174" spans="1:29" s="41" customFormat="1" x14ac:dyDescent="0.15">
      <c r="A174" s="337" t="s">
        <v>1476</v>
      </c>
      <c r="B174" s="506" t="s">
        <v>1477</v>
      </c>
      <c r="C174" s="357" t="s">
        <v>1478</v>
      </c>
      <c r="D174" s="780"/>
      <c r="E174" s="783"/>
      <c r="F174" s="783"/>
      <c r="G174" s="781"/>
      <c r="H174" s="781"/>
      <c r="I174" s="781"/>
      <c r="J174" s="781"/>
      <c r="K174" s="778">
        <f t="shared" si="54"/>
        <v>0</v>
      </c>
      <c r="L174" s="778">
        <f t="shared" si="55"/>
        <v>0</v>
      </c>
      <c r="M174" s="781"/>
      <c r="N174" s="781"/>
      <c r="O174" s="781"/>
      <c r="P174" s="781"/>
      <c r="Q174" s="781"/>
      <c r="R174" s="781"/>
      <c r="S174" s="781"/>
      <c r="T174" s="781"/>
      <c r="U174" s="778">
        <f t="shared" si="53"/>
        <v>0</v>
      </c>
      <c r="V174" s="778">
        <f t="shared" si="53"/>
        <v>0</v>
      </c>
      <c r="W174" s="779">
        <f>IF(Таблица2001!$J$10=0,0,(I174*1000/Таблица2001!$J$10))</f>
        <v>0</v>
      </c>
      <c r="X174" s="779">
        <f>IF(Таблица2001!$K$10=0,0,(J174*1000/Таблица2001!$K$10))</f>
        <v>0</v>
      </c>
      <c r="Y174" s="779">
        <f>IF(Таблица2001!$J$10=0,0,(M174*1000/Таблица2001!$J$10))</f>
        <v>0</v>
      </c>
      <c r="Z174" s="779">
        <f>IF(Таблица2001!$K$10=0,0,(Q174*1000/Таблица2001!$K$10))</f>
        <v>0</v>
      </c>
      <c r="AA174" s="779">
        <f>IF(Таблица2001!$J$10=0,0,(U174*1000/Таблица2001!$J$10))</f>
        <v>0</v>
      </c>
      <c r="AB174" s="779">
        <f>IF(Таблица2001!$K$10=0,0,(V174*1000/Таблица2001!$K$10))</f>
        <v>0</v>
      </c>
      <c r="AC174" s="779">
        <f t="shared" si="50"/>
        <v>0</v>
      </c>
    </row>
    <row r="175" spans="1:29" s="41" customFormat="1" ht="21" x14ac:dyDescent="0.15">
      <c r="A175" s="337" t="s">
        <v>1597</v>
      </c>
      <c r="B175" s="510" t="s">
        <v>1598</v>
      </c>
      <c r="C175" s="357" t="s">
        <v>1599</v>
      </c>
      <c r="D175" s="780"/>
      <c r="E175" s="783"/>
      <c r="F175" s="783"/>
      <c r="G175" s="781"/>
      <c r="H175" s="781"/>
      <c r="I175" s="781"/>
      <c r="J175" s="781"/>
      <c r="K175" s="778">
        <f t="shared" si="54"/>
        <v>0</v>
      </c>
      <c r="L175" s="778">
        <f t="shared" si="55"/>
        <v>0</v>
      </c>
      <c r="M175" s="781"/>
      <c r="N175" s="781"/>
      <c r="O175" s="781"/>
      <c r="P175" s="781"/>
      <c r="Q175" s="781"/>
      <c r="R175" s="781"/>
      <c r="S175" s="781"/>
      <c r="T175" s="781"/>
      <c r="U175" s="778">
        <f t="shared" si="53"/>
        <v>0</v>
      </c>
      <c r="V175" s="778">
        <f t="shared" si="53"/>
        <v>0</v>
      </c>
      <c r="W175" s="779">
        <f>IF(Таблица2001!$J$10=0,0,(I175*1000/Таблица2001!$J$10))</f>
        <v>0</v>
      </c>
      <c r="X175" s="779">
        <f>IF(Таблица2001!$K$10=0,0,(J175*1000/Таблица2001!$K$10))</f>
        <v>0</v>
      </c>
      <c r="Y175" s="779">
        <f>IF(Таблица2001!$J$10=0,0,(M175*1000/Таблица2001!$J$10))</f>
        <v>0</v>
      </c>
      <c r="Z175" s="779">
        <f>IF(Таблица2001!$K$10=0,0,(Q175*1000/Таблица2001!$K$10))</f>
        <v>0</v>
      </c>
      <c r="AA175" s="779">
        <f>IF(Таблица2001!$J$10=0,0,(U175*1000/Таблица2001!$J$10))</f>
        <v>0</v>
      </c>
      <c r="AB175" s="779">
        <f>IF(Таблица2001!$K$10=0,0,(V175*1000/Таблица2001!$K$10))</f>
        <v>0</v>
      </c>
      <c r="AC175" s="779">
        <f t="shared" si="50"/>
        <v>0</v>
      </c>
    </row>
    <row r="176" spans="1:29" s="41" customFormat="1" x14ac:dyDescent="0.15">
      <c r="A176" s="336" t="s">
        <v>718</v>
      </c>
      <c r="B176" s="99" t="s">
        <v>226</v>
      </c>
      <c r="C176" s="358" t="s">
        <v>140</v>
      </c>
      <c r="D176" s="777" t="s">
        <v>471</v>
      </c>
      <c r="E176" s="778">
        <f t="shared" ref="E176:J176" si="62">E177+E181+E182+E184+E185+E186+E187+E188+E189+E190+E191+E192</f>
        <v>0</v>
      </c>
      <c r="F176" s="778">
        <f t="shared" si="62"/>
        <v>0</v>
      </c>
      <c r="G176" s="778">
        <f t="shared" si="62"/>
        <v>0</v>
      </c>
      <c r="H176" s="778">
        <f t="shared" si="62"/>
        <v>0</v>
      </c>
      <c r="I176" s="778">
        <f t="shared" si="62"/>
        <v>0</v>
      </c>
      <c r="J176" s="778">
        <f t="shared" si="62"/>
        <v>0</v>
      </c>
      <c r="K176" s="778">
        <f t="shared" si="54"/>
        <v>0</v>
      </c>
      <c r="L176" s="778">
        <f t="shared" si="55"/>
        <v>0</v>
      </c>
      <c r="M176" s="778">
        <f t="shared" ref="M176:T176" si="63">M177+M181+M182+M184+M185+M186+M187+M188+M189+M190+M191+M192</f>
        <v>0</v>
      </c>
      <c r="N176" s="778">
        <f t="shared" si="63"/>
        <v>0</v>
      </c>
      <c r="O176" s="778">
        <f t="shared" si="63"/>
        <v>0</v>
      </c>
      <c r="P176" s="778">
        <f t="shared" si="63"/>
        <v>0</v>
      </c>
      <c r="Q176" s="778">
        <f t="shared" si="63"/>
        <v>0</v>
      </c>
      <c r="R176" s="778">
        <f t="shared" si="63"/>
        <v>0</v>
      </c>
      <c r="S176" s="778">
        <f t="shared" si="63"/>
        <v>0</v>
      </c>
      <c r="T176" s="778">
        <f t="shared" si="63"/>
        <v>0</v>
      </c>
      <c r="U176" s="778">
        <f t="shared" si="53"/>
        <v>0</v>
      </c>
      <c r="V176" s="778">
        <f t="shared" si="53"/>
        <v>0</v>
      </c>
      <c r="W176" s="779">
        <f>IF(Таблица2001!$J$10=0,0,(I176*1000/Таблица2001!$J$10))</f>
        <v>0</v>
      </c>
      <c r="X176" s="779">
        <f>IF(Таблица2001!$K$10=0,0,(J176*1000/Таблица2001!$K$10))</f>
        <v>0</v>
      </c>
      <c r="Y176" s="779">
        <f>IF(Таблица2001!$J$10=0,0,(M176*1000/Таблица2001!$J$10))</f>
        <v>0</v>
      </c>
      <c r="Z176" s="779">
        <f>IF(Таблица2001!$K$10=0,0,(Q176*1000/Таблица2001!$K$10))</f>
        <v>0</v>
      </c>
      <c r="AA176" s="779">
        <f>IF(Таблица2001!$J$10=0,0,(U176*1000/Таблица2001!$J$10))</f>
        <v>0</v>
      </c>
      <c r="AB176" s="779">
        <f>IF(Таблица2001!$K$10=0,0,(V176*1000/Таблица2001!$K$10))</f>
        <v>0</v>
      </c>
      <c r="AC176" s="779">
        <f t="shared" si="50"/>
        <v>0</v>
      </c>
    </row>
    <row r="177" spans="1:29" s="41" customFormat="1" ht="21" x14ac:dyDescent="0.15">
      <c r="A177" s="337" t="s">
        <v>719</v>
      </c>
      <c r="B177" s="506" t="s">
        <v>227</v>
      </c>
      <c r="C177" s="349" t="s">
        <v>82</v>
      </c>
      <c r="D177" s="780" t="s">
        <v>538</v>
      </c>
      <c r="E177" s="783"/>
      <c r="F177" s="783"/>
      <c r="G177" s="781">
        <f>0</f>
        <v>0</v>
      </c>
      <c r="H177" s="781">
        <f>0</f>
        <v>0</v>
      </c>
      <c r="I177" s="781">
        <f t="shared" ref="I177:I184" si="64">M177</f>
        <v>0</v>
      </c>
      <c r="J177" s="781">
        <f t="shared" ref="J177:J184" si="65">Q177</f>
        <v>0</v>
      </c>
      <c r="K177" s="778">
        <f t="shared" si="54"/>
        <v>0</v>
      </c>
      <c r="L177" s="778">
        <f t="shared" si="55"/>
        <v>0</v>
      </c>
      <c r="M177" s="781">
        <f>M178+M179+M180</f>
        <v>0</v>
      </c>
      <c r="N177" s="781">
        <f>N178+N179+N180</f>
        <v>0</v>
      </c>
      <c r="O177" s="778">
        <f>0</f>
        <v>0</v>
      </c>
      <c r="P177" s="778">
        <f>0</f>
        <v>0</v>
      </c>
      <c r="Q177" s="781">
        <f>Q178+Q179+Q180</f>
        <v>0</v>
      </c>
      <c r="R177" s="781">
        <f>0</f>
        <v>0</v>
      </c>
      <c r="S177" s="781">
        <f>0</f>
        <v>0</v>
      </c>
      <c r="T177" s="781">
        <f>0</f>
        <v>0</v>
      </c>
      <c r="U177" s="778">
        <f t="shared" si="53"/>
        <v>0</v>
      </c>
      <c r="V177" s="778">
        <f t="shared" si="53"/>
        <v>0</v>
      </c>
      <c r="W177" s="779">
        <f>IF(Таблица2001!$J$10=0,0,(I177*1000/Таблица2001!$J$10))</f>
        <v>0</v>
      </c>
      <c r="X177" s="779">
        <f>IF(Таблица2001!$K$10=0,0,(J177*1000/Таблица2001!$K$10))</f>
        <v>0</v>
      </c>
      <c r="Y177" s="779">
        <f>IF(Таблица2001!$J$10=0,0,(M177*1000/Таблица2001!$J$10))</f>
        <v>0</v>
      </c>
      <c r="Z177" s="779">
        <f>IF(Таблица2001!$K$10=0,0,(Q177*1000/Таблица2001!$K$10))</f>
        <v>0</v>
      </c>
      <c r="AA177" s="779">
        <f>IF(Таблица2001!$J$10=0,0,(U177*1000/Таблица2001!$J$10))</f>
        <v>0</v>
      </c>
      <c r="AB177" s="779">
        <f>IF(Таблица2001!$K$10=0,0,(V177*1000/Таблица2001!$K$10))</f>
        <v>0</v>
      </c>
      <c r="AC177" s="779">
        <f t="shared" si="50"/>
        <v>0</v>
      </c>
    </row>
    <row r="178" spans="1:29" s="41" customFormat="1" x14ac:dyDescent="0.15">
      <c r="A178" s="337" t="s">
        <v>720</v>
      </c>
      <c r="B178" s="506" t="s">
        <v>539</v>
      </c>
      <c r="C178" s="349" t="s">
        <v>540</v>
      </c>
      <c r="D178" s="780" t="s">
        <v>385</v>
      </c>
      <c r="E178" s="783"/>
      <c r="F178" s="783"/>
      <c r="G178" s="781">
        <f>0</f>
        <v>0</v>
      </c>
      <c r="H178" s="781">
        <f>0</f>
        <v>0</v>
      </c>
      <c r="I178" s="781">
        <f t="shared" si="64"/>
        <v>0</v>
      </c>
      <c r="J178" s="781">
        <f t="shared" si="65"/>
        <v>0</v>
      </c>
      <c r="K178" s="778">
        <f t="shared" si="54"/>
        <v>0</v>
      </c>
      <c r="L178" s="778">
        <f t="shared" si="55"/>
        <v>0</v>
      </c>
      <c r="M178" s="781"/>
      <c r="N178" s="781">
        <f>0</f>
        <v>0</v>
      </c>
      <c r="O178" s="778">
        <f>0</f>
        <v>0</v>
      </c>
      <c r="P178" s="778">
        <f>0</f>
        <v>0</v>
      </c>
      <c r="Q178" s="781"/>
      <c r="R178" s="781">
        <f>0</f>
        <v>0</v>
      </c>
      <c r="S178" s="781">
        <f>0</f>
        <v>0</v>
      </c>
      <c r="T178" s="781">
        <f>0</f>
        <v>0</v>
      </c>
      <c r="U178" s="778">
        <f t="shared" si="53"/>
        <v>0</v>
      </c>
      <c r="V178" s="778">
        <f t="shared" si="53"/>
        <v>0</v>
      </c>
      <c r="W178" s="779">
        <f>IF(Таблица2001!$J$10=0,0,(I178*1000/Таблица2001!$J$10))</f>
        <v>0</v>
      </c>
      <c r="X178" s="779">
        <f>IF(Таблица2001!$K$10=0,0,(J178*1000/Таблица2001!$K$10))</f>
        <v>0</v>
      </c>
      <c r="Y178" s="779">
        <f>IF(Таблица2001!$J$10=0,0,(M178*1000/Таблица2001!$J$10))</f>
        <v>0</v>
      </c>
      <c r="Z178" s="779">
        <f>IF(Таблица2001!$K$10=0,0,(Q178*1000/Таблица2001!$K$10))</f>
        <v>0</v>
      </c>
      <c r="AA178" s="779">
        <f>IF(Таблица2001!$J$10=0,0,(U178*1000/Таблица2001!$J$10))</f>
        <v>0</v>
      </c>
      <c r="AB178" s="779">
        <f>IF(Таблица2001!$K$10=0,0,(V178*1000/Таблица2001!$K$10))</f>
        <v>0</v>
      </c>
      <c r="AC178" s="779">
        <f t="shared" si="50"/>
        <v>0</v>
      </c>
    </row>
    <row r="179" spans="1:29" s="41" customFormat="1" x14ac:dyDescent="0.15">
      <c r="A179" s="337" t="s">
        <v>721</v>
      </c>
      <c r="B179" s="506" t="s">
        <v>541</v>
      </c>
      <c r="C179" s="349" t="s">
        <v>542</v>
      </c>
      <c r="D179" s="780" t="s">
        <v>386</v>
      </c>
      <c r="E179" s="783"/>
      <c r="F179" s="783"/>
      <c r="G179" s="781">
        <f>0</f>
        <v>0</v>
      </c>
      <c r="H179" s="781">
        <f>0</f>
        <v>0</v>
      </c>
      <c r="I179" s="781">
        <f t="shared" si="64"/>
        <v>0</v>
      </c>
      <c r="J179" s="781">
        <f t="shared" si="65"/>
        <v>0</v>
      </c>
      <c r="K179" s="778">
        <f t="shared" si="54"/>
        <v>0</v>
      </c>
      <c r="L179" s="778">
        <f t="shared" si="55"/>
        <v>0</v>
      </c>
      <c r="M179" s="781"/>
      <c r="N179" s="781">
        <f>0</f>
        <v>0</v>
      </c>
      <c r="O179" s="781">
        <f>0</f>
        <v>0</v>
      </c>
      <c r="P179" s="781">
        <f>0</f>
        <v>0</v>
      </c>
      <c r="Q179" s="781"/>
      <c r="R179" s="781">
        <f>0</f>
        <v>0</v>
      </c>
      <c r="S179" s="781">
        <f>0</f>
        <v>0</v>
      </c>
      <c r="T179" s="781">
        <f>0</f>
        <v>0</v>
      </c>
      <c r="U179" s="778">
        <f t="shared" si="53"/>
        <v>0</v>
      </c>
      <c r="V179" s="778">
        <f t="shared" si="53"/>
        <v>0</v>
      </c>
      <c r="W179" s="779">
        <f>IF(Таблица2001!$J$10=0,0,(I179*1000/Таблица2001!$J$10))</f>
        <v>0</v>
      </c>
      <c r="X179" s="779">
        <f>IF(Таблица2001!$K$10=0,0,(J179*1000/Таблица2001!$K$10))</f>
        <v>0</v>
      </c>
      <c r="Y179" s="779">
        <f>IF(Таблица2001!$J$10=0,0,(M179*1000/Таблица2001!$J$10))</f>
        <v>0</v>
      </c>
      <c r="Z179" s="779">
        <f>IF(Таблица2001!$K$10=0,0,(Q179*1000/Таблица2001!$K$10))</f>
        <v>0</v>
      </c>
      <c r="AA179" s="779">
        <f>IF(Таблица2001!$J$10=0,0,(U179*1000/Таблица2001!$J$10))</f>
        <v>0</v>
      </c>
      <c r="AB179" s="779">
        <f>IF(Таблица2001!$K$10=0,0,(V179*1000/Таблица2001!$K$10))</f>
        <v>0</v>
      </c>
      <c r="AC179" s="779">
        <f t="shared" si="50"/>
        <v>0</v>
      </c>
    </row>
    <row r="180" spans="1:29" s="41" customFormat="1" x14ac:dyDescent="0.15">
      <c r="A180" s="337" t="s">
        <v>1479</v>
      </c>
      <c r="B180" s="506" t="s">
        <v>1480</v>
      </c>
      <c r="C180" s="349" t="s">
        <v>1481</v>
      </c>
      <c r="D180" s="780" t="s">
        <v>1697</v>
      </c>
      <c r="E180" s="783"/>
      <c r="F180" s="783"/>
      <c r="G180" s="781">
        <v>0</v>
      </c>
      <c r="H180" s="781">
        <v>0</v>
      </c>
      <c r="I180" s="781">
        <f t="shared" si="64"/>
        <v>0</v>
      </c>
      <c r="J180" s="781">
        <f t="shared" si="65"/>
        <v>0</v>
      </c>
      <c r="K180" s="778">
        <f t="shared" si="54"/>
        <v>0</v>
      </c>
      <c r="L180" s="778">
        <f t="shared" si="55"/>
        <v>0</v>
      </c>
      <c r="M180" s="781"/>
      <c r="N180" s="781">
        <f>0</f>
        <v>0</v>
      </c>
      <c r="O180" s="778">
        <v>0</v>
      </c>
      <c r="P180" s="778">
        <v>0</v>
      </c>
      <c r="Q180" s="781"/>
      <c r="R180" s="781">
        <f>0</f>
        <v>0</v>
      </c>
      <c r="S180" s="781">
        <f>0</f>
        <v>0</v>
      </c>
      <c r="T180" s="781">
        <f>0</f>
        <v>0</v>
      </c>
      <c r="U180" s="778">
        <f t="shared" si="53"/>
        <v>0</v>
      </c>
      <c r="V180" s="778">
        <f t="shared" si="53"/>
        <v>0</v>
      </c>
      <c r="W180" s="779">
        <f>IF(Таблица2001!$J$10=0,0,(I180*1000/Таблица2001!$J$10))</f>
        <v>0</v>
      </c>
      <c r="X180" s="779">
        <f>IF(Таблица2001!$K$10=0,0,(J180*1000/Таблица2001!$K$10))</f>
        <v>0</v>
      </c>
      <c r="Y180" s="779">
        <f>IF(Таблица2001!$J$10=0,0,(M180*1000/Таблица2001!$J$10))</f>
        <v>0</v>
      </c>
      <c r="Z180" s="779">
        <f>IF(Таблица2001!$K$10=0,0,(Q180*1000/Таблица2001!$K$10))</f>
        <v>0</v>
      </c>
      <c r="AA180" s="779">
        <f>IF(Таблица2001!$J$10=0,0,(U180*1000/Таблица2001!$J$10))</f>
        <v>0</v>
      </c>
      <c r="AB180" s="779">
        <f>IF(Таблица2001!$K$10=0,0,(V180*1000/Таблица2001!$K$10))</f>
        <v>0</v>
      </c>
      <c r="AC180" s="779">
        <f t="shared" si="50"/>
        <v>0</v>
      </c>
    </row>
    <row r="181" spans="1:29" s="41" customFormat="1" x14ac:dyDescent="0.15">
      <c r="A181" s="337" t="s">
        <v>543</v>
      </c>
      <c r="B181" s="506" t="s">
        <v>228</v>
      </c>
      <c r="C181" s="359" t="s">
        <v>83</v>
      </c>
      <c r="D181" s="780" t="s">
        <v>905</v>
      </c>
      <c r="E181" s="783"/>
      <c r="F181" s="783"/>
      <c r="G181" s="781">
        <f>0</f>
        <v>0</v>
      </c>
      <c r="H181" s="781">
        <f>0</f>
        <v>0</v>
      </c>
      <c r="I181" s="781">
        <f t="shared" si="64"/>
        <v>0</v>
      </c>
      <c r="J181" s="781">
        <f t="shared" si="65"/>
        <v>0</v>
      </c>
      <c r="K181" s="778">
        <f t="shared" si="54"/>
        <v>0</v>
      </c>
      <c r="L181" s="778">
        <f t="shared" si="55"/>
        <v>0</v>
      </c>
      <c r="M181" s="781"/>
      <c r="N181" s="781">
        <f>0</f>
        <v>0</v>
      </c>
      <c r="O181" s="778">
        <f>0</f>
        <v>0</v>
      </c>
      <c r="P181" s="778">
        <f>0</f>
        <v>0</v>
      </c>
      <c r="Q181" s="781"/>
      <c r="R181" s="781">
        <f>0</f>
        <v>0</v>
      </c>
      <c r="S181" s="781">
        <f>0</f>
        <v>0</v>
      </c>
      <c r="T181" s="781">
        <f>0</f>
        <v>0</v>
      </c>
      <c r="U181" s="778">
        <f t="shared" si="53"/>
        <v>0</v>
      </c>
      <c r="V181" s="778">
        <f t="shared" si="53"/>
        <v>0</v>
      </c>
      <c r="W181" s="779">
        <f>IF(Таблица2001!$J$10=0,0,(I181*1000/Таблица2001!$J$10))</f>
        <v>0</v>
      </c>
      <c r="X181" s="779">
        <f>IF(Таблица2001!$K$10=0,0,(J181*1000/Таблица2001!$K$10))</f>
        <v>0</v>
      </c>
      <c r="Y181" s="779">
        <f>IF(Таблица2001!$J$10=0,0,(M181*1000/Таблица2001!$J$10))</f>
        <v>0</v>
      </c>
      <c r="Z181" s="779">
        <f>IF(Таблица2001!$K$10=0,0,(Q181*1000/Таблица2001!$K$10))</f>
        <v>0</v>
      </c>
      <c r="AA181" s="779">
        <f>IF(Таблица2001!$J$10=0,0,(U181*1000/Таблица2001!$J$10))</f>
        <v>0</v>
      </c>
      <c r="AB181" s="779">
        <f>IF(Таблица2001!$K$10=0,0,(V181*1000/Таблица2001!$K$10))</f>
        <v>0</v>
      </c>
      <c r="AC181" s="779">
        <f t="shared" si="50"/>
        <v>0</v>
      </c>
    </row>
    <row r="182" spans="1:29" s="41" customFormat="1" x14ac:dyDescent="0.15">
      <c r="A182" s="337" t="s">
        <v>906</v>
      </c>
      <c r="B182" s="506" t="s">
        <v>229</v>
      </c>
      <c r="C182" s="359" t="s">
        <v>84</v>
      </c>
      <c r="D182" s="780" t="s">
        <v>907</v>
      </c>
      <c r="E182" s="783"/>
      <c r="F182" s="783"/>
      <c r="G182" s="781">
        <f>0</f>
        <v>0</v>
      </c>
      <c r="H182" s="781">
        <f>0</f>
        <v>0</v>
      </c>
      <c r="I182" s="781">
        <f t="shared" si="64"/>
        <v>0</v>
      </c>
      <c r="J182" s="781">
        <f t="shared" si="65"/>
        <v>0</v>
      </c>
      <c r="K182" s="778">
        <f t="shared" si="54"/>
        <v>0</v>
      </c>
      <c r="L182" s="778">
        <f t="shared" si="55"/>
        <v>0</v>
      </c>
      <c r="M182" s="781"/>
      <c r="N182" s="781"/>
      <c r="O182" s="778">
        <f>0</f>
        <v>0</v>
      </c>
      <c r="P182" s="778">
        <f>0</f>
        <v>0</v>
      </c>
      <c r="Q182" s="781"/>
      <c r="R182" s="781"/>
      <c r="S182" s="781"/>
      <c r="T182" s="781"/>
      <c r="U182" s="778">
        <f t="shared" si="53"/>
        <v>0</v>
      </c>
      <c r="V182" s="778">
        <f t="shared" si="53"/>
        <v>0</v>
      </c>
      <c r="W182" s="779">
        <f>IF(Таблица2001!$J$10=0,0,(I182*1000/Таблица2001!$J$10))</f>
        <v>0</v>
      </c>
      <c r="X182" s="779">
        <f>IF(Таблица2001!$K$10=0,0,(J182*1000/Таблица2001!$K$10))</f>
        <v>0</v>
      </c>
      <c r="Y182" s="779">
        <f>IF(Таблица2001!$J$10=0,0,(M182*1000/Таблица2001!$J$10))</f>
        <v>0</v>
      </c>
      <c r="Z182" s="779">
        <f>IF(Таблица2001!$K$10=0,0,(Q182*1000/Таблица2001!$K$10))</f>
        <v>0</v>
      </c>
      <c r="AA182" s="779">
        <f>IF(Таблица2001!$J$10=0,0,(U182*1000/Таблица2001!$J$10))</f>
        <v>0</v>
      </c>
      <c r="AB182" s="779">
        <f>IF(Таблица2001!$K$10=0,0,(V182*1000/Таблица2001!$K$10))</f>
        <v>0</v>
      </c>
      <c r="AC182" s="779">
        <f t="shared" si="50"/>
        <v>0</v>
      </c>
    </row>
    <row r="183" spans="1:29" s="41" customFormat="1" x14ac:dyDescent="0.15">
      <c r="A183" s="337" t="s">
        <v>1581</v>
      </c>
      <c r="B183" s="506" t="s">
        <v>1576</v>
      </c>
      <c r="C183" s="359" t="s">
        <v>1577</v>
      </c>
      <c r="D183" s="780" t="s">
        <v>1578</v>
      </c>
      <c r="E183" s="783"/>
      <c r="F183" s="783"/>
      <c r="G183" s="781">
        <f>0</f>
        <v>0</v>
      </c>
      <c r="H183" s="781">
        <f>0</f>
        <v>0</v>
      </c>
      <c r="I183" s="781">
        <f t="shared" si="64"/>
        <v>0</v>
      </c>
      <c r="J183" s="781">
        <f t="shared" si="65"/>
        <v>0</v>
      </c>
      <c r="K183" s="778">
        <f t="shared" si="54"/>
        <v>0</v>
      </c>
      <c r="L183" s="778">
        <f t="shared" si="55"/>
        <v>0</v>
      </c>
      <c r="M183" s="781"/>
      <c r="N183" s="781"/>
      <c r="O183" s="778">
        <f>0</f>
        <v>0</v>
      </c>
      <c r="P183" s="778">
        <f>0</f>
        <v>0</v>
      </c>
      <c r="Q183" s="781"/>
      <c r="R183" s="781"/>
      <c r="S183" s="781"/>
      <c r="T183" s="781"/>
      <c r="U183" s="778">
        <f t="shared" si="53"/>
        <v>0</v>
      </c>
      <c r="V183" s="778">
        <f t="shared" si="53"/>
        <v>0</v>
      </c>
      <c r="W183" s="779">
        <f>IF(Таблица2001!$J$10=0,0,(I183*1000/Таблица2001!$J$10))</f>
        <v>0</v>
      </c>
      <c r="X183" s="779">
        <f>IF(Таблица2001!$K$10=0,0,(J183*1000/Таблица2001!$K$10))</f>
        <v>0</v>
      </c>
      <c r="Y183" s="779">
        <f>IF(Таблица2001!$J$10=0,0,(M183*1000/Таблица2001!$J$10))</f>
        <v>0</v>
      </c>
      <c r="Z183" s="779">
        <f>IF(Таблица2001!$K$10=0,0,(Q183*1000/Таблица2001!$K$10))</f>
        <v>0</v>
      </c>
      <c r="AA183" s="779">
        <f>IF(Таблица2001!$J$10=0,0,(U183*1000/Таблица2001!$J$10))</f>
        <v>0</v>
      </c>
      <c r="AB183" s="779">
        <f>IF(Таблица2001!$K$10=0,0,(V183*1000/Таблица2001!$K$10))</f>
        <v>0</v>
      </c>
      <c r="AC183" s="779">
        <f t="shared" si="50"/>
        <v>0</v>
      </c>
    </row>
    <row r="184" spans="1:29" s="41" customFormat="1" x14ac:dyDescent="0.15">
      <c r="A184" s="337" t="s">
        <v>544</v>
      </c>
      <c r="B184" s="506" t="s">
        <v>230</v>
      </c>
      <c r="C184" s="359" t="s">
        <v>85</v>
      </c>
      <c r="D184" s="780" t="s">
        <v>545</v>
      </c>
      <c r="E184" s="783"/>
      <c r="F184" s="783"/>
      <c r="G184" s="781">
        <f>0</f>
        <v>0</v>
      </c>
      <c r="H184" s="781">
        <f>0</f>
        <v>0</v>
      </c>
      <c r="I184" s="781">
        <f t="shared" si="64"/>
        <v>0</v>
      </c>
      <c r="J184" s="781">
        <f t="shared" si="65"/>
        <v>0</v>
      </c>
      <c r="K184" s="778">
        <f t="shared" si="54"/>
        <v>0</v>
      </c>
      <c r="L184" s="778">
        <f t="shared" si="55"/>
        <v>0</v>
      </c>
      <c r="M184" s="781"/>
      <c r="N184" s="781">
        <f>0</f>
        <v>0</v>
      </c>
      <c r="O184" s="778">
        <f>0</f>
        <v>0</v>
      </c>
      <c r="P184" s="778">
        <f>0</f>
        <v>0</v>
      </c>
      <c r="Q184" s="781"/>
      <c r="R184" s="781">
        <f>0</f>
        <v>0</v>
      </c>
      <c r="S184" s="781">
        <f>0</f>
        <v>0</v>
      </c>
      <c r="T184" s="781">
        <f>0</f>
        <v>0</v>
      </c>
      <c r="U184" s="778">
        <f t="shared" si="53"/>
        <v>0</v>
      </c>
      <c r="V184" s="778">
        <f t="shared" si="53"/>
        <v>0</v>
      </c>
      <c r="W184" s="779">
        <f>IF(Таблица2001!$J$10=0,0,(I184*1000/Таблица2001!$J$10))</f>
        <v>0</v>
      </c>
      <c r="X184" s="779">
        <f>IF(Таблица2001!$K$10=0,0,(J184*1000/Таблица2001!$K$10))</f>
        <v>0</v>
      </c>
      <c r="Y184" s="779">
        <f>IF(Таблица2001!$J$10=0,0,(M184*1000/Таблица2001!$J$10))</f>
        <v>0</v>
      </c>
      <c r="Z184" s="779">
        <f>IF(Таблица2001!$K$10=0,0,(Q184*1000/Таблица2001!$K$10))</f>
        <v>0</v>
      </c>
      <c r="AA184" s="779">
        <f>IF(Таблица2001!$J$10=0,0,(U184*1000/Таблица2001!$J$10))</f>
        <v>0</v>
      </c>
      <c r="AB184" s="779">
        <f>IF(Таблица2001!$K$10=0,0,(V184*1000/Таблица2001!$K$10))</f>
        <v>0</v>
      </c>
      <c r="AC184" s="779">
        <f t="shared" si="50"/>
        <v>0</v>
      </c>
    </row>
    <row r="185" spans="1:29" s="41" customFormat="1" x14ac:dyDescent="0.15">
      <c r="A185" s="337" t="s">
        <v>722</v>
      </c>
      <c r="B185" s="506" t="s">
        <v>231</v>
      </c>
      <c r="C185" s="359" t="s">
        <v>86</v>
      </c>
      <c r="D185" s="780" t="s">
        <v>40</v>
      </c>
      <c r="E185" s="783"/>
      <c r="F185" s="783"/>
      <c r="G185" s="781"/>
      <c r="H185" s="781"/>
      <c r="I185" s="781"/>
      <c r="J185" s="781"/>
      <c r="K185" s="778">
        <f t="shared" si="54"/>
        <v>0</v>
      </c>
      <c r="L185" s="778">
        <f t="shared" si="55"/>
        <v>0</v>
      </c>
      <c r="M185" s="781"/>
      <c r="N185" s="781"/>
      <c r="O185" s="781"/>
      <c r="P185" s="781"/>
      <c r="Q185" s="781"/>
      <c r="R185" s="781"/>
      <c r="S185" s="781"/>
      <c r="T185" s="781"/>
      <c r="U185" s="778">
        <f t="shared" si="53"/>
        <v>0</v>
      </c>
      <c r="V185" s="778">
        <f t="shared" si="53"/>
        <v>0</v>
      </c>
      <c r="W185" s="779">
        <f>IF(Таблица2001!$J$10=0,0,(I185*1000/Таблица2001!$J$10))</f>
        <v>0</v>
      </c>
      <c r="X185" s="779">
        <f>IF(Таблица2001!$K$10=0,0,(J185*1000/Таблица2001!$K$10))</f>
        <v>0</v>
      </c>
      <c r="Y185" s="779">
        <f>IF(Таблица2001!$J$10=0,0,(M185*1000/Таблица2001!$J$10))</f>
        <v>0</v>
      </c>
      <c r="Z185" s="779">
        <f>IF(Таблица2001!$K$10=0,0,(Q185*1000/Таблица2001!$K$10))</f>
        <v>0</v>
      </c>
      <c r="AA185" s="779">
        <f>IF(Таблица2001!$J$10=0,0,(U185*1000/Таблица2001!$J$10))</f>
        <v>0</v>
      </c>
      <c r="AB185" s="779">
        <f>IF(Таблица2001!$K$10=0,0,(V185*1000/Таблица2001!$K$10))</f>
        <v>0</v>
      </c>
      <c r="AC185" s="779">
        <f t="shared" si="50"/>
        <v>0</v>
      </c>
    </row>
    <row r="186" spans="1:29" s="41" customFormat="1" ht="21" x14ac:dyDescent="0.15">
      <c r="A186" s="337" t="s">
        <v>723</v>
      </c>
      <c r="B186" s="506" t="s">
        <v>232</v>
      </c>
      <c r="C186" s="359" t="s">
        <v>87</v>
      </c>
      <c r="D186" s="780" t="s">
        <v>546</v>
      </c>
      <c r="E186" s="783"/>
      <c r="F186" s="783"/>
      <c r="G186" s="781"/>
      <c r="H186" s="781"/>
      <c r="I186" s="781"/>
      <c r="J186" s="781"/>
      <c r="K186" s="778">
        <f t="shared" si="54"/>
        <v>0</v>
      </c>
      <c r="L186" s="778">
        <f t="shared" si="55"/>
        <v>0</v>
      </c>
      <c r="M186" s="781"/>
      <c r="N186" s="781"/>
      <c r="O186" s="781"/>
      <c r="P186" s="781"/>
      <c r="Q186" s="781"/>
      <c r="R186" s="781"/>
      <c r="S186" s="781"/>
      <c r="T186" s="781"/>
      <c r="U186" s="778">
        <f t="shared" si="53"/>
        <v>0</v>
      </c>
      <c r="V186" s="778">
        <f t="shared" si="53"/>
        <v>0</v>
      </c>
      <c r="W186" s="779">
        <f>IF(Таблица2001!$J$10=0,0,(I186*1000/Таблица2001!$J$10))</f>
        <v>0</v>
      </c>
      <c r="X186" s="779">
        <f>IF(Таблица2001!$K$10=0,0,(J186*1000/Таблица2001!$K$10))</f>
        <v>0</v>
      </c>
      <c r="Y186" s="779">
        <f>IF(Таблица2001!$J$10=0,0,(M186*1000/Таблица2001!$J$10))</f>
        <v>0</v>
      </c>
      <c r="Z186" s="779">
        <f>IF(Таблица2001!$K$10=0,0,(Q186*1000/Таблица2001!$K$10))</f>
        <v>0</v>
      </c>
      <c r="AA186" s="779">
        <f>IF(Таблица2001!$J$10=0,0,(U186*1000/Таблица2001!$J$10))</f>
        <v>0</v>
      </c>
      <c r="AB186" s="779">
        <f>IF(Таблица2001!$K$10=0,0,(V186*1000/Таблица2001!$K$10))</f>
        <v>0</v>
      </c>
      <c r="AC186" s="779">
        <f t="shared" si="50"/>
        <v>0</v>
      </c>
    </row>
    <row r="187" spans="1:29" s="64" customFormat="1" x14ac:dyDescent="0.15">
      <c r="A187" s="337" t="s">
        <v>724</v>
      </c>
      <c r="B187" s="506" t="s">
        <v>233</v>
      </c>
      <c r="C187" s="359" t="s">
        <v>88</v>
      </c>
      <c r="D187" s="780" t="s">
        <v>547</v>
      </c>
      <c r="E187" s="783"/>
      <c r="F187" s="783"/>
      <c r="G187" s="781"/>
      <c r="H187" s="781"/>
      <c r="I187" s="781"/>
      <c r="J187" s="781"/>
      <c r="K187" s="778">
        <f t="shared" si="54"/>
        <v>0</v>
      </c>
      <c r="L187" s="778">
        <f t="shared" si="55"/>
        <v>0</v>
      </c>
      <c r="M187" s="781"/>
      <c r="N187" s="781"/>
      <c r="O187" s="781"/>
      <c r="P187" s="781"/>
      <c r="Q187" s="781"/>
      <c r="R187" s="781"/>
      <c r="S187" s="781"/>
      <c r="T187" s="781"/>
      <c r="U187" s="778">
        <f t="shared" si="53"/>
        <v>0</v>
      </c>
      <c r="V187" s="778">
        <f t="shared" si="53"/>
        <v>0</v>
      </c>
      <c r="W187" s="779">
        <f>IF(Таблица2001!$J$10=0,0,(I187*1000/Таблица2001!$J$10))</f>
        <v>0</v>
      </c>
      <c r="X187" s="779">
        <f>IF(Таблица2001!$K$10=0,0,(J187*1000/Таблица2001!$K$10))</f>
        <v>0</v>
      </c>
      <c r="Y187" s="779">
        <f>IF(Таблица2001!$J$10=0,0,(M187*1000/Таблица2001!$J$10))</f>
        <v>0</v>
      </c>
      <c r="Z187" s="779">
        <f>IF(Таблица2001!$K$10=0,0,(Q187*1000/Таблица2001!$K$10))</f>
        <v>0</v>
      </c>
      <c r="AA187" s="779">
        <f>IF(Таблица2001!$J$10=0,0,(U187*1000/Таблица2001!$J$10))</f>
        <v>0</v>
      </c>
      <c r="AB187" s="779">
        <f>IF(Таблица2001!$K$10=0,0,(V187*1000/Таблица2001!$K$10))</f>
        <v>0</v>
      </c>
      <c r="AC187" s="779">
        <f t="shared" si="50"/>
        <v>0</v>
      </c>
    </row>
    <row r="188" spans="1:29" s="41" customFormat="1" x14ac:dyDescent="0.15">
      <c r="A188" s="337" t="s">
        <v>967</v>
      </c>
      <c r="B188" s="506" t="s">
        <v>234</v>
      </c>
      <c r="C188" s="359" t="s">
        <v>89</v>
      </c>
      <c r="D188" s="780" t="s">
        <v>908</v>
      </c>
      <c r="E188" s="783">
        <v>0</v>
      </c>
      <c r="F188" s="783">
        <v>0</v>
      </c>
      <c r="G188" s="781">
        <v>0</v>
      </c>
      <c r="H188" s="781">
        <v>0</v>
      </c>
      <c r="I188" s="781">
        <v>0</v>
      </c>
      <c r="J188" s="781">
        <v>0</v>
      </c>
      <c r="K188" s="778">
        <f t="shared" ref="K188" si="66">G188+N188</f>
        <v>0</v>
      </c>
      <c r="L188" s="778">
        <f t="shared" ref="L188" si="67">H188+R188</f>
        <v>0</v>
      </c>
      <c r="M188" s="781">
        <v>0</v>
      </c>
      <c r="N188" s="781">
        <v>0</v>
      </c>
      <c r="O188" s="784">
        <f>0</f>
        <v>0</v>
      </c>
      <c r="P188" s="784">
        <f>0</f>
        <v>0</v>
      </c>
      <c r="Q188" s="781">
        <v>0</v>
      </c>
      <c r="R188" s="781">
        <v>0</v>
      </c>
      <c r="S188" s="781">
        <v>0</v>
      </c>
      <c r="T188" s="781">
        <v>0</v>
      </c>
      <c r="U188" s="778">
        <f t="shared" si="53"/>
        <v>0</v>
      </c>
      <c r="V188" s="778">
        <f t="shared" si="53"/>
        <v>0</v>
      </c>
      <c r="W188" s="779">
        <f>IF(Таблица2001!$J$10=0,0,(I188*1000/Таблица2001!$J$10))</f>
        <v>0</v>
      </c>
      <c r="X188" s="779">
        <f>IF(Таблица2001!$K$10=0,0,(J188*1000/Таблица2001!$K$10))</f>
        <v>0</v>
      </c>
      <c r="Y188" s="779">
        <f>IF(Таблица2001!$J$10=0,0,(M188*1000/Таблица2001!$J$10))</f>
        <v>0</v>
      </c>
      <c r="Z188" s="779">
        <f>IF(Таблица2001!$K$10=0,0,(Q188*1000/Таблица2001!$K$10))</f>
        <v>0</v>
      </c>
      <c r="AA188" s="779">
        <f>IF(Таблица2001!$J$10=0,0,(U188*1000/Таблица2001!$J$10))</f>
        <v>0</v>
      </c>
      <c r="AB188" s="779">
        <f>IF(Таблица2001!$K$10=0,0,(V188*1000/Таблица2001!$K$10))</f>
        <v>0</v>
      </c>
      <c r="AC188" s="779">
        <f t="shared" si="50"/>
        <v>0</v>
      </c>
    </row>
    <row r="189" spans="1:29" s="41" customFormat="1" x14ac:dyDescent="0.15">
      <c r="A189" s="337" t="s">
        <v>909</v>
      </c>
      <c r="B189" s="506" t="s">
        <v>383</v>
      </c>
      <c r="C189" s="359" t="s">
        <v>381</v>
      </c>
      <c r="D189" s="780" t="s">
        <v>910</v>
      </c>
      <c r="E189" s="783"/>
      <c r="F189" s="783"/>
      <c r="G189" s="781"/>
      <c r="H189" s="781"/>
      <c r="I189" s="781"/>
      <c r="J189" s="781"/>
      <c r="K189" s="778">
        <f t="shared" si="54"/>
        <v>0</v>
      </c>
      <c r="L189" s="778">
        <f t="shared" si="55"/>
        <v>0</v>
      </c>
      <c r="M189" s="781"/>
      <c r="N189" s="781"/>
      <c r="O189" s="784">
        <f>0</f>
        <v>0</v>
      </c>
      <c r="P189" s="784">
        <f>0</f>
        <v>0</v>
      </c>
      <c r="Q189" s="781"/>
      <c r="R189" s="781"/>
      <c r="S189" s="781"/>
      <c r="T189" s="781"/>
      <c r="U189" s="778">
        <f t="shared" si="53"/>
        <v>0</v>
      </c>
      <c r="V189" s="778">
        <f t="shared" si="53"/>
        <v>0</v>
      </c>
      <c r="W189" s="779">
        <f>IF(Таблица2001!$J$10=0,0,(I189*1000/Таблица2001!$J$10))</f>
        <v>0</v>
      </c>
      <c r="X189" s="779">
        <f>IF(Таблица2001!$K$10=0,0,(J189*1000/Таблица2001!$K$10))</f>
        <v>0</v>
      </c>
      <c r="Y189" s="779">
        <f>IF(Таблица2001!$J$10=0,0,(M189*1000/Таблица2001!$J$10))</f>
        <v>0</v>
      </c>
      <c r="Z189" s="779">
        <f>IF(Таблица2001!$K$10=0,0,(Q189*1000/Таблица2001!$K$10))</f>
        <v>0</v>
      </c>
      <c r="AA189" s="779">
        <f>IF(Таблица2001!$J$10=0,0,(U189*1000/Таблица2001!$J$10))</f>
        <v>0</v>
      </c>
      <c r="AB189" s="779">
        <f>IF(Таблица2001!$K$10=0,0,(V189*1000/Таблица2001!$K$10))</f>
        <v>0</v>
      </c>
      <c r="AC189" s="779">
        <f t="shared" si="50"/>
        <v>0</v>
      </c>
    </row>
    <row r="190" spans="1:29" s="41" customFormat="1" x14ac:dyDescent="0.15">
      <c r="A190" s="337" t="s">
        <v>725</v>
      </c>
      <c r="B190" s="506" t="s">
        <v>384</v>
      </c>
      <c r="C190" s="359" t="s">
        <v>382</v>
      </c>
      <c r="D190" s="780" t="s">
        <v>548</v>
      </c>
      <c r="E190" s="783"/>
      <c r="F190" s="783"/>
      <c r="G190" s="781"/>
      <c r="H190" s="781"/>
      <c r="I190" s="781"/>
      <c r="J190" s="781"/>
      <c r="K190" s="778">
        <f t="shared" si="54"/>
        <v>0</v>
      </c>
      <c r="L190" s="778">
        <f t="shared" si="55"/>
        <v>0</v>
      </c>
      <c r="M190" s="781"/>
      <c r="N190" s="781"/>
      <c r="O190" s="781"/>
      <c r="P190" s="781"/>
      <c r="Q190" s="781"/>
      <c r="R190" s="781"/>
      <c r="S190" s="781"/>
      <c r="T190" s="781"/>
      <c r="U190" s="778">
        <f t="shared" si="53"/>
        <v>0</v>
      </c>
      <c r="V190" s="778">
        <f t="shared" si="53"/>
        <v>0</v>
      </c>
      <c r="W190" s="779">
        <f>IF(Таблица2001!$J$10=0,0,(I190*1000/Таблица2001!$J$10))</f>
        <v>0</v>
      </c>
      <c r="X190" s="779">
        <f>IF(Таблица2001!$K$10=0,0,(J190*1000/Таблица2001!$K$10))</f>
        <v>0</v>
      </c>
      <c r="Y190" s="779">
        <f>IF(Таблица2001!$J$10=0,0,(M190*1000/Таблица2001!$J$10))</f>
        <v>0</v>
      </c>
      <c r="Z190" s="779">
        <f>IF(Таблица2001!$K$10=0,0,(Q190*1000/Таблица2001!$K$10))</f>
        <v>0</v>
      </c>
      <c r="AA190" s="779">
        <f>IF(Таблица2001!$J$10=0,0,(U190*1000/Таблица2001!$J$10))</f>
        <v>0</v>
      </c>
      <c r="AB190" s="779">
        <f>IF(Таблица2001!$K$10=0,0,(V190*1000/Таблица2001!$K$10))</f>
        <v>0</v>
      </c>
      <c r="AC190" s="779">
        <f t="shared" si="50"/>
        <v>0</v>
      </c>
    </row>
    <row r="191" spans="1:29" s="41" customFormat="1" ht="31.5" x14ac:dyDescent="0.15">
      <c r="A191" s="337" t="s">
        <v>726</v>
      </c>
      <c r="B191" s="506" t="s">
        <v>911</v>
      </c>
      <c r="C191" s="349" t="s">
        <v>912</v>
      </c>
      <c r="D191" s="780" t="s">
        <v>913</v>
      </c>
      <c r="E191" s="783"/>
      <c r="F191" s="783"/>
      <c r="G191" s="781"/>
      <c r="H191" s="781"/>
      <c r="I191" s="781"/>
      <c r="J191" s="781"/>
      <c r="K191" s="778">
        <f t="shared" si="54"/>
        <v>0</v>
      </c>
      <c r="L191" s="778">
        <f t="shared" si="55"/>
        <v>0</v>
      </c>
      <c r="M191" s="781"/>
      <c r="N191" s="781"/>
      <c r="O191" s="784">
        <f>0</f>
        <v>0</v>
      </c>
      <c r="P191" s="784">
        <f>0</f>
        <v>0</v>
      </c>
      <c r="Q191" s="781"/>
      <c r="R191" s="781"/>
      <c r="S191" s="781"/>
      <c r="T191" s="781"/>
      <c r="U191" s="778">
        <f t="shared" si="53"/>
        <v>0</v>
      </c>
      <c r="V191" s="778">
        <f t="shared" si="53"/>
        <v>0</v>
      </c>
      <c r="W191" s="779">
        <f>IF(Таблица2001!$J$10=0,0,(I191*1000/Таблица2001!$J$10))</f>
        <v>0</v>
      </c>
      <c r="X191" s="779">
        <f>IF(Таблица2001!$K$10=0,0,(J191*1000/Таблица2001!$K$10))</f>
        <v>0</v>
      </c>
      <c r="Y191" s="779">
        <f>IF(Таблица2001!$J$10=0,0,(M191*1000/Таблица2001!$J$10))</f>
        <v>0</v>
      </c>
      <c r="Z191" s="779">
        <f>IF(Таблица2001!$K$10=0,0,(Q191*1000/Таблица2001!$K$10))</f>
        <v>0</v>
      </c>
      <c r="AA191" s="779">
        <f>IF(Таблица2001!$J$10=0,0,(U191*1000/Таблица2001!$J$10))</f>
        <v>0</v>
      </c>
      <c r="AB191" s="779">
        <f>IF(Таблица2001!$K$10=0,0,(V191*1000/Таблица2001!$K$10))</f>
        <v>0</v>
      </c>
      <c r="AC191" s="779">
        <f t="shared" si="50"/>
        <v>0</v>
      </c>
    </row>
    <row r="192" spans="1:29" s="41" customFormat="1" x14ac:dyDescent="0.15">
      <c r="A192" s="337" t="s">
        <v>1482</v>
      </c>
      <c r="B192" s="506" t="s">
        <v>1483</v>
      </c>
      <c r="C192" s="360" t="s">
        <v>1484</v>
      </c>
      <c r="D192" s="780"/>
      <c r="E192" s="783"/>
      <c r="F192" s="783"/>
      <c r="G192" s="781"/>
      <c r="H192" s="781"/>
      <c r="I192" s="781"/>
      <c r="J192" s="781"/>
      <c r="K192" s="778">
        <f t="shared" si="54"/>
        <v>0</v>
      </c>
      <c r="L192" s="778">
        <f t="shared" si="55"/>
        <v>0</v>
      </c>
      <c r="M192" s="781"/>
      <c r="N192" s="781"/>
      <c r="O192" s="781"/>
      <c r="P192" s="781"/>
      <c r="Q192" s="781"/>
      <c r="R192" s="781"/>
      <c r="S192" s="781"/>
      <c r="T192" s="781"/>
      <c r="U192" s="778">
        <f t="shared" si="53"/>
        <v>0</v>
      </c>
      <c r="V192" s="778">
        <f t="shared" si="53"/>
        <v>0</v>
      </c>
      <c r="W192" s="779">
        <f>IF(Таблица2001!$J$10=0,0,(I192*1000/Таблица2001!$J$10))</f>
        <v>0</v>
      </c>
      <c r="X192" s="779">
        <f>IF(Таблица2001!$K$10=0,0,(J192*1000/Таблица2001!$K$10))</f>
        <v>0</v>
      </c>
      <c r="Y192" s="779">
        <f>IF(Таблица2001!$J$10=0,0,(M192*1000/Таблица2001!$J$10))</f>
        <v>0</v>
      </c>
      <c r="Z192" s="779">
        <f>IF(Таблица2001!$K$10=0,0,(Q192*1000/Таблица2001!$K$10))</f>
        <v>0</v>
      </c>
      <c r="AA192" s="779">
        <f>IF(Таблица2001!$J$10=0,0,(U192*1000/Таблица2001!$J$10))</f>
        <v>0</v>
      </c>
      <c r="AB192" s="779">
        <f>IF(Таблица2001!$K$10=0,0,(V192*1000/Таблица2001!$K$10))</f>
        <v>0</v>
      </c>
      <c r="AC192" s="779">
        <f t="shared" si="50"/>
        <v>0</v>
      </c>
    </row>
    <row r="193" spans="1:29" s="41" customFormat="1" x14ac:dyDescent="0.15">
      <c r="A193" s="336" t="s">
        <v>727</v>
      </c>
      <c r="B193" s="99" t="s">
        <v>235</v>
      </c>
      <c r="C193" s="361" t="s">
        <v>141</v>
      </c>
      <c r="D193" s="777" t="s">
        <v>776</v>
      </c>
      <c r="E193" s="778">
        <f t="shared" ref="E193:J193" si="68">E194+E195+E196+E197+E200+E202+E203+E205+E206+E208</f>
        <v>0</v>
      </c>
      <c r="F193" s="778">
        <f t="shared" si="68"/>
        <v>0</v>
      </c>
      <c r="G193" s="778">
        <f t="shared" si="68"/>
        <v>0</v>
      </c>
      <c r="H193" s="778">
        <f t="shared" si="68"/>
        <v>0</v>
      </c>
      <c r="I193" s="778">
        <f t="shared" si="68"/>
        <v>0</v>
      </c>
      <c r="J193" s="778">
        <f t="shared" si="68"/>
        <v>0</v>
      </c>
      <c r="K193" s="778">
        <f t="shared" si="54"/>
        <v>0</v>
      </c>
      <c r="L193" s="778">
        <f t="shared" si="55"/>
        <v>0</v>
      </c>
      <c r="M193" s="778">
        <f t="shared" ref="M193:T193" si="69">M194+M195+M196+M197+M200+M202+M203+M205+M206+M208</f>
        <v>0</v>
      </c>
      <c r="N193" s="778">
        <f t="shared" si="69"/>
        <v>0</v>
      </c>
      <c r="O193" s="778">
        <f t="shared" si="69"/>
        <v>0</v>
      </c>
      <c r="P193" s="778">
        <f t="shared" si="69"/>
        <v>0</v>
      </c>
      <c r="Q193" s="778">
        <f t="shared" si="69"/>
        <v>0</v>
      </c>
      <c r="R193" s="778">
        <f t="shared" si="69"/>
        <v>0</v>
      </c>
      <c r="S193" s="778">
        <f t="shared" si="69"/>
        <v>0</v>
      </c>
      <c r="T193" s="778">
        <f t="shared" si="69"/>
        <v>0</v>
      </c>
      <c r="U193" s="778">
        <f t="shared" si="53"/>
        <v>0</v>
      </c>
      <c r="V193" s="778">
        <f t="shared" si="53"/>
        <v>0</v>
      </c>
      <c r="W193" s="779">
        <f>IF(Таблица2001!$J$10=0,0,(I193*1000/Таблица2001!$J$10))</f>
        <v>0</v>
      </c>
      <c r="X193" s="779">
        <f>IF(Таблица2001!$K$10=0,0,(J193*1000/Таблица2001!$K$10))</f>
        <v>0</v>
      </c>
      <c r="Y193" s="779">
        <f>IF(Таблица2001!$J$10=0,0,(M193*1000/Таблица2001!$J$10))</f>
        <v>0</v>
      </c>
      <c r="Z193" s="779">
        <f>IF(Таблица2001!$K$10=0,0,(Q193*1000/Таблица2001!$K$10))</f>
        <v>0</v>
      </c>
      <c r="AA193" s="779">
        <f>IF(Таблица2001!$J$10=0,0,(U193*1000/Таблица2001!$J$10))</f>
        <v>0</v>
      </c>
      <c r="AB193" s="779">
        <f>IF(Таблица2001!$K$10=0,0,(V193*1000/Таблица2001!$K$10))</f>
        <v>0</v>
      </c>
      <c r="AC193" s="779">
        <f t="shared" si="50"/>
        <v>0</v>
      </c>
    </row>
    <row r="194" spans="1:29" s="41" customFormat="1" x14ac:dyDescent="0.15">
      <c r="A194" s="337" t="s">
        <v>728</v>
      </c>
      <c r="B194" s="506" t="s">
        <v>236</v>
      </c>
      <c r="C194" s="349" t="s">
        <v>90</v>
      </c>
      <c r="D194" s="780" t="s">
        <v>777</v>
      </c>
      <c r="E194" s="783"/>
      <c r="F194" s="783"/>
      <c r="G194" s="781"/>
      <c r="H194" s="781"/>
      <c r="I194" s="781"/>
      <c r="J194" s="781"/>
      <c r="K194" s="778">
        <f t="shared" si="54"/>
        <v>0</v>
      </c>
      <c r="L194" s="778">
        <f t="shared" si="55"/>
        <v>0</v>
      </c>
      <c r="M194" s="781"/>
      <c r="N194" s="781"/>
      <c r="O194" s="781"/>
      <c r="P194" s="781"/>
      <c r="Q194" s="781"/>
      <c r="R194" s="781"/>
      <c r="S194" s="781"/>
      <c r="T194" s="781"/>
      <c r="U194" s="778">
        <f t="shared" si="53"/>
        <v>0</v>
      </c>
      <c r="V194" s="778">
        <f t="shared" si="53"/>
        <v>0</v>
      </c>
      <c r="W194" s="779">
        <f>IF(Таблица2001!$J$10=0,0,(I194*1000/Таблица2001!$J$10))</f>
        <v>0</v>
      </c>
      <c r="X194" s="779">
        <f>IF(Таблица2001!$K$10=0,0,(J194*1000/Таблица2001!$K$10))</f>
        <v>0</v>
      </c>
      <c r="Y194" s="779">
        <f>IF(Таблица2001!$J$10=0,0,(M194*1000/Таблица2001!$J$10))</f>
        <v>0</v>
      </c>
      <c r="Z194" s="779">
        <f>IF(Таблица2001!$K$10=0,0,(Q194*1000/Таблица2001!$K$10))</f>
        <v>0</v>
      </c>
      <c r="AA194" s="779">
        <f>IF(Таблица2001!$J$10=0,0,(U194*1000/Таблица2001!$J$10))</f>
        <v>0</v>
      </c>
      <c r="AB194" s="779">
        <f>IF(Таблица2001!$K$10=0,0,(V194*1000/Таблица2001!$K$10))</f>
        <v>0</v>
      </c>
      <c r="AC194" s="779">
        <f t="shared" si="50"/>
        <v>0</v>
      </c>
    </row>
    <row r="195" spans="1:29" s="64" customFormat="1" x14ac:dyDescent="0.15">
      <c r="A195" s="337" t="s">
        <v>42</v>
      </c>
      <c r="B195" s="506" t="s">
        <v>237</v>
      </c>
      <c r="C195" s="349" t="s">
        <v>92</v>
      </c>
      <c r="D195" s="780" t="s">
        <v>778</v>
      </c>
      <c r="E195" s="783"/>
      <c r="F195" s="783"/>
      <c r="G195" s="781"/>
      <c r="H195" s="781"/>
      <c r="I195" s="781"/>
      <c r="J195" s="781"/>
      <c r="K195" s="778">
        <f t="shared" si="54"/>
        <v>0</v>
      </c>
      <c r="L195" s="778">
        <f t="shared" si="55"/>
        <v>0</v>
      </c>
      <c r="M195" s="781"/>
      <c r="N195" s="781"/>
      <c r="O195" s="781"/>
      <c r="P195" s="781"/>
      <c r="Q195" s="781"/>
      <c r="R195" s="781"/>
      <c r="S195" s="781"/>
      <c r="T195" s="781"/>
      <c r="U195" s="778">
        <f t="shared" si="53"/>
        <v>0</v>
      </c>
      <c r="V195" s="778">
        <f t="shared" si="53"/>
        <v>0</v>
      </c>
      <c r="W195" s="779">
        <f>IF(Таблица2001!$J$10=0,0,(I195*1000/Таблица2001!$J$10))</f>
        <v>0</v>
      </c>
      <c r="X195" s="779">
        <f>IF(Таблица2001!$K$10=0,0,(J195*1000/Таблица2001!$K$10))</f>
        <v>0</v>
      </c>
      <c r="Y195" s="779">
        <f>IF(Таблица2001!$J$10=0,0,(M195*1000/Таблица2001!$J$10))</f>
        <v>0</v>
      </c>
      <c r="Z195" s="779">
        <f>IF(Таблица2001!$K$10=0,0,(Q195*1000/Таблица2001!$K$10))</f>
        <v>0</v>
      </c>
      <c r="AA195" s="779">
        <f>IF(Таблица2001!$J$10=0,0,(U195*1000/Таблица2001!$J$10))</f>
        <v>0</v>
      </c>
      <c r="AB195" s="779">
        <f>IF(Таблица2001!$K$10=0,0,(V195*1000/Таблица2001!$K$10))</f>
        <v>0</v>
      </c>
      <c r="AC195" s="779">
        <f t="shared" si="50"/>
        <v>0</v>
      </c>
    </row>
    <row r="196" spans="1:29" s="41" customFormat="1" x14ac:dyDescent="0.15">
      <c r="A196" s="337" t="s">
        <v>500</v>
      </c>
      <c r="B196" s="506" t="s">
        <v>238</v>
      </c>
      <c r="C196" s="349" t="s">
        <v>93</v>
      </c>
      <c r="D196" s="780" t="s">
        <v>549</v>
      </c>
      <c r="E196" s="783"/>
      <c r="F196" s="783"/>
      <c r="G196" s="781"/>
      <c r="H196" s="781"/>
      <c r="I196" s="781"/>
      <c r="J196" s="781"/>
      <c r="K196" s="778">
        <f t="shared" si="54"/>
        <v>0</v>
      </c>
      <c r="L196" s="778">
        <f t="shared" si="55"/>
        <v>0</v>
      </c>
      <c r="M196" s="781"/>
      <c r="N196" s="781"/>
      <c r="O196" s="781"/>
      <c r="P196" s="781"/>
      <c r="Q196" s="781"/>
      <c r="R196" s="781"/>
      <c r="S196" s="781"/>
      <c r="T196" s="781"/>
      <c r="U196" s="778">
        <f t="shared" si="53"/>
        <v>0</v>
      </c>
      <c r="V196" s="778">
        <f t="shared" si="53"/>
        <v>0</v>
      </c>
      <c r="W196" s="779">
        <f>IF(Таблица2001!$J$10=0,0,(I196*1000/Таблица2001!$J$10))</f>
        <v>0</v>
      </c>
      <c r="X196" s="779">
        <f>IF(Таблица2001!$K$10=0,0,(J196*1000/Таблица2001!$K$10))</f>
        <v>0</v>
      </c>
      <c r="Y196" s="779">
        <f>IF(Таблица2001!$J$10=0,0,(M196*1000/Таблица2001!$J$10))</f>
        <v>0</v>
      </c>
      <c r="Z196" s="779">
        <f>IF(Таблица2001!$K$10=0,0,(Q196*1000/Таблица2001!$K$10))</f>
        <v>0</v>
      </c>
      <c r="AA196" s="779">
        <f>IF(Таблица2001!$J$10=0,0,(U196*1000/Таблица2001!$J$10))</f>
        <v>0</v>
      </c>
      <c r="AB196" s="779">
        <f>IF(Таблица2001!$K$10=0,0,(V196*1000/Таблица2001!$K$10))</f>
        <v>0</v>
      </c>
      <c r="AC196" s="779">
        <f t="shared" si="50"/>
        <v>0</v>
      </c>
    </row>
    <row r="197" spans="1:29" s="41" customFormat="1" x14ac:dyDescent="0.15">
      <c r="A197" s="337" t="s">
        <v>729</v>
      </c>
      <c r="B197" s="506" t="s">
        <v>239</v>
      </c>
      <c r="C197" s="349" t="s">
        <v>94</v>
      </c>
      <c r="D197" s="780" t="s">
        <v>779</v>
      </c>
      <c r="E197" s="783"/>
      <c r="F197" s="783"/>
      <c r="G197" s="781"/>
      <c r="H197" s="781"/>
      <c r="I197" s="781"/>
      <c r="J197" s="781"/>
      <c r="K197" s="778">
        <f t="shared" si="54"/>
        <v>0</v>
      </c>
      <c r="L197" s="778">
        <f t="shared" si="55"/>
        <v>0</v>
      </c>
      <c r="M197" s="781"/>
      <c r="N197" s="781"/>
      <c r="O197" s="781"/>
      <c r="P197" s="781"/>
      <c r="Q197" s="781"/>
      <c r="R197" s="781"/>
      <c r="S197" s="781"/>
      <c r="T197" s="781"/>
      <c r="U197" s="778">
        <f t="shared" si="53"/>
        <v>0</v>
      </c>
      <c r="V197" s="778">
        <f t="shared" si="53"/>
        <v>0</v>
      </c>
      <c r="W197" s="779">
        <f>IF(Таблица2001!$J$10=0,0,(I197*1000/Таблица2001!$J$10))</f>
        <v>0</v>
      </c>
      <c r="X197" s="779">
        <f>IF(Таблица2001!$K$10=0,0,(J197*1000/Таблица2001!$K$10))</f>
        <v>0</v>
      </c>
      <c r="Y197" s="779">
        <f>IF(Таблица2001!$J$10=0,0,(M197*1000/Таблица2001!$J$10))</f>
        <v>0</v>
      </c>
      <c r="Z197" s="779">
        <f>IF(Таблица2001!$K$10=0,0,(Q197*1000/Таблица2001!$K$10))</f>
        <v>0</v>
      </c>
      <c r="AA197" s="779">
        <f>IF(Таблица2001!$J$10=0,0,(U197*1000/Таблица2001!$J$10))</f>
        <v>0</v>
      </c>
      <c r="AB197" s="779">
        <f>IF(Таблица2001!$K$10=0,0,(V197*1000/Таблица2001!$K$10))</f>
        <v>0</v>
      </c>
      <c r="AC197" s="779">
        <f t="shared" si="50"/>
        <v>0</v>
      </c>
    </row>
    <row r="198" spans="1:29" s="41" customFormat="1" x14ac:dyDescent="0.15">
      <c r="A198" s="320" t="s">
        <v>1600</v>
      </c>
      <c r="B198" s="531" t="s">
        <v>1606</v>
      </c>
      <c r="C198" s="321" t="s">
        <v>1601</v>
      </c>
      <c r="D198" s="782" t="s">
        <v>1602</v>
      </c>
      <c r="E198" s="783"/>
      <c r="F198" s="783"/>
      <c r="G198" s="781"/>
      <c r="H198" s="781"/>
      <c r="I198" s="781"/>
      <c r="J198" s="781"/>
      <c r="K198" s="778">
        <f t="shared" si="54"/>
        <v>0</v>
      </c>
      <c r="L198" s="778">
        <f t="shared" si="55"/>
        <v>0</v>
      </c>
      <c r="M198" s="781"/>
      <c r="N198" s="781"/>
      <c r="O198" s="781"/>
      <c r="P198" s="781"/>
      <c r="Q198" s="781"/>
      <c r="R198" s="781"/>
      <c r="S198" s="781"/>
      <c r="T198" s="781"/>
      <c r="U198" s="778">
        <f t="shared" si="53"/>
        <v>0</v>
      </c>
      <c r="V198" s="778">
        <f t="shared" si="53"/>
        <v>0</v>
      </c>
      <c r="W198" s="779">
        <f>IF(Таблица2001!$J$10=0,0,(I198*1000/Таблица2001!$J$10))</f>
        <v>0</v>
      </c>
      <c r="X198" s="779">
        <f>IF(Таблица2001!$K$10=0,0,(J198*1000/Таблица2001!$K$10))</f>
        <v>0</v>
      </c>
      <c r="Y198" s="779">
        <f>IF(Таблица2001!$J$10=0,0,(M198*1000/Таблица2001!$J$10))</f>
        <v>0</v>
      </c>
      <c r="Z198" s="779">
        <f>IF(Таблица2001!$K$10=0,0,(Q198*1000/Таблица2001!$K$10))</f>
        <v>0</v>
      </c>
      <c r="AA198" s="779">
        <f>IF(Таблица2001!$J$10=0,0,(U198*1000/Таблица2001!$J$10))</f>
        <v>0</v>
      </c>
      <c r="AB198" s="779">
        <f>IF(Таблица2001!$K$10=0,0,(V198*1000/Таблица2001!$K$10))</f>
        <v>0</v>
      </c>
      <c r="AC198" s="779">
        <f t="shared" si="50"/>
        <v>0</v>
      </c>
    </row>
    <row r="199" spans="1:29" s="41" customFormat="1" x14ac:dyDescent="0.15">
      <c r="A199" s="320" t="s">
        <v>1603</v>
      </c>
      <c r="B199" s="531" t="s">
        <v>1607</v>
      </c>
      <c r="C199" s="321" t="s">
        <v>1604</v>
      </c>
      <c r="D199" s="782" t="s">
        <v>1605</v>
      </c>
      <c r="E199" s="783"/>
      <c r="F199" s="783"/>
      <c r="G199" s="781"/>
      <c r="H199" s="781"/>
      <c r="I199" s="781"/>
      <c r="J199" s="781"/>
      <c r="K199" s="778">
        <f t="shared" si="54"/>
        <v>0</v>
      </c>
      <c r="L199" s="778">
        <f t="shared" si="55"/>
        <v>0</v>
      </c>
      <c r="M199" s="781"/>
      <c r="N199" s="781"/>
      <c r="O199" s="781"/>
      <c r="P199" s="781"/>
      <c r="Q199" s="781"/>
      <c r="R199" s="781"/>
      <c r="S199" s="781"/>
      <c r="T199" s="781"/>
      <c r="U199" s="778">
        <f t="shared" si="53"/>
        <v>0</v>
      </c>
      <c r="V199" s="778">
        <f t="shared" si="53"/>
        <v>0</v>
      </c>
      <c r="W199" s="779">
        <f>IF(Таблица2001!$J$10=0,0,(I199*1000/Таблица2001!$J$10))</f>
        <v>0</v>
      </c>
      <c r="X199" s="779">
        <f>IF(Таблица2001!$K$10=0,0,(J199*1000/Таблица2001!$K$10))</f>
        <v>0</v>
      </c>
      <c r="Y199" s="779">
        <f>IF(Таблица2001!$J$10=0,0,(M199*1000/Таблица2001!$J$10))</f>
        <v>0</v>
      </c>
      <c r="Z199" s="779">
        <f>IF(Таблица2001!$K$10=0,0,(Q199*1000/Таблица2001!$K$10))</f>
        <v>0</v>
      </c>
      <c r="AA199" s="779">
        <f>IF(Таблица2001!$J$10=0,0,(U199*1000/Таблица2001!$J$10))</f>
        <v>0</v>
      </c>
      <c r="AB199" s="779">
        <f>IF(Таблица2001!$K$10=0,0,(V199*1000/Таблица2001!$K$10))</f>
        <v>0</v>
      </c>
      <c r="AC199" s="779">
        <f t="shared" si="50"/>
        <v>0</v>
      </c>
    </row>
    <row r="200" spans="1:29" s="41" customFormat="1" x14ac:dyDescent="0.15">
      <c r="A200" s="337" t="s">
        <v>501</v>
      </c>
      <c r="B200" s="506" t="s">
        <v>240</v>
      </c>
      <c r="C200" s="349" t="s">
        <v>95</v>
      </c>
      <c r="D200" s="780" t="s">
        <v>550</v>
      </c>
      <c r="E200" s="783"/>
      <c r="F200" s="783"/>
      <c r="G200" s="781"/>
      <c r="H200" s="781"/>
      <c r="I200" s="781"/>
      <c r="J200" s="781"/>
      <c r="K200" s="778">
        <f t="shared" si="54"/>
        <v>0</v>
      </c>
      <c r="L200" s="778">
        <f t="shared" si="55"/>
        <v>0</v>
      </c>
      <c r="M200" s="781"/>
      <c r="N200" s="781"/>
      <c r="O200" s="781"/>
      <c r="P200" s="781"/>
      <c r="Q200" s="781"/>
      <c r="R200" s="781"/>
      <c r="S200" s="781"/>
      <c r="T200" s="781"/>
      <c r="U200" s="778">
        <f t="shared" si="53"/>
        <v>0</v>
      </c>
      <c r="V200" s="778">
        <f t="shared" si="53"/>
        <v>0</v>
      </c>
      <c r="W200" s="779">
        <f>IF(Таблица2001!$J$10=0,0,(I200*1000/Таблица2001!$J$10))</f>
        <v>0</v>
      </c>
      <c r="X200" s="779">
        <f>IF(Таблица2001!$K$10=0,0,(J200*1000/Таблица2001!$K$10))</f>
        <v>0</v>
      </c>
      <c r="Y200" s="779">
        <f>IF(Таблица2001!$J$10=0,0,(M200*1000/Таблица2001!$J$10))</f>
        <v>0</v>
      </c>
      <c r="Z200" s="779">
        <f>IF(Таблица2001!$K$10=0,0,(Q200*1000/Таблица2001!$K$10))</f>
        <v>0</v>
      </c>
      <c r="AA200" s="779">
        <f>IF(Таблица2001!$J$10=0,0,(U200*1000/Таблица2001!$J$10))</f>
        <v>0</v>
      </c>
      <c r="AB200" s="779">
        <f>IF(Таблица2001!$K$10=0,0,(V200*1000/Таблица2001!$K$10))</f>
        <v>0</v>
      </c>
      <c r="AC200" s="779">
        <f t="shared" si="50"/>
        <v>0</v>
      </c>
    </row>
    <row r="201" spans="1:29" s="41" customFormat="1" ht="21" x14ac:dyDescent="0.15">
      <c r="A201" s="337" t="s">
        <v>730</v>
      </c>
      <c r="B201" s="506" t="s">
        <v>551</v>
      </c>
      <c r="C201" s="349" t="s">
        <v>552</v>
      </c>
      <c r="D201" s="780" t="s">
        <v>553</v>
      </c>
      <c r="E201" s="783"/>
      <c r="F201" s="783"/>
      <c r="G201" s="781"/>
      <c r="H201" s="781"/>
      <c r="I201" s="781"/>
      <c r="J201" s="781"/>
      <c r="K201" s="778">
        <f t="shared" si="54"/>
        <v>0</v>
      </c>
      <c r="L201" s="778">
        <f t="shared" si="55"/>
        <v>0</v>
      </c>
      <c r="M201" s="781"/>
      <c r="N201" s="781"/>
      <c r="O201" s="781"/>
      <c r="P201" s="781"/>
      <c r="Q201" s="781"/>
      <c r="R201" s="781"/>
      <c r="S201" s="781"/>
      <c r="T201" s="781"/>
      <c r="U201" s="778">
        <f t="shared" si="53"/>
        <v>0</v>
      </c>
      <c r="V201" s="778">
        <f t="shared" si="53"/>
        <v>0</v>
      </c>
      <c r="W201" s="779">
        <f>IF(Таблица2001!$J$10=0,0,(I201*1000/Таблица2001!$J$10))</f>
        <v>0</v>
      </c>
      <c r="X201" s="779">
        <f>IF(Таблица2001!$K$10=0,0,(J201*1000/Таблица2001!$K$10))</f>
        <v>0</v>
      </c>
      <c r="Y201" s="779">
        <f>IF(Таблица2001!$J$10=0,0,(M201*1000/Таблица2001!$J$10))</f>
        <v>0</v>
      </c>
      <c r="Z201" s="779">
        <f>IF(Таблица2001!$K$10=0,0,(Q201*1000/Таблица2001!$K$10))</f>
        <v>0</v>
      </c>
      <c r="AA201" s="779">
        <f>IF(Таблица2001!$J$10=0,0,(U201*1000/Таблица2001!$J$10))</f>
        <v>0</v>
      </c>
      <c r="AB201" s="779">
        <f>IF(Таблица2001!$K$10=0,0,(V201*1000/Таблица2001!$K$10))</f>
        <v>0</v>
      </c>
      <c r="AC201" s="779">
        <f t="shared" ref="AC201:AC266" si="70">IF(M201=0,0,N201*100/M201)</f>
        <v>0</v>
      </c>
    </row>
    <row r="202" spans="1:29" s="41" customFormat="1" x14ac:dyDescent="0.15">
      <c r="A202" s="337" t="s">
        <v>444</v>
      </c>
      <c r="B202" s="506" t="s">
        <v>610</v>
      </c>
      <c r="C202" s="356" t="s">
        <v>611</v>
      </c>
      <c r="D202" s="780" t="s">
        <v>914</v>
      </c>
      <c r="E202" s="783"/>
      <c r="F202" s="783"/>
      <c r="G202" s="781"/>
      <c r="H202" s="781"/>
      <c r="I202" s="781"/>
      <c r="J202" s="781"/>
      <c r="K202" s="778">
        <f t="shared" si="54"/>
        <v>0</v>
      </c>
      <c r="L202" s="778">
        <f t="shared" si="55"/>
        <v>0</v>
      </c>
      <c r="M202" s="781"/>
      <c r="N202" s="781"/>
      <c r="O202" s="781"/>
      <c r="P202" s="781"/>
      <c r="Q202" s="781"/>
      <c r="R202" s="781"/>
      <c r="S202" s="781"/>
      <c r="T202" s="781"/>
      <c r="U202" s="778">
        <f t="shared" si="53"/>
        <v>0</v>
      </c>
      <c r="V202" s="778">
        <f t="shared" si="53"/>
        <v>0</v>
      </c>
      <c r="W202" s="779">
        <f>IF(Таблица2001!$J$10=0,0,(I202*1000/Таблица2001!$J$10))</f>
        <v>0</v>
      </c>
      <c r="X202" s="779">
        <f>IF(Таблица2001!$K$10=0,0,(J202*1000/Таблица2001!$K$10))</f>
        <v>0</v>
      </c>
      <c r="Y202" s="779">
        <f>IF(Таблица2001!$J$10=0,0,(M202*1000/Таблица2001!$J$10))</f>
        <v>0</v>
      </c>
      <c r="Z202" s="779">
        <f>IF(Таблица2001!$K$10=0,0,(Q202*1000/Таблица2001!$K$10))</f>
        <v>0</v>
      </c>
      <c r="AA202" s="779">
        <f>IF(Таблица2001!$J$10=0,0,(U202*1000/Таблица2001!$J$10))</f>
        <v>0</v>
      </c>
      <c r="AB202" s="779">
        <f>IF(Таблица2001!$K$10=0,0,(V202*1000/Таблица2001!$K$10))</f>
        <v>0</v>
      </c>
      <c r="AC202" s="779">
        <f t="shared" si="70"/>
        <v>0</v>
      </c>
    </row>
    <row r="203" spans="1:29" s="41" customFormat="1" x14ac:dyDescent="0.15">
      <c r="A203" s="337" t="s">
        <v>122</v>
      </c>
      <c r="B203" s="506" t="s">
        <v>482</v>
      </c>
      <c r="C203" s="349" t="s">
        <v>483</v>
      </c>
      <c r="D203" s="780" t="s">
        <v>780</v>
      </c>
      <c r="E203" s="783"/>
      <c r="F203" s="783"/>
      <c r="G203" s="781"/>
      <c r="H203" s="781"/>
      <c r="I203" s="781"/>
      <c r="J203" s="781"/>
      <c r="K203" s="778">
        <f t="shared" si="54"/>
        <v>0</v>
      </c>
      <c r="L203" s="778">
        <f t="shared" si="55"/>
        <v>0</v>
      </c>
      <c r="M203" s="781"/>
      <c r="N203" s="781"/>
      <c r="O203" s="781"/>
      <c r="P203" s="781"/>
      <c r="Q203" s="781"/>
      <c r="R203" s="781"/>
      <c r="S203" s="781"/>
      <c r="T203" s="781"/>
      <c r="U203" s="778">
        <f t="shared" si="53"/>
        <v>0</v>
      </c>
      <c r="V203" s="778">
        <f t="shared" si="53"/>
        <v>0</v>
      </c>
      <c r="W203" s="779">
        <f>IF(Таблица2001!$J$10=0,0,(I203*1000/Таблица2001!$J$10))</f>
        <v>0</v>
      </c>
      <c r="X203" s="779">
        <f>IF(Таблица2001!$K$10=0,0,(J203*1000/Таблица2001!$K$10))</f>
        <v>0</v>
      </c>
      <c r="Y203" s="779">
        <f>IF(Таблица2001!$J$10=0,0,(M203*1000/Таблица2001!$J$10))</f>
        <v>0</v>
      </c>
      <c r="Z203" s="779">
        <f>IF(Таблица2001!$K$10=0,0,(Q203*1000/Таблица2001!$K$10))</f>
        <v>0</v>
      </c>
      <c r="AA203" s="779">
        <f>IF(Таблица2001!$J$10=0,0,(U203*1000/Таблица2001!$J$10))</f>
        <v>0</v>
      </c>
      <c r="AB203" s="779">
        <f>IF(Таблица2001!$K$10=0,0,(V203*1000/Таблица2001!$K$10))</f>
        <v>0</v>
      </c>
      <c r="AC203" s="779">
        <f t="shared" si="70"/>
        <v>0</v>
      </c>
    </row>
    <row r="204" spans="1:29" s="41" customFormat="1" x14ac:dyDescent="0.15">
      <c r="A204" s="337" t="s">
        <v>554</v>
      </c>
      <c r="B204" s="506" t="s">
        <v>1026</v>
      </c>
      <c r="C204" s="349" t="s">
        <v>1027</v>
      </c>
      <c r="D204" s="780" t="s">
        <v>555</v>
      </c>
      <c r="E204" s="783"/>
      <c r="F204" s="783"/>
      <c r="G204" s="781"/>
      <c r="H204" s="781"/>
      <c r="I204" s="781"/>
      <c r="J204" s="781"/>
      <c r="K204" s="778">
        <f t="shared" si="54"/>
        <v>0</v>
      </c>
      <c r="L204" s="778">
        <f t="shared" si="55"/>
        <v>0</v>
      </c>
      <c r="M204" s="781"/>
      <c r="N204" s="781"/>
      <c r="O204" s="781"/>
      <c r="P204" s="781"/>
      <c r="Q204" s="781"/>
      <c r="R204" s="781"/>
      <c r="S204" s="781"/>
      <c r="T204" s="781"/>
      <c r="U204" s="778">
        <f t="shared" si="53"/>
        <v>0</v>
      </c>
      <c r="V204" s="778">
        <f t="shared" si="53"/>
        <v>0</v>
      </c>
      <c r="W204" s="779">
        <f>IF(Таблица2001!$J$10=0,0,(I204*1000/Таблица2001!$J$10))</f>
        <v>0</v>
      </c>
      <c r="X204" s="779">
        <f>IF(Таблица2001!$K$10=0,0,(J204*1000/Таблица2001!$K$10))</f>
        <v>0</v>
      </c>
      <c r="Y204" s="779">
        <f>IF(Таблица2001!$J$10=0,0,(M204*1000/Таблица2001!$J$10))</f>
        <v>0</v>
      </c>
      <c r="Z204" s="779">
        <f>IF(Таблица2001!$K$10=0,0,(Q204*1000/Таблица2001!$K$10))</f>
        <v>0</v>
      </c>
      <c r="AA204" s="779">
        <f>IF(Таблица2001!$J$10=0,0,(U204*1000/Таблица2001!$J$10))</f>
        <v>0</v>
      </c>
      <c r="AB204" s="779">
        <f>IF(Таблица2001!$K$10=0,0,(V204*1000/Таблица2001!$K$10))</f>
        <v>0</v>
      </c>
      <c r="AC204" s="779">
        <f t="shared" si="70"/>
        <v>0</v>
      </c>
    </row>
    <row r="205" spans="1:29" s="41" customFormat="1" x14ac:dyDescent="0.15">
      <c r="A205" s="337" t="s">
        <v>43</v>
      </c>
      <c r="B205" s="506" t="s">
        <v>556</v>
      </c>
      <c r="C205" s="349" t="s">
        <v>557</v>
      </c>
      <c r="D205" s="780" t="s">
        <v>781</v>
      </c>
      <c r="E205" s="783"/>
      <c r="F205" s="783"/>
      <c r="G205" s="781"/>
      <c r="H205" s="781"/>
      <c r="I205" s="781"/>
      <c r="J205" s="781"/>
      <c r="K205" s="778">
        <f t="shared" si="54"/>
        <v>0</v>
      </c>
      <c r="L205" s="778">
        <f t="shared" si="55"/>
        <v>0</v>
      </c>
      <c r="M205" s="781"/>
      <c r="N205" s="781"/>
      <c r="O205" s="781"/>
      <c r="P205" s="781"/>
      <c r="Q205" s="781"/>
      <c r="R205" s="781"/>
      <c r="S205" s="781"/>
      <c r="T205" s="781"/>
      <c r="U205" s="778">
        <f t="shared" si="53"/>
        <v>0</v>
      </c>
      <c r="V205" s="778">
        <f t="shared" si="53"/>
        <v>0</v>
      </c>
      <c r="W205" s="779">
        <f>IF(Таблица2001!$J$10=0,0,(I205*1000/Таблица2001!$J$10))</f>
        <v>0</v>
      </c>
      <c r="X205" s="779">
        <f>IF(Таблица2001!$K$10=0,0,(J205*1000/Таблица2001!$K$10))</f>
        <v>0</v>
      </c>
      <c r="Y205" s="779">
        <f>IF(Таблица2001!$J$10=0,0,(M205*1000/Таблица2001!$J$10))</f>
        <v>0</v>
      </c>
      <c r="Z205" s="779">
        <f>IF(Таблица2001!$K$10=0,0,(Q205*1000/Таблица2001!$K$10))</f>
        <v>0</v>
      </c>
      <c r="AA205" s="779">
        <f>IF(Таблица2001!$J$10=0,0,(U205*1000/Таблица2001!$J$10))</f>
        <v>0</v>
      </c>
      <c r="AB205" s="779">
        <f>IF(Таблица2001!$K$10=0,0,(V205*1000/Таблица2001!$K$10))</f>
        <v>0</v>
      </c>
      <c r="AC205" s="779">
        <f t="shared" si="70"/>
        <v>0</v>
      </c>
    </row>
    <row r="206" spans="1:29" s="41" customFormat="1" x14ac:dyDescent="0.15">
      <c r="A206" s="337" t="s">
        <v>819</v>
      </c>
      <c r="B206" s="506" t="s">
        <v>558</v>
      </c>
      <c r="C206" s="349" t="s">
        <v>559</v>
      </c>
      <c r="D206" s="780" t="s">
        <v>782</v>
      </c>
      <c r="E206" s="783"/>
      <c r="F206" s="783"/>
      <c r="G206" s="781"/>
      <c r="H206" s="781"/>
      <c r="I206" s="781"/>
      <c r="J206" s="781"/>
      <c r="K206" s="778">
        <f t="shared" si="54"/>
        <v>0</v>
      </c>
      <c r="L206" s="778">
        <f t="shared" si="55"/>
        <v>0</v>
      </c>
      <c r="M206" s="781"/>
      <c r="N206" s="781"/>
      <c r="O206" s="781"/>
      <c r="P206" s="781"/>
      <c r="Q206" s="781"/>
      <c r="R206" s="781"/>
      <c r="S206" s="781"/>
      <c r="T206" s="781"/>
      <c r="U206" s="778">
        <f t="shared" si="53"/>
        <v>0</v>
      </c>
      <c r="V206" s="778">
        <f t="shared" si="53"/>
        <v>0</v>
      </c>
      <c r="W206" s="779">
        <f>IF(Таблица2001!$J$10=0,0,(I206*1000/Таблица2001!$J$10))</f>
        <v>0</v>
      </c>
      <c r="X206" s="779">
        <f>IF(Таблица2001!$K$10=0,0,(J206*1000/Таблица2001!$K$10))</f>
        <v>0</v>
      </c>
      <c r="Y206" s="779">
        <f>IF(Таблица2001!$J$10=0,0,(M206*1000/Таблица2001!$J$10))</f>
        <v>0</v>
      </c>
      <c r="Z206" s="779">
        <f>IF(Таблица2001!$K$10=0,0,(Q206*1000/Таблица2001!$K$10))</f>
        <v>0</v>
      </c>
      <c r="AA206" s="779">
        <f>IF(Таблица2001!$J$10=0,0,(U206*1000/Таблица2001!$J$10))</f>
        <v>0</v>
      </c>
      <c r="AB206" s="779">
        <f>IF(Таблица2001!$K$10=0,0,(V206*1000/Таблица2001!$K$10))</f>
        <v>0</v>
      </c>
      <c r="AC206" s="779">
        <f t="shared" si="70"/>
        <v>0</v>
      </c>
    </row>
    <row r="207" spans="1:29" s="41" customFormat="1" x14ac:dyDescent="0.15">
      <c r="A207" s="337" t="s">
        <v>915</v>
      </c>
      <c r="B207" s="506" t="s">
        <v>1028</v>
      </c>
      <c r="C207" s="349" t="s">
        <v>1029</v>
      </c>
      <c r="D207" s="787" t="s">
        <v>560</v>
      </c>
      <c r="E207" s="783"/>
      <c r="F207" s="783"/>
      <c r="G207" s="781">
        <f>0</f>
        <v>0</v>
      </c>
      <c r="H207" s="781">
        <f>0</f>
        <v>0</v>
      </c>
      <c r="I207" s="781">
        <f>M207</f>
        <v>0</v>
      </c>
      <c r="J207" s="781">
        <f>Q207</f>
        <v>0</v>
      </c>
      <c r="K207" s="778">
        <f t="shared" si="54"/>
        <v>0</v>
      </c>
      <c r="L207" s="778">
        <f t="shared" si="55"/>
        <v>0</v>
      </c>
      <c r="M207" s="781"/>
      <c r="N207" s="781"/>
      <c r="O207" s="778">
        <f>0</f>
        <v>0</v>
      </c>
      <c r="P207" s="778">
        <f>0</f>
        <v>0</v>
      </c>
      <c r="Q207" s="781"/>
      <c r="R207" s="781"/>
      <c r="S207" s="781"/>
      <c r="T207" s="781"/>
      <c r="U207" s="778">
        <f t="shared" si="53"/>
        <v>0</v>
      </c>
      <c r="V207" s="778">
        <f t="shared" si="53"/>
        <v>0</v>
      </c>
      <c r="W207" s="779">
        <f>IF(Таблица2001!$J$10=0,0,(I207*1000/Таблица2001!$J$10))</f>
        <v>0</v>
      </c>
      <c r="X207" s="779">
        <f>IF(Таблица2001!$K$10=0,0,(J207*1000/Таблица2001!$K$10))</f>
        <v>0</v>
      </c>
      <c r="Y207" s="779">
        <f>IF(Таблица2001!$J$10=0,0,(M207*1000/Таблица2001!$J$10))</f>
        <v>0</v>
      </c>
      <c r="Z207" s="779">
        <f>IF(Таблица2001!$K$10=0,0,(Q207*1000/Таблица2001!$K$10))</f>
        <v>0</v>
      </c>
      <c r="AA207" s="779">
        <f>IF(Таблица2001!$J$10=0,0,(U207*1000/Таблица2001!$J$10))</f>
        <v>0</v>
      </c>
      <c r="AB207" s="779">
        <f>IF(Таблица2001!$K$10=0,0,(V207*1000/Таблица2001!$K$10))</f>
        <v>0</v>
      </c>
      <c r="AC207" s="779">
        <f t="shared" si="70"/>
        <v>0</v>
      </c>
    </row>
    <row r="208" spans="1:29" s="41" customFormat="1" x14ac:dyDescent="0.15">
      <c r="A208" s="337" t="s">
        <v>1485</v>
      </c>
      <c r="B208" s="506" t="s">
        <v>1486</v>
      </c>
      <c r="C208" s="349" t="s">
        <v>1487</v>
      </c>
      <c r="D208" s="780"/>
      <c r="E208" s="783"/>
      <c r="F208" s="783"/>
      <c r="G208" s="781"/>
      <c r="H208" s="781"/>
      <c r="I208" s="781"/>
      <c r="J208" s="781"/>
      <c r="K208" s="778">
        <f t="shared" si="54"/>
        <v>0</v>
      </c>
      <c r="L208" s="778">
        <f t="shared" si="55"/>
        <v>0</v>
      </c>
      <c r="M208" s="781"/>
      <c r="N208" s="781"/>
      <c r="O208" s="778"/>
      <c r="P208" s="778"/>
      <c r="Q208" s="781"/>
      <c r="R208" s="781"/>
      <c r="S208" s="781"/>
      <c r="T208" s="781"/>
      <c r="U208" s="778">
        <f t="shared" si="53"/>
        <v>0</v>
      </c>
      <c r="V208" s="778">
        <f t="shared" si="53"/>
        <v>0</v>
      </c>
      <c r="W208" s="779">
        <f>IF(Таблица2001!$J$10=0,0,(I208*1000/Таблица2001!$J$10))</f>
        <v>0</v>
      </c>
      <c r="X208" s="779">
        <f>IF(Таблица2001!$K$10=0,0,(J208*1000/Таблица2001!$K$10))</f>
        <v>0</v>
      </c>
      <c r="Y208" s="779">
        <f>IF(Таблица2001!$J$10=0,0,(M208*1000/Таблица2001!$J$10))</f>
        <v>0</v>
      </c>
      <c r="Z208" s="779">
        <f>IF(Таблица2001!$K$10=0,0,(Q208*1000/Таблица2001!$K$10))</f>
        <v>0</v>
      </c>
      <c r="AA208" s="779">
        <f>IF(Таблица2001!$J$10=0,0,(U208*1000/Таблица2001!$J$10))</f>
        <v>0</v>
      </c>
      <c r="AB208" s="779">
        <f>IF(Таблица2001!$K$10=0,0,(V208*1000/Таблица2001!$K$10))</f>
        <v>0</v>
      </c>
      <c r="AC208" s="779">
        <f t="shared" si="70"/>
        <v>0</v>
      </c>
    </row>
    <row r="209" spans="1:29" s="41" customFormat="1" x14ac:dyDescent="0.15">
      <c r="A209" s="336" t="s">
        <v>731</v>
      </c>
      <c r="B209" s="99" t="s">
        <v>241</v>
      </c>
      <c r="C209" s="355" t="s">
        <v>142</v>
      </c>
      <c r="D209" s="788" t="s">
        <v>965</v>
      </c>
      <c r="E209" s="778">
        <f t="shared" ref="E209:J209" si="71">E210+E211+E212+E213+E215+E216+E217</f>
        <v>0</v>
      </c>
      <c r="F209" s="778">
        <f t="shared" si="71"/>
        <v>0</v>
      </c>
      <c r="G209" s="778">
        <f t="shared" si="71"/>
        <v>0</v>
      </c>
      <c r="H209" s="778">
        <f t="shared" si="71"/>
        <v>0</v>
      </c>
      <c r="I209" s="778">
        <f t="shared" si="71"/>
        <v>0</v>
      </c>
      <c r="J209" s="778">
        <f t="shared" si="71"/>
        <v>0</v>
      </c>
      <c r="K209" s="778">
        <f t="shared" si="54"/>
        <v>0</v>
      </c>
      <c r="L209" s="778">
        <f t="shared" si="55"/>
        <v>0</v>
      </c>
      <c r="M209" s="778">
        <f t="shared" ref="M209:T209" si="72">M210+M211+M212+M213+M215+M216+M217</f>
        <v>0</v>
      </c>
      <c r="N209" s="778">
        <f t="shared" si="72"/>
        <v>0</v>
      </c>
      <c r="O209" s="778">
        <f t="shared" si="72"/>
        <v>0</v>
      </c>
      <c r="P209" s="778">
        <f t="shared" si="72"/>
        <v>0</v>
      </c>
      <c r="Q209" s="778">
        <f t="shared" si="72"/>
        <v>0</v>
      </c>
      <c r="R209" s="778">
        <f t="shared" si="72"/>
        <v>0</v>
      </c>
      <c r="S209" s="778">
        <f t="shared" si="72"/>
        <v>0</v>
      </c>
      <c r="T209" s="778">
        <f t="shared" si="72"/>
        <v>0</v>
      </c>
      <c r="U209" s="778">
        <f t="shared" si="53"/>
        <v>0</v>
      </c>
      <c r="V209" s="778">
        <f t="shared" si="53"/>
        <v>0</v>
      </c>
      <c r="W209" s="779">
        <f>IF(Таблица2001!$J$10=0,0,(I209*1000/Таблица2001!$J$10))</f>
        <v>0</v>
      </c>
      <c r="X209" s="779">
        <f>IF(Таблица2001!$K$10=0,0,(J209*1000/Таблица2001!$K$10))</f>
        <v>0</v>
      </c>
      <c r="Y209" s="779">
        <f>IF(Таблица2001!$J$10=0,0,(M209*1000/Таблица2001!$J$10))</f>
        <v>0</v>
      </c>
      <c r="Z209" s="779">
        <f>IF(Таблица2001!$K$10=0,0,(Q209*1000/Таблица2001!$K$10))</f>
        <v>0</v>
      </c>
      <c r="AA209" s="779">
        <f>IF(Таблица2001!$J$10=0,0,(U209*1000/Таблица2001!$J$10))</f>
        <v>0</v>
      </c>
      <c r="AB209" s="779">
        <f>IF(Таблица2001!$K$10=0,0,(V209*1000/Таблица2001!$K$10))</f>
        <v>0</v>
      </c>
      <c r="AC209" s="779">
        <f t="shared" si="70"/>
        <v>0</v>
      </c>
    </row>
    <row r="210" spans="1:29" s="41" customFormat="1" x14ac:dyDescent="0.15">
      <c r="A210" s="337" t="s">
        <v>732</v>
      </c>
      <c r="B210" s="506" t="s">
        <v>242</v>
      </c>
      <c r="C210" s="349" t="s">
        <v>96</v>
      </c>
      <c r="D210" s="787" t="s">
        <v>51</v>
      </c>
      <c r="E210" s="783"/>
      <c r="F210" s="783"/>
      <c r="G210" s="781"/>
      <c r="H210" s="781"/>
      <c r="I210" s="781"/>
      <c r="J210" s="781"/>
      <c r="K210" s="778">
        <f t="shared" si="54"/>
        <v>0</v>
      </c>
      <c r="L210" s="778">
        <f t="shared" si="55"/>
        <v>0</v>
      </c>
      <c r="M210" s="781"/>
      <c r="N210" s="781"/>
      <c r="O210" s="781"/>
      <c r="P210" s="781"/>
      <c r="Q210" s="781"/>
      <c r="R210" s="781"/>
      <c r="S210" s="781"/>
      <c r="T210" s="781"/>
      <c r="U210" s="778">
        <f t="shared" si="53"/>
        <v>0</v>
      </c>
      <c r="V210" s="778">
        <f t="shared" si="53"/>
        <v>0</v>
      </c>
      <c r="W210" s="779">
        <f>IF(Таблица2001!$J$10=0,0,(I210*1000/Таблица2001!$J$10))</f>
        <v>0</v>
      </c>
      <c r="X210" s="779">
        <f>IF(Таблица2001!$K$10=0,0,(J210*1000/Таблица2001!$K$10))</f>
        <v>0</v>
      </c>
      <c r="Y210" s="779">
        <f>IF(Таблица2001!$J$10=0,0,(M210*1000/Таблица2001!$J$10))</f>
        <v>0</v>
      </c>
      <c r="Z210" s="779">
        <f>IF(Таблица2001!$K$10=0,0,(Q210*1000/Таблица2001!$K$10))</f>
        <v>0</v>
      </c>
      <c r="AA210" s="779">
        <f>IF(Таблица2001!$J$10=0,0,(U210*1000/Таблица2001!$J$10))</f>
        <v>0</v>
      </c>
      <c r="AB210" s="779">
        <f>IF(Таблица2001!$K$10=0,0,(V210*1000/Таблица2001!$K$10))</f>
        <v>0</v>
      </c>
      <c r="AC210" s="779">
        <f t="shared" si="70"/>
        <v>0</v>
      </c>
    </row>
    <row r="211" spans="1:29" s="64" customFormat="1" x14ac:dyDescent="0.15">
      <c r="A211" s="337" t="s">
        <v>465</v>
      </c>
      <c r="B211" s="506" t="s">
        <v>243</v>
      </c>
      <c r="C211" s="349" t="s">
        <v>97</v>
      </c>
      <c r="D211" s="787" t="s">
        <v>52</v>
      </c>
      <c r="E211" s="783"/>
      <c r="F211" s="783"/>
      <c r="G211" s="781"/>
      <c r="H211" s="781"/>
      <c r="I211" s="781"/>
      <c r="J211" s="781"/>
      <c r="K211" s="778">
        <f t="shared" si="54"/>
        <v>0</v>
      </c>
      <c r="L211" s="778">
        <f t="shared" si="55"/>
        <v>0</v>
      </c>
      <c r="M211" s="781"/>
      <c r="N211" s="781"/>
      <c r="O211" s="781"/>
      <c r="P211" s="781"/>
      <c r="Q211" s="781"/>
      <c r="R211" s="781"/>
      <c r="S211" s="781"/>
      <c r="T211" s="781"/>
      <c r="U211" s="778">
        <f t="shared" si="53"/>
        <v>0</v>
      </c>
      <c r="V211" s="778">
        <f t="shared" si="53"/>
        <v>0</v>
      </c>
      <c r="W211" s="779">
        <f>IF(Таблица2001!$J$10=0,0,(I211*1000/Таблица2001!$J$10))</f>
        <v>0</v>
      </c>
      <c r="X211" s="779">
        <f>IF(Таблица2001!$K$10=0,0,(J211*1000/Таблица2001!$K$10))</f>
        <v>0</v>
      </c>
      <c r="Y211" s="779">
        <f>IF(Таблица2001!$J$10=0,0,(M211*1000/Таблица2001!$J$10))</f>
        <v>0</v>
      </c>
      <c r="Z211" s="779">
        <f>IF(Таблица2001!$K$10=0,0,(Q211*1000/Таблица2001!$K$10))</f>
        <v>0</v>
      </c>
      <c r="AA211" s="779">
        <f>IF(Таблица2001!$J$10=0,0,(U211*1000/Таблица2001!$J$10))</f>
        <v>0</v>
      </c>
      <c r="AB211" s="779">
        <f>IF(Таблица2001!$K$10=0,0,(V211*1000/Таблица2001!$K$10))</f>
        <v>0</v>
      </c>
      <c r="AC211" s="779">
        <f t="shared" si="70"/>
        <v>0</v>
      </c>
    </row>
    <row r="212" spans="1:29" s="41" customFormat="1" x14ac:dyDescent="0.15">
      <c r="A212" s="337" t="s">
        <v>655</v>
      </c>
      <c r="B212" s="506" t="s">
        <v>395</v>
      </c>
      <c r="C212" s="349" t="s">
        <v>390</v>
      </c>
      <c r="D212" s="787" t="s">
        <v>646</v>
      </c>
      <c r="E212" s="783"/>
      <c r="F212" s="783"/>
      <c r="G212" s="781"/>
      <c r="H212" s="781"/>
      <c r="I212" s="781"/>
      <c r="J212" s="781"/>
      <c r="K212" s="778">
        <f t="shared" si="54"/>
        <v>0</v>
      </c>
      <c r="L212" s="778">
        <f t="shared" si="55"/>
        <v>0</v>
      </c>
      <c r="M212" s="781"/>
      <c r="N212" s="781"/>
      <c r="O212" s="781"/>
      <c r="P212" s="781"/>
      <c r="Q212" s="781"/>
      <c r="R212" s="781"/>
      <c r="S212" s="781"/>
      <c r="T212" s="781"/>
      <c r="U212" s="778">
        <f t="shared" ref="U212:V275" si="73">K212-S212</f>
        <v>0</v>
      </c>
      <c r="V212" s="778">
        <f t="shared" si="73"/>
        <v>0</v>
      </c>
      <c r="W212" s="779">
        <f>IF(Таблица2001!$J$10=0,0,(I212*1000/Таблица2001!$J$10))</f>
        <v>0</v>
      </c>
      <c r="X212" s="779">
        <f>IF(Таблица2001!$K$10=0,0,(J212*1000/Таблица2001!$K$10))</f>
        <v>0</v>
      </c>
      <c r="Y212" s="779">
        <f>IF(Таблица2001!$J$10=0,0,(M212*1000/Таблица2001!$J$10))</f>
        <v>0</v>
      </c>
      <c r="Z212" s="779">
        <f>IF(Таблица2001!$K$10=0,0,(Q212*1000/Таблица2001!$K$10))</f>
        <v>0</v>
      </c>
      <c r="AA212" s="779">
        <f>IF(Таблица2001!$J$10=0,0,(U212*1000/Таблица2001!$J$10))</f>
        <v>0</v>
      </c>
      <c r="AB212" s="779">
        <f>IF(Таблица2001!$K$10=0,0,(V212*1000/Таблица2001!$K$10))</f>
        <v>0</v>
      </c>
      <c r="AC212" s="779">
        <f t="shared" si="70"/>
        <v>0</v>
      </c>
    </row>
    <row r="213" spans="1:29" s="41" customFormat="1" x14ac:dyDescent="0.15">
      <c r="A213" s="337" t="s">
        <v>387</v>
      </c>
      <c r="B213" s="506" t="s">
        <v>396</v>
      </c>
      <c r="C213" s="349" t="s">
        <v>391</v>
      </c>
      <c r="D213" s="787" t="s">
        <v>400</v>
      </c>
      <c r="E213" s="783"/>
      <c r="F213" s="783"/>
      <c r="G213" s="781"/>
      <c r="H213" s="781"/>
      <c r="I213" s="781"/>
      <c r="J213" s="781"/>
      <c r="K213" s="778">
        <f t="shared" ref="K213:K276" si="74">G213+N213</f>
        <v>0</v>
      </c>
      <c r="L213" s="778">
        <f t="shared" ref="L213:L276" si="75">H213+R213</f>
        <v>0</v>
      </c>
      <c r="M213" s="781"/>
      <c r="N213" s="781"/>
      <c r="O213" s="781"/>
      <c r="P213" s="781"/>
      <c r="Q213" s="781"/>
      <c r="R213" s="781"/>
      <c r="S213" s="781"/>
      <c r="T213" s="781"/>
      <c r="U213" s="778">
        <f t="shared" si="73"/>
        <v>0</v>
      </c>
      <c r="V213" s="778">
        <f t="shared" si="73"/>
        <v>0</v>
      </c>
      <c r="W213" s="779">
        <f>IF(Таблица2001!$J$10=0,0,(I213*1000/Таблица2001!$J$10))</f>
        <v>0</v>
      </c>
      <c r="X213" s="779">
        <f>IF(Таблица2001!$K$10=0,0,(J213*1000/Таблица2001!$K$10))</f>
        <v>0</v>
      </c>
      <c r="Y213" s="779">
        <f>IF(Таблица2001!$J$10=0,0,(M213*1000/Таблица2001!$J$10))</f>
        <v>0</v>
      </c>
      <c r="Z213" s="779">
        <f>IF(Таблица2001!$K$10=0,0,(Q213*1000/Таблица2001!$K$10))</f>
        <v>0</v>
      </c>
      <c r="AA213" s="779">
        <f>IF(Таблица2001!$J$10=0,0,(U213*1000/Таблица2001!$J$10))</f>
        <v>0</v>
      </c>
      <c r="AB213" s="779">
        <f>IF(Таблица2001!$K$10=0,0,(V213*1000/Таблица2001!$K$10))</f>
        <v>0</v>
      </c>
      <c r="AC213" s="779">
        <f t="shared" si="70"/>
        <v>0</v>
      </c>
    </row>
    <row r="214" spans="1:29" x14ac:dyDescent="0.15">
      <c r="A214" s="337" t="s">
        <v>733</v>
      </c>
      <c r="B214" s="506" t="s">
        <v>397</v>
      </c>
      <c r="C214" s="349" t="s">
        <v>392</v>
      </c>
      <c r="D214" s="787" t="s">
        <v>401</v>
      </c>
      <c r="E214" s="783"/>
      <c r="F214" s="783"/>
      <c r="G214" s="781"/>
      <c r="H214" s="781"/>
      <c r="I214" s="781"/>
      <c r="J214" s="781"/>
      <c r="K214" s="778">
        <f t="shared" si="74"/>
        <v>0</v>
      </c>
      <c r="L214" s="778">
        <f t="shared" si="75"/>
        <v>0</v>
      </c>
      <c r="M214" s="781"/>
      <c r="N214" s="781"/>
      <c r="O214" s="781"/>
      <c r="P214" s="781"/>
      <c r="Q214" s="781"/>
      <c r="R214" s="781"/>
      <c r="S214" s="781"/>
      <c r="T214" s="781"/>
      <c r="U214" s="778">
        <f t="shared" si="73"/>
        <v>0</v>
      </c>
      <c r="V214" s="778">
        <f t="shared" si="73"/>
        <v>0</v>
      </c>
      <c r="W214" s="779">
        <f>IF(Таблица2001!$J$10=0,0,(I214*1000/Таблица2001!$J$10))</f>
        <v>0</v>
      </c>
      <c r="X214" s="779">
        <f>IF(Таблица2001!$K$10=0,0,(J214*1000/Таблица2001!$K$10))</f>
        <v>0</v>
      </c>
      <c r="Y214" s="779">
        <f>IF(Таблица2001!$J$10=0,0,(M214*1000/Таблица2001!$J$10))</f>
        <v>0</v>
      </c>
      <c r="Z214" s="779">
        <f>IF(Таблица2001!$K$10=0,0,(Q214*1000/Таблица2001!$K$10))</f>
        <v>0</v>
      </c>
      <c r="AA214" s="779">
        <f>IF(Таблица2001!$J$10=0,0,(U214*1000/Таблица2001!$J$10))</f>
        <v>0</v>
      </c>
      <c r="AB214" s="779">
        <f>IF(Таблица2001!$K$10=0,0,(V214*1000/Таблица2001!$K$10))</f>
        <v>0</v>
      </c>
      <c r="AC214" s="779">
        <f t="shared" si="70"/>
        <v>0</v>
      </c>
    </row>
    <row r="215" spans="1:29" x14ac:dyDescent="0.15">
      <c r="A215" s="337" t="s">
        <v>388</v>
      </c>
      <c r="B215" s="506" t="s">
        <v>398</v>
      </c>
      <c r="C215" s="349" t="s">
        <v>393</v>
      </c>
      <c r="D215" s="787" t="s">
        <v>402</v>
      </c>
      <c r="E215" s="783"/>
      <c r="F215" s="783"/>
      <c r="G215" s="781"/>
      <c r="H215" s="781"/>
      <c r="I215" s="781"/>
      <c r="J215" s="781"/>
      <c r="K215" s="778">
        <f t="shared" si="74"/>
        <v>0</v>
      </c>
      <c r="L215" s="778">
        <f t="shared" si="75"/>
        <v>0</v>
      </c>
      <c r="M215" s="781"/>
      <c r="N215" s="781"/>
      <c r="O215" s="781"/>
      <c r="P215" s="781"/>
      <c r="Q215" s="781"/>
      <c r="R215" s="781"/>
      <c r="S215" s="781"/>
      <c r="T215" s="781"/>
      <c r="U215" s="778">
        <f t="shared" si="73"/>
        <v>0</v>
      </c>
      <c r="V215" s="778">
        <f t="shared" si="73"/>
        <v>0</v>
      </c>
      <c r="W215" s="779">
        <f>IF(Таблица2001!$J$10=0,0,(I215*1000/Таблица2001!$J$10))</f>
        <v>0</v>
      </c>
      <c r="X215" s="779">
        <f>IF(Таблица2001!$K$10=0,0,(J215*1000/Таблица2001!$K$10))</f>
        <v>0</v>
      </c>
      <c r="Y215" s="779">
        <f>IF(Таблица2001!$J$10=0,0,(M215*1000/Таблица2001!$J$10))</f>
        <v>0</v>
      </c>
      <c r="Z215" s="779">
        <f>IF(Таблица2001!$K$10=0,0,(Q215*1000/Таблица2001!$K$10))</f>
        <v>0</v>
      </c>
      <c r="AA215" s="779">
        <f>IF(Таблица2001!$J$10=0,0,(U215*1000/Таблица2001!$J$10))</f>
        <v>0</v>
      </c>
      <c r="AB215" s="779">
        <f>IF(Таблица2001!$K$10=0,0,(V215*1000/Таблица2001!$K$10))</f>
        <v>0</v>
      </c>
      <c r="AC215" s="779">
        <f t="shared" si="70"/>
        <v>0</v>
      </c>
    </row>
    <row r="216" spans="1:29" x14ac:dyDescent="0.15">
      <c r="A216" s="337" t="s">
        <v>389</v>
      </c>
      <c r="B216" s="506" t="s">
        <v>399</v>
      </c>
      <c r="C216" s="349" t="s">
        <v>394</v>
      </c>
      <c r="D216" s="787" t="s">
        <v>403</v>
      </c>
      <c r="E216" s="783"/>
      <c r="F216" s="783"/>
      <c r="G216" s="781"/>
      <c r="H216" s="781"/>
      <c r="I216" s="781"/>
      <c r="J216" s="781"/>
      <c r="K216" s="778">
        <f t="shared" si="74"/>
        <v>0</v>
      </c>
      <c r="L216" s="778">
        <f t="shared" si="75"/>
        <v>0</v>
      </c>
      <c r="M216" s="781"/>
      <c r="N216" s="781"/>
      <c r="O216" s="781"/>
      <c r="P216" s="781"/>
      <c r="Q216" s="781"/>
      <c r="R216" s="781"/>
      <c r="S216" s="781"/>
      <c r="T216" s="781"/>
      <c r="U216" s="778">
        <f t="shared" si="73"/>
        <v>0</v>
      </c>
      <c r="V216" s="778">
        <f t="shared" si="73"/>
        <v>0</v>
      </c>
      <c r="W216" s="779">
        <f>IF(Таблица2001!$J$10=0,0,(I216*1000/Таблица2001!$J$10))</f>
        <v>0</v>
      </c>
      <c r="X216" s="779">
        <f>IF(Таблица2001!$K$10=0,0,(J216*1000/Таблица2001!$K$10))</f>
        <v>0</v>
      </c>
      <c r="Y216" s="779">
        <f>IF(Таблица2001!$J$10=0,0,(M216*1000/Таблица2001!$J$10))</f>
        <v>0</v>
      </c>
      <c r="Z216" s="779">
        <f>IF(Таблица2001!$K$10=0,0,(Q216*1000/Таблица2001!$K$10))</f>
        <v>0</v>
      </c>
      <c r="AA216" s="779">
        <f>IF(Таблица2001!$J$10=0,0,(U216*1000/Таблица2001!$J$10))</f>
        <v>0</v>
      </c>
      <c r="AB216" s="779">
        <f>IF(Таблица2001!$K$10=0,0,(V216*1000/Таблица2001!$K$10))</f>
        <v>0</v>
      </c>
      <c r="AC216" s="779">
        <f t="shared" si="70"/>
        <v>0</v>
      </c>
    </row>
    <row r="217" spans="1:29" x14ac:dyDescent="0.15">
      <c r="A217" s="337" t="s">
        <v>1488</v>
      </c>
      <c r="B217" s="506" t="s">
        <v>1489</v>
      </c>
      <c r="C217" s="349" t="s">
        <v>1490</v>
      </c>
      <c r="D217" s="787"/>
      <c r="E217" s="783"/>
      <c r="F217" s="783"/>
      <c r="G217" s="781"/>
      <c r="H217" s="781"/>
      <c r="I217" s="781"/>
      <c r="J217" s="781"/>
      <c r="K217" s="778">
        <f t="shared" si="74"/>
        <v>0</v>
      </c>
      <c r="L217" s="778">
        <f t="shared" si="75"/>
        <v>0</v>
      </c>
      <c r="M217" s="781"/>
      <c r="N217" s="781"/>
      <c r="O217" s="781"/>
      <c r="P217" s="781"/>
      <c r="Q217" s="781"/>
      <c r="R217" s="781"/>
      <c r="S217" s="781"/>
      <c r="T217" s="781"/>
      <c r="U217" s="778">
        <f t="shared" si="73"/>
        <v>0</v>
      </c>
      <c r="V217" s="778">
        <f t="shared" si="73"/>
        <v>0</v>
      </c>
      <c r="W217" s="779">
        <f>IF(Таблица2001!$J$10=0,0,(I217*1000/Таблица2001!$J$10))</f>
        <v>0</v>
      </c>
      <c r="X217" s="779">
        <f>IF(Таблица2001!$K$10=0,0,(J217*1000/Таблица2001!$K$10))</f>
        <v>0</v>
      </c>
      <c r="Y217" s="779">
        <f>IF(Таблица2001!$J$10=0,0,(M217*1000/Таблица2001!$J$10))</f>
        <v>0</v>
      </c>
      <c r="Z217" s="779">
        <f>IF(Таблица2001!$K$10=0,0,(Q217*1000/Таблица2001!$K$10))</f>
        <v>0</v>
      </c>
      <c r="AA217" s="779">
        <f>IF(Таблица2001!$J$10=0,0,(U217*1000/Таблица2001!$J$10))</f>
        <v>0</v>
      </c>
      <c r="AB217" s="779">
        <f>IF(Таблица2001!$K$10=0,0,(V217*1000/Таблица2001!$K$10))</f>
        <v>0</v>
      </c>
      <c r="AC217" s="779">
        <f t="shared" si="70"/>
        <v>0</v>
      </c>
    </row>
    <row r="218" spans="1:29" ht="21" x14ac:dyDescent="0.15">
      <c r="A218" s="336" t="s">
        <v>734</v>
      </c>
      <c r="B218" s="99" t="s">
        <v>244</v>
      </c>
      <c r="C218" s="355" t="s">
        <v>143</v>
      </c>
      <c r="D218" s="789" t="s">
        <v>53</v>
      </c>
      <c r="E218" s="778">
        <f t="shared" ref="E218:J218" si="76">E219+E226+E228+E230+E232+E233+E236</f>
        <v>0</v>
      </c>
      <c r="F218" s="778">
        <f t="shared" si="76"/>
        <v>0</v>
      </c>
      <c r="G218" s="778">
        <f t="shared" si="76"/>
        <v>0</v>
      </c>
      <c r="H218" s="778">
        <f t="shared" si="76"/>
        <v>0</v>
      </c>
      <c r="I218" s="778">
        <f t="shared" si="76"/>
        <v>0</v>
      </c>
      <c r="J218" s="778">
        <f t="shared" si="76"/>
        <v>0</v>
      </c>
      <c r="K218" s="778">
        <f t="shared" si="74"/>
        <v>0</v>
      </c>
      <c r="L218" s="778">
        <f t="shared" si="75"/>
        <v>0</v>
      </c>
      <c r="M218" s="778">
        <f t="shared" ref="M218:T218" si="77">M219+M226+M228+M230+M232+M233+M236</f>
        <v>0</v>
      </c>
      <c r="N218" s="778">
        <f t="shared" si="77"/>
        <v>0</v>
      </c>
      <c r="O218" s="778">
        <f t="shared" si="77"/>
        <v>0</v>
      </c>
      <c r="P218" s="778">
        <f t="shared" si="77"/>
        <v>0</v>
      </c>
      <c r="Q218" s="778">
        <f t="shared" si="77"/>
        <v>0</v>
      </c>
      <c r="R218" s="778">
        <f t="shared" si="77"/>
        <v>0</v>
      </c>
      <c r="S218" s="778">
        <f t="shared" si="77"/>
        <v>0</v>
      </c>
      <c r="T218" s="778">
        <f t="shared" si="77"/>
        <v>0</v>
      </c>
      <c r="U218" s="778">
        <f t="shared" si="73"/>
        <v>0</v>
      </c>
      <c r="V218" s="778">
        <f t="shared" si="73"/>
        <v>0</v>
      </c>
      <c r="W218" s="779">
        <f>IF(Таблица2001!$J$10=0,0,(I218*1000/Таблица2001!$J$10))</f>
        <v>0</v>
      </c>
      <c r="X218" s="779">
        <f>IF(Таблица2001!$K$10=0,0,(J218*1000/Таблица2001!$K$10))</f>
        <v>0</v>
      </c>
      <c r="Y218" s="779">
        <f>IF(Таблица2001!$J$10=0,0,(M218*1000/Таблица2001!$J$10))</f>
        <v>0</v>
      </c>
      <c r="Z218" s="779">
        <f>IF(Таблица2001!$K$10=0,0,(Q218*1000/Таблица2001!$K$10))</f>
        <v>0</v>
      </c>
      <c r="AA218" s="779">
        <f>IF(Таблица2001!$J$10=0,0,(U218*1000/Таблица2001!$J$10))</f>
        <v>0</v>
      </c>
      <c r="AB218" s="779">
        <f>IF(Таблица2001!$K$10=0,0,(V218*1000/Таблица2001!$K$10))</f>
        <v>0</v>
      </c>
      <c r="AC218" s="779">
        <f t="shared" si="70"/>
        <v>0</v>
      </c>
    </row>
    <row r="219" spans="1:29" x14ac:dyDescent="0.15">
      <c r="A219" s="337" t="s">
        <v>735</v>
      </c>
      <c r="B219" s="506" t="s">
        <v>245</v>
      </c>
      <c r="C219" s="349" t="s">
        <v>98</v>
      </c>
      <c r="D219" s="787" t="s">
        <v>783</v>
      </c>
      <c r="E219" s="781">
        <f t="shared" ref="E219:J219" si="78">E221+E222+E223+E224+E225</f>
        <v>0</v>
      </c>
      <c r="F219" s="781">
        <f t="shared" si="78"/>
        <v>0</v>
      </c>
      <c r="G219" s="781">
        <f t="shared" si="78"/>
        <v>0</v>
      </c>
      <c r="H219" s="781">
        <f t="shared" si="78"/>
        <v>0</v>
      </c>
      <c r="I219" s="781">
        <f t="shared" si="78"/>
        <v>0</v>
      </c>
      <c r="J219" s="781">
        <f t="shared" si="78"/>
        <v>0</v>
      </c>
      <c r="K219" s="778">
        <f t="shared" si="74"/>
        <v>0</v>
      </c>
      <c r="L219" s="778">
        <f t="shared" si="75"/>
        <v>0</v>
      </c>
      <c r="M219" s="781">
        <f t="shared" ref="M219:T219" si="79">M221+M222+M223+M224+M225</f>
        <v>0</v>
      </c>
      <c r="N219" s="781">
        <f t="shared" si="79"/>
        <v>0</v>
      </c>
      <c r="O219" s="781">
        <f t="shared" si="79"/>
        <v>0</v>
      </c>
      <c r="P219" s="781">
        <f t="shared" si="79"/>
        <v>0</v>
      </c>
      <c r="Q219" s="781">
        <f t="shared" si="79"/>
        <v>0</v>
      </c>
      <c r="R219" s="781">
        <f t="shared" si="79"/>
        <v>0</v>
      </c>
      <c r="S219" s="781">
        <f t="shared" si="79"/>
        <v>0</v>
      </c>
      <c r="T219" s="781">
        <f t="shared" si="79"/>
        <v>0</v>
      </c>
      <c r="U219" s="778">
        <f t="shared" si="73"/>
        <v>0</v>
      </c>
      <c r="V219" s="778">
        <f t="shared" si="73"/>
        <v>0</v>
      </c>
      <c r="W219" s="779">
        <f>IF(Таблица2001!$J$10=0,0,(I219*1000/Таблица2001!$J$10))</f>
        <v>0</v>
      </c>
      <c r="X219" s="779">
        <f>IF(Таблица2001!$K$10=0,0,(J219*1000/Таблица2001!$K$10))</f>
        <v>0</v>
      </c>
      <c r="Y219" s="779">
        <f>IF(Таблица2001!$J$10=0,0,(M219*1000/Таблица2001!$J$10))</f>
        <v>0</v>
      </c>
      <c r="Z219" s="779">
        <f>IF(Таблица2001!$K$10=0,0,(Q219*1000/Таблица2001!$K$10))</f>
        <v>0</v>
      </c>
      <c r="AA219" s="779">
        <f>IF(Таблица2001!$J$10=0,0,(U219*1000/Таблица2001!$J$10))</f>
        <v>0</v>
      </c>
      <c r="AB219" s="779">
        <f>IF(Таблица2001!$K$10=0,0,(V219*1000/Таблица2001!$K$10))</f>
        <v>0</v>
      </c>
      <c r="AC219" s="779">
        <f t="shared" si="70"/>
        <v>0</v>
      </c>
    </row>
    <row r="220" spans="1:29" ht="21" x14ac:dyDescent="0.15">
      <c r="A220" s="698" t="s">
        <v>1809</v>
      </c>
      <c r="B220" s="506" t="s">
        <v>1771</v>
      </c>
      <c r="C220" s="696" t="s">
        <v>405</v>
      </c>
      <c r="D220" s="787" t="s">
        <v>1772</v>
      </c>
      <c r="E220" s="781"/>
      <c r="F220" s="781"/>
      <c r="G220" s="781"/>
      <c r="H220" s="781"/>
      <c r="I220" s="781"/>
      <c r="J220" s="781"/>
      <c r="K220" s="778">
        <f t="shared" si="74"/>
        <v>0</v>
      </c>
      <c r="L220" s="778">
        <f t="shared" si="75"/>
        <v>0</v>
      </c>
      <c r="M220" s="781"/>
      <c r="N220" s="781"/>
      <c r="O220" s="781"/>
      <c r="P220" s="781"/>
      <c r="Q220" s="781"/>
      <c r="R220" s="781"/>
      <c r="S220" s="781"/>
      <c r="T220" s="781"/>
      <c r="U220" s="778">
        <f t="shared" si="73"/>
        <v>0</v>
      </c>
      <c r="V220" s="778">
        <f t="shared" si="73"/>
        <v>0</v>
      </c>
      <c r="W220" s="779">
        <f>IF(Таблица2001!$J$10=0,0,(I220*1000/Таблица2001!$J$10))</f>
        <v>0</v>
      </c>
      <c r="X220" s="779">
        <f>IF(Таблица2001!$K$10=0,0,(J220*1000/Таблица2001!$K$10))</f>
        <v>0</v>
      </c>
      <c r="Y220" s="779">
        <f>IF(Таблица2001!$J$10=0,0,(M220*1000/Таблица2001!$J$10))</f>
        <v>0</v>
      </c>
      <c r="Z220" s="779">
        <f>IF(Таблица2001!$K$10=0,0,(Q220*1000/Таблица2001!$K$10))</f>
        <v>0</v>
      </c>
      <c r="AA220" s="779">
        <f>IF(Таблица2001!$J$10=0,0,(U220*1000/Таблица2001!$J$10))</f>
        <v>0</v>
      </c>
      <c r="AB220" s="779">
        <f>IF(Таблица2001!$K$10=0,0,(V220*1000/Таблица2001!$K$10))</f>
        <v>0</v>
      </c>
      <c r="AC220" s="779">
        <f t="shared" si="70"/>
        <v>0</v>
      </c>
    </row>
    <row r="221" spans="1:29" x14ac:dyDescent="0.15">
      <c r="A221" s="337" t="s">
        <v>736</v>
      </c>
      <c r="B221" s="506" t="s">
        <v>408</v>
      </c>
      <c r="C221" s="349" t="s">
        <v>406</v>
      </c>
      <c r="D221" s="780" t="s">
        <v>54</v>
      </c>
      <c r="E221" s="783"/>
      <c r="F221" s="783"/>
      <c r="G221" s="781"/>
      <c r="H221" s="781"/>
      <c r="I221" s="781"/>
      <c r="J221" s="781"/>
      <c r="K221" s="778">
        <f t="shared" si="74"/>
        <v>0</v>
      </c>
      <c r="L221" s="778">
        <f t="shared" si="75"/>
        <v>0</v>
      </c>
      <c r="M221" s="781"/>
      <c r="N221" s="781"/>
      <c r="O221" s="781"/>
      <c r="P221" s="781"/>
      <c r="Q221" s="781"/>
      <c r="R221" s="781"/>
      <c r="S221" s="781"/>
      <c r="T221" s="781"/>
      <c r="U221" s="778">
        <f t="shared" si="73"/>
        <v>0</v>
      </c>
      <c r="V221" s="778">
        <f t="shared" si="73"/>
        <v>0</v>
      </c>
      <c r="W221" s="779">
        <f>IF(Таблица2001!$J$10=0,0,(I221*1000/Таблица2001!$J$10))</f>
        <v>0</v>
      </c>
      <c r="X221" s="779">
        <f>IF(Таблица2001!$K$10=0,0,(J221*1000/Таблица2001!$K$10))</f>
        <v>0</v>
      </c>
      <c r="Y221" s="779">
        <f>IF(Таблица2001!$J$10=0,0,(M221*1000/Таблица2001!$J$10))</f>
        <v>0</v>
      </c>
      <c r="Z221" s="779">
        <f>IF(Таблица2001!$K$10=0,0,(Q221*1000/Таблица2001!$K$10))</f>
        <v>0</v>
      </c>
      <c r="AA221" s="779">
        <f>IF(Таблица2001!$J$10=0,0,(U221*1000/Таблица2001!$J$10))</f>
        <v>0</v>
      </c>
      <c r="AB221" s="779">
        <f>IF(Таблица2001!$K$10=0,0,(V221*1000/Таблица2001!$K$10))</f>
        <v>0</v>
      </c>
      <c r="AC221" s="779">
        <f t="shared" si="70"/>
        <v>0</v>
      </c>
    </row>
    <row r="222" spans="1:29" x14ac:dyDescent="0.15">
      <c r="A222" s="337" t="s">
        <v>737</v>
      </c>
      <c r="B222" s="506" t="s">
        <v>409</v>
      </c>
      <c r="C222" s="349" t="s">
        <v>407</v>
      </c>
      <c r="D222" s="780" t="s">
        <v>784</v>
      </c>
      <c r="E222" s="783"/>
      <c r="F222" s="783"/>
      <c r="G222" s="781"/>
      <c r="H222" s="781"/>
      <c r="I222" s="781"/>
      <c r="J222" s="781"/>
      <c r="K222" s="778">
        <f t="shared" si="74"/>
        <v>0</v>
      </c>
      <c r="L222" s="778">
        <f t="shared" si="75"/>
        <v>0</v>
      </c>
      <c r="M222" s="781"/>
      <c r="N222" s="781"/>
      <c r="O222" s="781"/>
      <c r="P222" s="781"/>
      <c r="Q222" s="781"/>
      <c r="R222" s="781"/>
      <c r="S222" s="781"/>
      <c r="T222" s="781"/>
      <c r="U222" s="778">
        <f t="shared" si="73"/>
        <v>0</v>
      </c>
      <c r="V222" s="778">
        <f t="shared" si="73"/>
        <v>0</v>
      </c>
      <c r="W222" s="779">
        <f>IF(Таблица2001!$J$10=0,0,(I222*1000/Таблица2001!$J$10))</f>
        <v>0</v>
      </c>
      <c r="X222" s="779">
        <f>IF(Таблица2001!$K$10=0,0,(J222*1000/Таблица2001!$K$10))</f>
        <v>0</v>
      </c>
      <c r="Y222" s="779">
        <f>IF(Таблица2001!$J$10=0,0,(M222*1000/Таблица2001!$J$10))</f>
        <v>0</v>
      </c>
      <c r="Z222" s="779">
        <f>IF(Таблица2001!$K$10=0,0,(Q222*1000/Таблица2001!$K$10))</f>
        <v>0</v>
      </c>
      <c r="AA222" s="779">
        <f>IF(Таблица2001!$J$10=0,0,(U222*1000/Таблица2001!$J$10))</f>
        <v>0</v>
      </c>
      <c r="AB222" s="779">
        <f>IF(Таблица2001!$K$10=0,0,(V222*1000/Таблица2001!$K$10))</f>
        <v>0</v>
      </c>
      <c r="AC222" s="779">
        <f t="shared" si="70"/>
        <v>0</v>
      </c>
    </row>
    <row r="223" spans="1:29" x14ac:dyDescent="0.15">
      <c r="A223" s="337" t="s">
        <v>617</v>
      </c>
      <c r="B223" s="506" t="s">
        <v>410</v>
      </c>
      <c r="C223" s="349" t="s">
        <v>467</v>
      </c>
      <c r="D223" s="780" t="s">
        <v>55</v>
      </c>
      <c r="E223" s="783"/>
      <c r="F223" s="783"/>
      <c r="G223" s="781"/>
      <c r="H223" s="781"/>
      <c r="I223" s="781"/>
      <c r="J223" s="781"/>
      <c r="K223" s="778">
        <f t="shared" si="74"/>
        <v>0</v>
      </c>
      <c r="L223" s="778">
        <f t="shared" si="75"/>
        <v>0</v>
      </c>
      <c r="M223" s="781"/>
      <c r="N223" s="781"/>
      <c r="O223" s="781"/>
      <c r="P223" s="781"/>
      <c r="Q223" s="781"/>
      <c r="R223" s="781"/>
      <c r="S223" s="781"/>
      <c r="T223" s="781"/>
      <c r="U223" s="778">
        <f t="shared" si="73"/>
        <v>0</v>
      </c>
      <c r="V223" s="778">
        <f t="shared" si="73"/>
        <v>0</v>
      </c>
      <c r="W223" s="779">
        <f>IF(Таблица2001!$J$10=0,0,(I223*1000/Таблица2001!$J$10))</f>
        <v>0</v>
      </c>
      <c r="X223" s="779">
        <f>IF(Таблица2001!$K$10=0,0,(J223*1000/Таблица2001!$K$10))</f>
        <v>0</v>
      </c>
      <c r="Y223" s="779">
        <f>IF(Таблица2001!$J$10=0,0,(M223*1000/Таблица2001!$J$10))</f>
        <v>0</v>
      </c>
      <c r="Z223" s="779">
        <f>IF(Таблица2001!$K$10=0,0,(Q223*1000/Таблица2001!$K$10))</f>
        <v>0</v>
      </c>
      <c r="AA223" s="779">
        <f>IF(Таблица2001!$J$10=0,0,(U223*1000/Таблица2001!$J$10))</f>
        <v>0</v>
      </c>
      <c r="AB223" s="779">
        <f>IF(Таблица2001!$K$10=0,0,(V223*1000/Таблица2001!$K$10))</f>
        <v>0</v>
      </c>
      <c r="AC223" s="779">
        <f t="shared" si="70"/>
        <v>0</v>
      </c>
    </row>
    <row r="224" spans="1:29" x14ac:dyDescent="0.15">
      <c r="A224" s="337" t="s">
        <v>123</v>
      </c>
      <c r="B224" s="506" t="s">
        <v>469</v>
      </c>
      <c r="C224" s="349" t="s">
        <v>1493</v>
      </c>
      <c r="D224" s="780" t="s">
        <v>561</v>
      </c>
      <c r="E224" s="783"/>
      <c r="F224" s="783"/>
      <c r="G224" s="781"/>
      <c r="H224" s="781"/>
      <c r="I224" s="781"/>
      <c r="J224" s="781"/>
      <c r="K224" s="778">
        <f t="shared" si="74"/>
        <v>0</v>
      </c>
      <c r="L224" s="778">
        <f t="shared" si="75"/>
        <v>0</v>
      </c>
      <c r="M224" s="781"/>
      <c r="N224" s="781"/>
      <c r="O224" s="781"/>
      <c r="P224" s="781"/>
      <c r="Q224" s="781"/>
      <c r="R224" s="781"/>
      <c r="S224" s="781"/>
      <c r="T224" s="781"/>
      <c r="U224" s="778">
        <f t="shared" si="73"/>
        <v>0</v>
      </c>
      <c r="V224" s="778">
        <f t="shared" si="73"/>
        <v>0</v>
      </c>
      <c r="W224" s="779">
        <f>IF(Таблица2001!$J$10=0,0,(I224*1000/Таблица2001!$J$10))</f>
        <v>0</v>
      </c>
      <c r="X224" s="779">
        <f>IF(Таблица2001!$K$10=0,0,(J224*1000/Таблица2001!$K$10))</f>
        <v>0</v>
      </c>
      <c r="Y224" s="779">
        <f>IF(Таблица2001!$J$10=0,0,(M224*1000/Таблица2001!$J$10))</f>
        <v>0</v>
      </c>
      <c r="Z224" s="779">
        <f>IF(Таблица2001!$K$10=0,0,(Q224*1000/Таблица2001!$K$10))</f>
        <v>0</v>
      </c>
      <c r="AA224" s="779">
        <f>IF(Таблица2001!$J$10=0,0,(U224*1000/Таблица2001!$J$10))</f>
        <v>0</v>
      </c>
      <c r="AB224" s="779">
        <f>IF(Таблица2001!$K$10=0,0,(V224*1000/Таблица2001!$K$10))</f>
        <v>0</v>
      </c>
      <c r="AC224" s="779">
        <f t="shared" si="70"/>
        <v>0</v>
      </c>
    </row>
    <row r="225" spans="1:29" s="41" customFormat="1" x14ac:dyDescent="0.15">
      <c r="A225" s="337" t="s">
        <v>1491</v>
      </c>
      <c r="B225" s="506" t="s">
        <v>1492</v>
      </c>
      <c r="C225" s="349" t="s">
        <v>1773</v>
      </c>
      <c r="D225" s="780"/>
      <c r="E225" s="783"/>
      <c r="F225" s="783"/>
      <c r="G225" s="781"/>
      <c r="H225" s="781"/>
      <c r="I225" s="781"/>
      <c r="J225" s="781"/>
      <c r="K225" s="778">
        <f t="shared" si="74"/>
        <v>0</v>
      </c>
      <c r="L225" s="778">
        <f t="shared" si="75"/>
        <v>0</v>
      </c>
      <c r="M225" s="781"/>
      <c r="N225" s="781"/>
      <c r="O225" s="781"/>
      <c r="P225" s="781"/>
      <c r="Q225" s="781"/>
      <c r="R225" s="781"/>
      <c r="S225" s="781"/>
      <c r="T225" s="781"/>
      <c r="U225" s="778">
        <f t="shared" si="73"/>
        <v>0</v>
      </c>
      <c r="V225" s="778">
        <f t="shared" si="73"/>
        <v>0</v>
      </c>
      <c r="W225" s="779">
        <f>IF(Таблица2001!$J$10=0,0,(I225*1000/Таблица2001!$J$10))</f>
        <v>0</v>
      </c>
      <c r="X225" s="779">
        <f>IF(Таблица2001!$K$10=0,0,(J225*1000/Таблица2001!$K$10))</f>
        <v>0</v>
      </c>
      <c r="Y225" s="779">
        <f>IF(Таблица2001!$J$10=0,0,(M225*1000/Таблица2001!$J$10))</f>
        <v>0</v>
      </c>
      <c r="Z225" s="779">
        <f>IF(Таблица2001!$K$10=0,0,(Q225*1000/Таблица2001!$K$10))</f>
        <v>0</v>
      </c>
      <c r="AA225" s="779">
        <f>IF(Таблица2001!$J$10=0,0,(U225*1000/Таблица2001!$J$10))</f>
        <v>0</v>
      </c>
      <c r="AB225" s="779">
        <f>IF(Таблица2001!$K$10=0,0,(V225*1000/Таблица2001!$K$10))</f>
        <v>0</v>
      </c>
      <c r="AC225" s="779">
        <f t="shared" si="70"/>
        <v>0</v>
      </c>
    </row>
    <row r="226" spans="1:29" s="120" customFormat="1" x14ac:dyDescent="0.15">
      <c r="A226" s="337" t="s">
        <v>738</v>
      </c>
      <c r="B226" s="506" t="s">
        <v>246</v>
      </c>
      <c r="C226" s="349" t="s">
        <v>99</v>
      </c>
      <c r="D226" s="780" t="s">
        <v>56</v>
      </c>
      <c r="E226" s="783"/>
      <c r="F226" s="783"/>
      <c r="G226" s="781"/>
      <c r="H226" s="781"/>
      <c r="I226" s="781"/>
      <c r="J226" s="781"/>
      <c r="K226" s="778">
        <f t="shared" si="74"/>
        <v>0</v>
      </c>
      <c r="L226" s="778">
        <f t="shared" si="75"/>
        <v>0</v>
      </c>
      <c r="M226" s="781"/>
      <c r="N226" s="781"/>
      <c r="O226" s="781"/>
      <c r="P226" s="781"/>
      <c r="Q226" s="781"/>
      <c r="R226" s="781"/>
      <c r="S226" s="781"/>
      <c r="T226" s="781"/>
      <c r="U226" s="778">
        <f t="shared" si="73"/>
        <v>0</v>
      </c>
      <c r="V226" s="778">
        <f t="shared" si="73"/>
        <v>0</v>
      </c>
      <c r="W226" s="779">
        <f>IF(Таблица2001!$J$10=0,0,(I226*1000/Таблица2001!$J$10))</f>
        <v>0</v>
      </c>
      <c r="X226" s="779">
        <f>IF(Таблица2001!$K$10=0,0,(J226*1000/Таблица2001!$K$10))</f>
        <v>0</v>
      </c>
      <c r="Y226" s="779">
        <f>IF(Таблица2001!$J$10=0,0,(M226*1000/Таблица2001!$J$10))</f>
        <v>0</v>
      </c>
      <c r="Z226" s="779">
        <f>IF(Таблица2001!$K$10=0,0,(Q226*1000/Таблица2001!$K$10))</f>
        <v>0</v>
      </c>
      <c r="AA226" s="779">
        <f>IF(Таблица2001!$J$10=0,0,(U226*1000/Таблица2001!$J$10))</f>
        <v>0</v>
      </c>
      <c r="AB226" s="779">
        <f>IF(Таблица2001!$K$10=0,0,(V226*1000/Таблица2001!$K$10))</f>
        <v>0</v>
      </c>
      <c r="AC226" s="779">
        <f t="shared" si="70"/>
        <v>0</v>
      </c>
    </row>
    <row r="227" spans="1:29" s="120" customFormat="1" x14ac:dyDescent="0.15">
      <c r="A227" s="337" t="s">
        <v>916</v>
      </c>
      <c r="B227" s="506" t="s">
        <v>917</v>
      </c>
      <c r="C227" s="349" t="s">
        <v>918</v>
      </c>
      <c r="D227" s="780" t="s">
        <v>919</v>
      </c>
      <c r="E227" s="783"/>
      <c r="F227" s="783"/>
      <c r="G227" s="781"/>
      <c r="H227" s="781"/>
      <c r="I227" s="781"/>
      <c r="J227" s="781"/>
      <c r="K227" s="778">
        <f t="shared" si="74"/>
        <v>0</v>
      </c>
      <c r="L227" s="778">
        <f t="shared" si="75"/>
        <v>0</v>
      </c>
      <c r="M227" s="781"/>
      <c r="N227" s="781"/>
      <c r="O227" s="781"/>
      <c r="P227" s="781"/>
      <c r="Q227" s="781"/>
      <c r="R227" s="781"/>
      <c r="S227" s="781"/>
      <c r="T227" s="781"/>
      <c r="U227" s="778">
        <f t="shared" si="73"/>
        <v>0</v>
      </c>
      <c r="V227" s="778">
        <f t="shared" si="73"/>
        <v>0</v>
      </c>
      <c r="W227" s="779">
        <f>IF(Таблица2001!$J$10=0,0,(I227*1000/Таблица2001!$J$10))</f>
        <v>0</v>
      </c>
      <c r="X227" s="779">
        <f>IF(Таблица2001!$K$10=0,0,(J227*1000/Таблица2001!$K$10))</f>
        <v>0</v>
      </c>
      <c r="Y227" s="779">
        <f>IF(Таблица2001!$J$10=0,0,(M227*1000/Таблица2001!$J$10))</f>
        <v>0</v>
      </c>
      <c r="Z227" s="779">
        <f>IF(Таблица2001!$K$10=0,0,(Q227*1000/Таблица2001!$K$10))</f>
        <v>0</v>
      </c>
      <c r="AA227" s="779">
        <f>IF(Таблица2001!$J$10=0,0,(U227*1000/Таблица2001!$J$10))</f>
        <v>0</v>
      </c>
      <c r="AB227" s="779">
        <f>IF(Таблица2001!$K$10=0,0,(V227*1000/Таблица2001!$K$10))</f>
        <v>0</v>
      </c>
      <c r="AC227" s="779">
        <f t="shared" si="70"/>
        <v>0</v>
      </c>
    </row>
    <row r="228" spans="1:29" s="120" customFormat="1" x14ac:dyDescent="0.15">
      <c r="A228" s="337" t="s">
        <v>466</v>
      </c>
      <c r="B228" s="506" t="s">
        <v>247</v>
      </c>
      <c r="C228" s="349" t="s">
        <v>100</v>
      </c>
      <c r="D228" s="780" t="s">
        <v>468</v>
      </c>
      <c r="E228" s="783"/>
      <c r="F228" s="783"/>
      <c r="G228" s="781"/>
      <c r="H228" s="781"/>
      <c r="I228" s="781"/>
      <c r="J228" s="781"/>
      <c r="K228" s="778">
        <f t="shared" si="74"/>
        <v>0</v>
      </c>
      <c r="L228" s="778">
        <f t="shared" si="75"/>
        <v>0</v>
      </c>
      <c r="M228" s="781"/>
      <c r="N228" s="781"/>
      <c r="O228" s="781"/>
      <c r="P228" s="781"/>
      <c r="Q228" s="781"/>
      <c r="R228" s="781"/>
      <c r="S228" s="781"/>
      <c r="T228" s="781"/>
      <c r="U228" s="778">
        <f t="shared" si="73"/>
        <v>0</v>
      </c>
      <c r="V228" s="778">
        <f t="shared" si="73"/>
        <v>0</v>
      </c>
      <c r="W228" s="779">
        <f>IF(Таблица2001!$J$10=0,0,(I228*1000/Таблица2001!$J$10))</f>
        <v>0</v>
      </c>
      <c r="X228" s="779">
        <f>IF(Таблица2001!$K$10=0,0,(J228*1000/Таблица2001!$K$10))</f>
        <v>0</v>
      </c>
      <c r="Y228" s="779">
        <f>IF(Таблица2001!$J$10=0,0,(M228*1000/Таблица2001!$J$10))</f>
        <v>0</v>
      </c>
      <c r="Z228" s="779">
        <f>IF(Таблица2001!$K$10=0,0,(Q228*1000/Таблица2001!$K$10))</f>
        <v>0</v>
      </c>
      <c r="AA228" s="779">
        <f>IF(Таблица2001!$J$10=0,0,(U228*1000/Таблица2001!$J$10))</f>
        <v>0</v>
      </c>
      <c r="AB228" s="779">
        <f>IF(Таблица2001!$K$10=0,0,(V228*1000/Таблица2001!$K$10))</f>
        <v>0</v>
      </c>
      <c r="AC228" s="779">
        <f t="shared" si="70"/>
        <v>0</v>
      </c>
    </row>
    <row r="229" spans="1:29" s="120" customFormat="1" x14ac:dyDescent="0.15">
      <c r="A229" s="698" t="s">
        <v>1774</v>
      </c>
      <c r="B229" s="506" t="s">
        <v>1775</v>
      </c>
      <c r="C229" s="696" t="s">
        <v>1776</v>
      </c>
      <c r="D229" s="787" t="s">
        <v>1777</v>
      </c>
      <c r="E229" s="781"/>
      <c r="F229" s="781"/>
      <c r="G229" s="781"/>
      <c r="H229" s="781"/>
      <c r="I229" s="781"/>
      <c r="J229" s="781"/>
      <c r="K229" s="778">
        <f t="shared" si="74"/>
        <v>0</v>
      </c>
      <c r="L229" s="778">
        <f t="shared" si="75"/>
        <v>0</v>
      </c>
      <c r="M229" s="781"/>
      <c r="N229" s="781"/>
      <c r="O229" s="781"/>
      <c r="P229" s="781"/>
      <c r="Q229" s="781"/>
      <c r="R229" s="781"/>
      <c r="S229" s="781"/>
      <c r="T229" s="781"/>
      <c r="U229" s="778">
        <f t="shared" si="73"/>
        <v>0</v>
      </c>
      <c r="V229" s="778">
        <f t="shared" si="73"/>
        <v>0</v>
      </c>
      <c r="W229" s="779">
        <f>IF(Таблица2001!$J$10=0,0,(I229*1000/Таблица2001!$J$10))</f>
        <v>0</v>
      </c>
      <c r="X229" s="779">
        <f>IF(Таблица2001!$K$10=0,0,(J229*1000/Таблица2001!$K$10))</f>
        <v>0</v>
      </c>
      <c r="Y229" s="779">
        <f>IF(Таблица2001!$J$10=0,0,(M229*1000/Таблица2001!$J$10))</f>
        <v>0</v>
      </c>
      <c r="Z229" s="779">
        <f>IF(Таблица2001!$K$10=0,0,(Q229*1000/Таблица2001!$K$10))</f>
        <v>0</v>
      </c>
      <c r="AA229" s="779">
        <f>IF(Таблица2001!$J$10=0,0,(U229*1000/Таблица2001!$J$10))</f>
        <v>0</v>
      </c>
      <c r="AB229" s="779">
        <f>IF(Таблица2001!$K$10=0,0,(V229*1000/Таблица2001!$K$10))</f>
        <v>0</v>
      </c>
      <c r="AC229" s="779">
        <f t="shared" si="70"/>
        <v>0</v>
      </c>
    </row>
    <row r="230" spans="1:29" x14ac:dyDescent="0.15">
      <c r="A230" s="337" t="s">
        <v>627</v>
      </c>
      <c r="B230" s="506" t="s">
        <v>259</v>
      </c>
      <c r="C230" s="349" t="s">
        <v>128</v>
      </c>
      <c r="D230" s="780" t="s">
        <v>920</v>
      </c>
      <c r="E230" s="783"/>
      <c r="F230" s="783"/>
      <c r="G230" s="781"/>
      <c r="H230" s="781"/>
      <c r="I230" s="781"/>
      <c r="J230" s="781"/>
      <c r="K230" s="778">
        <f t="shared" si="74"/>
        <v>0</v>
      </c>
      <c r="L230" s="778">
        <f t="shared" si="75"/>
        <v>0</v>
      </c>
      <c r="M230" s="781"/>
      <c r="N230" s="781"/>
      <c r="O230" s="781"/>
      <c r="P230" s="781"/>
      <c r="Q230" s="781"/>
      <c r="R230" s="781"/>
      <c r="S230" s="781"/>
      <c r="T230" s="781"/>
      <c r="U230" s="778">
        <f t="shared" si="73"/>
        <v>0</v>
      </c>
      <c r="V230" s="778">
        <f t="shared" si="73"/>
        <v>0</v>
      </c>
      <c r="W230" s="779">
        <f>IF(Таблица2001!$J$10=0,0,(I230*1000/Таблица2001!$J$10))</f>
        <v>0</v>
      </c>
      <c r="X230" s="779">
        <f>IF(Таблица2001!$K$10=0,0,(J230*1000/Таблица2001!$K$10))</f>
        <v>0</v>
      </c>
      <c r="Y230" s="779">
        <f>IF(Таблица2001!$J$10=0,0,(M230*1000/Таблица2001!$J$10))</f>
        <v>0</v>
      </c>
      <c r="Z230" s="779">
        <f>IF(Таблица2001!$K$10=0,0,(Q230*1000/Таблица2001!$K$10))</f>
        <v>0</v>
      </c>
      <c r="AA230" s="779">
        <f>IF(Таблица2001!$J$10=0,0,(U230*1000/Таблица2001!$J$10))</f>
        <v>0</v>
      </c>
      <c r="AB230" s="779">
        <f>IF(Таблица2001!$K$10=0,0,(V230*1000/Таблица2001!$K$10))</f>
        <v>0</v>
      </c>
      <c r="AC230" s="779">
        <f t="shared" si="70"/>
        <v>0</v>
      </c>
    </row>
    <row r="231" spans="1:29" x14ac:dyDescent="0.15">
      <c r="A231" s="337" t="s">
        <v>921</v>
      </c>
      <c r="B231" s="506" t="s">
        <v>922</v>
      </c>
      <c r="C231" s="349" t="s">
        <v>924</v>
      </c>
      <c r="D231" s="780" t="s">
        <v>923</v>
      </c>
      <c r="E231" s="783"/>
      <c r="F231" s="783"/>
      <c r="G231" s="781"/>
      <c r="H231" s="781"/>
      <c r="I231" s="781"/>
      <c r="J231" s="781"/>
      <c r="K231" s="778">
        <f t="shared" si="74"/>
        <v>0</v>
      </c>
      <c r="L231" s="778">
        <f t="shared" si="75"/>
        <v>0</v>
      </c>
      <c r="M231" s="781"/>
      <c r="N231" s="781"/>
      <c r="O231" s="781"/>
      <c r="P231" s="781"/>
      <c r="Q231" s="781"/>
      <c r="R231" s="781"/>
      <c r="S231" s="781"/>
      <c r="T231" s="781"/>
      <c r="U231" s="778">
        <f t="shared" si="73"/>
        <v>0</v>
      </c>
      <c r="V231" s="778">
        <f t="shared" si="73"/>
        <v>0</v>
      </c>
      <c r="W231" s="779">
        <f>IF(Таблица2001!$J$10=0,0,(I231*1000/Таблица2001!$J$10))</f>
        <v>0</v>
      </c>
      <c r="X231" s="779">
        <f>IF(Таблица2001!$K$10=0,0,(J231*1000/Таблица2001!$K$10))</f>
        <v>0</v>
      </c>
      <c r="Y231" s="779">
        <f>IF(Таблица2001!$J$10=0,0,(M231*1000/Таблица2001!$J$10))</f>
        <v>0</v>
      </c>
      <c r="Z231" s="779">
        <f>IF(Таблица2001!$K$10=0,0,(Q231*1000/Таблица2001!$K$10))</f>
        <v>0</v>
      </c>
      <c r="AA231" s="779">
        <f>IF(Таблица2001!$J$10=0,0,(U231*1000/Таблица2001!$J$10))</f>
        <v>0</v>
      </c>
      <c r="AB231" s="779">
        <f>IF(Таблица2001!$K$10=0,0,(V231*1000/Таблица2001!$K$10))</f>
        <v>0</v>
      </c>
      <c r="AC231" s="779">
        <f t="shared" si="70"/>
        <v>0</v>
      </c>
    </row>
    <row r="232" spans="1:29" x14ac:dyDescent="0.15">
      <c r="A232" s="337" t="s">
        <v>739</v>
      </c>
      <c r="B232" s="506" t="s">
        <v>268</v>
      </c>
      <c r="C232" s="349" t="s">
        <v>129</v>
      </c>
      <c r="D232" s="780" t="s">
        <v>925</v>
      </c>
      <c r="E232" s="783"/>
      <c r="F232" s="783"/>
      <c r="G232" s="781"/>
      <c r="H232" s="781"/>
      <c r="I232" s="781"/>
      <c r="J232" s="781"/>
      <c r="K232" s="778">
        <f t="shared" si="74"/>
        <v>0</v>
      </c>
      <c r="L232" s="778">
        <f t="shared" si="75"/>
        <v>0</v>
      </c>
      <c r="M232" s="781"/>
      <c r="N232" s="781"/>
      <c r="O232" s="781"/>
      <c r="P232" s="781"/>
      <c r="Q232" s="781"/>
      <c r="R232" s="781"/>
      <c r="S232" s="781"/>
      <c r="T232" s="781"/>
      <c r="U232" s="778">
        <f t="shared" si="73"/>
        <v>0</v>
      </c>
      <c r="V232" s="778">
        <f t="shared" si="73"/>
        <v>0</v>
      </c>
      <c r="W232" s="779">
        <f>IF(Таблица2001!$J$10=0,0,(I232*1000/Таблица2001!$J$10))</f>
        <v>0</v>
      </c>
      <c r="X232" s="779">
        <f>IF(Таблица2001!$K$10=0,0,(J232*1000/Таблица2001!$K$10))</f>
        <v>0</v>
      </c>
      <c r="Y232" s="779">
        <f>IF(Таблица2001!$J$10=0,0,(M232*1000/Таблица2001!$J$10))</f>
        <v>0</v>
      </c>
      <c r="Z232" s="779">
        <f>IF(Таблица2001!$K$10=0,0,(Q232*1000/Таблица2001!$K$10))</f>
        <v>0</v>
      </c>
      <c r="AA232" s="779">
        <f>IF(Таблица2001!$J$10=0,0,(U232*1000/Таблица2001!$J$10))</f>
        <v>0</v>
      </c>
      <c r="AB232" s="779">
        <f>IF(Таблица2001!$K$10=0,0,(V232*1000/Таблица2001!$K$10))</f>
        <v>0</v>
      </c>
      <c r="AC232" s="779">
        <f t="shared" si="70"/>
        <v>0</v>
      </c>
    </row>
    <row r="233" spans="1:29" x14ac:dyDescent="0.15">
      <c r="A233" s="337" t="s">
        <v>404</v>
      </c>
      <c r="B233" s="506" t="s">
        <v>629</v>
      </c>
      <c r="C233" s="349" t="s">
        <v>628</v>
      </c>
      <c r="D233" s="780" t="s">
        <v>785</v>
      </c>
      <c r="E233" s="783"/>
      <c r="F233" s="783"/>
      <c r="G233" s="781"/>
      <c r="H233" s="781"/>
      <c r="I233" s="781"/>
      <c r="J233" s="781"/>
      <c r="K233" s="778">
        <f t="shared" si="74"/>
        <v>0</v>
      </c>
      <c r="L233" s="778">
        <f t="shared" si="75"/>
        <v>0</v>
      </c>
      <c r="M233" s="781"/>
      <c r="N233" s="781"/>
      <c r="O233" s="781"/>
      <c r="P233" s="781"/>
      <c r="Q233" s="781"/>
      <c r="R233" s="781"/>
      <c r="S233" s="781"/>
      <c r="T233" s="781"/>
      <c r="U233" s="778">
        <f t="shared" si="73"/>
        <v>0</v>
      </c>
      <c r="V233" s="778">
        <f t="shared" si="73"/>
        <v>0</v>
      </c>
      <c r="W233" s="779">
        <f>IF(Таблица2001!$J$10=0,0,(I233*1000/Таблица2001!$J$10))</f>
        <v>0</v>
      </c>
      <c r="X233" s="779">
        <f>IF(Таблица2001!$K$10=0,0,(J233*1000/Таблица2001!$K$10))</f>
        <v>0</v>
      </c>
      <c r="Y233" s="779">
        <f>IF(Таблица2001!$J$10=0,0,(M233*1000/Таблица2001!$J$10))</f>
        <v>0</v>
      </c>
      <c r="Z233" s="779">
        <f>IF(Таблица2001!$K$10=0,0,(Q233*1000/Таблица2001!$K$10))</f>
        <v>0</v>
      </c>
      <c r="AA233" s="779">
        <f>IF(Таблица2001!$J$10=0,0,(U233*1000/Таблица2001!$J$10))</f>
        <v>0</v>
      </c>
      <c r="AB233" s="779">
        <f>IF(Таблица2001!$K$10=0,0,(V233*1000/Таблица2001!$K$10))</f>
        <v>0</v>
      </c>
      <c r="AC233" s="779">
        <f t="shared" si="70"/>
        <v>0</v>
      </c>
    </row>
    <row r="234" spans="1:29" x14ac:dyDescent="0.15">
      <c r="A234" s="395" t="s">
        <v>1636</v>
      </c>
      <c r="B234" s="506" t="s">
        <v>631</v>
      </c>
      <c r="C234" s="393" t="s">
        <v>630</v>
      </c>
      <c r="D234" s="790" t="s">
        <v>1638</v>
      </c>
      <c r="E234" s="783"/>
      <c r="F234" s="783"/>
      <c r="G234" s="781"/>
      <c r="H234" s="781"/>
      <c r="I234" s="781"/>
      <c r="J234" s="781"/>
      <c r="K234" s="778">
        <f t="shared" si="74"/>
        <v>0</v>
      </c>
      <c r="L234" s="778">
        <f t="shared" si="75"/>
        <v>0</v>
      </c>
      <c r="M234" s="781"/>
      <c r="N234" s="781"/>
      <c r="O234" s="781"/>
      <c r="P234" s="781"/>
      <c r="Q234" s="781"/>
      <c r="R234" s="781"/>
      <c r="S234" s="781"/>
      <c r="T234" s="781"/>
      <c r="U234" s="778">
        <f t="shared" si="73"/>
        <v>0</v>
      </c>
      <c r="V234" s="778">
        <f t="shared" si="73"/>
        <v>0</v>
      </c>
      <c r="W234" s="779">
        <f>IF(Таблица2001!$J$10=0,0,(I234*1000/Таблица2001!$J$10))</f>
        <v>0</v>
      </c>
      <c r="X234" s="779">
        <f>IF(Таблица2001!$K$10=0,0,(J234*1000/Таблица2001!$K$10))</f>
        <v>0</v>
      </c>
      <c r="Y234" s="779">
        <f>IF(Таблица2001!$J$10=0,0,(M234*1000/Таблица2001!$J$10))</f>
        <v>0</v>
      </c>
      <c r="Z234" s="779">
        <f>IF(Таблица2001!$K$10=0,0,(Q234*1000/Таблица2001!$K$10))</f>
        <v>0</v>
      </c>
      <c r="AA234" s="779">
        <f>IF(Таблица2001!$J$10=0,0,(U234*1000/Таблица2001!$J$10))</f>
        <v>0</v>
      </c>
      <c r="AB234" s="779">
        <f>IF(Таблица2001!$K$10=0,0,(V234*1000/Таблица2001!$K$10))</f>
        <v>0</v>
      </c>
      <c r="AC234" s="779">
        <f t="shared" si="70"/>
        <v>0</v>
      </c>
    </row>
    <row r="235" spans="1:29" x14ac:dyDescent="0.15">
      <c r="A235" s="333" t="s">
        <v>1637</v>
      </c>
      <c r="B235" s="507" t="s">
        <v>1641</v>
      </c>
      <c r="C235" s="393" t="s">
        <v>1640</v>
      </c>
      <c r="D235" s="780" t="s">
        <v>1639</v>
      </c>
      <c r="E235" s="783"/>
      <c r="F235" s="783"/>
      <c r="G235" s="781"/>
      <c r="H235" s="781"/>
      <c r="I235" s="781"/>
      <c r="J235" s="781"/>
      <c r="K235" s="778">
        <f t="shared" si="74"/>
        <v>0</v>
      </c>
      <c r="L235" s="778">
        <f t="shared" si="75"/>
        <v>0</v>
      </c>
      <c r="M235" s="781"/>
      <c r="N235" s="781"/>
      <c r="O235" s="781"/>
      <c r="P235" s="781"/>
      <c r="Q235" s="781"/>
      <c r="R235" s="781"/>
      <c r="S235" s="781"/>
      <c r="T235" s="781"/>
      <c r="U235" s="778">
        <f t="shared" si="73"/>
        <v>0</v>
      </c>
      <c r="V235" s="778">
        <f t="shared" si="73"/>
        <v>0</v>
      </c>
      <c r="W235" s="779">
        <f>IF(Таблица2001!$J$10=0,0,(I235*1000/Таблица2001!$J$10))</f>
        <v>0</v>
      </c>
      <c r="X235" s="779">
        <f>IF(Таблица2001!$K$10=0,0,(J235*1000/Таблица2001!$K$10))</f>
        <v>0</v>
      </c>
      <c r="Y235" s="779">
        <f>IF(Таблица2001!$J$10=0,0,(M235*1000/Таблица2001!$J$10))</f>
        <v>0</v>
      </c>
      <c r="Z235" s="779">
        <f>IF(Таблица2001!$K$10=0,0,(Q235*1000/Таблица2001!$K$10))</f>
        <v>0</v>
      </c>
      <c r="AA235" s="779">
        <f>IF(Таблица2001!$J$10=0,0,(U235*1000/Таблица2001!$J$10))</f>
        <v>0</v>
      </c>
      <c r="AB235" s="779">
        <f>IF(Таблица2001!$K$10=0,0,(V235*1000/Таблица2001!$K$10))</f>
        <v>0</v>
      </c>
      <c r="AC235" s="779">
        <f t="shared" si="70"/>
        <v>0</v>
      </c>
    </row>
    <row r="236" spans="1:29" x14ac:dyDescent="0.15">
      <c r="A236" s="337" t="s">
        <v>1494</v>
      </c>
      <c r="B236" s="506" t="s">
        <v>1495</v>
      </c>
      <c r="C236" s="349" t="s">
        <v>1496</v>
      </c>
      <c r="D236" s="780"/>
      <c r="E236" s="783"/>
      <c r="F236" s="783"/>
      <c r="G236" s="781"/>
      <c r="H236" s="781"/>
      <c r="I236" s="781"/>
      <c r="J236" s="781"/>
      <c r="K236" s="778">
        <f t="shared" si="74"/>
        <v>0</v>
      </c>
      <c r="L236" s="778">
        <f t="shared" si="75"/>
        <v>0</v>
      </c>
      <c r="M236" s="781"/>
      <c r="N236" s="781"/>
      <c r="O236" s="781"/>
      <c r="P236" s="781"/>
      <c r="Q236" s="781"/>
      <c r="R236" s="781"/>
      <c r="S236" s="781"/>
      <c r="T236" s="781"/>
      <c r="U236" s="778">
        <f t="shared" si="73"/>
        <v>0</v>
      </c>
      <c r="V236" s="778">
        <f t="shared" si="73"/>
        <v>0</v>
      </c>
      <c r="W236" s="779">
        <f>IF(Таблица2001!$J$10=0,0,(I236*1000/Таблица2001!$J$10))</f>
        <v>0</v>
      </c>
      <c r="X236" s="779">
        <f>IF(Таблица2001!$K$10=0,0,(J236*1000/Таблица2001!$K$10))</f>
        <v>0</v>
      </c>
      <c r="Y236" s="779">
        <f>IF(Таблица2001!$J$10=0,0,(M236*1000/Таблица2001!$J$10))</f>
        <v>0</v>
      </c>
      <c r="Z236" s="779">
        <f>IF(Таблица2001!$K$10=0,0,(Q236*1000/Таблица2001!$K$10))</f>
        <v>0</v>
      </c>
      <c r="AA236" s="779">
        <f>IF(Таблица2001!$J$10=0,0,(U236*1000/Таблица2001!$J$10))</f>
        <v>0</v>
      </c>
      <c r="AB236" s="779">
        <f>IF(Таблица2001!$K$10=0,0,(V236*1000/Таблица2001!$K$10))</f>
        <v>0</v>
      </c>
      <c r="AC236" s="779">
        <f t="shared" si="70"/>
        <v>0</v>
      </c>
    </row>
    <row r="237" spans="1:29" x14ac:dyDescent="0.15">
      <c r="A237" s="336" t="s">
        <v>740</v>
      </c>
      <c r="B237" s="99" t="s">
        <v>248</v>
      </c>
      <c r="C237" s="355" t="s">
        <v>124</v>
      </c>
      <c r="D237" s="777" t="s">
        <v>57</v>
      </c>
      <c r="E237" s="778">
        <f t="shared" ref="E237:J237" si="80">E238+E239+E240+E241+E242+E243+E244+E245+E247+E248+E249+E250+E251</f>
        <v>0</v>
      </c>
      <c r="F237" s="778">
        <f t="shared" si="80"/>
        <v>0</v>
      </c>
      <c r="G237" s="778">
        <f t="shared" si="80"/>
        <v>0</v>
      </c>
      <c r="H237" s="778">
        <f t="shared" si="80"/>
        <v>0</v>
      </c>
      <c r="I237" s="778">
        <f t="shared" si="80"/>
        <v>0</v>
      </c>
      <c r="J237" s="778">
        <f t="shared" si="80"/>
        <v>0</v>
      </c>
      <c r="K237" s="778">
        <f t="shared" si="74"/>
        <v>0</v>
      </c>
      <c r="L237" s="778">
        <f t="shared" si="75"/>
        <v>0</v>
      </c>
      <c r="M237" s="778">
        <f t="shared" ref="M237:T237" si="81">M238+M239+M240+M241+M242+M243+M244+M245+M247+M248+M249+M250+M251</f>
        <v>0</v>
      </c>
      <c r="N237" s="778">
        <f t="shared" si="81"/>
        <v>0</v>
      </c>
      <c r="O237" s="778">
        <f t="shared" si="81"/>
        <v>0</v>
      </c>
      <c r="P237" s="778">
        <f t="shared" si="81"/>
        <v>0</v>
      </c>
      <c r="Q237" s="778">
        <f t="shared" si="81"/>
        <v>0</v>
      </c>
      <c r="R237" s="778">
        <f t="shared" si="81"/>
        <v>0</v>
      </c>
      <c r="S237" s="778">
        <f t="shared" si="81"/>
        <v>0</v>
      </c>
      <c r="T237" s="778">
        <f t="shared" si="81"/>
        <v>0</v>
      </c>
      <c r="U237" s="778">
        <f t="shared" si="73"/>
        <v>0</v>
      </c>
      <c r="V237" s="778">
        <f t="shared" si="73"/>
        <v>0</v>
      </c>
      <c r="W237" s="779">
        <f>IF(Таблица2001!$J$10=0,0,(I237*1000/Таблица2001!$J$10))</f>
        <v>0</v>
      </c>
      <c r="X237" s="779">
        <f>IF(Таблица2001!$K$10=0,0,(J237*1000/Таблица2001!$K$10))</f>
        <v>0</v>
      </c>
      <c r="Y237" s="779">
        <f>IF(Таблица2001!$J$10=0,0,(M237*1000/Таблица2001!$J$10))</f>
        <v>0</v>
      </c>
      <c r="Z237" s="779">
        <f>IF(Таблица2001!$K$10=0,0,(Q237*1000/Таблица2001!$K$10))</f>
        <v>0</v>
      </c>
      <c r="AA237" s="779">
        <f>IF(Таблица2001!$J$10=0,0,(U237*1000/Таблица2001!$J$10))</f>
        <v>0</v>
      </c>
      <c r="AB237" s="779">
        <f>IF(Таблица2001!$K$10=0,0,(V237*1000/Таблица2001!$K$10))</f>
        <v>0</v>
      </c>
      <c r="AC237" s="779">
        <f t="shared" si="70"/>
        <v>0</v>
      </c>
    </row>
    <row r="238" spans="1:29" ht="21" x14ac:dyDescent="0.15">
      <c r="A238" s="337" t="s">
        <v>741</v>
      </c>
      <c r="B238" s="506" t="s">
        <v>249</v>
      </c>
      <c r="C238" s="349" t="s">
        <v>101</v>
      </c>
      <c r="D238" s="780" t="s">
        <v>926</v>
      </c>
      <c r="E238" s="783"/>
      <c r="F238" s="783"/>
      <c r="G238" s="781"/>
      <c r="H238" s="781"/>
      <c r="I238" s="781"/>
      <c r="J238" s="781"/>
      <c r="K238" s="778">
        <f t="shared" si="74"/>
        <v>0</v>
      </c>
      <c r="L238" s="778">
        <f t="shared" si="75"/>
        <v>0</v>
      </c>
      <c r="M238" s="781"/>
      <c r="N238" s="781"/>
      <c r="O238" s="781"/>
      <c r="P238" s="781"/>
      <c r="Q238" s="781"/>
      <c r="R238" s="781"/>
      <c r="S238" s="781"/>
      <c r="T238" s="781"/>
      <c r="U238" s="778">
        <f t="shared" si="73"/>
        <v>0</v>
      </c>
      <c r="V238" s="778">
        <f t="shared" si="73"/>
        <v>0</v>
      </c>
      <c r="W238" s="779">
        <f>IF(Таблица2001!$J$10=0,0,(I238*1000/Таблица2001!$J$10))</f>
        <v>0</v>
      </c>
      <c r="X238" s="779">
        <f>IF(Таблица2001!$K$10=0,0,(J238*1000/Таблица2001!$K$10))</f>
        <v>0</v>
      </c>
      <c r="Y238" s="779">
        <f>IF(Таблица2001!$J$10=0,0,(M238*1000/Таблица2001!$J$10))</f>
        <v>0</v>
      </c>
      <c r="Z238" s="779">
        <f>IF(Таблица2001!$K$10=0,0,(Q238*1000/Таблица2001!$K$10))</f>
        <v>0</v>
      </c>
      <c r="AA238" s="779">
        <f>IF(Таблица2001!$J$10=0,0,(U238*1000/Таблица2001!$J$10))</f>
        <v>0</v>
      </c>
      <c r="AB238" s="779">
        <f>IF(Таблица2001!$K$10=0,0,(V238*1000/Таблица2001!$K$10))</f>
        <v>0</v>
      </c>
      <c r="AC238" s="779">
        <f t="shared" si="70"/>
        <v>0</v>
      </c>
    </row>
    <row r="239" spans="1:29" x14ac:dyDescent="0.15">
      <c r="A239" s="337" t="s">
        <v>47</v>
      </c>
      <c r="B239" s="506" t="s">
        <v>250</v>
      </c>
      <c r="C239" s="349" t="s">
        <v>102</v>
      </c>
      <c r="D239" s="780" t="s">
        <v>58</v>
      </c>
      <c r="E239" s="783"/>
      <c r="F239" s="783"/>
      <c r="G239" s="781"/>
      <c r="H239" s="781"/>
      <c r="I239" s="781"/>
      <c r="J239" s="781"/>
      <c r="K239" s="778">
        <f t="shared" si="74"/>
        <v>0</v>
      </c>
      <c r="L239" s="778">
        <f t="shared" si="75"/>
        <v>0</v>
      </c>
      <c r="M239" s="781"/>
      <c r="N239" s="781"/>
      <c r="O239" s="781"/>
      <c r="P239" s="781"/>
      <c r="Q239" s="781"/>
      <c r="R239" s="781"/>
      <c r="S239" s="781"/>
      <c r="T239" s="781"/>
      <c r="U239" s="778">
        <f t="shared" si="73"/>
        <v>0</v>
      </c>
      <c r="V239" s="778">
        <f t="shared" si="73"/>
        <v>0</v>
      </c>
      <c r="W239" s="779">
        <f>IF(Таблица2001!$J$10=0,0,(I239*1000/Таблица2001!$J$10))</f>
        <v>0</v>
      </c>
      <c r="X239" s="779">
        <f>IF(Таблица2001!$K$10=0,0,(J239*1000/Таблица2001!$K$10))</f>
        <v>0</v>
      </c>
      <c r="Y239" s="779">
        <f>IF(Таблица2001!$J$10=0,0,(M239*1000/Таблица2001!$J$10))</f>
        <v>0</v>
      </c>
      <c r="Z239" s="779">
        <f>IF(Таблица2001!$K$10=0,0,(Q239*1000/Таблица2001!$K$10))</f>
        <v>0</v>
      </c>
      <c r="AA239" s="779">
        <f>IF(Таблица2001!$J$10=0,0,(U239*1000/Таблица2001!$J$10))</f>
        <v>0</v>
      </c>
      <c r="AB239" s="779">
        <f>IF(Таблица2001!$K$10=0,0,(V239*1000/Таблица2001!$K$10))</f>
        <v>0</v>
      </c>
      <c r="AC239" s="779">
        <f t="shared" si="70"/>
        <v>0</v>
      </c>
    </row>
    <row r="240" spans="1:29" s="120" customFormat="1" x14ac:dyDescent="0.15">
      <c r="A240" s="337" t="s">
        <v>48</v>
      </c>
      <c r="B240" s="506" t="s">
        <v>251</v>
      </c>
      <c r="C240" s="349" t="s">
        <v>103</v>
      </c>
      <c r="D240" s="780" t="s">
        <v>656</v>
      </c>
      <c r="E240" s="783"/>
      <c r="F240" s="783"/>
      <c r="G240" s="781"/>
      <c r="H240" s="781"/>
      <c r="I240" s="781"/>
      <c r="J240" s="781"/>
      <c r="K240" s="778">
        <f t="shared" si="74"/>
        <v>0</v>
      </c>
      <c r="L240" s="778">
        <f t="shared" si="75"/>
        <v>0</v>
      </c>
      <c r="M240" s="781"/>
      <c r="N240" s="781"/>
      <c r="O240" s="781"/>
      <c r="P240" s="781"/>
      <c r="Q240" s="781"/>
      <c r="R240" s="781"/>
      <c r="S240" s="781"/>
      <c r="T240" s="781"/>
      <c r="U240" s="778">
        <f t="shared" si="73"/>
        <v>0</v>
      </c>
      <c r="V240" s="778">
        <f t="shared" si="73"/>
        <v>0</v>
      </c>
      <c r="W240" s="779">
        <f>IF(Таблица2001!$J$10=0,0,(I240*1000/Таблица2001!$J$10))</f>
        <v>0</v>
      </c>
      <c r="X240" s="779">
        <f>IF(Таблица2001!$K$10=0,0,(J240*1000/Таблица2001!$K$10))</f>
        <v>0</v>
      </c>
      <c r="Y240" s="779">
        <f>IF(Таблица2001!$J$10=0,0,(M240*1000/Таблица2001!$J$10))</f>
        <v>0</v>
      </c>
      <c r="Z240" s="779">
        <f>IF(Таблица2001!$K$10=0,0,(Q240*1000/Таблица2001!$K$10))</f>
        <v>0</v>
      </c>
      <c r="AA240" s="779">
        <f>IF(Таблица2001!$J$10=0,0,(U240*1000/Таблица2001!$J$10))</f>
        <v>0</v>
      </c>
      <c r="AB240" s="779">
        <f>IF(Таблица2001!$K$10=0,0,(V240*1000/Таблица2001!$K$10))</f>
        <v>0</v>
      </c>
      <c r="AC240" s="779">
        <f t="shared" si="70"/>
        <v>0</v>
      </c>
    </row>
    <row r="241" spans="1:29" ht="21" x14ac:dyDescent="0.15">
      <c r="A241" s="337" t="s">
        <v>411</v>
      </c>
      <c r="B241" s="506" t="s">
        <v>252</v>
      </c>
      <c r="C241" s="349" t="s">
        <v>104</v>
      </c>
      <c r="D241" s="780" t="s">
        <v>657</v>
      </c>
      <c r="E241" s="783"/>
      <c r="F241" s="783"/>
      <c r="G241" s="781"/>
      <c r="H241" s="781"/>
      <c r="I241" s="781"/>
      <c r="J241" s="781"/>
      <c r="K241" s="778">
        <f t="shared" si="74"/>
        <v>0</v>
      </c>
      <c r="L241" s="778">
        <f t="shared" si="75"/>
        <v>0</v>
      </c>
      <c r="M241" s="781"/>
      <c r="N241" s="781"/>
      <c r="O241" s="781"/>
      <c r="P241" s="781"/>
      <c r="Q241" s="781"/>
      <c r="R241" s="781"/>
      <c r="S241" s="781"/>
      <c r="T241" s="781"/>
      <c r="U241" s="778">
        <f t="shared" si="73"/>
        <v>0</v>
      </c>
      <c r="V241" s="778">
        <f t="shared" si="73"/>
        <v>0</v>
      </c>
      <c r="W241" s="779">
        <f>IF(Таблица2001!$J$10=0,0,(I241*1000/Таблица2001!$J$10))</f>
        <v>0</v>
      </c>
      <c r="X241" s="779">
        <f>IF(Таблица2001!$K$10=0,0,(J241*1000/Таблица2001!$K$10))</f>
        <v>0</v>
      </c>
      <c r="Y241" s="779">
        <f>IF(Таблица2001!$J$10=0,0,(M241*1000/Таблица2001!$J$10))</f>
        <v>0</v>
      </c>
      <c r="Z241" s="779">
        <f>IF(Таблица2001!$K$10=0,0,(Q241*1000/Таблица2001!$K$10))</f>
        <v>0</v>
      </c>
      <c r="AA241" s="779">
        <f>IF(Таблица2001!$J$10=0,0,(U241*1000/Таблица2001!$J$10))</f>
        <v>0</v>
      </c>
      <c r="AB241" s="779">
        <f>IF(Таблица2001!$K$10=0,0,(V241*1000/Таблица2001!$K$10))</f>
        <v>0</v>
      </c>
      <c r="AC241" s="779">
        <f t="shared" si="70"/>
        <v>0</v>
      </c>
    </row>
    <row r="242" spans="1:29" x14ac:dyDescent="0.15">
      <c r="A242" s="337" t="s">
        <v>742</v>
      </c>
      <c r="B242" s="506" t="s">
        <v>260</v>
      </c>
      <c r="C242" s="349" t="s">
        <v>107</v>
      </c>
      <c r="D242" s="780" t="s">
        <v>127</v>
      </c>
      <c r="E242" s="783"/>
      <c r="F242" s="783"/>
      <c r="G242" s="781"/>
      <c r="H242" s="781"/>
      <c r="I242" s="781"/>
      <c r="J242" s="781"/>
      <c r="K242" s="778">
        <f t="shared" si="74"/>
        <v>0</v>
      </c>
      <c r="L242" s="778">
        <f t="shared" si="75"/>
        <v>0</v>
      </c>
      <c r="M242" s="781"/>
      <c r="N242" s="781"/>
      <c r="O242" s="781"/>
      <c r="P242" s="781"/>
      <c r="Q242" s="781"/>
      <c r="R242" s="781"/>
      <c r="S242" s="781"/>
      <c r="T242" s="781"/>
      <c r="U242" s="778">
        <f t="shared" si="73"/>
        <v>0</v>
      </c>
      <c r="V242" s="778">
        <f t="shared" si="73"/>
        <v>0</v>
      </c>
      <c r="W242" s="779">
        <f>IF(Таблица2001!$J$10=0,0,(I242*1000/Таблица2001!$J$10))</f>
        <v>0</v>
      </c>
      <c r="X242" s="779">
        <f>IF(Таблица2001!$K$10=0,0,(J242*1000/Таблица2001!$K$10))</f>
        <v>0</v>
      </c>
      <c r="Y242" s="779">
        <f>IF(Таблица2001!$J$10=0,0,(M242*1000/Таблица2001!$J$10))</f>
        <v>0</v>
      </c>
      <c r="Z242" s="779">
        <f>IF(Таблица2001!$K$10=0,0,(Q242*1000/Таблица2001!$K$10))</f>
        <v>0</v>
      </c>
      <c r="AA242" s="779">
        <f>IF(Таблица2001!$J$10=0,0,(U242*1000/Таблица2001!$J$10))</f>
        <v>0</v>
      </c>
      <c r="AB242" s="779">
        <f>IF(Таблица2001!$K$10=0,0,(V242*1000/Таблица2001!$K$10))</f>
        <v>0</v>
      </c>
      <c r="AC242" s="779">
        <f t="shared" si="70"/>
        <v>0</v>
      </c>
    </row>
    <row r="243" spans="1:29" x14ac:dyDescent="0.15">
      <c r="A243" s="337" t="s">
        <v>1057</v>
      </c>
      <c r="B243" s="506" t="s">
        <v>1055</v>
      </c>
      <c r="C243" s="349" t="s">
        <v>1056</v>
      </c>
      <c r="D243" s="780" t="s">
        <v>1076</v>
      </c>
      <c r="E243" s="783"/>
      <c r="F243" s="783"/>
      <c r="G243" s="781">
        <f>0</f>
        <v>0</v>
      </c>
      <c r="H243" s="781">
        <f>0</f>
        <v>0</v>
      </c>
      <c r="I243" s="781">
        <f>0</f>
        <v>0</v>
      </c>
      <c r="J243" s="781">
        <f>0</f>
        <v>0</v>
      </c>
      <c r="K243" s="778">
        <f t="shared" si="74"/>
        <v>0</v>
      </c>
      <c r="L243" s="778">
        <f t="shared" si="75"/>
        <v>0</v>
      </c>
      <c r="M243" s="781">
        <f>0</f>
        <v>0</v>
      </c>
      <c r="N243" s="781">
        <f>0</f>
        <v>0</v>
      </c>
      <c r="O243" s="781">
        <f>0</f>
        <v>0</v>
      </c>
      <c r="P243" s="781">
        <f>0</f>
        <v>0</v>
      </c>
      <c r="Q243" s="781">
        <f>0</f>
        <v>0</v>
      </c>
      <c r="R243" s="781">
        <f>0</f>
        <v>0</v>
      </c>
      <c r="S243" s="781">
        <f>0</f>
        <v>0</v>
      </c>
      <c r="T243" s="781">
        <f>0</f>
        <v>0</v>
      </c>
      <c r="U243" s="778">
        <f t="shared" si="73"/>
        <v>0</v>
      </c>
      <c r="V243" s="778">
        <f t="shared" si="73"/>
        <v>0</v>
      </c>
      <c r="W243" s="779">
        <f>IF(Таблица2001!$J$10=0,0,(I243*1000/Таблица2001!$J$10))</f>
        <v>0</v>
      </c>
      <c r="X243" s="779">
        <f>IF(Таблица2001!$K$10=0,0,(J243*1000/Таблица2001!$K$10))</f>
        <v>0</v>
      </c>
      <c r="Y243" s="779">
        <f>IF(Таблица2001!$J$10=0,0,(M243*1000/Таблица2001!$J$10))</f>
        <v>0</v>
      </c>
      <c r="Z243" s="779">
        <f>IF(Таблица2001!$K$10=0,0,(Q243*1000/Таблица2001!$K$10))</f>
        <v>0</v>
      </c>
      <c r="AA243" s="779">
        <f>IF(Таблица2001!$J$10=0,0,(U243*1000/Таблица2001!$J$10))</f>
        <v>0</v>
      </c>
      <c r="AB243" s="779">
        <f>IF(Таблица2001!$K$10=0,0,(V243*1000/Таблица2001!$K$10))</f>
        <v>0</v>
      </c>
      <c r="AC243" s="779">
        <f t="shared" si="70"/>
        <v>0</v>
      </c>
    </row>
    <row r="244" spans="1:29" x14ac:dyDescent="0.15">
      <c r="A244" s="337" t="s">
        <v>743</v>
      </c>
      <c r="B244" s="506" t="s">
        <v>269</v>
      </c>
      <c r="C244" s="349" t="s">
        <v>130</v>
      </c>
      <c r="D244" s="780" t="s">
        <v>562</v>
      </c>
      <c r="E244" s="783"/>
      <c r="F244" s="783"/>
      <c r="G244" s="781"/>
      <c r="H244" s="778">
        <f>0</f>
        <v>0</v>
      </c>
      <c r="I244" s="781"/>
      <c r="J244" s="778">
        <f>0</f>
        <v>0</v>
      </c>
      <c r="K244" s="778">
        <f t="shared" si="74"/>
        <v>0</v>
      </c>
      <c r="L244" s="778">
        <f t="shared" si="75"/>
        <v>0</v>
      </c>
      <c r="M244" s="781"/>
      <c r="N244" s="781"/>
      <c r="O244" s="781"/>
      <c r="P244" s="781"/>
      <c r="Q244" s="778">
        <f>0</f>
        <v>0</v>
      </c>
      <c r="R244" s="778">
        <f>0</f>
        <v>0</v>
      </c>
      <c r="S244" s="781"/>
      <c r="T244" s="778">
        <f>0</f>
        <v>0</v>
      </c>
      <c r="U244" s="778">
        <f t="shared" si="73"/>
        <v>0</v>
      </c>
      <c r="V244" s="778">
        <f t="shared" si="73"/>
        <v>0</v>
      </c>
      <c r="W244" s="779">
        <f>IF(Таблица2001!$J$10=0,0,(I244*1000/Таблица2001!$J$10))</f>
        <v>0</v>
      </c>
      <c r="X244" s="779">
        <f>IF(Таблица2001!$K$10=0,0,(J244*1000/Таблица2001!$K$10))</f>
        <v>0</v>
      </c>
      <c r="Y244" s="779">
        <f>IF(Таблица2001!$J$10=0,0,(M244*1000/Таблица2001!$J$10))</f>
        <v>0</v>
      </c>
      <c r="Z244" s="779">
        <f>IF(Таблица2001!$K$10=0,0,(Q244*1000/Таблица2001!$K$10))</f>
        <v>0</v>
      </c>
      <c r="AA244" s="779">
        <f>IF(Таблица2001!$J$10=0,0,(U244*1000/Таблица2001!$J$10))</f>
        <v>0</v>
      </c>
      <c r="AB244" s="779">
        <f>IF(Таблица2001!$K$10=0,0,(V244*1000/Таблица2001!$K$10))</f>
        <v>0</v>
      </c>
      <c r="AC244" s="779">
        <f t="shared" si="70"/>
        <v>0</v>
      </c>
    </row>
    <row r="245" spans="1:29" x14ac:dyDescent="0.15">
      <c r="A245" s="337" t="s">
        <v>744</v>
      </c>
      <c r="B245" s="506" t="s">
        <v>563</v>
      </c>
      <c r="C245" s="349" t="s">
        <v>564</v>
      </c>
      <c r="D245" s="780" t="s">
        <v>927</v>
      </c>
      <c r="E245" s="783"/>
      <c r="F245" s="783"/>
      <c r="G245" s="781"/>
      <c r="H245" s="781">
        <f>0</f>
        <v>0</v>
      </c>
      <c r="I245" s="781"/>
      <c r="J245" s="781">
        <f>0</f>
        <v>0</v>
      </c>
      <c r="K245" s="778">
        <f t="shared" si="74"/>
        <v>0</v>
      </c>
      <c r="L245" s="778">
        <f t="shared" si="75"/>
        <v>0</v>
      </c>
      <c r="M245" s="781"/>
      <c r="N245" s="781"/>
      <c r="O245" s="781"/>
      <c r="P245" s="781"/>
      <c r="Q245" s="781">
        <f>0</f>
        <v>0</v>
      </c>
      <c r="R245" s="781">
        <f>0</f>
        <v>0</v>
      </c>
      <c r="S245" s="781"/>
      <c r="T245" s="781">
        <f>0</f>
        <v>0</v>
      </c>
      <c r="U245" s="778">
        <f t="shared" si="73"/>
        <v>0</v>
      </c>
      <c r="V245" s="778">
        <f t="shared" si="73"/>
        <v>0</v>
      </c>
      <c r="W245" s="779">
        <f>IF(Таблица2001!$J$10=0,0,(I245*1000/Таблица2001!$J$10))</f>
        <v>0</v>
      </c>
      <c r="X245" s="779">
        <f>IF(Таблица2001!$K$10=0,0,(J245*1000/Таблица2001!$K$10))</f>
        <v>0</v>
      </c>
      <c r="Y245" s="779">
        <f>IF(Таблица2001!$J$10=0,0,(M245*1000/Таблица2001!$J$10))</f>
        <v>0</v>
      </c>
      <c r="Z245" s="779">
        <f>IF(Таблица2001!$K$10=0,0,(Q245*1000/Таблица2001!$K$10))</f>
        <v>0</v>
      </c>
      <c r="AA245" s="779">
        <f>IF(Таблица2001!$J$10=0,0,(U245*1000/Таблица2001!$J$10))</f>
        <v>0</v>
      </c>
      <c r="AB245" s="779">
        <f>IF(Таблица2001!$K$10=0,0,(V245*1000/Таблица2001!$K$10))</f>
        <v>0</v>
      </c>
      <c r="AC245" s="779">
        <f t="shared" si="70"/>
        <v>0</v>
      </c>
    </row>
    <row r="246" spans="1:29" x14ac:dyDescent="0.15">
      <c r="A246" s="337" t="s">
        <v>928</v>
      </c>
      <c r="B246" s="506" t="s">
        <v>649</v>
      </c>
      <c r="C246" s="349" t="s">
        <v>647</v>
      </c>
      <c r="D246" s="780" t="s">
        <v>108</v>
      </c>
      <c r="E246" s="783"/>
      <c r="F246" s="783"/>
      <c r="G246" s="781"/>
      <c r="H246" s="781">
        <f>0</f>
        <v>0</v>
      </c>
      <c r="I246" s="781"/>
      <c r="J246" s="781">
        <f>0</f>
        <v>0</v>
      </c>
      <c r="K246" s="778">
        <f t="shared" si="74"/>
        <v>0</v>
      </c>
      <c r="L246" s="778">
        <f t="shared" si="75"/>
        <v>0</v>
      </c>
      <c r="M246" s="781"/>
      <c r="N246" s="781"/>
      <c r="O246" s="781"/>
      <c r="P246" s="781"/>
      <c r="Q246" s="781">
        <f>0</f>
        <v>0</v>
      </c>
      <c r="R246" s="781">
        <f>0</f>
        <v>0</v>
      </c>
      <c r="S246" s="781"/>
      <c r="T246" s="781">
        <f>0</f>
        <v>0</v>
      </c>
      <c r="U246" s="778">
        <f t="shared" si="73"/>
        <v>0</v>
      </c>
      <c r="V246" s="778">
        <f t="shared" si="73"/>
        <v>0</v>
      </c>
      <c r="W246" s="779">
        <f>IF(Таблица2001!$J$10=0,0,(I246*1000/Таблица2001!$J$10))</f>
        <v>0</v>
      </c>
      <c r="X246" s="779">
        <f>IF(Таблица2001!$K$10=0,0,(J246*1000/Таблица2001!$K$10))</f>
        <v>0</v>
      </c>
      <c r="Y246" s="779">
        <f>IF(Таблица2001!$J$10=0,0,(M246*1000/Таблица2001!$J$10))</f>
        <v>0</v>
      </c>
      <c r="Z246" s="779">
        <f>IF(Таблица2001!$K$10=0,0,(Q246*1000/Таблица2001!$K$10))</f>
        <v>0</v>
      </c>
      <c r="AA246" s="779">
        <f>IF(Таблица2001!$J$10=0,0,(U246*1000/Таблица2001!$J$10))</f>
        <v>0</v>
      </c>
      <c r="AB246" s="779">
        <f>IF(Таблица2001!$K$10=0,0,(V246*1000/Таблица2001!$K$10))</f>
        <v>0</v>
      </c>
      <c r="AC246" s="779">
        <f t="shared" si="70"/>
        <v>0</v>
      </c>
    </row>
    <row r="247" spans="1:29" x14ac:dyDescent="0.15">
      <c r="A247" s="337" t="s">
        <v>745</v>
      </c>
      <c r="B247" s="506" t="s">
        <v>612</v>
      </c>
      <c r="C247" s="349" t="s">
        <v>613</v>
      </c>
      <c r="D247" s="780" t="s">
        <v>565</v>
      </c>
      <c r="E247" s="783"/>
      <c r="F247" s="783"/>
      <c r="G247" s="781"/>
      <c r="H247" s="781">
        <f>0</f>
        <v>0</v>
      </c>
      <c r="I247" s="781"/>
      <c r="J247" s="781">
        <f>0</f>
        <v>0</v>
      </c>
      <c r="K247" s="778">
        <f t="shared" si="74"/>
        <v>0</v>
      </c>
      <c r="L247" s="778">
        <f t="shared" si="75"/>
        <v>0</v>
      </c>
      <c r="M247" s="781"/>
      <c r="N247" s="781"/>
      <c r="O247" s="781"/>
      <c r="P247" s="781"/>
      <c r="Q247" s="781">
        <f>0</f>
        <v>0</v>
      </c>
      <c r="R247" s="781">
        <f>0</f>
        <v>0</v>
      </c>
      <c r="S247" s="781"/>
      <c r="T247" s="781">
        <f>0</f>
        <v>0</v>
      </c>
      <c r="U247" s="778">
        <f t="shared" si="73"/>
        <v>0</v>
      </c>
      <c r="V247" s="778">
        <f t="shared" si="73"/>
        <v>0</v>
      </c>
      <c r="W247" s="779">
        <f>IF(Таблица2001!$J$10=0,0,(I247*1000/Таблица2001!$J$10))</f>
        <v>0</v>
      </c>
      <c r="X247" s="779">
        <f>IF(Таблица2001!$K$10=0,0,(J247*1000/Таблица2001!$K$10))</f>
        <v>0</v>
      </c>
      <c r="Y247" s="779">
        <f>IF(Таблица2001!$J$10=0,0,(M247*1000/Таблица2001!$J$10))</f>
        <v>0</v>
      </c>
      <c r="Z247" s="779">
        <f>IF(Таблица2001!$K$10=0,0,(Q247*1000/Таблица2001!$K$10))</f>
        <v>0</v>
      </c>
      <c r="AA247" s="779">
        <f>IF(Таблица2001!$J$10=0,0,(U247*1000/Таблица2001!$J$10))</f>
        <v>0</v>
      </c>
      <c r="AB247" s="779">
        <f>IF(Таблица2001!$K$10=0,0,(V247*1000/Таблица2001!$K$10))</f>
        <v>0</v>
      </c>
      <c r="AC247" s="779">
        <f t="shared" si="70"/>
        <v>0</v>
      </c>
    </row>
    <row r="248" spans="1:29" x14ac:dyDescent="0.15">
      <c r="A248" s="337" t="s">
        <v>746</v>
      </c>
      <c r="B248" s="506" t="s">
        <v>618</v>
      </c>
      <c r="C248" s="349" t="s">
        <v>619</v>
      </c>
      <c r="D248" s="780" t="s">
        <v>662</v>
      </c>
      <c r="E248" s="783"/>
      <c r="F248" s="783"/>
      <c r="G248" s="781"/>
      <c r="H248" s="781">
        <f>0</f>
        <v>0</v>
      </c>
      <c r="I248" s="781"/>
      <c r="J248" s="781">
        <f>0</f>
        <v>0</v>
      </c>
      <c r="K248" s="778">
        <f t="shared" si="74"/>
        <v>0</v>
      </c>
      <c r="L248" s="778">
        <f t="shared" si="75"/>
        <v>0</v>
      </c>
      <c r="M248" s="781"/>
      <c r="N248" s="781"/>
      <c r="O248" s="781"/>
      <c r="P248" s="781"/>
      <c r="Q248" s="781">
        <f>0</f>
        <v>0</v>
      </c>
      <c r="R248" s="781">
        <f>0</f>
        <v>0</v>
      </c>
      <c r="S248" s="781"/>
      <c r="T248" s="781">
        <f>0</f>
        <v>0</v>
      </c>
      <c r="U248" s="778">
        <f t="shared" si="73"/>
        <v>0</v>
      </c>
      <c r="V248" s="778">
        <f t="shared" si="73"/>
        <v>0</v>
      </c>
      <c r="W248" s="779">
        <f>IF(Таблица2001!$J$10=0,0,(I248*1000/Таблица2001!$J$10))</f>
        <v>0</v>
      </c>
      <c r="X248" s="779">
        <f>IF(Таблица2001!$K$10=0,0,(J248*1000/Таблица2001!$K$10))</f>
        <v>0</v>
      </c>
      <c r="Y248" s="779">
        <f>IF(Таблица2001!$J$10=0,0,(M248*1000/Таблица2001!$J$10))</f>
        <v>0</v>
      </c>
      <c r="Z248" s="779">
        <f>IF(Таблица2001!$K$10=0,0,(Q248*1000/Таблица2001!$K$10))</f>
        <v>0</v>
      </c>
      <c r="AA248" s="779">
        <f>IF(Таблица2001!$J$10=0,0,(U248*1000/Таблица2001!$J$10))</f>
        <v>0</v>
      </c>
      <c r="AB248" s="779">
        <f>IF(Таблица2001!$K$10=0,0,(V248*1000/Таблица2001!$K$10))</f>
        <v>0</v>
      </c>
      <c r="AC248" s="779">
        <f t="shared" si="70"/>
        <v>0</v>
      </c>
    </row>
    <row r="249" spans="1:29" x14ac:dyDescent="0.15">
      <c r="A249" s="337" t="s">
        <v>664</v>
      </c>
      <c r="B249" s="506" t="s">
        <v>650</v>
      </c>
      <c r="C249" s="349" t="s">
        <v>648</v>
      </c>
      <c r="D249" s="780" t="s">
        <v>614</v>
      </c>
      <c r="E249" s="783"/>
      <c r="F249" s="783"/>
      <c r="G249" s="781"/>
      <c r="H249" s="781">
        <f>0</f>
        <v>0</v>
      </c>
      <c r="I249" s="781"/>
      <c r="J249" s="781">
        <f>0</f>
        <v>0</v>
      </c>
      <c r="K249" s="778">
        <f t="shared" si="74"/>
        <v>0</v>
      </c>
      <c r="L249" s="778">
        <f t="shared" si="75"/>
        <v>0</v>
      </c>
      <c r="M249" s="781"/>
      <c r="N249" s="781"/>
      <c r="O249" s="781"/>
      <c r="P249" s="781"/>
      <c r="Q249" s="781">
        <f>0</f>
        <v>0</v>
      </c>
      <c r="R249" s="781">
        <f>0</f>
        <v>0</v>
      </c>
      <c r="S249" s="781"/>
      <c r="T249" s="781">
        <f>0</f>
        <v>0</v>
      </c>
      <c r="U249" s="778">
        <f t="shared" si="73"/>
        <v>0</v>
      </c>
      <c r="V249" s="778">
        <f t="shared" si="73"/>
        <v>0</v>
      </c>
      <c r="W249" s="779">
        <f>IF(Таблица2001!$J$10=0,0,(I249*1000/Таблица2001!$J$10))</f>
        <v>0</v>
      </c>
      <c r="X249" s="779">
        <f>IF(Таблица2001!$K$10=0,0,(J249*1000/Таблица2001!$K$10))</f>
        <v>0</v>
      </c>
      <c r="Y249" s="779">
        <f>IF(Таблица2001!$J$10=0,0,(M249*1000/Таблица2001!$J$10))</f>
        <v>0</v>
      </c>
      <c r="Z249" s="779">
        <f>IF(Таблица2001!$K$10=0,0,(Q249*1000/Таблица2001!$K$10))</f>
        <v>0</v>
      </c>
      <c r="AA249" s="779">
        <f>IF(Таблица2001!$J$10=0,0,(U249*1000/Таблица2001!$J$10))</f>
        <v>0</v>
      </c>
      <c r="AB249" s="779">
        <f>IF(Таблица2001!$K$10=0,0,(V249*1000/Таблица2001!$K$10))</f>
        <v>0</v>
      </c>
      <c r="AC249" s="779">
        <f t="shared" si="70"/>
        <v>0</v>
      </c>
    </row>
    <row r="250" spans="1:29" x14ac:dyDescent="0.15">
      <c r="A250" s="337" t="s">
        <v>1060</v>
      </c>
      <c r="B250" s="506" t="s">
        <v>1058</v>
      </c>
      <c r="C250" s="349" t="s">
        <v>1059</v>
      </c>
      <c r="D250" s="780" t="s">
        <v>1061</v>
      </c>
      <c r="E250" s="783"/>
      <c r="F250" s="783"/>
      <c r="G250" s="781"/>
      <c r="H250" s="781">
        <f>0</f>
        <v>0</v>
      </c>
      <c r="I250" s="781">
        <f>0</f>
        <v>0</v>
      </c>
      <c r="J250" s="781">
        <f>0</f>
        <v>0</v>
      </c>
      <c r="K250" s="778">
        <f t="shared" si="74"/>
        <v>0</v>
      </c>
      <c r="L250" s="778">
        <f t="shared" si="75"/>
        <v>0</v>
      </c>
      <c r="M250" s="781">
        <f>0</f>
        <v>0</v>
      </c>
      <c r="N250" s="781">
        <f>0</f>
        <v>0</v>
      </c>
      <c r="O250" s="781">
        <f>0</f>
        <v>0</v>
      </c>
      <c r="P250" s="781">
        <f>0</f>
        <v>0</v>
      </c>
      <c r="Q250" s="781">
        <f>0</f>
        <v>0</v>
      </c>
      <c r="R250" s="781">
        <f>0</f>
        <v>0</v>
      </c>
      <c r="S250" s="781">
        <f>0</f>
        <v>0</v>
      </c>
      <c r="T250" s="781">
        <f>0</f>
        <v>0</v>
      </c>
      <c r="U250" s="778">
        <f t="shared" si="73"/>
        <v>0</v>
      </c>
      <c r="V250" s="778">
        <f t="shared" si="73"/>
        <v>0</v>
      </c>
      <c r="W250" s="779">
        <f>IF(Таблица2001!$J$10=0,0,(I250*1000/Таблица2001!$J$10))</f>
        <v>0</v>
      </c>
      <c r="X250" s="779">
        <f>IF(Таблица2001!$K$10=0,0,(J250*1000/Таблица2001!$K$10))</f>
        <v>0</v>
      </c>
      <c r="Y250" s="779">
        <f>IF(Таблица2001!$J$10=0,0,(M250*1000/Таблица2001!$J$10))</f>
        <v>0</v>
      </c>
      <c r="Z250" s="779">
        <f>IF(Таблица2001!$K$10=0,0,(Q250*1000/Таблица2001!$K$10))</f>
        <v>0</v>
      </c>
      <c r="AA250" s="779">
        <f>IF(Таблица2001!$J$10=0,0,(U250*1000/Таблица2001!$J$10))</f>
        <v>0</v>
      </c>
      <c r="AB250" s="779">
        <f>IF(Таблица2001!$K$10=0,0,(V250*1000/Таблица2001!$K$10))</f>
        <v>0</v>
      </c>
      <c r="AC250" s="779">
        <f t="shared" si="70"/>
        <v>0</v>
      </c>
    </row>
    <row r="251" spans="1:29" x14ac:dyDescent="0.15">
      <c r="A251" s="337" t="s">
        <v>1497</v>
      </c>
      <c r="B251" s="506" t="s">
        <v>1498</v>
      </c>
      <c r="C251" s="349" t="s">
        <v>1499</v>
      </c>
      <c r="D251" s="780"/>
      <c r="E251" s="783"/>
      <c r="F251" s="783"/>
      <c r="G251" s="781"/>
      <c r="H251" s="781"/>
      <c r="I251" s="781"/>
      <c r="J251" s="781"/>
      <c r="K251" s="778">
        <f t="shared" si="74"/>
        <v>0</v>
      </c>
      <c r="L251" s="778">
        <f t="shared" si="75"/>
        <v>0</v>
      </c>
      <c r="M251" s="781"/>
      <c r="N251" s="781"/>
      <c r="O251" s="781"/>
      <c r="P251" s="781"/>
      <c r="Q251" s="781"/>
      <c r="R251" s="781"/>
      <c r="S251" s="781"/>
      <c r="T251" s="781"/>
      <c r="U251" s="778">
        <f t="shared" si="73"/>
        <v>0</v>
      </c>
      <c r="V251" s="778">
        <f t="shared" si="73"/>
        <v>0</v>
      </c>
      <c r="W251" s="779">
        <f>IF(Таблица2001!$J$10=0,0,(I251*1000/Таблица2001!$J$10))</f>
        <v>0</v>
      </c>
      <c r="X251" s="779">
        <f>IF(Таблица2001!$K$10=0,0,(J251*1000/Таблица2001!$K$10))</f>
        <v>0</v>
      </c>
      <c r="Y251" s="779">
        <f>IF(Таблица2001!$J$10=0,0,(M251*1000/Таблица2001!$J$10))</f>
        <v>0</v>
      </c>
      <c r="Z251" s="779">
        <f>IF(Таблица2001!$K$10=0,0,(Q251*1000/Таблица2001!$K$10))</f>
        <v>0</v>
      </c>
      <c r="AA251" s="779">
        <f>IF(Таблица2001!$J$10=0,0,(U251*1000/Таблица2001!$J$10))</f>
        <v>0</v>
      </c>
      <c r="AB251" s="779">
        <f>IF(Таблица2001!$K$10=0,0,(V251*1000/Таблица2001!$K$10))</f>
        <v>0</v>
      </c>
      <c r="AC251" s="779">
        <f t="shared" si="70"/>
        <v>0</v>
      </c>
    </row>
    <row r="252" spans="1:29" x14ac:dyDescent="0.15">
      <c r="A252" s="336" t="s">
        <v>747</v>
      </c>
      <c r="B252" s="99" t="s">
        <v>253</v>
      </c>
      <c r="C252" s="355" t="s">
        <v>170</v>
      </c>
      <c r="D252" s="777" t="s">
        <v>786</v>
      </c>
      <c r="E252" s="791"/>
      <c r="F252" s="791"/>
      <c r="G252" s="778"/>
      <c r="H252" s="778">
        <f>0</f>
        <v>0</v>
      </c>
      <c r="I252" s="778"/>
      <c r="J252" s="778">
        <f>0</f>
        <v>0</v>
      </c>
      <c r="K252" s="778">
        <f t="shared" si="74"/>
        <v>0</v>
      </c>
      <c r="L252" s="778">
        <f t="shared" si="75"/>
        <v>0</v>
      </c>
      <c r="M252" s="778"/>
      <c r="N252" s="778"/>
      <c r="O252" s="778"/>
      <c r="P252" s="778"/>
      <c r="Q252" s="778">
        <f>0</f>
        <v>0</v>
      </c>
      <c r="R252" s="778">
        <f>0</f>
        <v>0</v>
      </c>
      <c r="S252" s="778"/>
      <c r="T252" s="778">
        <f>0</f>
        <v>0</v>
      </c>
      <c r="U252" s="778">
        <f t="shared" si="73"/>
        <v>0</v>
      </c>
      <c r="V252" s="778">
        <f t="shared" si="73"/>
        <v>0</v>
      </c>
      <c r="W252" s="779">
        <f>IF(Таблица2001!$J$10=0,0,(I252*1000/Таблица2001!$J$10))</f>
        <v>0</v>
      </c>
      <c r="X252" s="779">
        <f>IF(Таблица2001!$K$10=0,0,(J252*1000/Таблица2001!$K$10))</f>
        <v>0</v>
      </c>
      <c r="Y252" s="779">
        <f>IF(Таблица2001!$J$10=0,0,(M252*1000/Таблица2001!$J$10))</f>
        <v>0</v>
      </c>
      <c r="Z252" s="779">
        <f>IF(Таблица2001!$K$10=0,0,(Q252*1000/Таблица2001!$K$10))</f>
        <v>0</v>
      </c>
      <c r="AA252" s="779">
        <f>IF(Таблица2001!$J$10=0,0,(U252*1000/Таблица2001!$J$10))</f>
        <v>0</v>
      </c>
      <c r="AB252" s="779">
        <f>IF(Таблица2001!$K$10=0,0,(V252*1000/Таблица2001!$K$10))</f>
        <v>0</v>
      </c>
      <c r="AC252" s="779">
        <f t="shared" si="70"/>
        <v>0</v>
      </c>
    </row>
    <row r="253" spans="1:29" ht="21" x14ac:dyDescent="0.15">
      <c r="A253" s="336" t="s">
        <v>748</v>
      </c>
      <c r="B253" s="99" t="s">
        <v>254</v>
      </c>
      <c r="C253" s="355" t="s">
        <v>171</v>
      </c>
      <c r="D253" s="777" t="s">
        <v>992</v>
      </c>
      <c r="E253" s="791"/>
      <c r="F253" s="791"/>
      <c r="G253" s="778"/>
      <c r="H253" s="778">
        <f>0</f>
        <v>0</v>
      </c>
      <c r="I253" s="781">
        <f>M253</f>
        <v>0</v>
      </c>
      <c r="J253" s="778">
        <f>0</f>
        <v>0</v>
      </c>
      <c r="K253" s="778">
        <f t="shared" si="74"/>
        <v>0</v>
      </c>
      <c r="L253" s="778">
        <f t="shared" si="75"/>
        <v>0</v>
      </c>
      <c r="M253" s="778"/>
      <c r="N253" s="778">
        <f>0</f>
        <v>0</v>
      </c>
      <c r="O253" s="778">
        <f>0</f>
        <v>0</v>
      </c>
      <c r="P253" s="778">
        <f>0</f>
        <v>0</v>
      </c>
      <c r="Q253" s="778">
        <f>0</f>
        <v>0</v>
      </c>
      <c r="R253" s="778">
        <f>0</f>
        <v>0</v>
      </c>
      <c r="S253" s="778">
        <f>0</f>
        <v>0</v>
      </c>
      <c r="T253" s="778">
        <f>0</f>
        <v>0</v>
      </c>
      <c r="U253" s="778">
        <f t="shared" si="73"/>
        <v>0</v>
      </c>
      <c r="V253" s="778">
        <f t="shared" si="73"/>
        <v>0</v>
      </c>
      <c r="W253" s="779">
        <f>IF(Таблица2001!$J$10=0,0,(I253*1000/Таблица2001!$J$10))</f>
        <v>0</v>
      </c>
      <c r="X253" s="779">
        <f>IF(Таблица2001!$K$10=0,0,(J253*1000/Таблица2001!$K$10))</f>
        <v>0</v>
      </c>
      <c r="Y253" s="779">
        <f>IF(Таблица2001!$J$10=0,0,(M253*1000/Таблица2001!$J$10))</f>
        <v>0</v>
      </c>
      <c r="Z253" s="779">
        <f>IF(Таблица2001!$K$10=0,0,(Q253*1000/Таблица2001!$K$10))</f>
        <v>0</v>
      </c>
      <c r="AA253" s="779">
        <f>IF(Таблица2001!$J$10=0,0,(U253*1000/Таблица2001!$J$10))</f>
        <v>0</v>
      </c>
      <c r="AB253" s="779">
        <f>IF(Таблица2001!$K$10=0,0,(V253*1000/Таблица2001!$K$10))</f>
        <v>0</v>
      </c>
      <c r="AC253" s="779">
        <f t="shared" si="70"/>
        <v>0</v>
      </c>
    </row>
    <row r="254" spans="1:29" ht="21" x14ac:dyDescent="0.15">
      <c r="A254" s="336" t="s">
        <v>749</v>
      </c>
      <c r="B254" s="99" t="s">
        <v>255</v>
      </c>
      <c r="C254" s="355" t="s">
        <v>172</v>
      </c>
      <c r="D254" s="777" t="s">
        <v>60</v>
      </c>
      <c r="E254" s="791">
        <f t="shared" ref="E254:J254" si="82">E255+E256+E257+E258+E259+E260+E261+E262+E263+E264</f>
        <v>0</v>
      </c>
      <c r="F254" s="791">
        <f t="shared" si="82"/>
        <v>0</v>
      </c>
      <c r="G254" s="791">
        <f t="shared" si="82"/>
        <v>0</v>
      </c>
      <c r="H254" s="791">
        <f t="shared" si="82"/>
        <v>0</v>
      </c>
      <c r="I254" s="791">
        <f t="shared" si="82"/>
        <v>0</v>
      </c>
      <c r="J254" s="791">
        <f t="shared" si="82"/>
        <v>0</v>
      </c>
      <c r="K254" s="778">
        <f t="shared" si="74"/>
        <v>0</v>
      </c>
      <c r="L254" s="778">
        <f t="shared" si="75"/>
        <v>0</v>
      </c>
      <c r="M254" s="791">
        <f t="shared" ref="M254:T254" si="83">M255+M256+M257+M258+M259+M260+M261+M262+M263+M264</f>
        <v>0</v>
      </c>
      <c r="N254" s="791">
        <f t="shared" si="83"/>
        <v>0</v>
      </c>
      <c r="O254" s="791">
        <f t="shared" si="83"/>
        <v>0</v>
      </c>
      <c r="P254" s="791">
        <f t="shared" si="83"/>
        <v>0</v>
      </c>
      <c r="Q254" s="791">
        <f t="shared" si="83"/>
        <v>0</v>
      </c>
      <c r="R254" s="791">
        <f t="shared" si="83"/>
        <v>0</v>
      </c>
      <c r="S254" s="791">
        <f t="shared" si="83"/>
        <v>0</v>
      </c>
      <c r="T254" s="791">
        <f t="shared" si="83"/>
        <v>0</v>
      </c>
      <c r="U254" s="778">
        <f t="shared" si="73"/>
        <v>0</v>
      </c>
      <c r="V254" s="778">
        <f t="shared" si="73"/>
        <v>0</v>
      </c>
      <c r="W254" s="779">
        <f>IF(Таблица2001!$J$10=0,0,(I254*1000/Таблица2001!$J$10))</f>
        <v>0</v>
      </c>
      <c r="X254" s="779">
        <f>IF(Таблица2001!$K$10=0,0,(J254*1000/Таблица2001!$K$10))</f>
        <v>0</v>
      </c>
      <c r="Y254" s="779">
        <f>IF(Таблица2001!$J$10=0,0,(M254*1000/Таблица2001!$J$10))</f>
        <v>0</v>
      </c>
      <c r="Z254" s="779">
        <f>IF(Таблица2001!$K$10=0,0,(Q254*1000/Таблица2001!$K$10))</f>
        <v>0</v>
      </c>
      <c r="AA254" s="779">
        <f>IF(Таблица2001!$J$10=0,0,(U254*1000/Таблица2001!$J$10))</f>
        <v>0</v>
      </c>
      <c r="AB254" s="779">
        <f>IF(Таблица2001!$K$10=0,0,(V254*1000/Таблица2001!$K$10))</f>
        <v>0</v>
      </c>
      <c r="AC254" s="779">
        <f t="shared" si="70"/>
        <v>0</v>
      </c>
    </row>
    <row r="255" spans="1:29" x14ac:dyDescent="0.15">
      <c r="A255" s="337" t="s">
        <v>750</v>
      </c>
      <c r="B255" s="506" t="s">
        <v>256</v>
      </c>
      <c r="C255" s="349" t="s">
        <v>105</v>
      </c>
      <c r="D255" s="780" t="s">
        <v>415</v>
      </c>
      <c r="E255" s="783"/>
      <c r="F255" s="783"/>
      <c r="G255" s="781"/>
      <c r="H255" s="781"/>
      <c r="I255" s="781"/>
      <c r="J255" s="781"/>
      <c r="K255" s="778">
        <f t="shared" si="74"/>
        <v>0</v>
      </c>
      <c r="L255" s="778">
        <f t="shared" si="75"/>
        <v>0</v>
      </c>
      <c r="M255" s="781">
        <f>0</f>
        <v>0</v>
      </c>
      <c r="N255" s="781">
        <f>0</f>
        <v>0</v>
      </c>
      <c r="O255" s="781">
        <f>0</f>
        <v>0</v>
      </c>
      <c r="P255" s="781">
        <f>0</f>
        <v>0</v>
      </c>
      <c r="Q255" s="781">
        <f>0</f>
        <v>0</v>
      </c>
      <c r="R255" s="781">
        <f>0</f>
        <v>0</v>
      </c>
      <c r="S255" s="781"/>
      <c r="T255" s="781"/>
      <c r="U255" s="778">
        <f t="shared" si="73"/>
        <v>0</v>
      </c>
      <c r="V255" s="778">
        <f t="shared" si="73"/>
        <v>0</v>
      </c>
      <c r="W255" s="779">
        <f>IF(Таблица2001!$J$10=0,0,(I255*1000/Таблица2001!$J$10))</f>
        <v>0</v>
      </c>
      <c r="X255" s="779">
        <f>IF(Таблица2001!$K$10=0,0,(J255*1000/Таблица2001!$K$10))</f>
        <v>0</v>
      </c>
      <c r="Y255" s="779">
        <f>IF(Таблица2001!$J$10=0,0,(M255*1000/Таблица2001!$J$10))</f>
        <v>0</v>
      </c>
      <c r="Z255" s="779">
        <f>IF(Таблица2001!$K$10=0,0,(Q255*1000/Таблица2001!$K$10))</f>
        <v>0</v>
      </c>
      <c r="AA255" s="779">
        <f>IF(Таблица2001!$J$10=0,0,(U255*1000/Таблица2001!$J$10))</f>
        <v>0</v>
      </c>
      <c r="AB255" s="779">
        <f>IF(Таблица2001!$K$10=0,0,(V255*1000/Таблица2001!$K$10))</f>
        <v>0</v>
      </c>
      <c r="AC255" s="779">
        <f t="shared" si="70"/>
        <v>0</v>
      </c>
    </row>
    <row r="256" spans="1:29" x14ac:dyDescent="0.15">
      <c r="A256" s="337" t="s">
        <v>929</v>
      </c>
      <c r="B256" s="506" t="s">
        <v>426</v>
      </c>
      <c r="C256" s="349" t="s">
        <v>420</v>
      </c>
      <c r="D256" s="780" t="s">
        <v>930</v>
      </c>
      <c r="E256" s="783"/>
      <c r="F256" s="783"/>
      <c r="G256" s="781"/>
      <c r="H256" s="781"/>
      <c r="I256" s="781"/>
      <c r="J256" s="781"/>
      <c r="K256" s="778">
        <f t="shared" si="74"/>
        <v>0</v>
      </c>
      <c r="L256" s="778">
        <f t="shared" si="75"/>
        <v>0</v>
      </c>
      <c r="M256" s="781">
        <f>0</f>
        <v>0</v>
      </c>
      <c r="N256" s="781">
        <f>0</f>
        <v>0</v>
      </c>
      <c r="O256" s="781">
        <f>0</f>
        <v>0</v>
      </c>
      <c r="P256" s="781">
        <f>0</f>
        <v>0</v>
      </c>
      <c r="Q256" s="781">
        <f>0</f>
        <v>0</v>
      </c>
      <c r="R256" s="781">
        <f>0</f>
        <v>0</v>
      </c>
      <c r="S256" s="781"/>
      <c r="T256" s="781"/>
      <c r="U256" s="778">
        <f t="shared" si="73"/>
        <v>0</v>
      </c>
      <c r="V256" s="778">
        <f t="shared" si="73"/>
        <v>0</v>
      </c>
      <c r="W256" s="779">
        <f>IF(Таблица2001!$J$10=0,0,(I256*1000/Таблица2001!$J$10))</f>
        <v>0</v>
      </c>
      <c r="X256" s="779">
        <f>IF(Таблица2001!$K$10=0,0,(J256*1000/Таблица2001!$K$10))</f>
        <v>0</v>
      </c>
      <c r="Y256" s="779">
        <f>IF(Таблица2001!$J$10=0,0,(M256*1000/Таблица2001!$J$10))</f>
        <v>0</v>
      </c>
      <c r="Z256" s="779">
        <f>IF(Таблица2001!$K$10=0,0,(Q256*1000/Таблица2001!$K$10))</f>
        <v>0</v>
      </c>
      <c r="AA256" s="779">
        <f>IF(Таблица2001!$J$10=0,0,(U256*1000/Таблица2001!$J$10))</f>
        <v>0</v>
      </c>
      <c r="AB256" s="779">
        <f>IF(Таблица2001!$K$10=0,0,(V256*1000/Таблица2001!$K$10))</f>
        <v>0</v>
      </c>
      <c r="AC256" s="779">
        <f t="shared" si="70"/>
        <v>0</v>
      </c>
    </row>
    <row r="257" spans="1:29" x14ac:dyDescent="0.15">
      <c r="A257" s="337" t="s">
        <v>751</v>
      </c>
      <c r="B257" s="506" t="s">
        <v>427</v>
      </c>
      <c r="C257" s="349" t="s">
        <v>421</v>
      </c>
      <c r="D257" s="780" t="s">
        <v>61</v>
      </c>
      <c r="E257" s="783"/>
      <c r="F257" s="783"/>
      <c r="G257" s="781"/>
      <c r="H257" s="781"/>
      <c r="I257" s="781"/>
      <c r="J257" s="781"/>
      <c r="K257" s="778">
        <f t="shared" si="74"/>
        <v>0</v>
      </c>
      <c r="L257" s="778">
        <f t="shared" si="75"/>
        <v>0</v>
      </c>
      <c r="M257" s="781">
        <f>0</f>
        <v>0</v>
      </c>
      <c r="N257" s="781">
        <f>0</f>
        <v>0</v>
      </c>
      <c r="O257" s="781">
        <f>0</f>
        <v>0</v>
      </c>
      <c r="P257" s="781">
        <f>0</f>
        <v>0</v>
      </c>
      <c r="Q257" s="781">
        <f>0</f>
        <v>0</v>
      </c>
      <c r="R257" s="781">
        <f>0</f>
        <v>0</v>
      </c>
      <c r="S257" s="781"/>
      <c r="T257" s="781"/>
      <c r="U257" s="778">
        <f t="shared" si="73"/>
        <v>0</v>
      </c>
      <c r="V257" s="778">
        <f t="shared" si="73"/>
        <v>0</v>
      </c>
      <c r="W257" s="779">
        <f>IF(Таблица2001!$J$10=0,0,(I257*1000/Таблица2001!$J$10))</f>
        <v>0</v>
      </c>
      <c r="X257" s="779">
        <f>IF(Таблица2001!$K$10=0,0,(J257*1000/Таблица2001!$K$10))</f>
        <v>0</v>
      </c>
      <c r="Y257" s="779">
        <f>IF(Таблица2001!$J$10=0,0,(M257*1000/Таблица2001!$J$10))</f>
        <v>0</v>
      </c>
      <c r="Z257" s="779">
        <f>IF(Таблица2001!$K$10=0,0,(Q257*1000/Таблица2001!$K$10))</f>
        <v>0</v>
      </c>
      <c r="AA257" s="779">
        <f>IF(Таблица2001!$J$10=0,0,(U257*1000/Таблица2001!$J$10))</f>
        <v>0</v>
      </c>
      <c r="AB257" s="779">
        <f>IF(Таблица2001!$K$10=0,0,(V257*1000/Таблица2001!$K$10))</f>
        <v>0</v>
      </c>
      <c r="AC257" s="779">
        <f t="shared" si="70"/>
        <v>0</v>
      </c>
    </row>
    <row r="258" spans="1:29" x14ac:dyDescent="0.15">
      <c r="A258" s="337" t="s">
        <v>931</v>
      </c>
      <c r="B258" s="506" t="s">
        <v>428</v>
      </c>
      <c r="C258" s="349" t="s">
        <v>422</v>
      </c>
      <c r="D258" s="780" t="s">
        <v>932</v>
      </c>
      <c r="E258" s="783"/>
      <c r="F258" s="783"/>
      <c r="G258" s="781"/>
      <c r="H258" s="781"/>
      <c r="I258" s="781"/>
      <c r="J258" s="781"/>
      <c r="K258" s="778">
        <f t="shared" si="74"/>
        <v>0</v>
      </c>
      <c r="L258" s="778">
        <f t="shared" si="75"/>
        <v>0</v>
      </c>
      <c r="M258" s="781">
        <f>0</f>
        <v>0</v>
      </c>
      <c r="N258" s="781">
        <f>0</f>
        <v>0</v>
      </c>
      <c r="O258" s="781">
        <f>0</f>
        <v>0</v>
      </c>
      <c r="P258" s="781">
        <f>0</f>
        <v>0</v>
      </c>
      <c r="Q258" s="781">
        <f>0</f>
        <v>0</v>
      </c>
      <c r="R258" s="781">
        <f>0</f>
        <v>0</v>
      </c>
      <c r="S258" s="781"/>
      <c r="T258" s="781"/>
      <c r="U258" s="778">
        <f t="shared" si="73"/>
        <v>0</v>
      </c>
      <c r="V258" s="778">
        <f t="shared" si="73"/>
        <v>0</v>
      </c>
      <c r="W258" s="779">
        <f>IF(Таблица2001!$J$10=0,0,(I258*1000/Таблица2001!$J$10))</f>
        <v>0</v>
      </c>
      <c r="X258" s="779">
        <f>IF(Таблица2001!$K$10=0,0,(J258*1000/Таблица2001!$K$10))</f>
        <v>0</v>
      </c>
      <c r="Y258" s="779">
        <f>IF(Таблица2001!$J$10=0,0,(M258*1000/Таблица2001!$J$10))</f>
        <v>0</v>
      </c>
      <c r="Z258" s="779">
        <f>IF(Таблица2001!$K$10=0,0,(Q258*1000/Таблица2001!$K$10))</f>
        <v>0</v>
      </c>
      <c r="AA258" s="779">
        <f>IF(Таблица2001!$J$10=0,0,(U258*1000/Таблица2001!$J$10))</f>
        <v>0</v>
      </c>
      <c r="AB258" s="779">
        <f>IF(Таблица2001!$K$10=0,0,(V258*1000/Таблица2001!$K$10))</f>
        <v>0</v>
      </c>
      <c r="AC258" s="779">
        <f t="shared" si="70"/>
        <v>0</v>
      </c>
    </row>
    <row r="259" spans="1:29" x14ac:dyDescent="0.15">
      <c r="A259" s="337" t="s">
        <v>412</v>
      </c>
      <c r="B259" s="506" t="s">
        <v>429</v>
      </c>
      <c r="C259" s="349" t="s">
        <v>423</v>
      </c>
      <c r="D259" s="780" t="s">
        <v>416</v>
      </c>
      <c r="E259" s="783"/>
      <c r="F259" s="783"/>
      <c r="G259" s="781"/>
      <c r="H259" s="781"/>
      <c r="I259" s="781"/>
      <c r="J259" s="781"/>
      <c r="K259" s="778">
        <f t="shared" si="74"/>
        <v>0</v>
      </c>
      <c r="L259" s="778">
        <f t="shared" si="75"/>
        <v>0</v>
      </c>
      <c r="M259" s="781">
        <f>0</f>
        <v>0</v>
      </c>
      <c r="N259" s="781">
        <f>0</f>
        <v>0</v>
      </c>
      <c r="O259" s="781">
        <f>0</f>
        <v>0</v>
      </c>
      <c r="P259" s="781">
        <f>0</f>
        <v>0</v>
      </c>
      <c r="Q259" s="781">
        <f>0</f>
        <v>0</v>
      </c>
      <c r="R259" s="781">
        <f>0</f>
        <v>0</v>
      </c>
      <c r="S259" s="781"/>
      <c r="T259" s="781"/>
      <c r="U259" s="778">
        <f t="shared" si="73"/>
        <v>0</v>
      </c>
      <c r="V259" s="778">
        <f t="shared" si="73"/>
        <v>0</v>
      </c>
      <c r="W259" s="779">
        <f>IF(Таблица2001!$J$10=0,0,(I259*1000/Таблица2001!$J$10))</f>
        <v>0</v>
      </c>
      <c r="X259" s="779">
        <f>IF(Таблица2001!$K$10=0,0,(J259*1000/Таблица2001!$K$10))</f>
        <v>0</v>
      </c>
      <c r="Y259" s="779">
        <f>IF(Таблица2001!$J$10=0,0,(M259*1000/Таблица2001!$J$10))</f>
        <v>0</v>
      </c>
      <c r="Z259" s="779">
        <f>IF(Таблица2001!$K$10=0,0,(Q259*1000/Таблица2001!$K$10))</f>
        <v>0</v>
      </c>
      <c r="AA259" s="779">
        <f>IF(Таблица2001!$J$10=0,0,(U259*1000/Таблица2001!$J$10))</f>
        <v>0</v>
      </c>
      <c r="AB259" s="779">
        <f>IF(Таблица2001!$K$10=0,0,(V259*1000/Таблица2001!$K$10))</f>
        <v>0</v>
      </c>
      <c r="AC259" s="779">
        <f t="shared" si="70"/>
        <v>0</v>
      </c>
    </row>
    <row r="260" spans="1:29" x14ac:dyDescent="0.15">
      <c r="A260" s="337" t="s">
        <v>752</v>
      </c>
      <c r="B260" s="506" t="s">
        <v>430</v>
      </c>
      <c r="C260" s="349" t="s">
        <v>424</v>
      </c>
      <c r="D260" s="780" t="s">
        <v>632</v>
      </c>
      <c r="E260" s="783"/>
      <c r="F260" s="783"/>
      <c r="G260" s="781"/>
      <c r="H260" s="781"/>
      <c r="I260" s="781"/>
      <c r="J260" s="781"/>
      <c r="K260" s="778">
        <f t="shared" si="74"/>
        <v>0</v>
      </c>
      <c r="L260" s="778">
        <f t="shared" si="75"/>
        <v>0</v>
      </c>
      <c r="M260" s="781">
        <f>0</f>
        <v>0</v>
      </c>
      <c r="N260" s="781">
        <f>0</f>
        <v>0</v>
      </c>
      <c r="O260" s="781">
        <f>0</f>
        <v>0</v>
      </c>
      <c r="P260" s="781">
        <f>0</f>
        <v>0</v>
      </c>
      <c r="Q260" s="781">
        <f>0</f>
        <v>0</v>
      </c>
      <c r="R260" s="781">
        <f>0</f>
        <v>0</v>
      </c>
      <c r="S260" s="781"/>
      <c r="T260" s="781"/>
      <c r="U260" s="778">
        <f t="shared" si="73"/>
        <v>0</v>
      </c>
      <c r="V260" s="778">
        <f t="shared" si="73"/>
        <v>0</v>
      </c>
      <c r="W260" s="779">
        <f>IF(Таблица2001!$J$10=0,0,(I260*1000/Таблица2001!$J$10))</f>
        <v>0</v>
      </c>
      <c r="X260" s="779">
        <f>IF(Таблица2001!$K$10=0,0,(J260*1000/Таблица2001!$K$10))</f>
        <v>0</v>
      </c>
      <c r="Y260" s="779">
        <f>IF(Таблица2001!$J$10=0,0,(M260*1000/Таблица2001!$J$10))</f>
        <v>0</v>
      </c>
      <c r="Z260" s="779">
        <f>IF(Таблица2001!$K$10=0,0,(Q260*1000/Таблица2001!$K$10))</f>
        <v>0</v>
      </c>
      <c r="AA260" s="779">
        <f>IF(Таблица2001!$J$10=0,0,(U260*1000/Таблица2001!$J$10))</f>
        <v>0</v>
      </c>
      <c r="AB260" s="779">
        <f>IF(Таблица2001!$K$10=0,0,(V260*1000/Таблица2001!$K$10))</f>
        <v>0</v>
      </c>
      <c r="AC260" s="779">
        <f t="shared" si="70"/>
        <v>0</v>
      </c>
    </row>
    <row r="261" spans="1:29" x14ac:dyDescent="0.15">
      <c r="A261" s="337" t="s">
        <v>413</v>
      </c>
      <c r="B261" s="506" t="s">
        <v>431</v>
      </c>
      <c r="C261" s="349" t="s">
        <v>425</v>
      </c>
      <c r="D261" s="780" t="s">
        <v>417</v>
      </c>
      <c r="E261" s="783"/>
      <c r="F261" s="783"/>
      <c r="G261" s="781"/>
      <c r="H261" s="781"/>
      <c r="I261" s="781"/>
      <c r="J261" s="781"/>
      <c r="K261" s="778">
        <f t="shared" si="74"/>
        <v>0</v>
      </c>
      <c r="L261" s="778">
        <f t="shared" si="75"/>
        <v>0</v>
      </c>
      <c r="M261" s="781">
        <f>0</f>
        <v>0</v>
      </c>
      <c r="N261" s="781">
        <f>0</f>
        <v>0</v>
      </c>
      <c r="O261" s="781">
        <f>0</f>
        <v>0</v>
      </c>
      <c r="P261" s="781">
        <f>0</f>
        <v>0</v>
      </c>
      <c r="Q261" s="781">
        <f>0</f>
        <v>0</v>
      </c>
      <c r="R261" s="781">
        <f>0</f>
        <v>0</v>
      </c>
      <c r="S261" s="781"/>
      <c r="T261" s="781"/>
      <c r="U261" s="778">
        <f t="shared" si="73"/>
        <v>0</v>
      </c>
      <c r="V261" s="778">
        <f t="shared" si="73"/>
        <v>0</v>
      </c>
      <c r="W261" s="779">
        <f>IF(Таблица2001!$J$10=0,0,(I261*1000/Таблица2001!$J$10))</f>
        <v>0</v>
      </c>
      <c r="X261" s="779">
        <f>IF(Таблица2001!$K$10=0,0,(J261*1000/Таблица2001!$K$10))</f>
        <v>0</v>
      </c>
      <c r="Y261" s="779">
        <f>IF(Таблица2001!$J$10=0,0,(M261*1000/Таблица2001!$J$10))</f>
        <v>0</v>
      </c>
      <c r="Z261" s="779">
        <f>IF(Таблица2001!$K$10=0,0,(Q261*1000/Таблица2001!$K$10))</f>
        <v>0</v>
      </c>
      <c r="AA261" s="779">
        <f>IF(Таблица2001!$J$10=0,0,(U261*1000/Таблица2001!$J$10))</f>
        <v>0</v>
      </c>
      <c r="AB261" s="779">
        <f>IF(Таблица2001!$K$10=0,0,(V261*1000/Таблица2001!$K$10))</f>
        <v>0</v>
      </c>
      <c r="AC261" s="779">
        <f t="shared" si="70"/>
        <v>0</v>
      </c>
    </row>
    <row r="262" spans="1:29" x14ac:dyDescent="0.15">
      <c r="A262" s="337" t="s">
        <v>414</v>
      </c>
      <c r="B262" s="506" t="s">
        <v>634</v>
      </c>
      <c r="C262" s="349" t="s">
        <v>633</v>
      </c>
      <c r="D262" s="780" t="s">
        <v>418</v>
      </c>
      <c r="E262" s="783"/>
      <c r="F262" s="783"/>
      <c r="G262" s="781"/>
      <c r="H262" s="781"/>
      <c r="I262" s="781"/>
      <c r="J262" s="781"/>
      <c r="K262" s="778">
        <f t="shared" si="74"/>
        <v>0</v>
      </c>
      <c r="L262" s="778">
        <f t="shared" si="75"/>
        <v>0</v>
      </c>
      <c r="M262" s="781">
        <f>0</f>
        <v>0</v>
      </c>
      <c r="N262" s="781">
        <f>0</f>
        <v>0</v>
      </c>
      <c r="O262" s="781">
        <f>0</f>
        <v>0</v>
      </c>
      <c r="P262" s="781">
        <f>0</f>
        <v>0</v>
      </c>
      <c r="Q262" s="781">
        <f>0</f>
        <v>0</v>
      </c>
      <c r="R262" s="781">
        <f>0</f>
        <v>0</v>
      </c>
      <c r="S262" s="781"/>
      <c r="T262" s="781"/>
      <c r="U262" s="778">
        <f t="shared" si="73"/>
        <v>0</v>
      </c>
      <c r="V262" s="778">
        <f t="shared" si="73"/>
        <v>0</v>
      </c>
      <c r="W262" s="779">
        <f>IF(Таблица2001!$J$10=0,0,(I262*1000/Таблица2001!$J$10))</f>
        <v>0</v>
      </c>
      <c r="X262" s="779">
        <f>IF(Таблица2001!$K$10=0,0,(J262*1000/Таблица2001!$K$10))</f>
        <v>0</v>
      </c>
      <c r="Y262" s="779">
        <f>IF(Таблица2001!$J$10=0,0,(M262*1000/Таблица2001!$J$10))</f>
        <v>0</v>
      </c>
      <c r="Z262" s="779">
        <f>IF(Таблица2001!$K$10=0,0,(Q262*1000/Таблица2001!$K$10))</f>
        <v>0</v>
      </c>
      <c r="AA262" s="779">
        <f>IF(Таблица2001!$J$10=0,0,(U262*1000/Таблица2001!$J$10))</f>
        <v>0</v>
      </c>
      <c r="AB262" s="779">
        <f>IF(Таблица2001!$K$10=0,0,(V262*1000/Таблица2001!$K$10))</f>
        <v>0</v>
      </c>
      <c r="AC262" s="779">
        <f t="shared" si="70"/>
        <v>0</v>
      </c>
    </row>
    <row r="263" spans="1:29" x14ac:dyDescent="0.15">
      <c r="A263" s="337" t="s">
        <v>753</v>
      </c>
      <c r="B263" s="506" t="s">
        <v>814</v>
      </c>
      <c r="C263" s="349" t="s">
        <v>815</v>
      </c>
      <c r="D263" s="780" t="s">
        <v>419</v>
      </c>
      <c r="E263" s="783"/>
      <c r="F263" s="783"/>
      <c r="G263" s="781"/>
      <c r="H263" s="781"/>
      <c r="I263" s="781"/>
      <c r="J263" s="781"/>
      <c r="K263" s="778">
        <f t="shared" si="74"/>
        <v>0</v>
      </c>
      <c r="L263" s="778">
        <f t="shared" si="75"/>
        <v>0</v>
      </c>
      <c r="M263" s="781">
        <f>0</f>
        <v>0</v>
      </c>
      <c r="N263" s="781">
        <f>0</f>
        <v>0</v>
      </c>
      <c r="O263" s="781">
        <f>0</f>
        <v>0</v>
      </c>
      <c r="P263" s="781">
        <f>0</f>
        <v>0</v>
      </c>
      <c r="Q263" s="781">
        <f>0</f>
        <v>0</v>
      </c>
      <c r="R263" s="781">
        <f>0</f>
        <v>0</v>
      </c>
      <c r="S263" s="781"/>
      <c r="T263" s="781"/>
      <c r="U263" s="778">
        <f t="shared" si="73"/>
        <v>0</v>
      </c>
      <c r="V263" s="778">
        <f t="shared" si="73"/>
        <v>0</v>
      </c>
      <c r="W263" s="779">
        <f>IF(Таблица2001!$J$10=0,0,(I263*1000/Таблица2001!$J$10))</f>
        <v>0</v>
      </c>
      <c r="X263" s="779">
        <f>IF(Таблица2001!$K$10=0,0,(J263*1000/Таблица2001!$K$10))</f>
        <v>0</v>
      </c>
      <c r="Y263" s="779">
        <f>IF(Таблица2001!$J$10=0,0,(M263*1000/Таблица2001!$J$10))</f>
        <v>0</v>
      </c>
      <c r="Z263" s="779">
        <f>IF(Таблица2001!$K$10=0,0,(Q263*1000/Таблица2001!$K$10))</f>
        <v>0</v>
      </c>
      <c r="AA263" s="779">
        <f>IF(Таблица2001!$J$10=0,0,(U263*1000/Таблица2001!$J$10))</f>
        <v>0</v>
      </c>
      <c r="AB263" s="779">
        <f>IF(Таблица2001!$K$10=0,0,(V263*1000/Таблица2001!$K$10))</f>
        <v>0</v>
      </c>
      <c r="AC263" s="779">
        <f t="shared" si="70"/>
        <v>0</v>
      </c>
    </row>
    <row r="264" spans="1:29" x14ac:dyDescent="0.15">
      <c r="A264" s="337" t="s">
        <v>1500</v>
      </c>
      <c r="B264" s="506" t="s">
        <v>1501</v>
      </c>
      <c r="C264" s="349" t="s">
        <v>1502</v>
      </c>
      <c r="D264" s="780"/>
      <c r="E264" s="783"/>
      <c r="F264" s="783"/>
      <c r="G264" s="781"/>
      <c r="H264" s="781"/>
      <c r="I264" s="781"/>
      <c r="J264" s="781"/>
      <c r="K264" s="778">
        <f t="shared" si="74"/>
        <v>0</v>
      </c>
      <c r="L264" s="778">
        <f t="shared" si="75"/>
        <v>0</v>
      </c>
      <c r="M264" s="781">
        <f>0</f>
        <v>0</v>
      </c>
      <c r="N264" s="781">
        <f>0</f>
        <v>0</v>
      </c>
      <c r="O264" s="781">
        <f>0</f>
        <v>0</v>
      </c>
      <c r="P264" s="781">
        <f>0</f>
        <v>0</v>
      </c>
      <c r="Q264" s="781">
        <f>0</f>
        <v>0</v>
      </c>
      <c r="R264" s="781">
        <f>0</f>
        <v>0</v>
      </c>
      <c r="S264" s="781"/>
      <c r="T264" s="781"/>
      <c r="U264" s="778">
        <f t="shared" si="73"/>
        <v>0</v>
      </c>
      <c r="V264" s="778">
        <f t="shared" si="73"/>
        <v>0</v>
      </c>
      <c r="W264" s="779">
        <f>IF(Таблица2001!$J$10=0,0,(I264*1000/Таблица2001!$J$10))</f>
        <v>0</v>
      </c>
      <c r="X264" s="779">
        <f>IF(Таблица2001!$K$10=0,0,(J264*1000/Таблица2001!$K$10))</f>
        <v>0</v>
      </c>
      <c r="Y264" s="779">
        <f>IF(Таблица2001!$J$10=0,0,(M264*1000/Таблица2001!$J$10))</f>
        <v>0</v>
      </c>
      <c r="Z264" s="779">
        <f>IF(Таблица2001!$K$10=0,0,(Q264*1000/Таблица2001!$K$10))</f>
        <v>0</v>
      </c>
      <c r="AA264" s="779">
        <f>IF(Таблица2001!$J$10=0,0,(U264*1000/Таблица2001!$J$10))</f>
        <v>0</v>
      </c>
      <c r="AB264" s="779">
        <f>IF(Таблица2001!$K$10=0,0,(V264*1000/Таблица2001!$K$10))</f>
        <v>0</v>
      </c>
      <c r="AC264" s="779">
        <f t="shared" si="70"/>
        <v>0</v>
      </c>
    </row>
    <row r="265" spans="1:29" x14ac:dyDescent="0.15">
      <c r="A265" s="337" t="s">
        <v>1614</v>
      </c>
      <c r="B265" s="314" t="s">
        <v>1608</v>
      </c>
      <c r="C265" s="349" t="s">
        <v>1609</v>
      </c>
      <c r="D265" s="792" t="s">
        <v>1610</v>
      </c>
      <c r="E265" s="783"/>
      <c r="F265" s="783"/>
      <c r="G265" s="783"/>
      <c r="H265" s="779">
        <f>I265+J265+K265</f>
        <v>0</v>
      </c>
      <c r="I265" s="793"/>
      <c r="J265" s="793"/>
      <c r="K265" s="778">
        <f t="shared" si="74"/>
        <v>0</v>
      </c>
      <c r="L265" s="778">
        <f t="shared" si="75"/>
        <v>0</v>
      </c>
      <c r="M265" s="781">
        <f>0</f>
        <v>0</v>
      </c>
      <c r="N265" s="781">
        <f>0</f>
        <v>0</v>
      </c>
      <c r="O265" s="781">
        <f>0</f>
        <v>0</v>
      </c>
      <c r="P265" s="781">
        <f>0</f>
        <v>0</v>
      </c>
      <c r="Q265" s="781">
        <f>0</f>
        <v>0</v>
      </c>
      <c r="R265" s="781">
        <f>0</f>
        <v>0</v>
      </c>
      <c r="S265" s="781"/>
      <c r="T265" s="781"/>
      <c r="U265" s="778">
        <f t="shared" si="73"/>
        <v>0</v>
      </c>
      <c r="V265" s="778">
        <f t="shared" si="73"/>
        <v>0</v>
      </c>
      <c r="W265" s="779">
        <f>IF(Таблица2001!$J$10=0,0,(I265*1000/Таблица2001!$J$10))</f>
        <v>0</v>
      </c>
      <c r="X265" s="779">
        <f>IF(Таблица2001!$K$10=0,0,(J265*1000/Таблица2001!$K$10))</f>
        <v>0</v>
      </c>
      <c r="Y265" s="779">
        <f>IF(Таблица2001!$J$10=0,0,(M265*1000/Таблица2001!$J$10))</f>
        <v>0</v>
      </c>
      <c r="Z265" s="779">
        <f>IF(Таблица2001!$K$10=0,0,(Q265*1000/Таблица2001!$K$10))</f>
        <v>0</v>
      </c>
      <c r="AA265" s="779">
        <f>IF(Таблица2001!$J$10=0,0,(U265*1000/Таблица2001!$J$10))</f>
        <v>0</v>
      </c>
      <c r="AB265" s="779">
        <f>IF(Таблица2001!$K$10=0,0,(V265*1000/Таблица2001!$K$10))</f>
        <v>0</v>
      </c>
      <c r="AC265" s="779">
        <f t="shared" si="70"/>
        <v>0</v>
      </c>
    </row>
    <row r="266" spans="1:29" ht="21" x14ac:dyDescent="0.15">
      <c r="A266" s="337" t="s">
        <v>1615</v>
      </c>
      <c r="B266" s="314" t="s">
        <v>1613</v>
      </c>
      <c r="C266" s="349" t="s">
        <v>1611</v>
      </c>
      <c r="D266" s="792" t="s">
        <v>1612</v>
      </c>
      <c r="E266" s="783"/>
      <c r="F266" s="783"/>
      <c r="G266" s="783"/>
      <c r="H266" s="791">
        <f>I266+J266+K266</f>
        <v>0</v>
      </c>
      <c r="I266" s="793"/>
      <c r="J266" s="793"/>
      <c r="K266" s="778">
        <f t="shared" si="74"/>
        <v>0</v>
      </c>
      <c r="L266" s="778">
        <f t="shared" si="75"/>
        <v>0</v>
      </c>
      <c r="M266" s="781">
        <f>0</f>
        <v>0</v>
      </c>
      <c r="N266" s="781">
        <f>0</f>
        <v>0</v>
      </c>
      <c r="O266" s="781">
        <f>0</f>
        <v>0</v>
      </c>
      <c r="P266" s="781">
        <f>0</f>
        <v>0</v>
      </c>
      <c r="Q266" s="781">
        <f>0</f>
        <v>0</v>
      </c>
      <c r="R266" s="781">
        <f>0</f>
        <v>0</v>
      </c>
      <c r="S266" s="781"/>
      <c r="T266" s="781"/>
      <c r="U266" s="778">
        <f t="shared" si="73"/>
        <v>0</v>
      </c>
      <c r="V266" s="778">
        <f t="shared" si="73"/>
        <v>0</v>
      </c>
      <c r="W266" s="779">
        <f>IF(Таблица2001!$J$10=0,0,(I266*1000/Таблица2001!$J$10))</f>
        <v>0</v>
      </c>
      <c r="X266" s="779">
        <f>IF(Таблица2001!$K$10=0,0,(J266*1000/Таблица2001!$K$10))</f>
        <v>0</v>
      </c>
      <c r="Y266" s="779">
        <f>IF(Таблица2001!$J$10=0,0,(M266*1000/Таблица2001!$J$10))</f>
        <v>0</v>
      </c>
      <c r="Z266" s="779">
        <f>IF(Таблица2001!$K$10=0,0,(Q266*1000/Таблица2001!$K$10))</f>
        <v>0</v>
      </c>
      <c r="AA266" s="779">
        <f>IF(Таблица2001!$J$10=0,0,(U266*1000/Таблица2001!$J$10))</f>
        <v>0</v>
      </c>
      <c r="AB266" s="779">
        <f>IF(Таблица2001!$K$10=0,0,(V266*1000/Таблица2001!$K$10))</f>
        <v>0</v>
      </c>
      <c r="AC266" s="779">
        <f t="shared" si="70"/>
        <v>0</v>
      </c>
    </row>
    <row r="267" spans="1:29" ht="42" x14ac:dyDescent="0.15">
      <c r="A267" s="336" t="s">
        <v>754</v>
      </c>
      <c r="B267" s="99" t="s">
        <v>257</v>
      </c>
      <c r="C267" s="355" t="s">
        <v>125</v>
      </c>
      <c r="D267" s="777" t="s">
        <v>62</v>
      </c>
      <c r="E267" s="791">
        <v>0</v>
      </c>
      <c r="F267" s="791">
        <v>0</v>
      </c>
      <c r="G267" s="778">
        <f>0</f>
        <v>0</v>
      </c>
      <c r="H267" s="778">
        <f>0</f>
        <v>0</v>
      </c>
      <c r="I267" s="778">
        <f>SUM(I268:I316)</f>
        <v>0</v>
      </c>
      <c r="J267" s="778">
        <f>SUM(J268:J316)</f>
        <v>0</v>
      </c>
      <c r="K267" s="778">
        <f t="shared" si="74"/>
        <v>0</v>
      </c>
      <c r="L267" s="778">
        <f t="shared" si="75"/>
        <v>0</v>
      </c>
      <c r="M267" s="778">
        <f>SUM(M268:M316)</f>
        <v>0</v>
      </c>
      <c r="N267" s="778">
        <f>0</f>
        <v>0</v>
      </c>
      <c r="O267" s="778">
        <f>SUM(O268:O316)</f>
        <v>0</v>
      </c>
      <c r="P267" s="778">
        <f>SUM(P268:P316)</f>
        <v>0</v>
      </c>
      <c r="Q267" s="778">
        <f>SUM(Q268:Q316)</f>
        <v>0</v>
      </c>
      <c r="R267" s="778">
        <f>0</f>
        <v>0</v>
      </c>
      <c r="S267" s="778">
        <f>0</f>
        <v>0</v>
      </c>
      <c r="T267" s="778">
        <f>0</f>
        <v>0</v>
      </c>
      <c r="U267" s="778">
        <f t="shared" si="73"/>
        <v>0</v>
      </c>
      <c r="V267" s="778">
        <f t="shared" si="73"/>
        <v>0</v>
      </c>
      <c r="W267" s="779">
        <f>IF(Таблица2001!$J$10=0,0,(I267*1000/Таблица2001!$J$10))</f>
        <v>0</v>
      </c>
      <c r="X267" s="779">
        <f>IF(Таблица2001!$K$10=0,0,(J267*1000/Таблица2001!$K$10))</f>
        <v>0</v>
      </c>
      <c r="Y267" s="779">
        <f>IF(Таблица2001!$J$10=0,0,(M267*1000/Таблица2001!$J$10))</f>
        <v>0</v>
      </c>
      <c r="Z267" s="779">
        <f>IF(Таблица2001!$K$10=0,0,(Q267*1000/Таблица2001!$K$10))</f>
        <v>0</v>
      </c>
      <c r="AA267" s="779">
        <f>IF(Таблица2001!$J$10=0,0,(U267*1000/Таблица2001!$J$10))</f>
        <v>0</v>
      </c>
      <c r="AB267" s="779">
        <f>IF(Таблица2001!$K$10=0,0,(V267*1000/Таблица2001!$K$10))</f>
        <v>0</v>
      </c>
      <c r="AC267" s="779" t="s">
        <v>1706</v>
      </c>
    </row>
    <row r="268" spans="1:29" ht="21" x14ac:dyDescent="0.15">
      <c r="A268" s="337" t="s">
        <v>1128</v>
      </c>
      <c r="B268" s="506" t="s">
        <v>1275</v>
      </c>
      <c r="C268" s="349" t="s">
        <v>1177</v>
      </c>
      <c r="D268" s="780" t="s">
        <v>1178</v>
      </c>
      <c r="E268" s="783"/>
      <c r="F268" s="783"/>
      <c r="G268" s="781">
        <f>0</f>
        <v>0</v>
      </c>
      <c r="H268" s="781">
        <f>0</f>
        <v>0</v>
      </c>
      <c r="I268" s="781">
        <f t="shared" ref="I268:I298" si="84">M268</f>
        <v>0</v>
      </c>
      <c r="J268" s="781">
        <f t="shared" ref="J268:J298" si="85">Q268</f>
        <v>0</v>
      </c>
      <c r="K268" s="778">
        <f t="shared" si="74"/>
        <v>0</v>
      </c>
      <c r="L268" s="778">
        <f t="shared" si="75"/>
        <v>0</v>
      </c>
      <c r="M268" s="781"/>
      <c r="N268" s="781">
        <f>0</f>
        <v>0</v>
      </c>
      <c r="O268" s="781"/>
      <c r="P268" s="781"/>
      <c r="Q268" s="781"/>
      <c r="R268" s="781">
        <f>0</f>
        <v>0</v>
      </c>
      <c r="S268" s="781">
        <f>0</f>
        <v>0</v>
      </c>
      <c r="T268" s="781">
        <f>0</f>
        <v>0</v>
      </c>
      <c r="U268" s="778">
        <f t="shared" si="73"/>
        <v>0</v>
      </c>
      <c r="V268" s="778">
        <f t="shared" si="73"/>
        <v>0</v>
      </c>
      <c r="W268" s="779" t="s">
        <v>1706</v>
      </c>
      <c r="X268" s="779" t="s">
        <v>1706</v>
      </c>
      <c r="Y268" s="779" t="s">
        <v>1706</v>
      </c>
      <c r="Z268" s="779" t="s">
        <v>1706</v>
      </c>
      <c r="AA268" s="779" t="s">
        <v>1706</v>
      </c>
      <c r="AB268" s="779" t="s">
        <v>1706</v>
      </c>
      <c r="AC268" s="779" t="s">
        <v>1706</v>
      </c>
    </row>
    <row r="269" spans="1:29" x14ac:dyDescent="0.15">
      <c r="A269" s="337" t="s">
        <v>1129</v>
      </c>
      <c r="B269" s="506" t="s">
        <v>1276</v>
      </c>
      <c r="C269" s="349" t="s">
        <v>1179</v>
      </c>
      <c r="D269" s="780" t="s">
        <v>1180</v>
      </c>
      <c r="E269" s="783"/>
      <c r="F269" s="783"/>
      <c r="G269" s="781">
        <f>0</f>
        <v>0</v>
      </c>
      <c r="H269" s="781">
        <f>0</f>
        <v>0</v>
      </c>
      <c r="I269" s="781">
        <f t="shared" si="84"/>
        <v>0</v>
      </c>
      <c r="J269" s="781">
        <f t="shared" si="85"/>
        <v>0</v>
      </c>
      <c r="K269" s="778">
        <f t="shared" si="74"/>
        <v>0</v>
      </c>
      <c r="L269" s="778">
        <f t="shared" si="75"/>
        <v>0</v>
      </c>
      <c r="M269" s="781"/>
      <c r="N269" s="781">
        <f>0</f>
        <v>0</v>
      </c>
      <c r="O269" s="781"/>
      <c r="P269" s="781"/>
      <c r="Q269" s="781"/>
      <c r="R269" s="781">
        <f>0</f>
        <v>0</v>
      </c>
      <c r="S269" s="781">
        <f>0</f>
        <v>0</v>
      </c>
      <c r="T269" s="781">
        <f>0</f>
        <v>0</v>
      </c>
      <c r="U269" s="778">
        <f t="shared" si="73"/>
        <v>0</v>
      </c>
      <c r="V269" s="778">
        <f t="shared" si="73"/>
        <v>0</v>
      </c>
      <c r="W269" s="779" t="s">
        <v>1706</v>
      </c>
      <c r="X269" s="779" t="s">
        <v>1706</v>
      </c>
      <c r="Y269" s="779" t="s">
        <v>1706</v>
      </c>
      <c r="Z269" s="779" t="s">
        <v>1706</v>
      </c>
      <c r="AA269" s="779" t="s">
        <v>1706</v>
      </c>
      <c r="AB269" s="779" t="s">
        <v>1706</v>
      </c>
      <c r="AC269" s="779" t="s">
        <v>1706</v>
      </c>
    </row>
    <row r="270" spans="1:29" ht="21" x14ac:dyDescent="0.15">
      <c r="A270" s="337" t="s">
        <v>1130</v>
      </c>
      <c r="B270" s="506" t="s">
        <v>1277</v>
      </c>
      <c r="C270" s="349" t="s">
        <v>1181</v>
      </c>
      <c r="D270" s="780" t="s">
        <v>1182</v>
      </c>
      <c r="E270" s="783"/>
      <c r="F270" s="783"/>
      <c r="G270" s="781">
        <f>0</f>
        <v>0</v>
      </c>
      <c r="H270" s="781">
        <f>0</f>
        <v>0</v>
      </c>
      <c r="I270" s="781">
        <f t="shared" si="84"/>
        <v>0</v>
      </c>
      <c r="J270" s="781">
        <f t="shared" si="85"/>
        <v>0</v>
      </c>
      <c r="K270" s="778">
        <f t="shared" si="74"/>
        <v>0</v>
      </c>
      <c r="L270" s="778">
        <f t="shared" si="75"/>
        <v>0</v>
      </c>
      <c r="M270" s="781"/>
      <c r="N270" s="781">
        <f>0</f>
        <v>0</v>
      </c>
      <c r="O270" s="781"/>
      <c r="P270" s="781"/>
      <c r="Q270" s="781"/>
      <c r="R270" s="781">
        <f>0</f>
        <v>0</v>
      </c>
      <c r="S270" s="781">
        <f>0</f>
        <v>0</v>
      </c>
      <c r="T270" s="781">
        <f>0</f>
        <v>0</v>
      </c>
      <c r="U270" s="778">
        <f t="shared" si="73"/>
        <v>0</v>
      </c>
      <c r="V270" s="778">
        <f t="shared" si="73"/>
        <v>0</v>
      </c>
      <c r="W270" s="779" t="s">
        <v>1706</v>
      </c>
      <c r="X270" s="779" t="s">
        <v>1706</v>
      </c>
      <c r="Y270" s="779" t="s">
        <v>1706</v>
      </c>
      <c r="Z270" s="779" t="s">
        <v>1706</v>
      </c>
      <c r="AA270" s="779" t="s">
        <v>1706</v>
      </c>
      <c r="AB270" s="779" t="s">
        <v>1706</v>
      </c>
      <c r="AC270" s="779" t="s">
        <v>1706</v>
      </c>
    </row>
    <row r="271" spans="1:29" x14ac:dyDescent="0.15">
      <c r="A271" s="337" t="s">
        <v>1131</v>
      </c>
      <c r="B271" s="506" t="s">
        <v>1278</v>
      </c>
      <c r="C271" s="349" t="s">
        <v>1183</v>
      </c>
      <c r="D271" s="780" t="s">
        <v>1184</v>
      </c>
      <c r="E271" s="783"/>
      <c r="F271" s="783"/>
      <c r="G271" s="781">
        <f>0</f>
        <v>0</v>
      </c>
      <c r="H271" s="781">
        <f>0</f>
        <v>0</v>
      </c>
      <c r="I271" s="781">
        <f t="shared" si="84"/>
        <v>0</v>
      </c>
      <c r="J271" s="781">
        <f t="shared" si="85"/>
        <v>0</v>
      </c>
      <c r="K271" s="778">
        <f t="shared" si="74"/>
        <v>0</v>
      </c>
      <c r="L271" s="778">
        <f t="shared" si="75"/>
        <v>0</v>
      </c>
      <c r="M271" s="781"/>
      <c r="N271" s="781">
        <f>0</f>
        <v>0</v>
      </c>
      <c r="O271" s="781"/>
      <c r="P271" s="781"/>
      <c r="Q271" s="781"/>
      <c r="R271" s="781">
        <f>0</f>
        <v>0</v>
      </c>
      <c r="S271" s="781">
        <f>0</f>
        <v>0</v>
      </c>
      <c r="T271" s="781">
        <f>0</f>
        <v>0</v>
      </c>
      <c r="U271" s="778">
        <f t="shared" si="73"/>
        <v>0</v>
      </c>
      <c r="V271" s="778">
        <f t="shared" si="73"/>
        <v>0</v>
      </c>
      <c r="W271" s="779" t="s">
        <v>1706</v>
      </c>
      <c r="X271" s="779" t="s">
        <v>1706</v>
      </c>
      <c r="Y271" s="779" t="s">
        <v>1706</v>
      </c>
      <c r="Z271" s="779" t="s">
        <v>1706</v>
      </c>
      <c r="AA271" s="779" t="s">
        <v>1706</v>
      </c>
      <c r="AB271" s="779" t="s">
        <v>1706</v>
      </c>
      <c r="AC271" s="779" t="s">
        <v>1706</v>
      </c>
    </row>
    <row r="272" spans="1:29" x14ac:dyDescent="0.15">
      <c r="A272" s="337" t="s">
        <v>1132</v>
      </c>
      <c r="B272" s="506" t="s">
        <v>1279</v>
      </c>
      <c r="C272" s="349" t="s">
        <v>1185</v>
      </c>
      <c r="D272" s="780" t="s">
        <v>1186</v>
      </c>
      <c r="E272" s="783"/>
      <c r="F272" s="783"/>
      <c r="G272" s="781">
        <f>0</f>
        <v>0</v>
      </c>
      <c r="H272" s="781">
        <f>0</f>
        <v>0</v>
      </c>
      <c r="I272" s="781">
        <f t="shared" si="84"/>
        <v>0</v>
      </c>
      <c r="J272" s="781">
        <f t="shared" si="85"/>
        <v>0</v>
      </c>
      <c r="K272" s="778">
        <f t="shared" si="74"/>
        <v>0</v>
      </c>
      <c r="L272" s="778">
        <f t="shared" si="75"/>
        <v>0</v>
      </c>
      <c r="M272" s="781"/>
      <c r="N272" s="781">
        <f>0</f>
        <v>0</v>
      </c>
      <c r="O272" s="781"/>
      <c r="P272" s="781"/>
      <c r="Q272" s="781"/>
      <c r="R272" s="781">
        <f>0</f>
        <v>0</v>
      </c>
      <c r="S272" s="781">
        <f>0</f>
        <v>0</v>
      </c>
      <c r="T272" s="781">
        <f>0</f>
        <v>0</v>
      </c>
      <c r="U272" s="778">
        <f t="shared" si="73"/>
        <v>0</v>
      </c>
      <c r="V272" s="778">
        <f t="shared" si="73"/>
        <v>0</v>
      </c>
      <c r="W272" s="779" t="s">
        <v>1706</v>
      </c>
      <c r="X272" s="779" t="s">
        <v>1706</v>
      </c>
      <c r="Y272" s="779" t="s">
        <v>1706</v>
      </c>
      <c r="Z272" s="779" t="s">
        <v>1706</v>
      </c>
      <c r="AA272" s="779" t="s">
        <v>1706</v>
      </c>
      <c r="AB272" s="779" t="s">
        <v>1706</v>
      </c>
      <c r="AC272" s="779" t="s">
        <v>1706</v>
      </c>
    </row>
    <row r="273" spans="1:29" ht="31.5" x14ac:dyDescent="0.15">
      <c r="A273" s="337" t="s">
        <v>1133</v>
      </c>
      <c r="B273" s="506" t="s">
        <v>1280</v>
      </c>
      <c r="C273" s="349" t="s">
        <v>1187</v>
      </c>
      <c r="D273" s="780" t="s">
        <v>1188</v>
      </c>
      <c r="E273" s="783"/>
      <c r="F273" s="783"/>
      <c r="G273" s="781">
        <f>0</f>
        <v>0</v>
      </c>
      <c r="H273" s="781">
        <f>0</f>
        <v>0</v>
      </c>
      <c r="I273" s="781">
        <f t="shared" si="84"/>
        <v>0</v>
      </c>
      <c r="J273" s="781">
        <f t="shared" si="85"/>
        <v>0</v>
      </c>
      <c r="K273" s="778">
        <f t="shared" si="74"/>
        <v>0</v>
      </c>
      <c r="L273" s="778">
        <f t="shared" si="75"/>
        <v>0</v>
      </c>
      <c r="M273" s="781"/>
      <c r="N273" s="781">
        <f>0</f>
        <v>0</v>
      </c>
      <c r="O273" s="781"/>
      <c r="P273" s="781"/>
      <c r="Q273" s="781"/>
      <c r="R273" s="781">
        <f>0</f>
        <v>0</v>
      </c>
      <c r="S273" s="781">
        <f>0</f>
        <v>0</v>
      </c>
      <c r="T273" s="781">
        <f>0</f>
        <v>0</v>
      </c>
      <c r="U273" s="778">
        <f t="shared" si="73"/>
        <v>0</v>
      </c>
      <c r="V273" s="778">
        <f t="shared" si="73"/>
        <v>0</v>
      </c>
      <c r="W273" s="779" t="s">
        <v>1706</v>
      </c>
      <c r="X273" s="779" t="s">
        <v>1706</v>
      </c>
      <c r="Y273" s="779" t="s">
        <v>1706</v>
      </c>
      <c r="Z273" s="779" t="s">
        <v>1706</v>
      </c>
      <c r="AA273" s="779" t="s">
        <v>1706</v>
      </c>
      <c r="AB273" s="779" t="s">
        <v>1706</v>
      </c>
      <c r="AC273" s="779" t="s">
        <v>1706</v>
      </c>
    </row>
    <row r="274" spans="1:29" x14ac:dyDescent="0.15">
      <c r="A274" s="337" t="s">
        <v>1134</v>
      </c>
      <c r="B274" s="506" t="s">
        <v>1281</v>
      </c>
      <c r="C274" s="349" t="s">
        <v>1189</v>
      </c>
      <c r="D274" s="780" t="s">
        <v>1190</v>
      </c>
      <c r="E274" s="783"/>
      <c r="F274" s="783"/>
      <c r="G274" s="781">
        <f>0</f>
        <v>0</v>
      </c>
      <c r="H274" s="781">
        <f>0</f>
        <v>0</v>
      </c>
      <c r="I274" s="781">
        <f t="shared" si="84"/>
        <v>0</v>
      </c>
      <c r="J274" s="781">
        <f t="shared" si="85"/>
        <v>0</v>
      </c>
      <c r="K274" s="778">
        <f t="shared" si="74"/>
        <v>0</v>
      </c>
      <c r="L274" s="778">
        <f t="shared" si="75"/>
        <v>0</v>
      </c>
      <c r="M274" s="781"/>
      <c r="N274" s="781">
        <f>0</f>
        <v>0</v>
      </c>
      <c r="O274" s="781"/>
      <c r="P274" s="781"/>
      <c r="Q274" s="781"/>
      <c r="R274" s="781">
        <f>0</f>
        <v>0</v>
      </c>
      <c r="S274" s="781">
        <f>0</f>
        <v>0</v>
      </c>
      <c r="T274" s="781">
        <f>0</f>
        <v>0</v>
      </c>
      <c r="U274" s="778">
        <f t="shared" si="73"/>
        <v>0</v>
      </c>
      <c r="V274" s="778">
        <f t="shared" si="73"/>
        <v>0</v>
      </c>
      <c r="W274" s="779" t="s">
        <v>1706</v>
      </c>
      <c r="X274" s="779" t="s">
        <v>1706</v>
      </c>
      <c r="Y274" s="779" t="s">
        <v>1706</v>
      </c>
      <c r="Z274" s="779" t="s">
        <v>1706</v>
      </c>
      <c r="AA274" s="779" t="s">
        <v>1706</v>
      </c>
      <c r="AB274" s="779" t="s">
        <v>1706</v>
      </c>
      <c r="AC274" s="779" t="s">
        <v>1706</v>
      </c>
    </row>
    <row r="275" spans="1:29" x14ac:dyDescent="0.15">
      <c r="A275" s="337" t="s">
        <v>1135</v>
      </c>
      <c r="B275" s="506" t="s">
        <v>1282</v>
      </c>
      <c r="C275" s="349" t="s">
        <v>1191</v>
      </c>
      <c r="D275" s="780" t="s">
        <v>1192</v>
      </c>
      <c r="E275" s="783"/>
      <c r="F275" s="783"/>
      <c r="G275" s="781">
        <f>0</f>
        <v>0</v>
      </c>
      <c r="H275" s="781">
        <f>0</f>
        <v>0</v>
      </c>
      <c r="I275" s="781">
        <f t="shared" si="84"/>
        <v>0</v>
      </c>
      <c r="J275" s="781">
        <f t="shared" si="85"/>
        <v>0</v>
      </c>
      <c r="K275" s="778">
        <f t="shared" si="74"/>
        <v>0</v>
      </c>
      <c r="L275" s="778">
        <f t="shared" si="75"/>
        <v>0</v>
      </c>
      <c r="M275" s="781"/>
      <c r="N275" s="781">
        <f>0</f>
        <v>0</v>
      </c>
      <c r="O275" s="781"/>
      <c r="P275" s="781"/>
      <c r="Q275" s="781"/>
      <c r="R275" s="781">
        <f>0</f>
        <v>0</v>
      </c>
      <c r="S275" s="781">
        <f>0</f>
        <v>0</v>
      </c>
      <c r="T275" s="781">
        <f>0</f>
        <v>0</v>
      </c>
      <c r="U275" s="778">
        <f t="shared" si="73"/>
        <v>0</v>
      </c>
      <c r="V275" s="778">
        <f t="shared" si="73"/>
        <v>0</v>
      </c>
      <c r="W275" s="779" t="s">
        <v>1706</v>
      </c>
      <c r="X275" s="779" t="s">
        <v>1706</v>
      </c>
      <c r="Y275" s="779" t="s">
        <v>1706</v>
      </c>
      <c r="Z275" s="779" t="s">
        <v>1706</v>
      </c>
      <c r="AA275" s="779" t="s">
        <v>1706</v>
      </c>
      <c r="AB275" s="779" t="s">
        <v>1706</v>
      </c>
      <c r="AC275" s="779" t="s">
        <v>1706</v>
      </c>
    </row>
    <row r="276" spans="1:29" x14ac:dyDescent="0.15">
      <c r="A276" s="337" t="s">
        <v>1136</v>
      </c>
      <c r="B276" s="506" t="s">
        <v>1283</v>
      </c>
      <c r="C276" s="349" t="s">
        <v>1193</v>
      </c>
      <c r="D276" s="780" t="s">
        <v>1194</v>
      </c>
      <c r="E276" s="783"/>
      <c r="F276" s="783"/>
      <c r="G276" s="781">
        <f>0</f>
        <v>0</v>
      </c>
      <c r="H276" s="781">
        <f>0</f>
        <v>0</v>
      </c>
      <c r="I276" s="781">
        <f t="shared" si="84"/>
        <v>0</v>
      </c>
      <c r="J276" s="781">
        <f t="shared" si="85"/>
        <v>0</v>
      </c>
      <c r="K276" s="778">
        <f t="shared" si="74"/>
        <v>0</v>
      </c>
      <c r="L276" s="778">
        <f t="shared" si="75"/>
        <v>0</v>
      </c>
      <c r="M276" s="781"/>
      <c r="N276" s="781">
        <f>0</f>
        <v>0</v>
      </c>
      <c r="O276" s="781"/>
      <c r="P276" s="781"/>
      <c r="Q276" s="781"/>
      <c r="R276" s="781">
        <f>0</f>
        <v>0</v>
      </c>
      <c r="S276" s="781">
        <f>0</f>
        <v>0</v>
      </c>
      <c r="T276" s="781">
        <f>0</f>
        <v>0</v>
      </c>
      <c r="U276" s="778">
        <f t="shared" ref="U276:V319" si="86">K276-S276</f>
        <v>0</v>
      </c>
      <c r="V276" s="778">
        <f t="shared" si="86"/>
        <v>0</v>
      </c>
      <c r="W276" s="779" t="s">
        <v>1706</v>
      </c>
      <c r="X276" s="779" t="s">
        <v>1706</v>
      </c>
      <c r="Y276" s="779" t="s">
        <v>1706</v>
      </c>
      <c r="Z276" s="779" t="s">
        <v>1706</v>
      </c>
      <c r="AA276" s="779" t="s">
        <v>1706</v>
      </c>
      <c r="AB276" s="779" t="s">
        <v>1706</v>
      </c>
      <c r="AC276" s="779" t="s">
        <v>1706</v>
      </c>
    </row>
    <row r="277" spans="1:29" ht="21" x14ac:dyDescent="0.15">
      <c r="A277" s="337" t="s">
        <v>1137</v>
      </c>
      <c r="B277" s="506" t="s">
        <v>1284</v>
      </c>
      <c r="C277" s="349" t="s">
        <v>1195</v>
      </c>
      <c r="D277" s="780" t="s">
        <v>1196</v>
      </c>
      <c r="E277" s="783"/>
      <c r="F277" s="783"/>
      <c r="G277" s="781">
        <f>0</f>
        <v>0</v>
      </c>
      <c r="H277" s="781">
        <f>0</f>
        <v>0</v>
      </c>
      <c r="I277" s="781">
        <f t="shared" si="84"/>
        <v>0</v>
      </c>
      <c r="J277" s="781">
        <f t="shared" si="85"/>
        <v>0</v>
      </c>
      <c r="K277" s="778">
        <f t="shared" ref="K277:K319" si="87">G277+N277</f>
        <v>0</v>
      </c>
      <c r="L277" s="778">
        <f t="shared" ref="L277:L319" si="88">H277+R277</f>
        <v>0</v>
      </c>
      <c r="M277" s="781"/>
      <c r="N277" s="781">
        <f>0</f>
        <v>0</v>
      </c>
      <c r="O277" s="781"/>
      <c r="P277" s="781"/>
      <c r="Q277" s="781"/>
      <c r="R277" s="781">
        <f>0</f>
        <v>0</v>
      </c>
      <c r="S277" s="781">
        <f>0</f>
        <v>0</v>
      </c>
      <c r="T277" s="781">
        <f>0</f>
        <v>0</v>
      </c>
      <c r="U277" s="778">
        <f t="shared" si="86"/>
        <v>0</v>
      </c>
      <c r="V277" s="778">
        <f t="shared" si="86"/>
        <v>0</v>
      </c>
      <c r="W277" s="779" t="s">
        <v>1706</v>
      </c>
      <c r="X277" s="779" t="s">
        <v>1706</v>
      </c>
      <c r="Y277" s="779" t="s">
        <v>1706</v>
      </c>
      <c r="Z277" s="779" t="s">
        <v>1706</v>
      </c>
      <c r="AA277" s="779" t="s">
        <v>1706</v>
      </c>
      <c r="AB277" s="779" t="s">
        <v>1706</v>
      </c>
      <c r="AC277" s="779" t="s">
        <v>1706</v>
      </c>
    </row>
    <row r="278" spans="1:29" x14ac:dyDescent="0.15">
      <c r="A278" s="337" t="s">
        <v>1138</v>
      </c>
      <c r="B278" s="506" t="s">
        <v>1285</v>
      </c>
      <c r="C278" s="349" t="s">
        <v>1197</v>
      </c>
      <c r="D278" s="780" t="s">
        <v>1198</v>
      </c>
      <c r="E278" s="783"/>
      <c r="F278" s="783"/>
      <c r="G278" s="781">
        <f>0</f>
        <v>0</v>
      </c>
      <c r="H278" s="781">
        <f>0</f>
        <v>0</v>
      </c>
      <c r="I278" s="781">
        <f t="shared" si="84"/>
        <v>0</v>
      </c>
      <c r="J278" s="781">
        <f t="shared" si="85"/>
        <v>0</v>
      </c>
      <c r="K278" s="778">
        <f t="shared" si="87"/>
        <v>0</v>
      </c>
      <c r="L278" s="778">
        <f t="shared" si="88"/>
        <v>0</v>
      </c>
      <c r="M278" s="781"/>
      <c r="N278" s="781">
        <f>0</f>
        <v>0</v>
      </c>
      <c r="O278" s="781"/>
      <c r="P278" s="781"/>
      <c r="Q278" s="781"/>
      <c r="R278" s="781">
        <f>0</f>
        <v>0</v>
      </c>
      <c r="S278" s="781">
        <f>0</f>
        <v>0</v>
      </c>
      <c r="T278" s="781">
        <f>0</f>
        <v>0</v>
      </c>
      <c r="U278" s="778">
        <f t="shared" si="86"/>
        <v>0</v>
      </c>
      <c r="V278" s="778">
        <f t="shared" si="86"/>
        <v>0</v>
      </c>
      <c r="W278" s="779" t="s">
        <v>1706</v>
      </c>
      <c r="X278" s="779" t="s">
        <v>1706</v>
      </c>
      <c r="Y278" s="779" t="s">
        <v>1706</v>
      </c>
      <c r="Z278" s="779" t="s">
        <v>1706</v>
      </c>
      <c r="AA278" s="779" t="s">
        <v>1706</v>
      </c>
      <c r="AB278" s="779" t="s">
        <v>1706</v>
      </c>
      <c r="AC278" s="779" t="s">
        <v>1706</v>
      </c>
    </row>
    <row r="279" spans="1:29" ht="63" x14ac:dyDescent="0.15">
      <c r="A279" s="337" t="s">
        <v>1139</v>
      </c>
      <c r="B279" s="506" t="s">
        <v>1286</v>
      </c>
      <c r="C279" s="349" t="s">
        <v>1199</v>
      </c>
      <c r="D279" s="780" t="s">
        <v>1200</v>
      </c>
      <c r="E279" s="783"/>
      <c r="F279" s="783"/>
      <c r="G279" s="781">
        <f>0</f>
        <v>0</v>
      </c>
      <c r="H279" s="781">
        <f>0</f>
        <v>0</v>
      </c>
      <c r="I279" s="781">
        <f t="shared" si="84"/>
        <v>0</v>
      </c>
      <c r="J279" s="781">
        <f t="shared" si="85"/>
        <v>0</v>
      </c>
      <c r="K279" s="778">
        <f t="shared" si="87"/>
        <v>0</v>
      </c>
      <c r="L279" s="778">
        <f t="shared" si="88"/>
        <v>0</v>
      </c>
      <c r="M279" s="781"/>
      <c r="N279" s="781">
        <f>0</f>
        <v>0</v>
      </c>
      <c r="O279" s="781"/>
      <c r="P279" s="781"/>
      <c r="Q279" s="781"/>
      <c r="R279" s="781">
        <f>0</f>
        <v>0</v>
      </c>
      <c r="S279" s="781">
        <f>0</f>
        <v>0</v>
      </c>
      <c r="T279" s="781">
        <f>0</f>
        <v>0</v>
      </c>
      <c r="U279" s="778">
        <f t="shared" si="86"/>
        <v>0</v>
      </c>
      <c r="V279" s="778">
        <f t="shared" si="86"/>
        <v>0</v>
      </c>
      <c r="W279" s="779" t="s">
        <v>1706</v>
      </c>
      <c r="X279" s="779" t="s">
        <v>1706</v>
      </c>
      <c r="Y279" s="779" t="s">
        <v>1706</v>
      </c>
      <c r="Z279" s="779" t="s">
        <v>1706</v>
      </c>
      <c r="AA279" s="779" t="s">
        <v>1706</v>
      </c>
      <c r="AB279" s="779" t="s">
        <v>1706</v>
      </c>
      <c r="AC279" s="779" t="s">
        <v>1706</v>
      </c>
    </row>
    <row r="280" spans="1:29" x14ac:dyDescent="0.15">
      <c r="A280" s="337" t="s">
        <v>1140</v>
      </c>
      <c r="B280" s="506" t="s">
        <v>1287</v>
      </c>
      <c r="C280" s="349" t="s">
        <v>1201</v>
      </c>
      <c r="D280" s="780" t="s">
        <v>1202</v>
      </c>
      <c r="E280" s="783"/>
      <c r="F280" s="783"/>
      <c r="G280" s="781">
        <f>0</f>
        <v>0</v>
      </c>
      <c r="H280" s="781">
        <f>0</f>
        <v>0</v>
      </c>
      <c r="I280" s="781">
        <f t="shared" si="84"/>
        <v>0</v>
      </c>
      <c r="J280" s="781">
        <f t="shared" si="85"/>
        <v>0</v>
      </c>
      <c r="K280" s="778">
        <f t="shared" si="87"/>
        <v>0</v>
      </c>
      <c r="L280" s="778">
        <f t="shared" si="88"/>
        <v>0</v>
      </c>
      <c r="M280" s="781"/>
      <c r="N280" s="781">
        <f>0</f>
        <v>0</v>
      </c>
      <c r="O280" s="781"/>
      <c r="P280" s="781"/>
      <c r="Q280" s="781"/>
      <c r="R280" s="781">
        <f>0</f>
        <v>0</v>
      </c>
      <c r="S280" s="781">
        <f>0</f>
        <v>0</v>
      </c>
      <c r="T280" s="781">
        <f>0</f>
        <v>0</v>
      </c>
      <c r="U280" s="778">
        <f t="shared" si="86"/>
        <v>0</v>
      </c>
      <c r="V280" s="778">
        <f t="shared" si="86"/>
        <v>0</v>
      </c>
      <c r="W280" s="779" t="s">
        <v>1706</v>
      </c>
      <c r="X280" s="779" t="s">
        <v>1706</v>
      </c>
      <c r="Y280" s="779" t="s">
        <v>1706</v>
      </c>
      <c r="Z280" s="779" t="s">
        <v>1706</v>
      </c>
      <c r="AA280" s="779" t="s">
        <v>1706</v>
      </c>
      <c r="AB280" s="779" t="s">
        <v>1706</v>
      </c>
      <c r="AC280" s="779" t="s">
        <v>1706</v>
      </c>
    </row>
    <row r="281" spans="1:29" x14ac:dyDescent="0.15">
      <c r="A281" s="337" t="s">
        <v>1141</v>
      </c>
      <c r="B281" s="506" t="s">
        <v>1288</v>
      </c>
      <c r="C281" s="349" t="s">
        <v>1203</v>
      </c>
      <c r="D281" s="780" t="s">
        <v>1204</v>
      </c>
      <c r="E281" s="783"/>
      <c r="F281" s="783"/>
      <c r="G281" s="781">
        <f>0</f>
        <v>0</v>
      </c>
      <c r="H281" s="781">
        <f>0</f>
        <v>0</v>
      </c>
      <c r="I281" s="781">
        <f t="shared" si="84"/>
        <v>0</v>
      </c>
      <c r="J281" s="781">
        <f t="shared" si="85"/>
        <v>0</v>
      </c>
      <c r="K281" s="778">
        <f t="shared" si="87"/>
        <v>0</v>
      </c>
      <c r="L281" s="778">
        <f t="shared" si="88"/>
        <v>0</v>
      </c>
      <c r="M281" s="781"/>
      <c r="N281" s="781">
        <f>0</f>
        <v>0</v>
      </c>
      <c r="O281" s="781"/>
      <c r="P281" s="781"/>
      <c r="Q281" s="781"/>
      <c r="R281" s="781">
        <f>0</f>
        <v>0</v>
      </c>
      <c r="S281" s="781">
        <f>0</f>
        <v>0</v>
      </c>
      <c r="T281" s="781">
        <f>0</f>
        <v>0</v>
      </c>
      <c r="U281" s="778">
        <f t="shared" si="86"/>
        <v>0</v>
      </c>
      <c r="V281" s="778">
        <f t="shared" si="86"/>
        <v>0</v>
      </c>
      <c r="W281" s="779" t="s">
        <v>1706</v>
      </c>
      <c r="X281" s="779" t="s">
        <v>1706</v>
      </c>
      <c r="Y281" s="779" t="s">
        <v>1706</v>
      </c>
      <c r="Z281" s="779" t="s">
        <v>1706</v>
      </c>
      <c r="AA281" s="779" t="s">
        <v>1706</v>
      </c>
      <c r="AB281" s="779" t="s">
        <v>1706</v>
      </c>
      <c r="AC281" s="779" t="s">
        <v>1706</v>
      </c>
    </row>
    <row r="282" spans="1:29" ht="21" x14ac:dyDescent="0.15">
      <c r="A282" s="337" t="s">
        <v>1142</v>
      </c>
      <c r="B282" s="506" t="s">
        <v>1289</v>
      </c>
      <c r="C282" s="349" t="s">
        <v>1205</v>
      </c>
      <c r="D282" s="780" t="s">
        <v>1206</v>
      </c>
      <c r="E282" s="783"/>
      <c r="F282" s="783"/>
      <c r="G282" s="781">
        <f>0</f>
        <v>0</v>
      </c>
      <c r="H282" s="781">
        <f>0</f>
        <v>0</v>
      </c>
      <c r="I282" s="781">
        <f t="shared" si="84"/>
        <v>0</v>
      </c>
      <c r="J282" s="781">
        <f t="shared" si="85"/>
        <v>0</v>
      </c>
      <c r="K282" s="778">
        <f t="shared" si="87"/>
        <v>0</v>
      </c>
      <c r="L282" s="778">
        <f t="shared" si="88"/>
        <v>0</v>
      </c>
      <c r="M282" s="781"/>
      <c r="N282" s="781">
        <f>0</f>
        <v>0</v>
      </c>
      <c r="O282" s="781"/>
      <c r="P282" s="781"/>
      <c r="Q282" s="781"/>
      <c r="R282" s="781">
        <f>0</f>
        <v>0</v>
      </c>
      <c r="S282" s="781">
        <f>0</f>
        <v>0</v>
      </c>
      <c r="T282" s="781">
        <f>0</f>
        <v>0</v>
      </c>
      <c r="U282" s="778">
        <f t="shared" si="86"/>
        <v>0</v>
      </c>
      <c r="V282" s="778">
        <f t="shared" si="86"/>
        <v>0</v>
      </c>
      <c r="W282" s="779" t="s">
        <v>1706</v>
      </c>
      <c r="X282" s="779" t="s">
        <v>1706</v>
      </c>
      <c r="Y282" s="779" t="s">
        <v>1706</v>
      </c>
      <c r="Z282" s="779" t="s">
        <v>1706</v>
      </c>
      <c r="AA282" s="779" t="s">
        <v>1706</v>
      </c>
      <c r="AB282" s="779" t="s">
        <v>1706</v>
      </c>
      <c r="AC282" s="779" t="s">
        <v>1706</v>
      </c>
    </row>
    <row r="283" spans="1:29" ht="21" x14ac:dyDescent="0.15">
      <c r="A283" s="337" t="s">
        <v>1143</v>
      </c>
      <c r="B283" s="506" t="s">
        <v>1290</v>
      </c>
      <c r="C283" s="349" t="s">
        <v>1207</v>
      </c>
      <c r="D283" s="780" t="s">
        <v>1208</v>
      </c>
      <c r="E283" s="783"/>
      <c r="F283" s="783"/>
      <c r="G283" s="781">
        <f>0</f>
        <v>0</v>
      </c>
      <c r="H283" s="781">
        <f>0</f>
        <v>0</v>
      </c>
      <c r="I283" s="781">
        <f t="shared" si="84"/>
        <v>0</v>
      </c>
      <c r="J283" s="781">
        <f t="shared" si="85"/>
        <v>0</v>
      </c>
      <c r="K283" s="778">
        <f t="shared" si="87"/>
        <v>0</v>
      </c>
      <c r="L283" s="778">
        <f t="shared" si="88"/>
        <v>0</v>
      </c>
      <c r="M283" s="781"/>
      <c r="N283" s="781">
        <f>0</f>
        <v>0</v>
      </c>
      <c r="O283" s="781"/>
      <c r="P283" s="781"/>
      <c r="Q283" s="781"/>
      <c r="R283" s="781">
        <f>0</f>
        <v>0</v>
      </c>
      <c r="S283" s="781">
        <f>0</f>
        <v>0</v>
      </c>
      <c r="T283" s="781">
        <f>0</f>
        <v>0</v>
      </c>
      <c r="U283" s="778">
        <f t="shared" si="86"/>
        <v>0</v>
      </c>
      <c r="V283" s="778">
        <f t="shared" si="86"/>
        <v>0</v>
      </c>
      <c r="W283" s="779" t="s">
        <v>1706</v>
      </c>
      <c r="X283" s="779" t="s">
        <v>1706</v>
      </c>
      <c r="Y283" s="779" t="s">
        <v>1706</v>
      </c>
      <c r="Z283" s="779" t="s">
        <v>1706</v>
      </c>
      <c r="AA283" s="779" t="s">
        <v>1706</v>
      </c>
      <c r="AB283" s="779" t="s">
        <v>1706</v>
      </c>
      <c r="AC283" s="779" t="s">
        <v>1706</v>
      </c>
    </row>
    <row r="284" spans="1:29" ht="21" x14ac:dyDescent="0.15">
      <c r="A284" s="337" t="s">
        <v>1144</v>
      </c>
      <c r="B284" s="506" t="s">
        <v>1291</v>
      </c>
      <c r="C284" s="349" t="s">
        <v>1209</v>
      </c>
      <c r="D284" s="780" t="s">
        <v>1210</v>
      </c>
      <c r="E284" s="783"/>
      <c r="F284" s="783"/>
      <c r="G284" s="781">
        <f>0</f>
        <v>0</v>
      </c>
      <c r="H284" s="781">
        <f>0</f>
        <v>0</v>
      </c>
      <c r="I284" s="781">
        <f t="shared" si="84"/>
        <v>0</v>
      </c>
      <c r="J284" s="781">
        <f t="shared" si="85"/>
        <v>0</v>
      </c>
      <c r="K284" s="778">
        <f t="shared" si="87"/>
        <v>0</v>
      </c>
      <c r="L284" s="778">
        <f t="shared" si="88"/>
        <v>0</v>
      </c>
      <c r="M284" s="781"/>
      <c r="N284" s="781">
        <f>0</f>
        <v>0</v>
      </c>
      <c r="O284" s="781"/>
      <c r="P284" s="781"/>
      <c r="Q284" s="781"/>
      <c r="R284" s="781">
        <f>0</f>
        <v>0</v>
      </c>
      <c r="S284" s="781">
        <f>0</f>
        <v>0</v>
      </c>
      <c r="T284" s="781">
        <f>0</f>
        <v>0</v>
      </c>
      <c r="U284" s="778">
        <f t="shared" si="86"/>
        <v>0</v>
      </c>
      <c r="V284" s="778">
        <f t="shared" si="86"/>
        <v>0</v>
      </c>
      <c r="W284" s="779" t="s">
        <v>1706</v>
      </c>
      <c r="X284" s="779" t="s">
        <v>1706</v>
      </c>
      <c r="Y284" s="779" t="s">
        <v>1706</v>
      </c>
      <c r="Z284" s="779" t="s">
        <v>1706</v>
      </c>
      <c r="AA284" s="779" t="s">
        <v>1706</v>
      </c>
      <c r="AB284" s="779" t="s">
        <v>1706</v>
      </c>
      <c r="AC284" s="779" t="s">
        <v>1706</v>
      </c>
    </row>
    <row r="285" spans="1:29" ht="21" x14ac:dyDescent="0.15">
      <c r="A285" s="337" t="s">
        <v>1145</v>
      </c>
      <c r="B285" s="506" t="s">
        <v>1292</v>
      </c>
      <c r="C285" s="349" t="s">
        <v>1211</v>
      </c>
      <c r="D285" s="780" t="s">
        <v>1212</v>
      </c>
      <c r="E285" s="783"/>
      <c r="F285" s="783"/>
      <c r="G285" s="781">
        <f>0</f>
        <v>0</v>
      </c>
      <c r="H285" s="781">
        <f>0</f>
        <v>0</v>
      </c>
      <c r="I285" s="781">
        <f t="shared" si="84"/>
        <v>0</v>
      </c>
      <c r="J285" s="781">
        <f t="shared" si="85"/>
        <v>0</v>
      </c>
      <c r="K285" s="778">
        <f t="shared" si="87"/>
        <v>0</v>
      </c>
      <c r="L285" s="778">
        <f t="shared" si="88"/>
        <v>0</v>
      </c>
      <c r="M285" s="781"/>
      <c r="N285" s="781">
        <f>0</f>
        <v>0</v>
      </c>
      <c r="O285" s="781"/>
      <c r="P285" s="781"/>
      <c r="Q285" s="781"/>
      <c r="R285" s="781">
        <f>0</f>
        <v>0</v>
      </c>
      <c r="S285" s="781">
        <f>0</f>
        <v>0</v>
      </c>
      <c r="T285" s="781">
        <f>0</f>
        <v>0</v>
      </c>
      <c r="U285" s="778">
        <f t="shared" si="86"/>
        <v>0</v>
      </c>
      <c r="V285" s="778">
        <f t="shared" si="86"/>
        <v>0</v>
      </c>
      <c r="W285" s="779" t="s">
        <v>1706</v>
      </c>
      <c r="X285" s="779" t="s">
        <v>1706</v>
      </c>
      <c r="Y285" s="779" t="s">
        <v>1706</v>
      </c>
      <c r="Z285" s="779" t="s">
        <v>1706</v>
      </c>
      <c r="AA285" s="779" t="s">
        <v>1706</v>
      </c>
      <c r="AB285" s="779" t="s">
        <v>1706</v>
      </c>
      <c r="AC285" s="779" t="s">
        <v>1706</v>
      </c>
    </row>
    <row r="286" spans="1:29" ht="42" x14ac:dyDescent="0.15">
      <c r="A286" s="337" t="s">
        <v>1146</v>
      </c>
      <c r="B286" s="506" t="s">
        <v>1293</v>
      </c>
      <c r="C286" s="349" t="s">
        <v>1213</v>
      </c>
      <c r="D286" s="780" t="s">
        <v>1214</v>
      </c>
      <c r="E286" s="783"/>
      <c r="F286" s="783"/>
      <c r="G286" s="781">
        <f>0</f>
        <v>0</v>
      </c>
      <c r="H286" s="781">
        <f>0</f>
        <v>0</v>
      </c>
      <c r="I286" s="781">
        <f t="shared" si="84"/>
        <v>0</v>
      </c>
      <c r="J286" s="781">
        <f t="shared" si="85"/>
        <v>0</v>
      </c>
      <c r="K286" s="778">
        <f t="shared" si="87"/>
        <v>0</v>
      </c>
      <c r="L286" s="778">
        <f t="shared" si="88"/>
        <v>0</v>
      </c>
      <c r="M286" s="781"/>
      <c r="N286" s="781">
        <f>0</f>
        <v>0</v>
      </c>
      <c r="O286" s="781"/>
      <c r="P286" s="781"/>
      <c r="Q286" s="781"/>
      <c r="R286" s="781">
        <f>0</f>
        <v>0</v>
      </c>
      <c r="S286" s="781">
        <f>0</f>
        <v>0</v>
      </c>
      <c r="T286" s="781">
        <f>0</f>
        <v>0</v>
      </c>
      <c r="U286" s="778">
        <f t="shared" si="86"/>
        <v>0</v>
      </c>
      <c r="V286" s="778">
        <f t="shared" si="86"/>
        <v>0</v>
      </c>
      <c r="W286" s="779" t="s">
        <v>1706</v>
      </c>
      <c r="X286" s="779" t="s">
        <v>1706</v>
      </c>
      <c r="Y286" s="779" t="s">
        <v>1706</v>
      </c>
      <c r="Z286" s="779" t="s">
        <v>1706</v>
      </c>
      <c r="AA286" s="779" t="s">
        <v>1706</v>
      </c>
      <c r="AB286" s="779" t="s">
        <v>1706</v>
      </c>
      <c r="AC286" s="779" t="s">
        <v>1706</v>
      </c>
    </row>
    <row r="287" spans="1:29" ht="31.5" x14ac:dyDescent="0.15">
      <c r="A287" s="337" t="s">
        <v>1147</v>
      </c>
      <c r="B287" s="506" t="s">
        <v>1294</v>
      </c>
      <c r="C287" s="349" t="s">
        <v>1215</v>
      </c>
      <c r="D287" s="780" t="s">
        <v>1216</v>
      </c>
      <c r="E287" s="783"/>
      <c r="F287" s="783"/>
      <c r="G287" s="781">
        <f>0</f>
        <v>0</v>
      </c>
      <c r="H287" s="781">
        <f>0</f>
        <v>0</v>
      </c>
      <c r="I287" s="781">
        <f t="shared" si="84"/>
        <v>0</v>
      </c>
      <c r="J287" s="781">
        <f t="shared" si="85"/>
        <v>0</v>
      </c>
      <c r="K287" s="778">
        <f t="shared" si="87"/>
        <v>0</v>
      </c>
      <c r="L287" s="778">
        <f t="shared" si="88"/>
        <v>0</v>
      </c>
      <c r="M287" s="781"/>
      <c r="N287" s="781">
        <f>0</f>
        <v>0</v>
      </c>
      <c r="O287" s="781"/>
      <c r="P287" s="781"/>
      <c r="Q287" s="781"/>
      <c r="R287" s="781">
        <f>0</f>
        <v>0</v>
      </c>
      <c r="S287" s="781">
        <f>0</f>
        <v>0</v>
      </c>
      <c r="T287" s="781">
        <f>0</f>
        <v>0</v>
      </c>
      <c r="U287" s="778">
        <f t="shared" si="86"/>
        <v>0</v>
      </c>
      <c r="V287" s="778">
        <f t="shared" si="86"/>
        <v>0</v>
      </c>
      <c r="W287" s="779" t="s">
        <v>1706</v>
      </c>
      <c r="X287" s="779" t="s">
        <v>1706</v>
      </c>
      <c r="Y287" s="779" t="s">
        <v>1706</v>
      </c>
      <c r="Z287" s="779" t="s">
        <v>1706</v>
      </c>
      <c r="AA287" s="779" t="s">
        <v>1706</v>
      </c>
      <c r="AB287" s="779" t="s">
        <v>1706</v>
      </c>
      <c r="AC287" s="779" t="s">
        <v>1706</v>
      </c>
    </row>
    <row r="288" spans="1:29" ht="21" x14ac:dyDescent="0.15">
      <c r="A288" s="339" t="s">
        <v>1148</v>
      </c>
      <c r="B288" s="506" t="s">
        <v>1295</v>
      </c>
      <c r="C288" s="349" t="s">
        <v>1217</v>
      </c>
      <c r="D288" s="780" t="s">
        <v>1218</v>
      </c>
      <c r="E288" s="783"/>
      <c r="F288" s="783"/>
      <c r="G288" s="781">
        <f>0</f>
        <v>0</v>
      </c>
      <c r="H288" s="781">
        <f>0</f>
        <v>0</v>
      </c>
      <c r="I288" s="781">
        <f t="shared" si="84"/>
        <v>0</v>
      </c>
      <c r="J288" s="781">
        <f t="shared" si="85"/>
        <v>0</v>
      </c>
      <c r="K288" s="778">
        <f t="shared" si="87"/>
        <v>0</v>
      </c>
      <c r="L288" s="778">
        <f t="shared" si="88"/>
        <v>0</v>
      </c>
      <c r="M288" s="781"/>
      <c r="N288" s="781">
        <f>0</f>
        <v>0</v>
      </c>
      <c r="O288" s="781"/>
      <c r="P288" s="781"/>
      <c r="Q288" s="781"/>
      <c r="R288" s="781">
        <f>0</f>
        <v>0</v>
      </c>
      <c r="S288" s="781">
        <f>0</f>
        <v>0</v>
      </c>
      <c r="T288" s="781">
        <f>0</f>
        <v>0</v>
      </c>
      <c r="U288" s="778">
        <f t="shared" si="86"/>
        <v>0</v>
      </c>
      <c r="V288" s="778">
        <f t="shared" si="86"/>
        <v>0</v>
      </c>
      <c r="W288" s="779" t="s">
        <v>1706</v>
      </c>
      <c r="X288" s="779" t="s">
        <v>1706</v>
      </c>
      <c r="Y288" s="779" t="s">
        <v>1706</v>
      </c>
      <c r="Z288" s="779" t="s">
        <v>1706</v>
      </c>
      <c r="AA288" s="779" t="s">
        <v>1706</v>
      </c>
      <c r="AB288" s="779" t="s">
        <v>1706</v>
      </c>
      <c r="AC288" s="779" t="s">
        <v>1706</v>
      </c>
    </row>
    <row r="289" spans="1:29" x14ac:dyDescent="0.15">
      <c r="A289" s="337" t="s">
        <v>1149</v>
      </c>
      <c r="B289" s="506" t="s">
        <v>1296</v>
      </c>
      <c r="C289" s="349" t="s">
        <v>1219</v>
      </c>
      <c r="D289" s="780" t="s">
        <v>1220</v>
      </c>
      <c r="E289" s="783"/>
      <c r="F289" s="783"/>
      <c r="G289" s="781">
        <f>0</f>
        <v>0</v>
      </c>
      <c r="H289" s="781">
        <f>0</f>
        <v>0</v>
      </c>
      <c r="I289" s="781">
        <f t="shared" si="84"/>
        <v>0</v>
      </c>
      <c r="J289" s="781">
        <f t="shared" si="85"/>
        <v>0</v>
      </c>
      <c r="K289" s="778">
        <f t="shared" si="87"/>
        <v>0</v>
      </c>
      <c r="L289" s="778">
        <f t="shared" si="88"/>
        <v>0</v>
      </c>
      <c r="M289" s="781"/>
      <c r="N289" s="781">
        <f>0</f>
        <v>0</v>
      </c>
      <c r="O289" s="781"/>
      <c r="P289" s="781"/>
      <c r="Q289" s="781"/>
      <c r="R289" s="781">
        <f>0</f>
        <v>0</v>
      </c>
      <c r="S289" s="781">
        <f>0</f>
        <v>0</v>
      </c>
      <c r="T289" s="781">
        <f>0</f>
        <v>0</v>
      </c>
      <c r="U289" s="778">
        <f t="shared" si="86"/>
        <v>0</v>
      </c>
      <c r="V289" s="778">
        <f t="shared" si="86"/>
        <v>0</v>
      </c>
      <c r="W289" s="779" t="s">
        <v>1706</v>
      </c>
      <c r="X289" s="779" t="s">
        <v>1706</v>
      </c>
      <c r="Y289" s="779" t="s">
        <v>1706</v>
      </c>
      <c r="Z289" s="779" t="s">
        <v>1706</v>
      </c>
      <c r="AA289" s="779" t="s">
        <v>1706</v>
      </c>
      <c r="AB289" s="779" t="s">
        <v>1706</v>
      </c>
      <c r="AC289" s="779" t="s">
        <v>1706</v>
      </c>
    </row>
    <row r="290" spans="1:29" ht="42" x14ac:dyDescent="0.15">
      <c r="A290" s="339" t="s">
        <v>1150</v>
      </c>
      <c r="B290" s="506" t="s">
        <v>1297</v>
      </c>
      <c r="C290" s="349" t="s">
        <v>1221</v>
      </c>
      <c r="D290" s="780" t="s">
        <v>1222</v>
      </c>
      <c r="E290" s="783"/>
      <c r="F290" s="783"/>
      <c r="G290" s="781">
        <f>0</f>
        <v>0</v>
      </c>
      <c r="H290" s="781">
        <f>0</f>
        <v>0</v>
      </c>
      <c r="I290" s="781">
        <f t="shared" si="84"/>
        <v>0</v>
      </c>
      <c r="J290" s="781">
        <f t="shared" si="85"/>
        <v>0</v>
      </c>
      <c r="K290" s="778">
        <f t="shared" si="87"/>
        <v>0</v>
      </c>
      <c r="L290" s="778">
        <f t="shared" si="88"/>
        <v>0</v>
      </c>
      <c r="M290" s="781"/>
      <c r="N290" s="781">
        <f>0</f>
        <v>0</v>
      </c>
      <c r="O290" s="781"/>
      <c r="P290" s="781"/>
      <c r="Q290" s="781"/>
      <c r="R290" s="781">
        <f>0</f>
        <v>0</v>
      </c>
      <c r="S290" s="781">
        <f>0</f>
        <v>0</v>
      </c>
      <c r="T290" s="781">
        <f>0</f>
        <v>0</v>
      </c>
      <c r="U290" s="778">
        <f t="shared" si="86"/>
        <v>0</v>
      </c>
      <c r="V290" s="778">
        <f t="shared" si="86"/>
        <v>0</v>
      </c>
      <c r="W290" s="779" t="s">
        <v>1706</v>
      </c>
      <c r="X290" s="779" t="s">
        <v>1706</v>
      </c>
      <c r="Y290" s="779" t="s">
        <v>1706</v>
      </c>
      <c r="Z290" s="779" t="s">
        <v>1706</v>
      </c>
      <c r="AA290" s="779" t="s">
        <v>1706</v>
      </c>
      <c r="AB290" s="779" t="s">
        <v>1706</v>
      </c>
      <c r="AC290" s="779" t="s">
        <v>1706</v>
      </c>
    </row>
    <row r="291" spans="1:29" x14ac:dyDescent="0.15">
      <c r="A291" s="337" t="s">
        <v>1151</v>
      </c>
      <c r="B291" s="506" t="s">
        <v>1298</v>
      </c>
      <c r="C291" s="349" t="s">
        <v>1223</v>
      </c>
      <c r="D291" s="780" t="s">
        <v>1224</v>
      </c>
      <c r="E291" s="783"/>
      <c r="F291" s="783"/>
      <c r="G291" s="781">
        <f>0</f>
        <v>0</v>
      </c>
      <c r="H291" s="781">
        <f>0</f>
        <v>0</v>
      </c>
      <c r="I291" s="781">
        <f t="shared" si="84"/>
        <v>0</v>
      </c>
      <c r="J291" s="781">
        <f t="shared" si="85"/>
        <v>0</v>
      </c>
      <c r="K291" s="778">
        <f t="shared" si="87"/>
        <v>0</v>
      </c>
      <c r="L291" s="778">
        <f t="shared" si="88"/>
        <v>0</v>
      </c>
      <c r="M291" s="781"/>
      <c r="N291" s="781">
        <f>0</f>
        <v>0</v>
      </c>
      <c r="O291" s="781"/>
      <c r="P291" s="781"/>
      <c r="Q291" s="781"/>
      <c r="R291" s="781">
        <f>0</f>
        <v>0</v>
      </c>
      <c r="S291" s="781">
        <f>0</f>
        <v>0</v>
      </c>
      <c r="T291" s="781">
        <f>0</f>
        <v>0</v>
      </c>
      <c r="U291" s="778">
        <f t="shared" si="86"/>
        <v>0</v>
      </c>
      <c r="V291" s="778">
        <f t="shared" si="86"/>
        <v>0</v>
      </c>
      <c r="W291" s="779" t="s">
        <v>1706</v>
      </c>
      <c r="X291" s="779" t="s">
        <v>1706</v>
      </c>
      <c r="Y291" s="779" t="s">
        <v>1706</v>
      </c>
      <c r="Z291" s="779" t="s">
        <v>1706</v>
      </c>
      <c r="AA291" s="779" t="s">
        <v>1706</v>
      </c>
      <c r="AB291" s="779" t="s">
        <v>1706</v>
      </c>
      <c r="AC291" s="779" t="s">
        <v>1706</v>
      </c>
    </row>
    <row r="292" spans="1:29" s="120" customFormat="1" ht="31.5" x14ac:dyDescent="0.15">
      <c r="A292" s="309" t="s">
        <v>1152</v>
      </c>
      <c r="B292" s="506" t="s">
        <v>1299</v>
      </c>
      <c r="C292" s="349" t="s">
        <v>1225</v>
      </c>
      <c r="D292" s="780" t="s">
        <v>1226</v>
      </c>
      <c r="E292" s="783"/>
      <c r="F292" s="783"/>
      <c r="G292" s="781">
        <f>0</f>
        <v>0</v>
      </c>
      <c r="H292" s="781">
        <f>0</f>
        <v>0</v>
      </c>
      <c r="I292" s="781">
        <f t="shared" si="84"/>
        <v>0</v>
      </c>
      <c r="J292" s="781">
        <f t="shared" si="85"/>
        <v>0</v>
      </c>
      <c r="K292" s="778">
        <f t="shared" si="87"/>
        <v>0</v>
      </c>
      <c r="L292" s="778">
        <f t="shared" si="88"/>
        <v>0</v>
      </c>
      <c r="M292" s="781"/>
      <c r="N292" s="781">
        <f>0</f>
        <v>0</v>
      </c>
      <c r="O292" s="781"/>
      <c r="P292" s="781"/>
      <c r="Q292" s="781"/>
      <c r="R292" s="781">
        <f>0</f>
        <v>0</v>
      </c>
      <c r="S292" s="781">
        <f>0</f>
        <v>0</v>
      </c>
      <c r="T292" s="781">
        <f>0</f>
        <v>0</v>
      </c>
      <c r="U292" s="778">
        <f t="shared" si="86"/>
        <v>0</v>
      </c>
      <c r="V292" s="778">
        <f t="shared" si="86"/>
        <v>0</v>
      </c>
      <c r="W292" s="779" t="s">
        <v>1706</v>
      </c>
      <c r="X292" s="779" t="s">
        <v>1706</v>
      </c>
      <c r="Y292" s="779" t="s">
        <v>1706</v>
      </c>
      <c r="Z292" s="779" t="s">
        <v>1706</v>
      </c>
      <c r="AA292" s="779" t="s">
        <v>1706</v>
      </c>
      <c r="AB292" s="779" t="s">
        <v>1706</v>
      </c>
      <c r="AC292" s="779" t="s">
        <v>1706</v>
      </c>
    </row>
    <row r="293" spans="1:29" s="161" customFormat="1" ht="42" x14ac:dyDescent="0.15">
      <c r="A293" s="309" t="s">
        <v>1153</v>
      </c>
      <c r="B293" s="506" t="s">
        <v>1300</v>
      </c>
      <c r="C293" s="349" t="s">
        <v>1227</v>
      </c>
      <c r="D293" s="780" t="s">
        <v>1228</v>
      </c>
      <c r="E293" s="783"/>
      <c r="F293" s="783"/>
      <c r="G293" s="781">
        <f>0</f>
        <v>0</v>
      </c>
      <c r="H293" s="781">
        <f>0</f>
        <v>0</v>
      </c>
      <c r="I293" s="781">
        <f t="shared" si="84"/>
        <v>0</v>
      </c>
      <c r="J293" s="781">
        <f t="shared" si="85"/>
        <v>0</v>
      </c>
      <c r="K293" s="778">
        <f t="shared" si="87"/>
        <v>0</v>
      </c>
      <c r="L293" s="778">
        <f t="shared" si="88"/>
        <v>0</v>
      </c>
      <c r="M293" s="781"/>
      <c r="N293" s="781">
        <f>0</f>
        <v>0</v>
      </c>
      <c r="O293" s="781"/>
      <c r="P293" s="781"/>
      <c r="Q293" s="781"/>
      <c r="R293" s="781">
        <f>0</f>
        <v>0</v>
      </c>
      <c r="S293" s="781">
        <f>0</f>
        <v>0</v>
      </c>
      <c r="T293" s="781">
        <f>0</f>
        <v>0</v>
      </c>
      <c r="U293" s="778">
        <f t="shared" si="86"/>
        <v>0</v>
      </c>
      <c r="V293" s="778">
        <f t="shared" si="86"/>
        <v>0</v>
      </c>
      <c r="W293" s="779" t="s">
        <v>1706</v>
      </c>
      <c r="X293" s="779" t="s">
        <v>1706</v>
      </c>
      <c r="Y293" s="779" t="s">
        <v>1706</v>
      </c>
      <c r="Z293" s="779" t="s">
        <v>1706</v>
      </c>
      <c r="AA293" s="779" t="s">
        <v>1706</v>
      </c>
      <c r="AB293" s="779" t="s">
        <v>1706</v>
      </c>
      <c r="AC293" s="779" t="s">
        <v>1706</v>
      </c>
    </row>
    <row r="294" spans="1:29" s="161" customFormat="1" ht="42" x14ac:dyDescent="0.15">
      <c r="A294" s="337" t="s">
        <v>1154</v>
      </c>
      <c r="B294" s="506" t="s">
        <v>1301</v>
      </c>
      <c r="C294" s="363" t="s">
        <v>1229</v>
      </c>
      <c r="D294" s="780" t="s">
        <v>1230</v>
      </c>
      <c r="E294" s="783"/>
      <c r="F294" s="783"/>
      <c r="G294" s="781">
        <f>0</f>
        <v>0</v>
      </c>
      <c r="H294" s="781">
        <f>0</f>
        <v>0</v>
      </c>
      <c r="I294" s="781">
        <f t="shared" si="84"/>
        <v>0</v>
      </c>
      <c r="J294" s="781">
        <f t="shared" si="85"/>
        <v>0</v>
      </c>
      <c r="K294" s="778">
        <f t="shared" si="87"/>
        <v>0</v>
      </c>
      <c r="L294" s="778">
        <f t="shared" si="88"/>
        <v>0</v>
      </c>
      <c r="M294" s="781"/>
      <c r="N294" s="781">
        <f>0</f>
        <v>0</v>
      </c>
      <c r="O294" s="781"/>
      <c r="P294" s="781"/>
      <c r="Q294" s="781"/>
      <c r="R294" s="781">
        <f>0</f>
        <v>0</v>
      </c>
      <c r="S294" s="781">
        <f>0</f>
        <v>0</v>
      </c>
      <c r="T294" s="781">
        <f>0</f>
        <v>0</v>
      </c>
      <c r="U294" s="778">
        <f t="shared" si="86"/>
        <v>0</v>
      </c>
      <c r="V294" s="778">
        <f t="shared" si="86"/>
        <v>0</v>
      </c>
      <c r="W294" s="779" t="s">
        <v>1706</v>
      </c>
      <c r="X294" s="779" t="s">
        <v>1706</v>
      </c>
      <c r="Y294" s="779" t="s">
        <v>1706</v>
      </c>
      <c r="Z294" s="779" t="s">
        <v>1706</v>
      </c>
      <c r="AA294" s="779" t="s">
        <v>1706</v>
      </c>
      <c r="AB294" s="779" t="s">
        <v>1706</v>
      </c>
      <c r="AC294" s="779" t="s">
        <v>1706</v>
      </c>
    </row>
    <row r="295" spans="1:29" s="161" customFormat="1" ht="21" x14ac:dyDescent="0.15">
      <c r="A295" s="337" t="s">
        <v>1155</v>
      </c>
      <c r="B295" s="506" t="s">
        <v>1302</v>
      </c>
      <c r="C295" s="349" t="s">
        <v>1231</v>
      </c>
      <c r="D295" s="780" t="s">
        <v>1232</v>
      </c>
      <c r="E295" s="783"/>
      <c r="F295" s="783"/>
      <c r="G295" s="781">
        <f>0</f>
        <v>0</v>
      </c>
      <c r="H295" s="781">
        <f>0</f>
        <v>0</v>
      </c>
      <c r="I295" s="781">
        <f t="shared" si="84"/>
        <v>0</v>
      </c>
      <c r="J295" s="781">
        <f t="shared" si="85"/>
        <v>0</v>
      </c>
      <c r="K295" s="778">
        <f t="shared" si="87"/>
        <v>0</v>
      </c>
      <c r="L295" s="778">
        <f t="shared" si="88"/>
        <v>0</v>
      </c>
      <c r="M295" s="781"/>
      <c r="N295" s="781">
        <f>0</f>
        <v>0</v>
      </c>
      <c r="O295" s="781"/>
      <c r="P295" s="781"/>
      <c r="Q295" s="781"/>
      <c r="R295" s="781">
        <f>0</f>
        <v>0</v>
      </c>
      <c r="S295" s="781">
        <f>0</f>
        <v>0</v>
      </c>
      <c r="T295" s="781">
        <f>0</f>
        <v>0</v>
      </c>
      <c r="U295" s="778">
        <f t="shared" si="86"/>
        <v>0</v>
      </c>
      <c r="V295" s="778">
        <f t="shared" si="86"/>
        <v>0</v>
      </c>
      <c r="W295" s="779" t="s">
        <v>1706</v>
      </c>
      <c r="X295" s="779" t="s">
        <v>1706</v>
      </c>
      <c r="Y295" s="779" t="s">
        <v>1706</v>
      </c>
      <c r="Z295" s="779" t="s">
        <v>1706</v>
      </c>
      <c r="AA295" s="779" t="s">
        <v>1706</v>
      </c>
      <c r="AB295" s="779" t="s">
        <v>1706</v>
      </c>
      <c r="AC295" s="779" t="s">
        <v>1706</v>
      </c>
    </row>
    <row r="296" spans="1:29" s="161" customFormat="1" ht="21" x14ac:dyDescent="0.15">
      <c r="A296" s="337" t="s">
        <v>1156</v>
      </c>
      <c r="B296" s="506" t="s">
        <v>1303</v>
      </c>
      <c r="C296" s="349" t="s">
        <v>1233</v>
      </c>
      <c r="D296" s="780" t="s">
        <v>1234</v>
      </c>
      <c r="E296" s="783"/>
      <c r="F296" s="783"/>
      <c r="G296" s="781">
        <f>0</f>
        <v>0</v>
      </c>
      <c r="H296" s="781">
        <f>0</f>
        <v>0</v>
      </c>
      <c r="I296" s="781">
        <f t="shared" si="84"/>
        <v>0</v>
      </c>
      <c r="J296" s="781">
        <f t="shared" si="85"/>
        <v>0</v>
      </c>
      <c r="K296" s="778">
        <f t="shared" si="87"/>
        <v>0</v>
      </c>
      <c r="L296" s="778">
        <f t="shared" si="88"/>
        <v>0</v>
      </c>
      <c r="M296" s="781"/>
      <c r="N296" s="781">
        <f>0</f>
        <v>0</v>
      </c>
      <c r="O296" s="781"/>
      <c r="P296" s="781"/>
      <c r="Q296" s="781"/>
      <c r="R296" s="781">
        <f>0</f>
        <v>0</v>
      </c>
      <c r="S296" s="781">
        <f>0</f>
        <v>0</v>
      </c>
      <c r="T296" s="781">
        <f>0</f>
        <v>0</v>
      </c>
      <c r="U296" s="778">
        <f t="shared" si="86"/>
        <v>0</v>
      </c>
      <c r="V296" s="778">
        <f t="shared" si="86"/>
        <v>0</v>
      </c>
      <c r="W296" s="779" t="s">
        <v>1706</v>
      </c>
      <c r="X296" s="779" t="s">
        <v>1706</v>
      </c>
      <c r="Y296" s="779" t="s">
        <v>1706</v>
      </c>
      <c r="Z296" s="779" t="s">
        <v>1706</v>
      </c>
      <c r="AA296" s="779" t="s">
        <v>1706</v>
      </c>
      <c r="AB296" s="779" t="s">
        <v>1706</v>
      </c>
      <c r="AC296" s="779" t="s">
        <v>1706</v>
      </c>
    </row>
    <row r="297" spans="1:29" s="161" customFormat="1" x14ac:dyDescent="0.15">
      <c r="A297" s="337" t="s">
        <v>1157</v>
      </c>
      <c r="B297" s="506" t="s">
        <v>1304</v>
      </c>
      <c r="C297" s="349" t="s">
        <v>1235</v>
      </c>
      <c r="D297" s="780" t="s">
        <v>1236</v>
      </c>
      <c r="E297" s="783"/>
      <c r="F297" s="783"/>
      <c r="G297" s="781">
        <f>0</f>
        <v>0</v>
      </c>
      <c r="H297" s="781">
        <f>0</f>
        <v>0</v>
      </c>
      <c r="I297" s="781">
        <f t="shared" si="84"/>
        <v>0</v>
      </c>
      <c r="J297" s="781">
        <f t="shared" si="85"/>
        <v>0</v>
      </c>
      <c r="K297" s="778">
        <f t="shared" si="87"/>
        <v>0</v>
      </c>
      <c r="L297" s="778">
        <f t="shared" si="88"/>
        <v>0</v>
      </c>
      <c r="M297" s="781"/>
      <c r="N297" s="781">
        <f>0</f>
        <v>0</v>
      </c>
      <c r="O297" s="781"/>
      <c r="P297" s="781"/>
      <c r="Q297" s="781"/>
      <c r="R297" s="781">
        <f>0</f>
        <v>0</v>
      </c>
      <c r="S297" s="781">
        <f>0</f>
        <v>0</v>
      </c>
      <c r="T297" s="781">
        <f>0</f>
        <v>0</v>
      </c>
      <c r="U297" s="778">
        <f t="shared" si="86"/>
        <v>0</v>
      </c>
      <c r="V297" s="778">
        <f t="shared" si="86"/>
        <v>0</v>
      </c>
      <c r="W297" s="779" t="s">
        <v>1706</v>
      </c>
      <c r="X297" s="779" t="s">
        <v>1706</v>
      </c>
      <c r="Y297" s="779" t="s">
        <v>1706</v>
      </c>
      <c r="Z297" s="779" t="s">
        <v>1706</v>
      </c>
      <c r="AA297" s="779" t="s">
        <v>1706</v>
      </c>
      <c r="AB297" s="779" t="s">
        <v>1706</v>
      </c>
      <c r="AC297" s="779" t="s">
        <v>1706</v>
      </c>
    </row>
    <row r="298" spans="1:29" s="161" customFormat="1" ht="31.5" x14ac:dyDescent="0.15">
      <c r="A298" s="337" t="s">
        <v>1158</v>
      </c>
      <c r="B298" s="506" t="s">
        <v>1305</v>
      </c>
      <c r="C298" s="349" t="s">
        <v>1237</v>
      </c>
      <c r="D298" s="780" t="s">
        <v>1238</v>
      </c>
      <c r="E298" s="783"/>
      <c r="F298" s="783"/>
      <c r="G298" s="781">
        <f>0</f>
        <v>0</v>
      </c>
      <c r="H298" s="781">
        <f>0</f>
        <v>0</v>
      </c>
      <c r="I298" s="781">
        <f t="shared" si="84"/>
        <v>0</v>
      </c>
      <c r="J298" s="781">
        <f t="shared" si="85"/>
        <v>0</v>
      </c>
      <c r="K298" s="778">
        <f t="shared" si="87"/>
        <v>0</v>
      </c>
      <c r="L298" s="778">
        <f t="shared" si="88"/>
        <v>0</v>
      </c>
      <c r="M298" s="781"/>
      <c r="N298" s="781">
        <f>0</f>
        <v>0</v>
      </c>
      <c r="O298" s="781"/>
      <c r="P298" s="781"/>
      <c r="Q298" s="781"/>
      <c r="R298" s="781">
        <f>0</f>
        <v>0</v>
      </c>
      <c r="S298" s="781">
        <f>0</f>
        <v>0</v>
      </c>
      <c r="T298" s="781">
        <f>0</f>
        <v>0</v>
      </c>
      <c r="U298" s="778">
        <f t="shared" si="86"/>
        <v>0</v>
      </c>
      <c r="V298" s="778">
        <f t="shared" si="86"/>
        <v>0</v>
      </c>
      <c r="W298" s="779" t="s">
        <v>1706</v>
      </c>
      <c r="X298" s="779" t="s">
        <v>1706</v>
      </c>
      <c r="Y298" s="779" t="s">
        <v>1706</v>
      </c>
      <c r="Z298" s="779" t="s">
        <v>1706</v>
      </c>
      <c r="AA298" s="779" t="s">
        <v>1706</v>
      </c>
      <c r="AB298" s="779" t="s">
        <v>1706</v>
      </c>
      <c r="AC298" s="779" t="s">
        <v>1706</v>
      </c>
    </row>
    <row r="299" spans="1:29" s="161" customFormat="1" x14ac:dyDescent="0.15">
      <c r="A299" s="337" t="s">
        <v>1159</v>
      </c>
      <c r="B299" s="506" t="s">
        <v>1306</v>
      </c>
      <c r="C299" s="349" t="s">
        <v>1239</v>
      </c>
      <c r="D299" s="780" t="s">
        <v>1240</v>
      </c>
      <c r="E299" s="783"/>
      <c r="F299" s="783"/>
      <c r="G299" s="781">
        <f>0</f>
        <v>0</v>
      </c>
      <c r="H299" s="781">
        <f>0</f>
        <v>0</v>
      </c>
      <c r="I299" s="781">
        <f>0</f>
        <v>0</v>
      </c>
      <c r="J299" s="781">
        <f>0</f>
        <v>0</v>
      </c>
      <c r="K299" s="778">
        <f t="shared" si="87"/>
        <v>0</v>
      </c>
      <c r="L299" s="778">
        <f t="shared" si="88"/>
        <v>0</v>
      </c>
      <c r="M299" s="781">
        <f>0</f>
        <v>0</v>
      </c>
      <c r="N299" s="781">
        <f>0</f>
        <v>0</v>
      </c>
      <c r="O299" s="781">
        <f>0</f>
        <v>0</v>
      </c>
      <c r="P299" s="781">
        <f>0</f>
        <v>0</v>
      </c>
      <c r="Q299" s="781">
        <f>0</f>
        <v>0</v>
      </c>
      <c r="R299" s="781">
        <f>0</f>
        <v>0</v>
      </c>
      <c r="S299" s="781">
        <f>0</f>
        <v>0</v>
      </c>
      <c r="T299" s="781">
        <f>0</f>
        <v>0</v>
      </c>
      <c r="U299" s="778">
        <f t="shared" si="86"/>
        <v>0</v>
      </c>
      <c r="V299" s="778">
        <f t="shared" si="86"/>
        <v>0</v>
      </c>
      <c r="W299" s="779" t="s">
        <v>1706</v>
      </c>
      <c r="X299" s="779" t="s">
        <v>1706</v>
      </c>
      <c r="Y299" s="779" t="s">
        <v>1706</v>
      </c>
      <c r="Z299" s="779" t="s">
        <v>1706</v>
      </c>
      <c r="AA299" s="779" t="s">
        <v>1706</v>
      </c>
      <c r="AB299" s="779" t="s">
        <v>1706</v>
      </c>
      <c r="AC299" s="779" t="s">
        <v>1706</v>
      </c>
    </row>
    <row r="300" spans="1:29" s="161" customFormat="1" ht="42" x14ac:dyDescent="0.15">
      <c r="A300" s="337" t="s">
        <v>1160</v>
      </c>
      <c r="B300" s="506" t="s">
        <v>1307</v>
      </c>
      <c r="C300" s="349" t="s">
        <v>1241</v>
      </c>
      <c r="D300" s="780" t="s">
        <v>1242</v>
      </c>
      <c r="E300" s="783"/>
      <c r="F300" s="783"/>
      <c r="G300" s="781">
        <f>0</f>
        <v>0</v>
      </c>
      <c r="H300" s="781">
        <f>0</f>
        <v>0</v>
      </c>
      <c r="I300" s="781">
        <f t="shared" ref="I300:I318" si="89">M300</f>
        <v>0</v>
      </c>
      <c r="J300" s="781">
        <f t="shared" ref="J300:J319" si="90">Q300</f>
        <v>0</v>
      </c>
      <c r="K300" s="778">
        <f t="shared" si="87"/>
        <v>0</v>
      </c>
      <c r="L300" s="778">
        <f t="shared" si="88"/>
        <v>0</v>
      </c>
      <c r="M300" s="781"/>
      <c r="N300" s="781">
        <f>0</f>
        <v>0</v>
      </c>
      <c r="O300" s="781"/>
      <c r="P300" s="781"/>
      <c r="Q300" s="781"/>
      <c r="R300" s="781">
        <f>0</f>
        <v>0</v>
      </c>
      <c r="S300" s="781">
        <f>0</f>
        <v>0</v>
      </c>
      <c r="T300" s="781">
        <f>0</f>
        <v>0</v>
      </c>
      <c r="U300" s="778">
        <f t="shared" si="86"/>
        <v>0</v>
      </c>
      <c r="V300" s="778">
        <f t="shared" si="86"/>
        <v>0</v>
      </c>
      <c r="W300" s="779" t="s">
        <v>1706</v>
      </c>
      <c r="X300" s="779" t="s">
        <v>1706</v>
      </c>
      <c r="Y300" s="779" t="s">
        <v>1706</v>
      </c>
      <c r="Z300" s="779" t="s">
        <v>1706</v>
      </c>
      <c r="AA300" s="779" t="s">
        <v>1706</v>
      </c>
      <c r="AB300" s="779" t="s">
        <v>1706</v>
      </c>
      <c r="AC300" s="779" t="s">
        <v>1706</v>
      </c>
    </row>
    <row r="301" spans="1:29" s="161" customFormat="1" x14ac:dyDescent="0.15">
      <c r="A301" s="337" t="s">
        <v>1161</v>
      </c>
      <c r="B301" s="506" t="s">
        <v>1308</v>
      </c>
      <c r="C301" s="349" t="s">
        <v>1243</v>
      </c>
      <c r="D301" s="780" t="s">
        <v>1244</v>
      </c>
      <c r="E301" s="783"/>
      <c r="F301" s="783"/>
      <c r="G301" s="781">
        <f>0</f>
        <v>0</v>
      </c>
      <c r="H301" s="781">
        <f>0</f>
        <v>0</v>
      </c>
      <c r="I301" s="781">
        <f t="shared" si="89"/>
        <v>0</v>
      </c>
      <c r="J301" s="781">
        <f t="shared" si="90"/>
        <v>0</v>
      </c>
      <c r="K301" s="778">
        <f t="shared" si="87"/>
        <v>0</v>
      </c>
      <c r="L301" s="778">
        <f t="shared" si="88"/>
        <v>0</v>
      </c>
      <c r="M301" s="781"/>
      <c r="N301" s="781">
        <f>0</f>
        <v>0</v>
      </c>
      <c r="O301" s="781"/>
      <c r="P301" s="781"/>
      <c r="Q301" s="781"/>
      <c r="R301" s="781">
        <f>0</f>
        <v>0</v>
      </c>
      <c r="S301" s="781">
        <f>0</f>
        <v>0</v>
      </c>
      <c r="T301" s="781">
        <f>0</f>
        <v>0</v>
      </c>
      <c r="U301" s="778">
        <f t="shared" si="86"/>
        <v>0</v>
      </c>
      <c r="V301" s="778">
        <f t="shared" si="86"/>
        <v>0</v>
      </c>
      <c r="W301" s="779" t="s">
        <v>1706</v>
      </c>
      <c r="X301" s="779" t="s">
        <v>1706</v>
      </c>
      <c r="Y301" s="779" t="s">
        <v>1706</v>
      </c>
      <c r="Z301" s="779" t="s">
        <v>1706</v>
      </c>
      <c r="AA301" s="779" t="s">
        <v>1706</v>
      </c>
      <c r="AB301" s="779" t="s">
        <v>1706</v>
      </c>
      <c r="AC301" s="779" t="s">
        <v>1706</v>
      </c>
    </row>
    <row r="302" spans="1:29" s="161" customFormat="1" x14ac:dyDescent="0.15">
      <c r="A302" s="337" t="s">
        <v>1162</v>
      </c>
      <c r="B302" s="506" t="s">
        <v>1309</v>
      </c>
      <c r="C302" s="349" t="s">
        <v>1245</v>
      </c>
      <c r="D302" s="780" t="s">
        <v>1246</v>
      </c>
      <c r="E302" s="783"/>
      <c r="F302" s="783"/>
      <c r="G302" s="781">
        <f>0</f>
        <v>0</v>
      </c>
      <c r="H302" s="781">
        <f>0</f>
        <v>0</v>
      </c>
      <c r="I302" s="781">
        <f t="shared" si="89"/>
        <v>0</v>
      </c>
      <c r="J302" s="781">
        <f t="shared" si="90"/>
        <v>0</v>
      </c>
      <c r="K302" s="778">
        <f t="shared" si="87"/>
        <v>0</v>
      </c>
      <c r="L302" s="778">
        <f t="shared" si="88"/>
        <v>0</v>
      </c>
      <c r="M302" s="781"/>
      <c r="N302" s="781">
        <f>0</f>
        <v>0</v>
      </c>
      <c r="O302" s="781"/>
      <c r="P302" s="781"/>
      <c r="Q302" s="781"/>
      <c r="R302" s="781">
        <f>0</f>
        <v>0</v>
      </c>
      <c r="S302" s="781">
        <f>0</f>
        <v>0</v>
      </c>
      <c r="T302" s="781">
        <f>0</f>
        <v>0</v>
      </c>
      <c r="U302" s="778">
        <f t="shared" si="86"/>
        <v>0</v>
      </c>
      <c r="V302" s="778">
        <f t="shared" si="86"/>
        <v>0</v>
      </c>
      <c r="W302" s="779" t="s">
        <v>1706</v>
      </c>
      <c r="X302" s="779" t="s">
        <v>1706</v>
      </c>
      <c r="Y302" s="779" t="s">
        <v>1706</v>
      </c>
      <c r="Z302" s="779" t="s">
        <v>1706</v>
      </c>
      <c r="AA302" s="779" t="s">
        <v>1706</v>
      </c>
      <c r="AB302" s="779" t="s">
        <v>1706</v>
      </c>
      <c r="AC302" s="779" t="s">
        <v>1706</v>
      </c>
    </row>
    <row r="303" spans="1:29" s="161" customFormat="1" x14ac:dyDescent="0.15">
      <c r="A303" s="337" t="s">
        <v>1163</v>
      </c>
      <c r="B303" s="506" t="s">
        <v>1310</v>
      </c>
      <c r="C303" s="349" t="s">
        <v>1247</v>
      </c>
      <c r="D303" s="780" t="s">
        <v>1248</v>
      </c>
      <c r="E303" s="783"/>
      <c r="F303" s="783"/>
      <c r="G303" s="781">
        <f>0</f>
        <v>0</v>
      </c>
      <c r="H303" s="781">
        <f>0</f>
        <v>0</v>
      </c>
      <c r="I303" s="781">
        <f t="shared" si="89"/>
        <v>0</v>
      </c>
      <c r="J303" s="781">
        <f t="shared" si="90"/>
        <v>0</v>
      </c>
      <c r="K303" s="778">
        <f t="shared" si="87"/>
        <v>0</v>
      </c>
      <c r="L303" s="778">
        <f t="shared" si="88"/>
        <v>0</v>
      </c>
      <c r="M303" s="781"/>
      <c r="N303" s="781">
        <f>0</f>
        <v>0</v>
      </c>
      <c r="O303" s="781"/>
      <c r="P303" s="781"/>
      <c r="Q303" s="781"/>
      <c r="R303" s="781">
        <f>0</f>
        <v>0</v>
      </c>
      <c r="S303" s="781">
        <f>0</f>
        <v>0</v>
      </c>
      <c r="T303" s="781">
        <f>0</f>
        <v>0</v>
      </c>
      <c r="U303" s="778">
        <f t="shared" si="86"/>
        <v>0</v>
      </c>
      <c r="V303" s="778">
        <f t="shared" si="86"/>
        <v>0</v>
      </c>
      <c r="W303" s="779" t="s">
        <v>1706</v>
      </c>
      <c r="X303" s="779" t="s">
        <v>1706</v>
      </c>
      <c r="Y303" s="779" t="s">
        <v>1706</v>
      </c>
      <c r="Z303" s="779" t="s">
        <v>1706</v>
      </c>
      <c r="AA303" s="779" t="s">
        <v>1706</v>
      </c>
      <c r="AB303" s="779" t="s">
        <v>1706</v>
      </c>
      <c r="AC303" s="779" t="s">
        <v>1706</v>
      </c>
    </row>
    <row r="304" spans="1:29" s="161" customFormat="1" x14ac:dyDescent="0.15">
      <c r="A304" s="337" t="s">
        <v>1164</v>
      </c>
      <c r="B304" s="506" t="s">
        <v>1311</v>
      </c>
      <c r="C304" s="349" t="s">
        <v>1249</v>
      </c>
      <c r="D304" s="780" t="s">
        <v>1250</v>
      </c>
      <c r="E304" s="783"/>
      <c r="F304" s="783"/>
      <c r="G304" s="781">
        <f>0</f>
        <v>0</v>
      </c>
      <c r="H304" s="781">
        <f>0</f>
        <v>0</v>
      </c>
      <c r="I304" s="781">
        <f t="shared" si="89"/>
        <v>0</v>
      </c>
      <c r="J304" s="781">
        <f t="shared" si="90"/>
        <v>0</v>
      </c>
      <c r="K304" s="778">
        <f t="shared" si="87"/>
        <v>0</v>
      </c>
      <c r="L304" s="778">
        <f t="shared" si="88"/>
        <v>0</v>
      </c>
      <c r="M304" s="781"/>
      <c r="N304" s="781">
        <f>0</f>
        <v>0</v>
      </c>
      <c r="O304" s="781"/>
      <c r="P304" s="781"/>
      <c r="Q304" s="781"/>
      <c r="R304" s="781">
        <f>0</f>
        <v>0</v>
      </c>
      <c r="S304" s="781">
        <f>0</f>
        <v>0</v>
      </c>
      <c r="T304" s="781">
        <f>0</f>
        <v>0</v>
      </c>
      <c r="U304" s="778">
        <f t="shared" si="86"/>
        <v>0</v>
      </c>
      <c r="V304" s="778">
        <f t="shared" si="86"/>
        <v>0</v>
      </c>
      <c r="W304" s="779" t="s">
        <v>1706</v>
      </c>
      <c r="X304" s="779" t="s">
        <v>1706</v>
      </c>
      <c r="Y304" s="779" t="s">
        <v>1706</v>
      </c>
      <c r="Z304" s="779" t="s">
        <v>1706</v>
      </c>
      <c r="AA304" s="779" t="s">
        <v>1706</v>
      </c>
      <c r="AB304" s="779" t="s">
        <v>1706</v>
      </c>
      <c r="AC304" s="779" t="s">
        <v>1706</v>
      </c>
    </row>
    <row r="305" spans="1:29" s="161" customFormat="1" ht="21" x14ac:dyDescent="0.15">
      <c r="A305" s="337" t="s">
        <v>1165</v>
      </c>
      <c r="B305" s="506" t="s">
        <v>1312</v>
      </c>
      <c r="C305" s="349" t="s">
        <v>1251</v>
      </c>
      <c r="D305" s="780" t="s">
        <v>1252</v>
      </c>
      <c r="E305" s="783"/>
      <c r="F305" s="783"/>
      <c r="G305" s="781">
        <f>0</f>
        <v>0</v>
      </c>
      <c r="H305" s="781">
        <f>0</f>
        <v>0</v>
      </c>
      <c r="I305" s="781">
        <f t="shared" si="89"/>
        <v>0</v>
      </c>
      <c r="J305" s="781">
        <f t="shared" si="90"/>
        <v>0</v>
      </c>
      <c r="K305" s="778">
        <f t="shared" si="87"/>
        <v>0</v>
      </c>
      <c r="L305" s="778">
        <f t="shared" si="88"/>
        <v>0</v>
      </c>
      <c r="M305" s="781"/>
      <c r="N305" s="781">
        <f>0</f>
        <v>0</v>
      </c>
      <c r="O305" s="781"/>
      <c r="P305" s="781"/>
      <c r="Q305" s="781"/>
      <c r="R305" s="781">
        <f>0</f>
        <v>0</v>
      </c>
      <c r="S305" s="781">
        <f>0</f>
        <v>0</v>
      </c>
      <c r="T305" s="781">
        <f>0</f>
        <v>0</v>
      </c>
      <c r="U305" s="778">
        <f t="shared" si="86"/>
        <v>0</v>
      </c>
      <c r="V305" s="778">
        <f t="shared" si="86"/>
        <v>0</v>
      </c>
      <c r="W305" s="779" t="s">
        <v>1706</v>
      </c>
      <c r="X305" s="779" t="s">
        <v>1706</v>
      </c>
      <c r="Y305" s="779" t="s">
        <v>1706</v>
      </c>
      <c r="Z305" s="779" t="s">
        <v>1706</v>
      </c>
      <c r="AA305" s="779" t="s">
        <v>1706</v>
      </c>
      <c r="AB305" s="779" t="s">
        <v>1706</v>
      </c>
      <c r="AC305" s="779" t="s">
        <v>1706</v>
      </c>
    </row>
    <row r="306" spans="1:29" s="161" customFormat="1" ht="31.5" x14ac:dyDescent="0.15">
      <c r="A306" s="337" t="s">
        <v>1166</v>
      </c>
      <c r="B306" s="506" t="s">
        <v>1313</v>
      </c>
      <c r="C306" s="349" t="s">
        <v>1253</v>
      </c>
      <c r="D306" s="780" t="s">
        <v>1254</v>
      </c>
      <c r="E306" s="783"/>
      <c r="F306" s="783"/>
      <c r="G306" s="781">
        <f>0</f>
        <v>0</v>
      </c>
      <c r="H306" s="781">
        <f>0</f>
        <v>0</v>
      </c>
      <c r="I306" s="781">
        <f t="shared" si="89"/>
        <v>0</v>
      </c>
      <c r="J306" s="781">
        <f t="shared" si="90"/>
        <v>0</v>
      </c>
      <c r="K306" s="778">
        <f t="shared" si="87"/>
        <v>0</v>
      </c>
      <c r="L306" s="778">
        <f t="shared" si="88"/>
        <v>0</v>
      </c>
      <c r="M306" s="781"/>
      <c r="N306" s="781">
        <f>0</f>
        <v>0</v>
      </c>
      <c r="O306" s="781"/>
      <c r="P306" s="781"/>
      <c r="Q306" s="781"/>
      <c r="R306" s="781">
        <f>0</f>
        <v>0</v>
      </c>
      <c r="S306" s="781">
        <f>0</f>
        <v>0</v>
      </c>
      <c r="T306" s="781">
        <f>0</f>
        <v>0</v>
      </c>
      <c r="U306" s="778">
        <f t="shared" si="86"/>
        <v>0</v>
      </c>
      <c r="V306" s="778">
        <f t="shared" si="86"/>
        <v>0</v>
      </c>
      <c r="W306" s="779" t="s">
        <v>1706</v>
      </c>
      <c r="X306" s="779" t="s">
        <v>1706</v>
      </c>
      <c r="Y306" s="779" t="s">
        <v>1706</v>
      </c>
      <c r="Z306" s="779" t="s">
        <v>1706</v>
      </c>
      <c r="AA306" s="779" t="s">
        <v>1706</v>
      </c>
      <c r="AB306" s="779" t="s">
        <v>1706</v>
      </c>
      <c r="AC306" s="779" t="s">
        <v>1706</v>
      </c>
    </row>
    <row r="307" spans="1:29" s="161" customFormat="1" x14ac:dyDescent="0.15">
      <c r="A307" s="337" t="s">
        <v>1167</v>
      </c>
      <c r="B307" s="506" t="s">
        <v>1314</v>
      </c>
      <c r="C307" s="349" t="s">
        <v>1255</v>
      </c>
      <c r="D307" s="780" t="s">
        <v>1256</v>
      </c>
      <c r="E307" s="783"/>
      <c r="F307" s="783"/>
      <c r="G307" s="781">
        <f>0</f>
        <v>0</v>
      </c>
      <c r="H307" s="781">
        <f>0</f>
        <v>0</v>
      </c>
      <c r="I307" s="781">
        <f t="shared" si="89"/>
        <v>0</v>
      </c>
      <c r="J307" s="781">
        <f t="shared" si="90"/>
        <v>0</v>
      </c>
      <c r="K307" s="778">
        <f t="shared" si="87"/>
        <v>0</v>
      </c>
      <c r="L307" s="778">
        <f t="shared" si="88"/>
        <v>0</v>
      </c>
      <c r="M307" s="781"/>
      <c r="N307" s="781">
        <f>0</f>
        <v>0</v>
      </c>
      <c r="O307" s="781"/>
      <c r="P307" s="781"/>
      <c r="Q307" s="781"/>
      <c r="R307" s="781">
        <f>0</f>
        <v>0</v>
      </c>
      <c r="S307" s="781">
        <f>0</f>
        <v>0</v>
      </c>
      <c r="T307" s="781">
        <f>0</f>
        <v>0</v>
      </c>
      <c r="U307" s="778">
        <f t="shared" si="86"/>
        <v>0</v>
      </c>
      <c r="V307" s="778">
        <f t="shared" si="86"/>
        <v>0</v>
      </c>
      <c r="W307" s="779" t="s">
        <v>1706</v>
      </c>
      <c r="X307" s="779" t="s">
        <v>1706</v>
      </c>
      <c r="Y307" s="779" t="s">
        <v>1706</v>
      </c>
      <c r="Z307" s="779" t="s">
        <v>1706</v>
      </c>
      <c r="AA307" s="779" t="s">
        <v>1706</v>
      </c>
      <c r="AB307" s="779" t="s">
        <v>1706</v>
      </c>
      <c r="AC307" s="779" t="s">
        <v>1706</v>
      </c>
    </row>
    <row r="308" spans="1:29" s="161" customFormat="1" ht="42" x14ac:dyDescent="0.15">
      <c r="A308" s="337" t="s">
        <v>1168</v>
      </c>
      <c r="B308" s="506" t="s">
        <v>1315</v>
      </c>
      <c r="C308" s="349" t="s">
        <v>1257</v>
      </c>
      <c r="D308" s="780" t="s">
        <v>1258</v>
      </c>
      <c r="E308" s="783"/>
      <c r="F308" s="783"/>
      <c r="G308" s="781">
        <f>0</f>
        <v>0</v>
      </c>
      <c r="H308" s="781">
        <f>0</f>
        <v>0</v>
      </c>
      <c r="I308" s="781">
        <f t="shared" si="89"/>
        <v>0</v>
      </c>
      <c r="J308" s="781">
        <f t="shared" si="90"/>
        <v>0</v>
      </c>
      <c r="K308" s="778">
        <f t="shared" si="87"/>
        <v>0</v>
      </c>
      <c r="L308" s="778">
        <f t="shared" si="88"/>
        <v>0</v>
      </c>
      <c r="M308" s="781"/>
      <c r="N308" s="781">
        <f>0</f>
        <v>0</v>
      </c>
      <c r="O308" s="781"/>
      <c r="P308" s="781"/>
      <c r="Q308" s="781"/>
      <c r="R308" s="781">
        <f>0</f>
        <v>0</v>
      </c>
      <c r="S308" s="781">
        <f>0</f>
        <v>0</v>
      </c>
      <c r="T308" s="781">
        <f>0</f>
        <v>0</v>
      </c>
      <c r="U308" s="778">
        <f t="shared" si="86"/>
        <v>0</v>
      </c>
      <c r="V308" s="778">
        <f t="shared" si="86"/>
        <v>0</v>
      </c>
      <c r="W308" s="779" t="s">
        <v>1706</v>
      </c>
      <c r="X308" s="779" t="s">
        <v>1706</v>
      </c>
      <c r="Y308" s="779" t="s">
        <v>1706</v>
      </c>
      <c r="Z308" s="779" t="s">
        <v>1706</v>
      </c>
      <c r="AA308" s="779" t="s">
        <v>1706</v>
      </c>
      <c r="AB308" s="779" t="s">
        <v>1706</v>
      </c>
      <c r="AC308" s="779" t="s">
        <v>1706</v>
      </c>
    </row>
    <row r="309" spans="1:29" s="161" customFormat="1" ht="21" x14ac:dyDescent="0.15">
      <c r="A309" s="337" t="s">
        <v>1169</v>
      </c>
      <c r="B309" s="506" t="s">
        <v>1316</v>
      </c>
      <c r="C309" s="349" t="s">
        <v>1259</v>
      </c>
      <c r="D309" s="780" t="s">
        <v>1260</v>
      </c>
      <c r="E309" s="783"/>
      <c r="F309" s="783"/>
      <c r="G309" s="781">
        <f>0</f>
        <v>0</v>
      </c>
      <c r="H309" s="781">
        <f>0</f>
        <v>0</v>
      </c>
      <c r="I309" s="781">
        <f t="shared" si="89"/>
        <v>0</v>
      </c>
      <c r="J309" s="781">
        <f t="shared" si="90"/>
        <v>0</v>
      </c>
      <c r="K309" s="778">
        <f t="shared" si="87"/>
        <v>0</v>
      </c>
      <c r="L309" s="778">
        <f t="shared" si="88"/>
        <v>0</v>
      </c>
      <c r="M309" s="781"/>
      <c r="N309" s="781">
        <f>0</f>
        <v>0</v>
      </c>
      <c r="O309" s="781"/>
      <c r="P309" s="781"/>
      <c r="Q309" s="781"/>
      <c r="R309" s="781">
        <f>0</f>
        <v>0</v>
      </c>
      <c r="S309" s="781">
        <f>0</f>
        <v>0</v>
      </c>
      <c r="T309" s="781">
        <f>0</f>
        <v>0</v>
      </c>
      <c r="U309" s="778">
        <f t="shared" si="86"/>
        <v>0</v>
      </c>
      <c r="V309" s="778">
        <f t="shared" si="86"/>
        <v>0</v>
      </c>
      <c r="W309" s="779" t="s">
        <v>1706</v>
      </c>
      <c r="X309" s="779" t="s">
        <v>1706</v>
      </c>
      <c r="Y309" s="779" t="s">
        <v>1706</v>
      </c>
      <c r="Z309" s="779" t="s">
        <v>1706</v>
      </c>
      <c r="AA309" s="779" t="s">
        <v>1706</v>
      </c>
      <c r="AB309" s="779" t="s">
        <v>1706</v>
      </c>
      <c r="AC309" s="779" t="s">
        <v>1706</v>
      </c>
    </row>
    <row r="310" spans="1:29" s="161" customFormat="1" ht="21" x14ac:dyDescent="0.15">
      <c r="A310" s="337" t="s">
        <v>1170</v>
      </c>
      <c r="B310" s="506" t="s">
        <v>1317</v>
      </c>
      <c r="C310" s="349" t="s">
        <v>1261</v>
      </c>
      <c r="D310" s="780" t="s">
        <v>1262</v>
      </c>
      <c r="E310" s="783"/>
      <c r="F310" s="783"/>
      <c r="G310" s="781">
        <f>0</f>
        <v>0</v>
      </c>
      <c r="H310" s="781">
        <f>0</f>
        <v>0</v>
      </c>
      <c r="I310" s="781">
        <f t="shared" si="89"/>
        <v>0</v>
      </c>
      <c r="J310" s="781">
        <f t="shared" si="90"/>
        <v>0</v>
      </c>
      <c r="K310" s="778">
        <f t="shared" si="87"/>
        <v>0</v>
      </c>
      <c r="L310" s="778">
        <f t="shared" si="88"/>
        <v>0</v>
      </c>
      <c r="M310" s="781"/>
      <c r="N310" s="781">
        <f>0</f>
        <v>0</v>
      </c>
      <c r="O310" s="781"/>
      <c r="P310" s="781"/>
      <c r="Q310" s="781"/>
      <c r="R310" s="781">
        <f>0</f>
        <v>0</v>
      </c>
      <c r="S310" s="781">
        <f>0</f>
        <v>0</v>
      </c>
      <c r="T310" s="781">
        <f>0</f>
        <v>0</v>
      </c>
      <c r="U310" s="778">
        <f t="shared" si="86"/>
        <v>0</v>
      </c>
      <c r="V310" s="778">
        <f t="shared" si="86"/>
        <v>0</v>
      </c>
      <c r="W310" s="779" t="s">
        <v>1706</v>
      </c>
      <c r="X310" s="779" t="s">
        <v>1706</v>
      </c>
      <c r="Y310" s="779" t="s">
        <v>1706</v>
      </c>
      <c r="Z310" s="779" t="s">
        <v>1706</v>
      </c>
      <c r="AA310" s="779" t="s">
        <v>1706</v>
      </c>
      <c r="AB310" s="779" t="s">
        <v>1706</v>
      </c>
      <c r="AC310" s="779" t="s">
        <v>1706</v>
      </c>
    </row>
    <row r="311" spans="1:29" s="161" customFormat="1" ht="31.5" x14ac:dyDescent="0.15">
      <c r="A311" s="337" t="s">
        <v>1171</v>
      </c>
      <c r="B311" s="506" t="s">
        <v>1318</v>
      </c>
      <c r="C311" s="349" t="s">
        <v>1263</v>
      </c>
      <c r="D311" s="780" t="s">
        <v>1264</v>
      </c>
      <c r="E311" s="783"/>
      <c r="F311" s="783"/>
      <c r="G311" s="781">
        <f>0</f>
        <v>0</v>
      </c>
      <c r="H311" s="781">
        <f>0</f>
        <v>0</v>
      </c>
      <c r="I311" s="781">
        <f t="shared" si="89"/>
        <v>0</v>
      </c>
      <c r="J311" s="781">
        <f t="shared" si="90"/>
        <v>0</v>
      </c>
      <c r="K311" s="778">
        <f t="shared" si="87"/>
        <v>0</v>
      </c>
      <c r="L311" s="778">
        <f t="shared" si="88"/>
        <v>0</v>
      </c>
      <c r="M311" s="781"/>
      <c r="N311" s="781">
        <f>0</f>
        <v>0</v>
      </c>
      <c r="O311" s="781"/>
      <c r="P311" s="781"/>
      <c r="Q311" s="781"/>
      <c r="R311" s="781">
        <f>0</f>
        <v>0</v>
      </c>
      <c r="S311" s="781">
        <f>0</f>
        <v>0</v>
      </c>
      <c r="T311" s="781">
        <f>0</f>
        <v>0</v>
      </c>
      <c r="U311" s="778">
        <f t="shared" si="86"/>
        <v>0</v>
      </c>
      <c r="V311" s="778">
        <f t="shared" si="86"/>
        <v>0</v>
      </c>
      <c r="W311" s="779" t="s">
        <v>1706</v>
      </c>
      <c r="X311" s="779" t="s">
        <v>1706</v>
      </c>
      <c r="Y311" s="779" t="s">
        <v>1706</v>
      </c>
      <c r="Z311" s="779" t="s">
        <v>1706</v>
      </c>
      <c r="AA311" s="779" t="s">
        <v>1706</v>
      </c>
      <c r="AB311" s="779" t="s">
        <v>1706</v>
      </c>
      <c r="AC311" s="779" t="s">
        <v>1706</v>
      </c>
    </row>
    <row r="312" spans="1:29" s="161" customFormat="1" ht="52.5" x14ac:dyDescent="0.15">
      <c r="A312" s="337" t="s">
        <v>1172</v>
      </c>
      <c r="B312" s="506" t="s">
        <v>1319</v>
      </c>
      <c r="C312" s="349" t="s">
        <v>1265</v>
      </c>
      <c r="D312" s="780" t="s">
        <v>1266</v>
      </c>
      <c r="E312" s="783"/>
      <c r="F312" s="783"/>
      <c r="G312" s="781">
        <f>0</f>
        <v>0</v>
      </c>
      <c r="H312" s="781">
        <f>0</f>
        <v>0</v>
      </c>
      <c r="I312" s="781">
        <f t="shared" si="89"/>
        <v>0</v>
      </c>
      <c r="J312" s="781">
        <f t="shared" si="90"/>
        <v>0</v>
      </c>
      <c r="K312" s="778">
        <f t="shared" si="87"/>
        <v>0</v>
      </c>
      <c r="L312" s="778">
        <f t="shared" si="88"/>
        <v>0</v>
      </c>
      <c r="M312" s="781"/>
      <c r="N312" s="781">
        <f>0</f>
        <v>0</v>
      </c>
      <c r="O312" s="781"/>
      <c r="P312" s="781"/>
      <c r="Q312" s="781"/>
      <c r="R312" s="781">
        <f>0</f>
        <v>0</v>
      </c>
      <c r="S312" s="781">
        <f>0</f>
        <v>0</v>
      </c>
      <c r="T312" s="781">
        <f>0</f>
        <v>0</v>
      </c>
      <c r="U312" s="778">
        <f t="shared" si="86"/>
        <v>0</v>
      </c>
      <c r="V312" s="778">
        <f t="shared" si="86"/>
        <v>0</v>
      </c>
      <c r="W312" s="779" t="s">
        <v>1706</v>
      </c>
      <c r="X312" s="779" t="s">
        <v>1706</v>
      </c>
      <c r="Y312" s="779" t="s">
        <v>1706</v>
      </c>
      <c r="Z312" s="779" t="s">
        <v>1706</v>
      </c>
      <c r="AA312" s="779" t="s">
        <v>1706</v>
      </c>
      <c r="AB312" s="779" t="s">
        <v>1706</v>
      </c>
      <c r="AC312" s="779" t="s">
        <v>1706</v>
      </c>
    </row>
    <row r="313" spans="1:29" s="161" customFormat="1" ht="21" x14ac:dyDescent="0.15">
      <c r="A313" s="337" t="s">
        <v>1173</v>
      </c>
      <c r="B313" s="506" t="s">
        <v>1320</v>
      </c>
      <c r="C313" s="349" t="s">
        <v>1267</v>
      </c>
      <c r="D313" s="780" t="s">
        <v>1268</v>
      </c>
      <c r="E313" s="783"/>
      <c r="F313" s="783"/>
      <c r="G313" s="781">
        <f>0</f>
        <v>0</v>
      </c>
      <c r="H313" s="781">
        <f>0</f>
        <v>0</v>
      </c>
      <c r="I313" s="781">
        <f t="shared" si="89"/>
        <v>0</v>
      </c>
      <c r="J313" s="781">
        <f t="shared" si="90"/>
        <v>0</v>
      </c>
      <c r="K313" s="778">
        <f t="shared" si="87"/>
        <v>0</v>
      </c>
      <c r="L313" s="778">
        <f t="shared" si="88"/>
        <v>0</v>
      </c>
      <c r="M313" s="781"/>
      <c r="N313" s="781">
        <f>0</f>
        <v>0</v>
      </c>
      <c r="O313" s="781"/>
      <c r="P313" s="781"/>
      <c r="Q313" s="781"/>
      <c r="R313" s="781">
        <f>0</f>
        <v>0</v>
      </c>
      <c r="S313" s="781">
        <f>0</f>
        <v>0</v>
      </c>
      <c r="T313" s="781">
        <f>0</f>
        <v>0</v>
      </c>
      <c r="U313" s="778">
        <f t="shared" si="86"/>
        <v>0</v>
      </c>
      <c r="V313" s="778">
        <f t="shared" si="86"/>
        <v>0</v>
      </c>
      <c r="W313" s="779" t="s">
        <v>1706</v>
      </c>
      <c r="X313" s="779" t="s">
        <v>1706</v>
      </c>
      <c r="Y313" s="779" t="s">
        <v>1706</v>
      </c>
      <c r="Z313" s="779" t="s">
        <v>1706</v>
      </c>
      <c r="AA313" s="779" t="s">
        <v>1706</v>
      </c>
      <c r="AB313" s="779" t="s">
        <v>1706</v>
      </c>
      <c r="AC313" s="779" t="s">
        <v>1706</v>
      </c>
    </row>
    <row r="314" spans="1:29" s="161" customFormat="1" ht="31.5" x14ac:dyDescent="0.15">
      <c r="A314" s="337" t="s">
        <v>1174</v>
      </c>
      <c r="B314" s="506" t="s">
        <v>1321</v>
      </c>
      <c r="C314" s="349" t="s">
        <v>1269</v>
      </c>
      <c r="D314" s="780" t="s">
        <v>1270</v>
      </c>
      <c r="E314" s="783"/>
      <c r="F314" s="783"/>
      <c r="G314" s="781">
        <f>0</f>
        <v>0</v>
      </c>
      <c r="H314" s="781">
        <f>0</f>
        <v>0</v>
      </c>
      <c r="I314" s="781">
        <f t="shared" si="89"/>
        <v>0</v>
      </c>
      <c r="J314" s="781">
        <f t="shared" si="90"/>
        <v>0</v>
      </c>
      <c r="K314" s="778">
        <f t="shared" si="87"/>
        <v>0</v>
      </c>
      <c r="L314" s="778">
        <f t="shared" si="88"/>
        <v>0</v>
      </c>
      <c r="M314" s="781"/>
      <c r="N314" s="781">
        <f>0</f>
        <v>0</v>
      </c>
      <c r="O314" s="781"/>
      <c r="P314" s="781"/>
      <c r="Q314" s="781"/>
      <c r="R314" s="781">
        <f>0</f>
        <v>0</v>
      </c>
      <c r="S314" s="781">
        <f>0</f>
        <v>0</v>
      </c>
      <c r="T314" s="781">
        <f>0</f>
        <v>0</v>
      </c>
      <c r="U314" s="778">
        <f t="shared" si="86"/>
        <v>0</v>
      </c>
      <c r="V314" s="778">
        <f t="shared" si="86"/>
        <v>0</v>
      </c>
      <c r="W314" s="779" t="s">
        <v>1706</v>
      </c>
      <c r="X314" s="779" t="s">
        <v>1706</v>
      </c>
      <c r="Y314" s="779" t="s">
        <v>1706</v>
      </c>
      <c r="Z314" s="779" t="s">
        <v>1706</v>
      </c>
      <c r="AA314" s="779" t="s">
        <v>1706</v>
      </c>
      <c r="AB314" s="779" t="s">
        <v>1706</v>
      </c>
      <c r="AC314" s="779" t="s">
        <v>1706</v>
      </c>
    </row>
    <row r="315" spans="1:29" s="161" customFormat="1" ht="31.5" x14ac:dyDescent="0.15">
      <c r="A315" s="337" t="s">
        <v>1175</v>
      </c>
      <c r="B315" s="506" t="s">
        <v>1322</v>
      </c>
      <c r="C315" s="349" t="s">
        <v>1271</v>
      </c>
      <c r="D315" s="780" t="s">
        <v>1272</v>
      </c>
      <c r="E315" s="783"/>
      <c r="F315" s="783"/>
      <c r="G315" s="781">
        <f>0</f>
        <v>0</v>
      </c>
      <c r="H315" s="781">
        <f>0</f>
        <v>0</v>
      </c>
      <c r="I315" s="781">
        <f t="shared" si="89"/>
        <v>0</v>
      </c>
      <c r="J315" s="781">
        <f t="shared" si="90"/>
        <v>0</v>
      </c>
      <c r="K315" s="778">
        <f t="shared" si="87"/>
        <v>0</v>
      </c>
      <c r="L315" s="778">
        <f t="shared" si="88"/>
        <v>0</v>
      </c>
      <c r="M315" s="781"/>
      <c r="N315" s="781">
        <f>0</f>
        <v>0</v>
      </c>
      <c r="O315" s="781"/>
      <c r="P315" s="781"/>
      <c r="Q315" s="781"/>
      <c r="R315" s="781">
        <f>0</f>
        <v>0</v>
      </c>
      <c r="S315" s="781">
        <f>0</f>
        <v>0</v>
      </c>
      <c r="T315" s="781">
        <f>0</f>
        <v>0</v>
      </c>
      <c r="U315" s="778">
        <f t="shared" si="86"/>
        <v>0</v>
      </c>
      <c r="V315" s="778">
        <f t="shared" si="86"/>
        <v>0</v>
      </c>
      <c r="W315" s="779" t="s">
        <v>1706</v>
      </c>
      <c r="X315" s="779" t="s">
        <v>1706</v>
      </c>
      <c r="Y315" s="779" t="s">
        <v>1706</v>
      </c>
      <c r="Z315" s="779" t="s">
        <v>1706</v>
      </c>
      <c r="AA315" s="779" t="s">
        <v>1706</v>
      </c>
      <c r="AB315" s="779" t="s">
        <v>1706</v>
      </c>
      <c r="AC315" s="779" t="s">
        <v>1706</v>
      </c>
    </row>
    <row r="316" spans="1:29" s="161" customFormat="1" x14ac:dyDescent="0.15">
      <c r="A316" s="337" t="s">
        <v>1176</v>
      </c>
      <c r="B316" s="506" t="s">
        <v>1323</v>
      </c>
      <c r="C316" s="349" t="s">
        <v>1273</v>
      </c>
      <c r="D316" s="780" t="s">
        <v>1274</v>
      </c>
      <c r="E316" s="783"/>
      <c r="F316" s="783"/>
      <c r="G316" s="781">
        <f>0</f>
        <v>0</v>
      </c>
      <c r="H316" s="781">
        <f>0</f>
        <v>0</v>
      </c>
      <c r="I316" s="781">
        <f t="shared" si="89"/>
        <v>0</v>
      </c>
      <c r="J316" s="781">
        <f t="shared" si="90"/>
        <v>0</v>
      </c>
      <c r="K316" s="778">
        <f t="shared" si="87"/>
        <v>0</v>
      </c>
      <c r="L316" s="778">
        <f t="shared" si="88"/>
        <v>0</v>
      </c>
      <c r="M316" s="781"/>
      <c r="N316" s="781">
        <f>0</f>
        <v>0</v>
      </c>
      <c r="O316" s="781"/>
      <c r="P316" s="781"/>
      <c r="Q316" s="781"/>
      <c r="R316" s="781">
        <f>0</f>
        <v>0</v>
      </c>
      <c r="S316" s="781">
        <f>0</f>
        <v>0</v>
      </c>
      <c r="T316" s="781">
        <f>0</f>
        <v>0</v>
      </c>
      <c r="U316" s="778">
        <f t="shared" si="86"/>
        <v>0</v>
      </c>
      <c r="V316" s="778">
        <f t="shared" si="86"/>
        <v>0</v>
      </c>
      <c r="W316" s="779" t="s">
        <v>1706</v>
      </c>
      <c r="X316" s="779" t="s">
        <v>1706</v>
      </c>
      <c r="Y316" s="779" t="s">
        <v>1706</v>
      </c>
      <c r="Z316" s="779" t="s">
        <v>1706</v>
      </c>
      <c r="AA316" s="779" t="s">
        <v>1706</v>
      </c>
      <c r="AB316" s="779" t="s">
        <v>1706</v>
      </c>
      <c r="AC316" s="779" t="s">
        <v>1706</v>
      </c>
    </row>
    <row r="317" spans="1:29" s="161" customFormat="1" ht="21" x14ac:dyDescent="0.15">
      <c r="A317" s="340" t="s">
        <v>660</v>
      </c>
      <c r="B317" s="511" t="s">
        <v>258</v>
      </c>
      <c r="C317" s="364" t="s">
        <v>126</v>
      </c>
      <c r="D317" s="794" t="s">
        <v>63</v>
      </c>
      <c r="E317" s="791"/>
      <c r="F317" s="791"/>
      <c r="G317" s="778">
        <f>0</f>
        <v>0</v>
      </c>
      <c r="H317" s="778">
        <f>0</f>
        <v>0</v>
      </c>
      <c r="I317" s="781">
        <f t="shared" si="89"/>
        <v>0</v>
      </c>
      <c r="J317" s="781">
        <f t="shared" si="90"/>
        <v>0</v>
      </c>
      <c r="K317" s="778">
        <f t="shared" si="87"/>
        <v>0</v>
      </c>
      <c r="L317" s="778">
        <f t="shared" si="88"/>
        <v>0</v>
      </c>
      <c r="M317" s="778"/>
      <c r="N317" s="778">
        <f>0</f>
        <v>0</v>
      </c>
      <c r="O317" s="778">
        <f>0</f>
        <v>0</v>
      </c>
      <c r="P317" s="778">
        <f>0</f>
        <v>0</v>
      </c>
      <c r="Q317" s="778"/>
      <c r="R317" s="778">
        <f>0</f>
        <v>0</v>
      </c>
      <c r="S317" s="778">
        <f>0</f>
        <v>0</v>
      </c>
      <c r="T317" s="778">
        <f>0</f>
        <v>0</v>
      </c>
      <c r="U317" s="778">
        <f t="shared" si="86"/>
        <v>0</v>
      </c>
      <c r="V317" s="778">
        <f t="shared" si="86"/>
        <v>0</v>
      </c>
      <c r="W317" s="779">
        <f>IF(Таблица2001!$J$10=0,0,(I317*1000/Таблица2001!$J$10))</f>
        <v>0</v>
      </c>
      <c r="X317" s="779">
        <f>IF(Таблица2001!$K$10=0,0,(J317*1000/Таблица2001!$K$10))</f>
        <v>0</v>
      </c>
      <c r="Y317" s="779">
        <f>IF(Таблица2001!$J$10=0,0,(M317*1000/Таблица2001!$J$10))</f>
        <v>0</v>
      </c>
      <c r="Z317" s="779">
        <f>IF(Таблица2001!$K$10=0,0,(Q317*1000/Таблица2001!$K$10))</f>
        <v>0</v>
      </c>
      <c r="AA317" s="779">
        <f>IF(Таблица2001!$J$10=0,0,(U317*1000/Таблица2001!$J$10))</f>
        <v>0</v>
      </c>
      <c r="AB317" s="779">
        <f>IF(Таблица2001!$K$10=0,0,(V317*1000/Таблица2001!$K$10))</f>
        <v>0</v>
      </c>
      <c r="AC317" s="779">
        <f>IF(M317=0,0,N317*100/M317)</f>
        <v>0</v>
      </c>
    </row>
    <row r="318" spans="1:29" s="161" customFormat="1" ht="31.5" x14ac:dyDescent="0.15">
      <c r="A318" s="337" t="s">
        <v>1370</v>
      </c>
      <c r="B318" s="506" t="s">
        <v>1371</v>
      </c>
      <c r="C318" s="349" t="s">
        <v>1372</v>
      </c>
      <c r="D318" s="795" t="s">
        <v>1373</v>
      </c>
      <c r="E318" s="796"/>
      <c r="F318" s="796"/>
      <c r="G318" s="778">
        <f>0</f>
        <v>0</v>
      </c>
      <c r="H318" s="778">
        <f>0</f>
        <v>0</v>
      </c>
      <c r="I318" s="781">
        <f t="shared" si="89"/>
        <v>0</v>
      </c>
      <c r="J318" s="781">
        <f t="shared" si="90"/>
        <v>0</v>
      </c>
      <c r="K318" s="778">
        <f t="shared" si="87"/>
        <v>0</v>
      </c>
      <c r="L318" s="778">
        <f t="shared" si="88"/>
        <v>0</v>
      </c>
      <c r="M318" s="796"/>
      <c r="N318" s="778">
        <f>0</f>
        <v>0</v>
      </c>
      <c r="O318" s="778">
        <f>0</f>
        <v>0</v>
      </c>
      <c r="P318" s="778">
        <f>0</f>
        <v>0</v>
      </c>
      <c r="Q318" s="797"/>
      <c r="R318" s="778">
        <f>0</f>
        <v>0</v>
      </c>
      <c r="S318" s="778">
        <f>0</f>
        <v>0</v>
      </c>
      <c r="T318" s="778">
        <f>0</f>
        <v>0</v>
      </c>
      <c r="U318" s="778">
        <f t="shared" si="86"/>
        <v>0</v>
      </c>
      <c r="V318" s="778">
        <f t="shared" si="86"/>
        <v>0</v>
      </c>
      <c r="W318" s="779">
        <f>IF(Таблица2001!$J$10=0,0,(I318*1000/Таблица2001!$J$10))</f>
        <v>0</v>
      </c>
      <c r="X318" s="779">
        <f>IF(Таблица2001!$K$10=0,0,(J318*1000/Таблица2001!$K$10))</f>
        <v>0</v>
      </c>
      <c r="Y318" s="779">
        <f>IF(Таблица2001!$J$10=0,0,(M318*1000/Таблица2001!$J$10))</f>
        <v>0</v>
      </c>
      <c r="Z318" s="779">
        <f>IF(Таблица2001!$K$10=0,0,(Q318*1000/Таблица2001!$K$10))</f>
        <v>0</v>
      </c>
      <c r="AA318" s="779">
        <f>IF(Таблица2001!$J$10=0,0,(U318*1000/Таблица2001!$J$10))</f>
        <v>0</v>
      </c>
      <c r="AB318" s="779">
        <f>IF(Таблица2001!$K$10=0,0,(V318*1000/Таблица2001!$K$10))</f>
        <v>0</v>
      </c>
      <c r="AC318" s="779">
        <f>IF(M318=0,0,N318*100/M318)</f>
        <v>0</v>
      </c>
    </row>
    <row r="319" spans="1:29" s="161" customFormat="1" x14ac:dyDescent="0.15">
      <c r="A319" s="337" t="s">
        <v>1503</v>
      </c>
      <c r="B319" s="506" t="s">
        <v>1504</v>
      </c>
      <c r="C319" s="349" t="s">
        <v>1504</v>
      </c>
      <c r="D319" s="795" t="s">
        <v>1505</v>
      </c>
      <c r="E319" s="798">
        <v>0</v>
      </c>
      <c r="F319" s="798">
        <v>0</v>
      </c>
      <c r="G319" s="778">
        <f>0</f>
        <v>0</v>
      </c>
      <c r="H319" s="778">
        <f>0</f>
        <v>0</v>
      </c>
      <c r="I319" s="781"/>
      <c r="J319" s="781">
        <f t="shared" si="90"/>
        <v>0</v>
      </c>
      <c r="K319" s="778">
        <f t="shared" si="87"/>
        <v>0</v>
      </c>
      <c r="L319" s="778">
        <f t="shared" si="88"/>
        <v>0</v>
      </c>
      <c r="M319" s="797">
        <f>I319</f>
        <v>0</v>
      </c>
      <c r="N319" s="797"/>
      <c r="O319" s="797">
        <v>0</v>
      </c>
      <c r="P319" s="797">
        <v>0</v>
      </c>
      <c r="Q319" s="797"/>
      <c r="R319" s="797">
        <f>Q319</f>
        <v>0</v>
      </c>
      <c r="S319" s="797"/>
      <c r="T319" s="797"/>
      <c r="U319" s="778">
        <f t="shared" si="86"/>
        <v>0</v>
      </c>
      <c r="V319" s="778">
        <f t="shared" si="86"/>
        <v>0</v>
      </c>
      <c r="W319" s="779">
        <f>IF(Таблица2001!$J$10=0,0,(I319*1000/Таблица2001!$J$10))</f>
        <v>0</v>
      </c>
      <c r="X319" s="779">
        <f>IF(Таблица2001!$K$10=0,0,(J319*1000/Таблица2001!$K$10))</f>
        <v>0</v>
      </c>
      <c r="Y319" s="779">
        <f>IF(Таблица2001!$J$10=0,0,(M319*1000/Таблица2001!$J$10))</f>
        <v>0</v>
      </c>
      <c r="Z319" s="779">
        <f>IF(Таблица2001!$K$10=0,0,(Q319*1000/Таблица2001!$K$10))</f>
        <v>0</v>
      </c>
      <c r="AA319" s="779">
        <f>IF(Таблица2001!$J$10=0,0,(U319*1000/Таблица2001!$J$10))</f>
        <v>0</v>
      </c>
      <c r="AB319" s="779">
        <f>IF(Таблица2001!$K$10=0,0,(V319*1000/Таблица2001!$K$10))</f>
        <v>0</v>
      </c>
      <c r="AC319" s="779">
        <f>IF(M319=0,0,N319*100/M319)</f>
        <v>0</v>
      </c>
    </row>
    <row r="320" spans="1:29" s="41" customFormat="1" x14ac:dyDescent="0.15">
      <c r="A320" s="81"/>
      <c r="B320" s="512"/>
      <c r="C320" s="82"/>
      <c r="D320" s="860"/>
      <c r="E320" s="860"/>
      <c r="F320" s="860"/>
      <c r="G320" s="860"/>
      <c r="H320" s="860"/>
      <c r="I320" s="860"/>
      <c r="J320" s="860"/>
      <c r="K320" s="860"/>
      <c r="L320" s="860"/>
    </row>
    <row r="321" spans="1:22" s="8" customFormat="1" x14ac:dyDescent="0.15">
      <c r="A321" s="81"/>
      <c r="B321" s="512"/>
      <c r="C321" s="82"/>
      <c r="D321" s="860"/>
      <c r="E321" s="860"/>
      <c r="F321" s="860"/>
      <c r="G321" s="860"/>
      <c r="H321" s="860"/>
      <c r="I321" s="860"/>
      <c r="J321" s="860"/>
      <c r="K321" s="860"/>
      <c r="L321" s="860"/>
    </row>
    <row r="322" spans="1:22" s="8" customFormat="1" x14ac:dyDescent="0.15">
      <c r="A322" s="81"/>
      <c r="B322" s="512"/>
      <c r="C322" s="82"/>
      <c r="D322" s="860"/>
      <c r="E322" s="860"/>
      <c r="F322" s="860"/>
      <c r="G322" s="860"/>
      <c r="H322" s="860"/>
      <c r="I322" s="860"/>
      <c r="J322" s="860"/>
      <c r="K322" s="860"/>
      <c r="L322" s="860"/>
    </row>
    <row r="323" spans="1:22" s="41" customFormat="1" x14ac:dyDescent="0.15">
      <c r="A323" s="532" t="s">
        <v>844</v>
      </c>
      <c r="B323" s="512"/>
      <c r="C323" s="533"/>
      <c r="D323" s="526"/>
      <c r="E323" s="498"/>
      <c r="F323" s="498"/>
      <c r="G323" s="529"/>
      <c r="H323" s="529"/>
      <c r="I323" s="529"/>
      <c r="J323" s="529"/>
      <c r="K323" s="529"/>
      <c r="L323" s="529"/>
      <c r="M323" s="529"/>
      <c r="N323" s="529"/>
      <c r="O323" s="529"/>
      <c r="P323" s="529"/>
      <c r="Q323" s="529"/>
      <c r="R323" s="529"/>
      <c r="S323" s="529"/>
      <c r="T323" s="529"/>
      <c r="U323" s="529"/>
      <c r="V323" s="529"/>
    </row>
  </sheetData>
  <mergeCells count="27">
    <mergeCell ref="D322:L322"/>
    <mergeCell ref="V4:V6"/>
    <mergeCell ref="I5:I6"/>
    <mergeCell ref="K5:M5"/>
    <mergeCell ref="N5:Q5"/>
    <mergeCell ref="R5:R6"/>
    <mergeCell ref="U4:U6"/>
    <mergeCell ref="I4:Q4"/>
    <mergeCell ref="D320:L320"/>
    <mergeCell ref="D321:L321"/>
    <mergeCell ref="M2:N2"/>
    <mergeCell ref="G2:I2"/>
    <mergeCell ref="T4:T6"/>
    <mergeCell ref="E4:F5"/>
    <mergeCell ref="G4:H5"/>
    <mergeCell ref="A4:A6"/>
    <mergeCell ref="D4:D6"/>
    <mergeCell ref="B4:B6"/>
    <mergeCell ref="C4:C6"/>
    <mergeCell ref="S4:S6"/>
    <mergeCell ref="AB4:AB6"/>
    <mergeCell ref="AC4:AC6"/>
    <mergeCell ref="W4:W6"/>
    <mergeCell ref="X4:X6"/>
    <mergeCell ref="Y4:Y6"/>
    <mergeCell ref="Z4:Z6"/>
    <mergeCell ref="AA4:AA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E11" sqref="E11"/>
    </sheetView>
  </sheetViews>
  <sheetFormatPr defaultColWidth="9.140625" defaultRowHeight="10.5" customHeight="1" x14ac:dyDescent="0.15"/>
  <cols>
    <col min="1" max="1" width="3.42578125" style="22" customWidth="1"/>
    <col min="2" max="2" width="3" style="21" customWidth="1"/>
    <col min="3" max="4" width="17.7109375" style="22" customWidth="1"/>
    <col min="5" max="5" width="21.7109375" style="22" customWidth="1"/>
    <col min="6" max="6" width="27.7109375" style="22" customWidth="1"/>
    <col min="7" max="9" width="24.140625" style="22" customWidth="1"/>
    <col min="10" max="10" width="23.42578125" style="22" customWidth="1"/>
    <col min="11" max="11" width="15" style="22" customWidth="1"/>
    <col min="12" max="16384" width="9.140625" style="22"/>
  </cols>
  <sheetData>
    <row r="1" spans="1:11" s="21" customFormat="1" x14ac:dyDescent="0.15">
      <c r="A1" s="181" t="s">
        <v>598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x14ac:dyDescent="0.15">
      <c r="A2" s="21"/>
      <c r="B2" s="181" t="s">
        <v>7</v>
      </c>
      <c r="C2" s="21"/>
      <c r="D2" s="21"/>
      <c r="E2" s="21"/>
      <c r="F2" s="21"/>
      <c r="G2" s="21"/>
      <c r="H2" s="21"/>
      <c r="I2" s="21"/>
      <c r="J2" s="21"/>
    </row>
    <row r="3" spans="1:11" ht="9.75" customHeight="1" x14ac:dyDescent="0.15">
      <c r="A3" s="21"/>
      <c r="B3" s="181"/>
      <c r="C3" s="695"/>
      <c r="D3" s="880" t="s">
        <v>834</v>
      </c>
      <c r="E3" s="880"/>
      <c r="F3" s="880"/>
      <c r="G3" s="880"/>
      <c r="H3" s="880"/>
      <c r="I3" s="880"/>
      <c r="J3" s="880"/>
    </row>
    <row r="4" spans="1:11" ht="9.75" customHeight="1" x14ac:dyDescent="0.15">
      <c r="A4" s="21"/>
      <c r="B4" s="181"/>
      <c r="C4" s="694"/>
      <c r="D4" s="26"/>
      <c r="E4" s="26"/>
      <c r="F4" s="26"/>
      <c r="G4" s="21"/>
      <c r="H4" s="21"/>
      <c r="I4" s="21"/>
      <c r="J4" s="21"/>
    </row>
    <row r="5" spans="1:11" x14ac:dyDescent="0.15">
      <c r="A5" s="21"/>
      <c r="B5" s="181"/>
      <c r="C5" s="694"/>
      <c r="D5" s="26"/>
      <c r="E5" s="26"/>
      <c r="G5" s="21"/>
      <c r="H5" s="21"/>
      <c r="I5" s="21"/>
      <c r="J5" s="44" t="s">
        <v>821</v>
      </c>
    </row>
    <row r="6" spans="1:11" x14ac:dyDescent="0.15">
      <c r="A6" s="21"/>
      <c r="B6" s="181"/>
      <c r="C6" s="694"/>
      <c r="D6" s="26"/>
      <c r="E6" s="26"/>
      <c r="F6" s="44"/>
      <c r="G6" s="21"/>
      <c r="H6" s="21"/>
      <c r="I6" s="21"/>
      <c r="J6" s="21"/>
    </row>
    <row r="7" spans="1:11" ht="73.5" x14ac:dyDescent="0.15">
      <c r="A7" s="21"/>
      <c r="B7" s="181"/>
      <c r="C7" s="693" t="s">
        <v>1779</v>
      </c>
      <c r="D7" s="693" t="s">
        <v>1810</v>
      </c>
      <c r="E7" s="23" t="s">
        <v>566</v>
      </c>
      <c r="F7" s="23" t="s">
        <v>1781</v>
      </c>
      <c r="G7" s="23" t="s">
        <v>1325</v>
      </c>
      <c r="H7" s="693" t="s">
        <v>1782</v>
      </c>
      <c r="I7" s="693" t="s">
        <v>1783</v>
      </c>
      <c r="J7" s="128" t="s">
        <v>1334</v>
      </c>
      <c r="K7" s="552" t="s">
        <v>1724</v>
      </c>
    </row>
    <row r="8" spans="1:11" x14ac:dyDescent="0.15">
      <c r="A8" s="21"/>
      <c r="B8" s="181"/>
      <c r="C8" s="693" t="s">
        <v>1780</v>
      </c>
      <c r="D8" s="23">
        <v>1</v>
      </c>
      <c r="E8" s="23">
        <v>2</v>
      </c>
      <c r="F8" s="23">
        <v>3</v>
      </c>
      <c r="G8" s="23">
        <v>4</v>
      </c>
      <c r="H8" s="693">
        <v>5</v>
      </c>
      <c r="I8" s="693">
        <v>6</v>
      </c>
      <c r="J8" s="709">
        <v>7</v>
      </c>
      <c r="K8" s="389">
        <v>8</v>
      </c>
    </row>
    <row r="9" spans="1:11" s="21" customFormat="1" x14ac:dyDescent="0.15">
      <c r="A9" s="181" t="s">
        <v>6</v>
      </c>
      <c r="B9" s="181"/>
      <c r="C9" s="84" t="s">
        <v>1780</v>
      </c>
      <c r="D9" s="84" t="s">
        <v>569</v>
      </c>
      <c r="E9" s="128">
        <v>2</v>
      </c>
      <c r="F9" s="128">
        <v>3</v>
      </c>
      <c r="G9" s="128">
        <v>4</v>
      </c>
      <c r="H9" s="128" t="s">
        <v>199</v>
      </c>
      <c r="I9" s="128" t="s">
        <v>200</v>
      </c>
      <c r="J9" s="128">
        <v>5</v>
      </c>
      <c r="K9" s="469">
        <v>6</v>
      </c>
    </row>
    <row r="10" spans="1:11" x14ac:dyDescent="0.15">
      <c r="A10" s="21"/>
      <c r="B10" s="534" t="s">
        <v>568</v>
      </c>
      <c r="C10" s="703" t="s">
        <v>1706</v>
      </c>
      <c r="D10" s="32"/>
      <c r="E10" s="32"/>
      <c r="F10" s="32">
        <f>Таблица1002!C10+Таблица1002!D10+Таблица1002!E10</f>
        <v>0</v>
      </c>
      <c r="G10" s="32"/>
      <c r="H10" s="32"/>
      <c r="I10" s="32"/>
      <c r="J10" s="32"/>
      <c r="K10" s="548"/>
    </row>
    <row r="11" spans="1:11" ht="21" x14ac:dyDescent="0.15">
      <c r="A11" s="21"/>
      <c r="B11" s="702" t="s">
        <v>789</v>
      </c>
      <c r="C11" s="704" t="s">
        <v>1785</v>
      </c>
      <c r="D11" s="705">
        <f>Таблица2000!I9</f>
        <v>0</v>
      </c>
      <c r="E11" s="705">
        <f>Таблица2000!M9</f>
        <v>0</v>
      </c>
      <c r="F11" s="707">
        <f>Таблица2000!U9</f>
        <v>0</v>
      </c>
      <c r="G11" s="708" t="s">
        <v>1706</v>
      </c>
      <c r="H11" s="705">
        <f>Таблица2000!O9</f>
        <v>0</v>
      </c>
      <c r="I11" s="705"/>
      <c r="J11" s="706" t="s">
        <v>1706</v>
      </c>
      <c r="K11" s="706" t="s">
        <v>1706</v>
      </c>
    </row>
    <row r="12" spans="1:11" x14ac:dyDescent="0.15">
      <c r="A12" s="21"/>
      <c r="B12" s="181"/>
      <c r="C12" s="21"/>
      <c r="D12" s="21"/>
      <c r="E12" s="21"/>
      <c r="F12" s="21"/>
      <c r="G12" s="21"/>
      <c r="H12" s="21"/>
      <c r="I12" s="21"/>
      <c r="J12" s="21"/>
    </row>
    <row r="13" spans="1:11" s="21" customFormat="1" x14ac:dyDescent="0.15">
      <c r="A13" s="181" t="s">
        <v>2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</row>
  </sheetData>
  <mergeCells count="1">
    <mergeCell ref="D3:J3"/>
  </mergeCells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9" activeCellId="3" sqref="A1:E1 B2:B13 A13:E13 A9:E9"/>
    </sheetView>
  </sheetViews>
  <sheetFormatPr defaultColWidth="9.140625" defaultRowHeight="10.5" customHeight="1" x14ac:dyDescent="0.15"/>
  <cols>
    <col min="1" max="1" width="6" style="8" customWidth="1"/>
    <col min="2" max="2" width="2.85546875" style="8" customWidth="1"/>
    <col min="3" max="3" width="80.28515625" style="8" customWidth="1"/>
    <col min="4" max="4" width="8.85546875" style="8" customWidth="1"/>
    <col min="5" max="5" width="25.7109375" style="8" bestFit="1" customWidth="1"/>
    <col min="6" max="6" width="9.140625" style="8" customWidth="1"/>
    <col min="7" max="16384" width="9.140625" style="8"/>
  </cols>
  <sheetData>
    <row r="1" spans="1:5" x14ac:dyDescent="0.15">
      <c r="A1" s="180" t="s">
        <v>1348</v>
      </c>
      <c r="B1" s="180"/>
      <c r="C1" s="180"/>
      <c r="D1" s="180"/>
      <c r="E1" s="180"/>
    </row>
    <row r="2" spans="1:5" x14ac:dyDescent="0.15">
      <c r="B2" s="180" t="s">
        <v>7</v>
      </c>
    </row>
    <row r="3" spans="1:5" ht="21" customHeight="1" x14ac:dyDescent="0.15">
      <c r="B3" s="180"/>
      <c r="C3" s="884" t="s">
        <v>1349</v>
      </c>
      <c r="D3" s="884"/>
      <c r="E3" s="884"/>
    </row>
    <row r="4" spans="1:5" ht="10.5" customHeight="1" x14ac:dyDescent="0.15">
      <c r="B4" s="180"/>
      <c r="C4" s="882" t="s">
        <v>821</v>
      </c>
      <c r="D4" s="882"/>
      <c r="E4" s="882"/>
    </row>
    <row r="5" spans="1:5" ht="10.5" customHeight="1" x14ac:dyDescent="0.15">
      <c r="B5" s="180"/>
      <c r="C5" s="460"/>
      <c r="D5" s="460"/>
      <c r="E5" s="460"/>
    </row>
    <row r="6" spans="1:5" x14ac:dyDescent="0.15">
      <c r="B6" s="180"/>
      <c r="C6" s="883" t="s">
        <v>1350</v>
      </c>
      <c r="D6" s="813" t="s">
        <v>476</v>
      </c>
      <c r="E6" s="813" t="s">
        <v>1345</v>
      </c>
    </row>
    <row r="7" spans="1:5" ht="20.25" customHeight="1" x14ac:dyDescent="0.15">
      <c r="B7" s="180"/>
      <c r="C7" s="883"/>
      <c r="D7" s="813"/>
      <c r="E7" s="813"/>
    </row>
    <row r="8" spans="1:5" x14ac:dyDescent="0.15">
      <c r="B8" s="180"/>
      <c r="C8" s="455"/>
      <c r="D8" s="455"/>
      <c r="E8" s="455">
        <v>1</v>
      </c>
    </row>
    <row r="9" spans="1:5" x14ac:dyDescent="0.15">
      <c r="A9" s="180" t="s">
        <v>6</v>
      </c>
      <c r="B9" s="180"/>
      <c r="C9" s="128"/>
      <c r="D9" s="128"/>
      <c r="E9" s="128">
        <v>1</v>
      </c>
    </row>
    <row r="10" spans="1:5" ht="21" x14ac:dyDescent="0.15">
      <c r="B10" s="498" t="s">
        <v>568</v>
      </c>
      <c r="C10" s="463" t="s">
        <v>1342</v>
      </c>
      <c r="D10" s="129">
        <v>1</v>
      </c>
      <c r="E10" s="24"/>
    </row>
    <row r="11" spans="1:5" ht="21" x14ac:dyDescent="0.15">
      <c r="B11" s="498" t="s">
        <v>789</v>
      </c>
      <c r="C11" s="463" t="s">
        <v>1343</v>
      </c>
      <c r="D11" s="129">
        <v>2</v>
      </c>
      <c r="E11" s="24"/>
    </row>
    <row r="12" spans="1:5" ht="10.5" customHeight="1" x14ac:dyDescent="0.15">
      <c r="B12" s="180"/>
    </row>
    <row r="13" spans="1:5" x14ac:dyDescent="0.15">
      <c r="A13" s="180" t="s">
        <v>2</v>
      </c>
      <c r="B13" s="180"/>
      <c r="C13" s="180"/>
      <c r="D13" s="180"/>
      <c r="E13" s="180"/>
    </row>
  </sheetData>
  <mergeCells count="5">
    <mergeCell ref="C3:E3"/>
    <mergeCell ref="C4:E4"/>
    <mergeCell ref="C6:C7"/>
    <mergeCell ref="D6:D7"/>
    <mergeCell ref="E6:E7"/>
  </mergeCells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D20" sqref="D20"/>
    </sheetView>
  </sheetViews>
  <sheetFormatPr defaultColWidth="9.140625" defaultRowHeight="10.5" customHeight="1" x14ac:dyDescent="0.15"/>
  <cols>
    <col min="1" max="1" width="1.85546875" style="22" customWidth="1"/>
    <col min="2" max="2" width="2.85546875" style="21" customWidth="1"/>
    <col min="3" max="4" width="37.7109375" style="22" customWidth="1"/>
    <col min="5" max="5" width="20.42578125" style="22" bestFit="1" customWidth="1"/>
    <col min="6" max="6" width="16.140625" style="22" bestFit="1" customWidth="1"/>
    <col min="7" max="7" width="25.28515625" style="22" customWidth="1"/>
    <col min="8" max="16384" width="9.140625" style="22"/>
  </cols>
  <sheetData>
    <row r="1" spans="1:7" s="21" customFormat="1" x14ac:dyDescent="0.15">
      <c r="A1" s="180" t="s">
        <v>1547</v>
      </c>
      <c r="B1" s="181"/>
      <c r="C1" s="181"/>
      <c r="D1" s="181"/>
      <c r="E1" s="181"/>
      <c r="F1" s="181"/>
      <c r="G1" s="181"/>
    </row>
    <row r="2" spans="1:7" x14ac:dyDescent="0.15">
      <c r="B2" s="181" t="s">
        <v>7</v>
      </c>
    </row>
    <row r="3" spans="1:7" s="21" customFormat="1" ht="10.5" customHeight="1" x14ac:dyDescent="0.15">
      <c r="B3" s="181"/>
      <c r="C3" s="884" t="s">
        <v>1548</v>
      </c>
      <c r="D3" s="884"/>
      <c r="E3" s="639"/>
    </row>
    <row r="4" spans="1:7" s="21" customFormat="1" x14ac:dyDescent="0.15">
      <c r="B4" s="181"/>
      <c r="C4" s="701"/>
      <c r="D4" s="194"/>
      <c r="E4" s="194"/>
    </row>
    <row r="5" spans="1:7" s="21" customFormat="1" ht="31.5" x14ac:dyDescent="0.15">
      <c r="B5" s="181"/>
      <c r="C5" s="697" t="s">
        <v>1811</v>
      </c>
      <c r="D5" s="300" t="s">
        <v>1789</v>
      </c>
      <c r="E5" s="300" t="s">
        <v>1812</v>
      </c>
      <c r="F5" s="291" t="s">
        <v>1787</v>
      </c>
      <c r="G5" s="291" t="s">
        <v>1788</v>
      </c>
    </row>
    <row r="6" spans="1:7" s="21" customFormat="1" x14ac:dyDescent="0.15">
      <c r="B6" s="181"/>
      <c r="C6" s="700">
        <v>1</v>
      </c>
      <c r="D6" s="193">
        <v>2</v>
      </c>
      <c r="E6" s="193">
        <v>3</v>
      </c>
      <c r="F6" s="291">
        <v>4</v>
      </c>
      <c r="G6" s="291">
        <v>5</v>
      </c>
    </row>
    <row r="7" spans="1:7" s="21" customFormat="1" x14ac:dyDescent="0.15">
      <c r="A7" s="181" t="s">
        <v>6</v>
      </c>
      <c r="B7" s="181"/>
      <c r="C7" s="128" t="s">
        <v>1780</v>
      </c>
      <c r="D7" s="128">
        <v>1</v>
      </c>
      <c r="E7" s="128">
        <v>2</v>
      </c>
      <c r="F7" s="128">
        <v>3</v>
      </c>
      <c r="G7" s="128">
        <v>4</v>
      </c>
    </row>
    <row r="8" spans="1:7" s="21" customFormat="1" x14ac:dyDescent="0.15">
      <c r="B8" s="182" t="s">
        <v>568</v>
      </c>
      <c r="C8" s="24"/>
      <c r="D8" s="24"/>
      <c r="E8" s="24"/>
      <c r="F8" s="24"/>
      <c r="G8" s="24"/>
    </row>
    <row r="9" spans="1:7" ht="10.5" customHeight="1" x14ac:dyDescent="0.15">
      <c r="B9" s="181"/>
    </row>
    <row r="10" spans="1:7" s="21" customFormat="1" x14ac:dyDescent="0.15">
      <c r="A10" s="181" t="s">
        <v>2</v>
      </c>
      <c r="B10" s="181"/>
      <c r="C10" s="181"/>
      <c r="D10" s="181"/>
      <c r="E10" s="181"/>
      <c r="F10" s="181"/>
      <c r="G10" s="181"/>
    </row>
  </sheetData>
  <mergeCells count="1">
    <mergeCell ref="C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C1" workbookViewId="0">
      <selection activeCell="G24" sqref="G24"/>
    </sheetView>
  </sheetViews>
  <sheetFormatPr defaultColWidth="9.140625" defaultRowHeight="10.5" customHeight="1" x14ac:dyDescent="0.15"/>
  <cols>
    <col min="1" max="1" width="1.85546875" style="483" customWidth="1"/>
    <col min="2" max="2" width="2.85546875" style="482" customWidth="1"/>
    <col min="3" max="3" width="21.5703125" style="483" customWidth="1"/>
    <col min="4" max="4" width="22.7109375" style="483" customWidth="1"/>
    <col min="5" max="5" width="26.42578125" style="483" customWidth="1"/>
    <col min="6" max="6" width="21.5703125" style="483" customWidth="1"/>
    <col min="7" max="7" width="21.7109375" style="483" customWidth="1"/>
    <col min="8" max="8" width="26.5703125" style="483" customWidth="1"/>
    <col min="9" max="16384" width="9.140625" style="483"/>
  </cols>
  <sheetData>
    <row r="1" spans="1:8" s="482" customFormat="1" x14ac:dyDescent="0.15">
      <c r="A1" s="312" t="s">
        <v>1731</v>
      </c>
      <c r="B1" s="312"/>
      <c r="C1" s="312"/>
      <c r="D1" s="312"/>
      <c r="E1" s="312"/>
      <c r="F1" s="312"/>
      <c r="G1" s="312"/>
      <c r="H1" s="312"/>
    </row>
    <row r="2" spans="1:8" x14ac:dyDescent="0.15">
      <c r="B2" s="312" t="s">
        <v>7</v>
      </c>
    </row>
    <row r="3" spans="1:8" s="482" customFormat="1" ht="10.5" customHeight="1" x14ac:dyDescent="0.15">
      <c r="B3" s="312"/>
      <c r="C3" s="885" t="s">
        <v>1725</v>
      </c>
      <c r="D3" s="885"/>
    </row>
    <row r="4" spans="1:8" s="482" customFormat="1" x14ac:dyDescent="0.15">
      <c r="B4" s="312"/>
      <c r="C4" s="484"/>
      <c r="D4" s="484"/>
    </row>
    <row r="5" spans="1:8" s="482" customFormat="1" ht="63" x14ac:dyDescent="0.15">
      <c r="B5" s="312"/>
      <c r="C5" s="554" t="s">
        <v>1933</v>
      </c>
      <c r="D5" s="474" t="s">
        <v>1934</v>
      </c>
      <c r="E5" s="474" t="s">
        <v>1935</v>
      </c>
      <c r="F5" s="554" t="s">
        <v>1936</v>
      </c>
      <c r="G5" s="474" t="s">
        <v>1937</v>
      </c>
      <c r="H5" s="474" t="s">
        <v>1938</v>
      </c>
    </row>
    <row r="6" spans="1:8" s="482" customFormat="1" x14ac:dyDescent="0.15">
      <c r="B6" s="312"/>
      <c r="C6" s="552" t="s">
        <v>195</v>
      </c>
      <c r="D6" s="475">
        <v>1</v>
      </c>
      <c r="E6" s="475" t="s">
        <v>271</v>
      </c>
      <c r="F6" s="552" t="s">
        <v>196</v>
      </c>
      <c r="G6" s="475">
        <v>2</v>
      </c>
      <c r="H6" s="475" t="s">
        <v>270</v>
      </c>
    </row>
    <row r="7" spans="1:8" s="482" customFormat="1" x14ac:dyDescent="0.15">
      <c r="A7" s="312" t="s">
        <v>6</v>
      </c>
      <c r="B7" s="312"/>
      <c r="C7" s="469" t="s">
        <v>195</v>
      </c>
      <c r="D7" s="469">
        <v>1</v>
      </c>
      <c r="E7" s="469" t="s">
        <v>271</v>
      </c>
      <c r="F7" s="469" t="s">
        <v>196</v>
      </c>
      <c r="G7" s="469">
        <v>2</v>
      </c>
      <c r="H7" s="469" t="s">
        <v>270</v>
      </c>
    </row>
    <row r="8" spans="1:8" s="482" customFormat="1" x14ac:dyDescent="0.15">
      <c r="B8" s="485" t="s">
        <v>568</v>
      </c>
      <c r="C8" s="553">
        <f>Таблица2000!J60</f>
        <v>0</v>
      </c>
      <c r="D8" s="553">
        <f>Таблица2000!Q60</f>
        <v>0</v>
      </c>
      <c r="E8" s="553">
        <f>Таблица2000!R60</f>
        <v>0</v>
      </c>
      <c r="F8" s="553">
        <f>Таблица2000!J61</f>
        <v>0</v>
      </c>
      <c r="G8" s="553">
        <f>Таблица2000!Q61</f>
        <v>0</v>
      </c>
      <c r="H8" s="553">
        <f>Таблица2000!R61</f>
        <v>0</v>
      </c>
    </row>
    <row r="9" spans="1:8" s="482" customFormat="1" x14ac:dyDescent="0.15">
      <c r="B9" s="312"/>
      <c r="C9" s="483"/>
      <c r="D9" s="483"/>
      <c r="E9" s="483"/>
      <c r="F9" s="483"/>
      <c r="G9" s="483"/>
      <c r="H9" s="483"/>
    </row>
    <row r="10" spans="1:8" s="482" customFormat="1" x14ac:dyDescent="0.15">
      <c r="A10" s="312" t="s">
        <v>2</v>
      </c>
      <c r="B10" s="312"/>
      <c r="C10" s="312"/>
      <c r="D10" s="312"/>
      <c r="E10" s="312"/>
      <c r="F10" s="312"/>
      <c r="G10" s="312"/>
      <c r="H10" s="312"/>
    </row>
    <row r="13" spans="1:8" ht="17.45" customHeight="1" x14ac:dyDescent="0.15"/>
  </sheetData>
  <mergeCells count="1">
    <mergeCell ref="C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2" sqref="A2"/>
    </sheetView>
  </sheetViews>
  <sheetFormatPr defaultRowHeight="10.5" x14ac:dyDescent="0.15"/>
  <cols>
    <col min="1" max="2" width="9.140625" style="483"/>
    <col min="3" max="3" width="7.7109375" style="483" customWidth="1"/>
    <col min="4" max="4" width="31" style="483" customWidth="1"/>
    <col min="5" max="16384" width="9.140625" style="483"/>
  </cols>
  <sheetData>
    <row r="1" spans="1:4" x14ac:dyDescent="0.15">
      <c r="A1" s="678" t="s">
        <v>1817</v>
      </c>
      <c r="B1" s="678"/>
      <c r="C1" s="678"/>
      <c r="D1" s="678"/>
    </row>
    <row r="2" spans="1:4" x14ac:dyDescent="0.15">
      <c r="B2" s="678" t="s">
        <v>7</v>
      </c>
    </row>
    <row r="3" spans="1:4" x14ac:dyDescent="0.15">
      <c r="B3" s="678"/>
      <c r="D3" s="710" t="s">
        <v>1813</v>
      </c>
    </row>
    <row r="4" spans="1:4" x14ac:dyDescent="0.15">
      <c r="B4" s="678"/>
    </row>
    <row r="5" spans="1:4" ht="73.5" x14ac:dyDescent="0.15">
      <c r="B5" s="678"/>
      <c r="C5" s="712" t="s">
        <v>1814</v>
      </c>
      <c r="D5" s="713" t="s">
        <v>1800</v>
      </c>
    </row>
    <row r="6" spans="1:4" x14ac:dyDescent="0.15">
      <c r="B6" s="678"/>
      <c r="C6" s="488"/>
      <c r="D6" s="488">
        <v>1</v>
      </c>
    </row>
    <row r="7" spans="1:4" x14ac:dyDescent="0.15">
      <c r="A7" s="678" t="s">
        <v>6</v>
      </c>
      <c r="B7" s="680"/>
      <c r="C7" s="685"/>
      <c r="D7" s="685">
        <v>1</v>
      </c>
    </row>
    <row r="8" spans="1:4" x14ac:dyDescent="0.15">
      <c r="B8" s="711" t="s">
        <v>568</v>
      </c>
      <c r="C8" s="488">
        <v>1</v>
      </c>
      <c r="D8" s="488"/>
    </row>
    <row r="9" spans="1:4" x14ac:dyDescent="0.15">
      <c r="B9" s="678"/>
    </row>
    <row r="10" spans="1:4" x14ac:dyDescent="0.15">
      <c r="A10" s="678" t="s">
        <v>2</v>
      </c>
      <c r="B10" s="678"/>
      <c r="C10" s="678"/>
      <c r="D10" s="678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8" sqref="E8"/>
    </sheetView>
  </sheetViews>
  <sheetFormatPr defaultRowHeight="10.5" x14ac:dyDescent="0.15"/>
  <cols>
    <col min="1" max="3" width="9.140625" style="483"/>
    <col min="4" max="4" width="20" style="483" customWidth="1"/>
    <col min="5" max="5" width="20.28515625" style="483" customWidth="1"/>
    <col min="6" max="16384" width="9.140625" style="483"/>
  </cols>
  <sheetData>
    <row r="1" spans="1:5" x14ac:dyDescent="0.15">
      <c r="A1" s="678" t="s">
        <v>1818</v>
      </c>
      <c r="B1" s="678"/>
      <c r="C1" s="678"/>
      <c r="D1" s="678"/>
      <c r="E1" s="678"/>
    </row>
    <row r="2" spans="1:5" x14ac:dyDescent="0.15">
      <c r="B2" s="678" t="s">
        <v>7</v>
      </c>
    </row>
    <row r="3" spans="1:5" x14ac:dyDescent="0.15">
      <c r="B3" s="678"/>
      <c r="D3" s="710" t="s">
        <v>1815</v>
      </c>
    </row>
    <row r="4" spans="1:5" x14ac:dyDescent="0.15">
      <c r="B4" s="678"/>
    </row>
    <row r="5" spans="1:5" ht="157.5" x14ac:dyDescent="0.15">
      <c r="B5" s="678"/>
      <c r="C5" s="712" t="s">
        <v>1814</v>
      </c>
      <c r="D5" s="713" t="s">
        <v>1796</v>
      </c>
      <c r="E5" s="713" t="s">
        <v>1797</v>
      </c>
    </row>
    <row r="6" spans="1:5" x14ac:dyDescent="0.15">
      <c r="B6" s="678"/>
      <c r="C6" s="488"/>
      <c r="D6" s="488">
        <v>1</v>
      </c>
      <c r="E6" s="488">
        <v>2</v>
      </c>
    </row>
    <row r="7" spans="1:5" x14ac:dyDescent="0.15">
      <c r="A7" s="678" t="s">
        <v>6</v>
      </c>
      <c r="B7" s="680"/>
      <c r="C7" s="685"/>
      <c r="D7" s="685">
        <v>1</v>
      </c>
      <c r="E7" s="685">
        <v>2</v>
      </c>
    </row>
    <row r="8" spans="1:5" x14ac:dyDescent="0.15">
      <c r="B8" s="711" t="s">
        <v>568</v>
      </c>
      <c r="C8" s="488">
        <v>1</v>
      </c>
      <c r="D8" s="488"/>
      <c r="E8" s="488"/>
    </row>
    <row r="9" spans="1:5" x14ac:dyDescent="0.15">
      <c r="B9" s="678"/>
    </row>
    <row r="10" spans="1:5" x14ac:dyDescent="0.15">
      <c r="A10" s="678" t="s">
        <v>2</v>
      </c>
      <c r="B10" s="678"/>
      <c r="C10" s="678"/>
      <c r="D10" s="678"/>
      <c r="E10" s="67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0.5" x14ac:dyDescent="0.15"/>
  <cols>
    <col min="1" max="3" width="9.140625" style="483"/>
    <col min="4" max="4" width="29.28515625" style="483" customWidth="1"/>
    <col min="5" max="16384" width="9.140625" style="483"/>
  </cols>
  <sheetData>
    <row r="1" spans="1:4" x14ac:dyDescent="0.15">
      <c r="A1" s="678" t="s">
        <v>1819</v>
      </c>
      <c r="B1" s="678"/>
      <c r="C1" s="678"/>
      <c r="D1" s="678"/>
    </row>
    <row r="2" spans="1:4" x14ac:dyDescent="0.15">
      <c r="B2" s="678" t="s">
        <v>7</v>
      </c>
    </row>
    <row r="3" spans="1:4" x14ac:dyDescent="0.15">
      <c r="B3" s="678"/>
      <c r="D3" s="710" t="s">
        <v>1816</v>
      </c>
    </row>
    <row r="4" spans="1:4" x14ac:dyDescent="0.15">
      <c r="B4" s="678"/>
    </row>
    <row r="5" spans="1:4" ht="136.5" x14ac:dyDescent="0.15">
      <c r="B5" s="678"/>
      <c r="C5" s="712" t="s">
        <v>1814</v>
      </c>
      <c r="D5" s="713" t="s">
        <v>1803</v>
      </c>
    </row>
    <row r="6" spans="1:4" x14ac:dyDescent="0.15">
      <c r="B6" s="678"/>
      <c r="C6" s="488"/>
      <c r="D6" s="488">
        <v>1</v>
      </c>
    </row>
    <row r="7" spans="1:4" x14ac:dyDescent="0.15">
      <c r="A7" s="678" t="s">
        <v>6</v>
      </c>
      <c r="B7" s="680"/>
      <c r="C7" s="685"/>
      <c r="D7" s="685">
        <v>1</v>
      </c>
    </row>
    <row r="8" spans="1:4" x14ac:dyDescent="0.15">
      <c r="B8" s="711" t="s">
        <v>568</v>
      </c>
      <c r="C8" s="488">
        <v>1</v>
      </c>
      <c r="D8" s="488"/>
    </row>
    <row r="9" spans="1:4" x14ac:dyDescent="0.15">
      <c r="B9" s="678"/>
    </row>
    <row r="10" spans="1:4" x14ac:dyDescent="0.15">
      <c r="A10" s="678" t="s">
        <v>2</v>
      </c>
      <c r="B10" s="678"/>
      <c r="C10" s="678"/>
      <c r="D10" s="67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="80" zoomScaleNormal="80" workbookViewId="0">
      <selection activeCell="J32" sqref="J32"/>
    </sheetView>
  </sheetViews>
  <sheetFormatPr defaultColWidth="9.140625" defaultRowHeight="10.5" customHeight="1" x14ac:dyDescent="0.15"/>
  <cols>
    <col min="1" max="1" width="51.42578125" style="8" customWidth="1"/>
    <col min="2" max="2" width="11.7109375" style="14" customWidth="1"/>
    <col min="3" max="3" width="12.7109375" style="14" customWidth="1"/>
    <col min="4" max="4" width="17.5703125" style="14" customWidth="1"/>
    <col min="5" max="6" width="17.5703125" style="8" customWidth="1"/>
    <col min="7" max="7" width="18.7109375" style="8" customWidth="1"/>
    <col min="8" max="8" width="9.140625" style="8" customWidth="1"/>
    <col min="9" max="16384" width="9.140625" style="8"/>
  </cols>
  <sheetData>
    <row r="1" spans="1:7" x14ac:dyDescent="0.15">
      <c r="A1" s="502" t="s">
        <v>1009</v>
      </c>
      <c r="B1" s="498"/>
      <c r="C1" s="498"/>
      <c r="D1" s="498"/>
      <c r="E1" s="180"/>
      <c r="F1" s="180"/>
      <c r="G1" s="180"/>
    </row>
    <row r="2" spans="1:7" x14ac:dyDescent="0.15">
      <c r="A2" s="11"/>
      <c r="B2" s="498" t="s">
        <v>7</v>
      </c>
    </row>
    <row r="3" spans="1:7" ht="31.5" customHeight="1" x14ac:dyDescent="0.15">
      <c r="A3" s="886" t="s">
        <v>972</v>
      </c>
      <c r="B3" s="886"/>
      <c r="C3" s="886"/>
      <c r="D3" s="886"/>
      <c r="E3" s="886"/>
      <c r="F3" s="886"/>
      <c r="G3" s="714"/>
    </row>
    <row r="4" spans="1:7" x14ac:dyDescent="0.15">
      <c r="A4" s="15" t="s">
        <v>489</v>
      </c>
      <c r="B4" s="180"/>
      <c r="C4" s="889" t="s">
        <v>823</v>
      </c>
      <c r="D4" s="889"/>
      <c r="E4" s="889"/>
      <c r="F4" s="889"/>
      <c r="G4" s="715"/>
    </row>
    <row r="5" spans="1:7" x14ac:dyDescent="0.15">
      <c r="A5" s="15"/>
      <c r="B5" s="180"/>
      <c r="C5" s="27"/>
      <c r="D5" s="27"/>
      <c r="E5" s="27"/>
    </row>
    <row r="6" spans="1:7" x14ac:dyDescent="0.15">
      <c r="A6" s="862" t="s">
        <v>147</v>
      </c>
      <c r="B6" s="928"/>
      <c r="C6" s="866" t="s">
        <v>476</v>
      </c>
      <c r="D6" s="866" t="s">
        <v>970</v>
      </c>
      <c r="E6" s="813" t="s">
        <v>148</v>
      </c>
      <c r="F6" s="813"/>
      <c r="G6" s="716" t="s">
        <v>1820</v>
      </c>
    </row>
    <row r="7" spans="1:7" ht="21" x14ac:dyDescent="0.15">
      <c r="A7" s="864"/>
      <c r="B7" s="929"/>
      <c r="C7" s="868"/>
      <c r="D7" s="868"/>
      <c r="E7" s="2" t="s">
        <v>936</v>
      </c>
      <c r="F7" s="2" t="s">
        <v>937</v>
      </c>
      <c r="G7" s="716" t="s">
        <v>1805</v>
      </c>
    </row>
    <row r="8" spans="1:7" x14ac:dyDescent="0.15">
      <c r="A8" s="31">
        <v>1</v>
      </c>
      <c r="B8" s="500"/>
      <c r="C8" s="13" t="s">
        <v>180</v>
      </c>
      <c r="D8" s="13" t="s">
        <v>14</v>
      </c>
      <c r="E8" s="31">
        <v>4</v>
      </c>
      <c r="F8" s="2">
        <v>5</v>
      </c>
      <c r="G8" s="716">
        <v>6</v>
      </c>
    </row>
    <row r="9" spans="1:7" x14ac:dyDescent="0.15">
      <c r="A9" s="503" t="s">
        <v>6</v>
      </c>
      <c r="B9" s="500"/>
      <c r="C9" s="500"/>
      <c r="D9" s="500"/>
      <c r="E9" s="461">
        <v>4</v>
      </c>
      <c r="F9" s="461">
        <v>5</v>
      </c>
      <c r="G9" s="185">
        <v>6</v>
      </c>
    </row>
    <row r="10" spans="1:7" x14ac:dyDescent="0.15">
      <c r="A10" s="169" t="s">
        <v>13</v>
      </c>
      <c r="B10" s="86" t="s">
        <v>195</v>
      </c>
      <c r="C10" s="222" t="s">
        <v>132</v>
      </c>
      <c r="D10" s="223" t="s">
        <v>152</v>
      </c>
      <c r="E10" s="178">
        <f>E11+E16+E21+E22+E28+E29+E39</f>
        <v>0</v>
      </c>
      <c r="F10" s="178">
        <f>F11+F16+F21+F22+F28+F29+F39</f>
        <v>0</v>
      </c>
      <c r="G10" s="717" t="s">
        <v>1706</v>
      </c>
    </row>
    <row r="11" spans="1:7" ht="21" x14ac:dyDescent="0.15">
      <c r="A11" s="62" t="s">
        <v>938</v>
      </c>
      <c r="B11" s="86" t="s">
        <v>271</v>
      </c>
      <c r="C11" s="222" t="s">
        <v>160</v>
      </c>
      <c r="D11" s="223" t="s">
        <v>153</v>
      </c>
      <c r="E11" s="178">
        <f>E12+E13+E14+E15</f>
        <v>0</v>
      </c>
      <c r="F11" s="273">
        <f>F12+F13+F14+F15</f>
        <v>0</v>
      </c>
      <c r="G11" s="717"/>
    </row>
    <row r="12" spans="1:7" ht="12.75" customHeight="1" x14ac:dyDescent="0.15">
      <c r="A12" s="62" t="s">
        <v>939</v>
      </c>
      <c r="B12" s="86" t="s">
        <v>940</v>
      </c>
      <c r="C12" s="331" t="s">
        <v>941</v>
      </c>
      <c r="D12" s="332" t="s">
        <v>942</v>
      </c>
      <c r="E12" s="178"/>
      <c r="F12" s="273"/>
      <c r="G12" s="717" t="s">
        <v>1706</v>
      </c>
    </row>
    <row r="13" spans="1:7" ht="12.75" customHeight="1" x14ac:dyDescent="0.15">
      <c r="A13" s="62" t="s">
        <v>1508</v>
      </c>
      <c r="B13" s="86" t="s">
        <v>1509</v>
      </c>
      <c r="C13" s="331" t="s">
        <v>1510</v>
      </c>
      <c r="D13" s="332" t="s">
        <v>1511</v>
      </c>
      <c r="E13" s="178"/>
      <c r="F13" s="273"/>
      <c r="G13" s="717" t="s">
        <v>1706</v>
      </c>
    </row>
    <row r="14" spans="1:7" ht="12.75" customHeight="1" x14ac:dyDescent="0.15">
      <c r="A14" s="62" t="s">
        <v>1512</v>
      </c>
      <c r="B14" s="86" t="s">
        <v>1513</v>
      </c>
      <c r="C14" s="331" t="s">
        <v>1514</v>
      </c>
      <c r="D14" s="332" t="s">
        <v>1515</v>
      </c>
      <c r="E14" s="178"/>
      <c r="F14" s="273"/>
      <c r="G14" s="717" t="s">
        <v>1706</v>
      </c>
    </row>
    <row r="15" spans="1:7" ht="12.75" customHeight="1" x14ac:dyDescent="0.15">
      <c r="A15" s="272" t="s">
        <v>1591</v>
      </c>
      <c r="B15" s="285" t="s">
        <v>1592</v>
      </c>
      <c r="C15" s="396" t="s">
        <v>1593</v>
      </c>
      <c r="D15" s="332"/>
      <c r="E15" s="269"/>
      <c r="F15" s="273"/>
      <c r="G15" s="717" t="s">
        <v>1706</v>
      </c>
    </row>
    <row r="16" spans="1:7" ht="21" x14ac:dyDescent="0.15">
      <c r="A16" s="62" t="s">
        <v>149</v>
      </c>
      <c r="B16" s="86" t="s">
        <v>272</v>
      </c>
      <c r="C16" s="331" t="s">
        <v>145</v>
      </c>
      <c r="D16" s="332" t="s">
        <v>154</v>
      </c>
      <c r="E16" s="178">
        <f>E17+E18+E20</f>
        <v>0</v>
      </c>
      <c r="F16" s="273">
        <f>F17+F18+F20</f>
        <v>0</v>
      </c>
      <c r="G16" s="717" t="s">
        <v>1706</v>
      </c>
    </row>
    <row r="17" spans="1:7" x14ac:dyDescent="0.15">
      <c r="A17" s="62" t="s">
        <v>1516</v>
      </c>
      <c r="B17" s="535" t="s">
        <v>1518</v>
      </c>
      <c r="C17" s="30" t="s">
        <v>945</v>
      </c>
      <c r="D17" s="332" t="s">
        <v>1517</v>
      </c>
      <c r="E17" s="18"/>
      <c r="F17" s="66"/>
      <c r="G17" s="718" t="s">
        <v>1706</v>
      </c>
    </row>
    <row r="18" spans="1:7" ht="13.5" customHeight="1" x14ac:dyDescent="0.15">
      <c r="A18" s="62" t="s">
        <v>943</v>
      </c>
      <c r="B18" s="535" t="s">
        <v>944</v>
      </c>
      <c r="C18" s="30" t="s">
        <v>1519</v>
      </c>
      <c r="D18" s="332" t="s">
        <v>946</v>
      </c>
      <c r="E18" s="18"/>
      <c r="F18" s="66"/>
      <c r="G18" s="718" t="s">
        <v>1706</v>
      </c>
    </row>
    <row r="19" spans="1:7" ht="13.5" customHeight="1" x14ac:dyDescent="0.15">
      <c r="A19" s="62" t="s">
        <v>1520</v>
      </c>
      <c r="B19" s="535" t="s">
        <v>1521</v>
      </c>
      <c r="C19" s="30" t="s">
        <v>1522</v>
      </c>
      <c r="D19" s="332" t="s">
        <v>1523</v>
      </c>
      <c r="E19" s="18"/>
      <c r="F19" s="66"/>
      <c r="G19" s="718" t="s">
        <v>1706</v>
      </c>
    </row>
    <row r="20" spans="1:7" ht="13.5" customHeight="1" x14ac:dyDescent="0.15">
      <c r="A20" s="274" t="s">
        <v>1594</v>
      </c>
      <c r="B20" s="285" t="s">
        <v>1595</v>
      </c>
      <c r="C20" s="396" t="s">
        <v>1596</v>
      </c>
      <c r="D20" s="332"/>
      <c r="E20" s="18"/>
      <c r="F20" s="66"/>
      <c r="G20" s="718" t="s">
        <v>1706</v>
      </c>
    </row>
    <row r="21" spans="1:7" ht="21.75" customHeight="1" x14ac:dyDescent="0.15">
      <c r="A21" s="62" t="s">
        <v>947</v>
      </c>
      <c r="B21" s="86" t="s">
        <v>273</v>
      </c>
      <c r="C21" s="331" t="s">
        <v>161</v>
      </c>
      <c r="D21" s="332" t="s">
        <v>155</v>
      </c>
      <c r="E21" s="18"/>
      <c r="F21" s="66"/>
      <c r="G21" s="718"/>
    </row>
    <row r="22" spans="1:7" ht="31.5" x14ac:dyDescent="0.15">
      <c r="A22" s="62" t="s">
        <v>948</v>
      </c>
      <c r="B22" s="86" t="s">
        <v>274</v>
      </c>
      <c r="C22" s="331" t="s">
        <v>162</v>
      </c>
      <c r="D22" s="332" t="s">
        <v>156</v>
      </c>
      <c r="E22" s="18">
        <f>E23+E27</f>
        <v>0</v>
      </c>
      <c r="F22" s="18">
        <f>F23+F27</f>
        <v>0</v>
      </c>
      <c r="G22" s="719" t="s">
        <v>1706</v>
      </c>
    </row>
    <row r="23" spans="1:7" ht="21" x14ac:dyDescent="0.15">
      <c r="A23" s="62" t="s">
        <v>949</v>
      </c>
      <c r="B23" s="86" t="s">
        <v>950</v>
      </c>
      <c r="C23" s="331" t="s">
        <v>951</v>
      </c>
      <c r="D23" s="332" t="s">
        <v>952</v>
      </c>
      <c r="E23" s="66"/>
      <c r="F23" s="66"/>
      <c r="G23" s="718" t="s">
        <v>1706</v>
      </c>
    </row>
    <row r="24" spans="1:7" ht="31.5" x14ac:dyDescent="0.15">
      <c r="A24" s="378" t="s">
        <v>1642</v>
      </c>
      <c r="B24" s="382" t="s">
        <v>1675</v>
      </c>
      <c r="C24" s="386" t="s">
        <v>1653</v>
      </c>
      <c r="D24" s="384" t="s">
        <v>1654</v>
      </c>
      <c r="E24" s="66"/>
      <c r="F24" s="66"/>
      <c r="G24" s="718" t="s">
        <v>1706</v>
      </c>
    </row>
    <row r="25" spans="1:7" x14ac:dyDescent="0.15">
      <c r="A25" s="378" t="s">
        <v>1643</v>
      </c>
      <c r="B25" s="382" t="s">
        <v>1676</v>
      </c>
      <c r="C25" s="386" t="s">
        <v>1655</v>
      </c>
      <c r="D25" s="384" t="s">
        <v>1656</v>
      </c>
      <c r="E25" s="66"/>
      <c r="F25" s="66"/>
      <c r="G25" s="718" t="s">
        <v>1706</v>
      </c>
    </row>
    <row r="26" spans="1:7" ht="21" x14ac:dyDescent="0.15">
      <c r="A26" s="378" t="s">
        <v>1644</v>
      </c>
      <c r="B26" s="382" t="s">
        <v>1677</v>
      </c>
      <c r="C26" s="386" t="s">
        <v>1657</v>
      </c>
      <c r="D26" s="384" t="s">
        <v>1658</v>
      </c>
      <c r="E26" s="66"/>
      <c r="F26" s="66"/>
      <c r="G26" s="718" t="s">
        <v>1706</v>
      </c>
    </row>
    <row r="27" spans="1:7" ht="12" customHeight="1" x14ac:dyDescent="0.15">
      <c r="A27" s="62" t="s">
        <v>953</v>
      </c>
      <c r="B27" s="86" t="s">
        <v>954</v>
      </c>
      <c r="C27" s="331" t="s">
        <v>955</v>
      </c>
      <c r="D27" s="332" t="s">
        <v>956</v>
      </c>
      <c r="E27" s="66"/>
      <c r="F27" s="66"/>
      <c r="G27" s="718" t="s">
        <v>1706</v>
      </c>
    </row>
    <row r="28" spans="1:7" ht="21" x14ac:dyDescent="0.15">
      <c r="A28" s="62" t="s">
        <v>150</v>
      </c>
      <c r="B28" s="86" t="s">
        <v>275</v>
      </c>
      <c r="C28" s="331" t="s">
        <v>163</v>
      </c>
      <c r="D28" s="332" t="s">
        <v>157</v>
      </c>
      <c r="E28" s="18"/>
      <c r="F28" s="66"/>
      <c r="G28" s="718" t="s">
        <v>1706</v>
      </c>
    </row>
    <row r="29" spans="1:7" ht="21" x14ac:dyDescent="0.15">
      <c r="A29" s="62" t="s">
        <v>957</v>
      </c>
      <c r="B29" s="86" t="s">
        <v>276</v>
      </c>
      <c r="C29" s="222" t="s">
        <v>164</v>
      </c>
      <c r="D29" s="223" t="s">
        <v>158</v>
      </c>
      <c r="E29" s="18"/>
      <c r="F29" s="66"/>
      <c r="G29" s="718" t="s">
        <v>1706</v>
      </c>
    </row>
    <row r="30" spans="1:7" ht="40.9" customHeight="1" x14ac:dyDescent="0.15">
      <c r="A30" s="379" t="s">
        <v>1691</v>
      </c>
      <c r="B30" s="382" t="s">
        <v>1050</v>
      </c>
      <c r="C30" s="386" t="s">
        <v>1051</v>
      </c>
      <c r="D30" s="385" t="s">
        <v>1659</v>
      </c>
      <c r="E30" s="18"/>
      <c r="F30" s="66"/>
      <c r="G30" s="718" t="s">
        <v>1706</v>
      </c>
    </row>
    <row r="31" spans="1:7" ht="12" customHeight="1" x14ac:dyDescent="0.15">
      <c r="A31" s="378" t="s">
        <v>1645</v>
      </c>
      <c r="B31" s="382" t="s">
        <v>1678</v>
      </c>
      <c r="C31" s="386" t="s">
        <v>1660</v>
      </c>
      <c r="D31" s="384" t="s">
        <v>1661</v>
      </c>
      <c r="E31" s="18"/>
      <c r="F31" s="66"/>
      <c r="G31" s="718" t="s">
        <v>1706</v>
      </c>
    </row>
    <row r="32" spans="1:7" ht="12" customHeight="1" x14ac:dyDescent="0.15">
      <c r="A32" s="378" t="s">
        <v>1646</v>
      </c>
      <c r="B32" s="382" t="s">
        <v>1679</v>
      </c>
      <c r="C32" s="386" t="s">
        <v>1662</v>
      </c>
      <c r="D32" s="384" t="s">
        <v>1663</v>
      </c>
      <c r="E32" s="18"/>
      <c r="F32" s="66"/>
      <c r="G32" s="718" t="s">
        <v>1706</v>
      </c>
    </row>
    <row r="33" spans="1:7" ht="12" customHeight="1" x14ac:dyDescent="0.15">
      <c r="A33" s="378" t="s">
        <v>1647</v>
      </c>
      <c r="B33" s="382" t="s">
        <v>1680</v>
      </c>
      <c r="C33" s="386" t="s">
        <v>1664</v>
      </c>
      <c r="D33" s="384" t="s">
        <v>1665</v>
      </c>
      <c r="E33" s="18"/>
      <c r="F33" s="66"/>
      <c r="G33" s="718" t="s">
        <v>1706</v>
      </c>
    </row>
    <row r="34" spans="1:7" ht="12" customHeight="1" x14ac:dyDescent="0.15">
      <c r="A34" s="380" t="s">
        <v>1648</v>
      </c>
      <c r="B34" s="382" t="s">
        <v>1681</v>
      </c>
      <c r="C34" s="386" t="s">
        <v>1666</v>
      </c>
      <c r="D34" s="386" t="s">
        <v>1052</v>
      </c>
      <c r="E34" s="18"/>
      <c r="F34" s="66"/>
      <c r="G34" s="718" t="s">
        <v>1706</v>
      </c>
    </row>
    <row r="35" spans="1:7" ht="12" customHeight="1" x14ac:dyDescent="0.15">
      <c r="A35" s="380" t="s">
        <v>1649</v>
      </c>
      <c r="B35" s="382" t="s">
        <v>1682</v>
      </c>
      <c r="C35" s="386" t="s">
        <v>1667</v>
      </c>
      <c r="D35" s="386" t="s">
        <v>1668</v>
      </c>
      <c r="E35" s="18"/>
      <c r="F35" s="66"/>
      <c r="G35" s="718" t="s">
        <v>1706</v>
      </c>
    </row>
    <row r="36" spans="1:7" ht="12" customHeight="1" x14ac:dyDescent="0.15">
      <c r="A36" s="380" t="s">
        <v>1650</v>
      </c>
      <c r="B36" s="382" t="s">
        <v>1683</v>
      </c>
      <c r="C36" s="386" t="s">
        <v>1669</v>
      </c>
      <c r="D36" s="386" t="s">
        <v>1670</v>
      </c>
      <c r="E36" s="18"/>
      <c r="F36" s="66"/>
      <c r="G36" s="718" t="s">
        <v>1706</v>
      </c>
    </row>
    <row r="37" spans="1:7" ht="12" customHeight="1" x14ac:dyDescent="0.15">
      <c r="A37" s="380" t="s">
        <v>1651</v>
      </c>
      <c r="B37" s="382" t="s">
        <v>1684</v>
      </c>
      <c r="C37" s="386" t="s">
        <v>1671</v>
      </c>
      <c r="D37" s="386" t="s">
        <v>1672</v>
      </c>
      <c r="E37" s="18"/>
      <c r="F37" s="66"/>
      <c r="G37" s="718" t="s">
        <v>1706</v>
      </c>
    </row>
    <row r="38" spans="1:7" ht="12" customHeight="1" x14ac:dyDescent="0.15">
      <c r="A38" s="380" t="s">
        <v>1652</v>
      </c>
      <c r="B38" s="382" t="s">
        <v>1685</v>
      </c>
      <c r="C38" s="386" t="s">
        <v>1673</v>
      </c>
      <c r="D38" s="386" t="s">
        <v>1674</v>
      </c>
      <c r="E38" s="18"/>
      <c r="F38" s="66"/>
      <c r="G38" s="718" t="s">
        <v>1706</v>
      </c>
    </row>
    <row r="39" spans="1:7" ht="31.5" x14ac:dyDescent="0.15">
      <c r="A39" s="62" t="s">
        <v>151</v>
      </c>
      <c r="B39" s="86" t="s">
        <v>277</v>
      </c>
      <c r="C39" s="222" t="s">
        <v>165</v>
      </c>
      <c r="D39" s="223" t="s">
        <v>159</v>
      </c>
      <c r="E39" s="18">
        <f>E40+E41</f>
        <v>0</v>
      </c>
      <c r="F39" s="18">
        <f>F40+F41</f>
        <v>0</v>
      </c>
      <c r="G39" s="719" t="s">
        <v>1706</v>
      </c>
    </row>
    <row r="40" spans="1:7" x14ac:dyDescent="0.15">
      <c r="A40" s="62" t="s">
        <v>1041</v>
      </c>
      <c r="B40" s="86" t="s">
        <v>959</v>
      </c>
      <c r="C40" s="1" t="s">
        <v>960</v>
      </c>
      <c r="D40" s="2" t="s">
        <v>1042</v>
      </c>
      <c r="E40" s="18"/>
      <c r="F40" s="66"/>
      <c r="G40" s="718" t="s">
        <v>1706</v>
      </c>
    </row>
    <row r="41" spans="1:7" ht="12.75" customHeight="1" x14ac:dyDescent="0.15">
      <c r="A41" s="62" t="s">
        <v>958</v>
      </c>
      <c r="B41" s="86" t="s">
        <v>1039</v>
      </c>
      <c r="C41" s="1" t="s">
        <v>1040</v>
      </c>
      <c r="D41" s="2" t="s">
        <v>961</v>
      </c>
      <c r="E41" s="66"/>
      <c r="F41" s="66"/>
      <c r="G41" s="718" t="s">
        <v>1706</v>
      </c>
    </row>
    <row r="42" spans="1:7" x14ac:dyDescent="0.15">
      <c r="A42" s="87"/>
      <c r="B42" s="536"/>
      <c r="C42" s="106"/>
      <c r="D42" s="55"/>
      <c r="E42" s="97"/>
    </row>
    <row r="43" spans="1:7" x14ac:dyDescent="0.15">
      <c r="A43" s="180" t="s">
        <v>2</v>
      </c>
      <c r="B43" s="498"/>
      <c r="C43" s="498"/>
      <c r="D43" s="180"/>
      <c r="E43" s="180"/>
      <c r="F43" s="180"/>
      <c r="G43" s="180"/>
    </row>
  </sheetData>
  <mergeCells count="7">
    <mergeCell ref="A3:F3"/>
    <mergeCell ref="E6:F6"/>
    <mergeCell ref="A6:A7"/>
    <mergeCell ref="C6:C7"/>
    <mergeCell ref="D6:D7"/>
    <mergeCell ref="B6:B7"/>
    <mergeCell ref="C4:F4"/>
  </mergeCells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1"/>
  <sheetViews>
    <sheetView tabSelected="1" workbookViewId="0">
      <selection activeCell="L19" sqref="L19"/>
    </sheetView>
  </sheetViews>
  <sheetFormatPr defaultRowHeight="10.5" x14ac:dyDescent="0.15"/>
  <cols>
    <col min="1" max="1" width="9.140625" style="483"/>
    <col min="2" max="2" width="37.5703125" style="483" customWidth="1"/>
    <col min="3" max="4" width="8.28515625" style="483" customWidth="1"/>
    <col min="5" max="5" width="7.140625" style="483" customWidth="1"/>
    <col min="6" max="6" width="22.140625" style="483" customWidth="1"/>
    <col min="7" max="16384" width="9.140625" style="483"/>
  </cols>
  <sheetData>
    <row r="1" spans="1:9" x14ac:dyDescent="0.15">
      <c r="A1" s="678" t="s">
        <v>1821</v>
      </c>
      <c r="B1" s="678"/>
      <c r="C1" s="678"/>
      <c r="D1" s="678"/>
      <c r="E1" s="678"/>
      <c r="F1" s="678"/>
      <c r="G1" s="678"/>
      <c r="H1" s="678"/>
      <c r="I1" s="678"/>
    </row>
    <row r="2" spans="1:9" x14ac:dyDescent="0.15">
      <c r="C2" s="678" t="s">
        <v>7</v>
      </c>
    </row>
    <row r="3" spans="1:9" ht="27" customHeight="1" x14ac:dyDescent="0.15">
      <c r="B3" s="931" t="s">
        <v>1823</v>
      </c>
      <c r="C3" s="931"/>
      <c r="D3" s="931"/>
      <c r="E3" s="931"/>
      <c r="F3" s="931"/>
      <c r="G3" s="931"/>
      <c r="H3" s="931"/>
      <c r="I3" s="721"/>
    </row>
    <row r="4" spans="1:9" x14ac:dyDescent="0.15">
      <c r="B4" s="710" t="s">
        <v>1822</v>
      </c>
      <c r="C4" s="678"/>
      <c r="E4" s="930" t="s">
        <v>1830</v>
      </c>
      <c r="F4" s="930"/>
      <c r="G4" s="930"/>
      <c r="H4" s="930"/>
    </row>
    <row r="5" spans="1:9" ht="84" customHeight="1" x14ac:dyDescent="0.15">
      <c r="B5" s="933" t="s">
        <v>1824</v>
      </c>
      <c r="C5" s="723"/>
      <c r="D5" s="932" t="s">
        <v>838</v>
      </c>
      <c r="E5" s="932" t="s">
        <v>974</v>
      </c>
      <c r="F5" s="932" t="s">
        <v>1825</v>
      </c>
      <c r="G5" s="932" t="s">
        <v>1826</v>
      </c>
      <c r="H5" s="932"/>
      <c r="I5" s="932"/>
    </row>
    <row r="6" spans="1:9" ht="31.5" x14ac:dyDescent="0.15">
      <c r="B6" s="933"/>
      <c r="C6" s="723"/>
      <c r="D6" s="932"/>
      <c r="E6" s="932"/>
      <c r="F6" s="932"/>
      <c r="G6" s="713" t="s">
        <v>1827</v>
      </c>
      <c r="H6" s="713" t="s">
        <v>1828</v>
      </c>
      <c r="I6" s="713" t="s">
        <v>1829</v>
      </c>
    </row>
    <row r="7" spans="1:9" x14ac:dyDescent="0.15">
      <c r="A7" s="676"/>
      <c r="B7" s="727">
        <v>1</v>
      </c>
      <c r="C7" s="563"/>
      <c r="D7" s="677">
        <v>2</v>
      </c>
      <c r="E7" s="677">
        <v>3</v>
      </c>
      <c r="F7" s="677">
        <v>4</v>
      </c>
      <c r="G7" s="677">
        <v>5</v>
      </c>
      <c r="H7" s="677">
        <v>6</v>
      </c>
      <c r="I7" s="677">
        <v>7</v>
      </c>
    </row>
    <row r="8" spans="1:9" x14ac:dyDescent="0.15">
      <c r="A8" s="678" t="s">
        <v>6</v>
      </c>
      <c r="B8" s="685"/>
      <c r="C8" s="685"/>
      <c r="D8" s="685"/>
      <c r="E8" s="685"/>
      <c r="F8" s="685">
        <v>4</v>
      </c>
      <c r="G8" s="685">
        <v>5</v>
      </c>
      <c r="H8" s="685">
        <v>6</v>
      </c>
      <c r="I8" s="685">
        <v>7</v>
      </c>
    </row>
    <row r="9" spans="1:9" x14ac:dyDescent="0.15">
      <c r="B9" s="728" t="s">
        <v>1840</v>
      </c>
      <c r="C9" s="314" t="s">
        <v>195</v>
      </c>
      <c r="D9" s="725" t="s">
        <v>132</v>
      </c>
      <c r="E9" s="722" t="s">
        <v>15</v>
      </c>
      <c r="F9" s="486">
        <f>F10+F12+F13+F15+F26+F31+F32+F35+F36+F38+F46+F52+F56+F60+F65+F66</f>
        <v>0</v>
      </c>
      <c r="G9" s="486">
        <f t="shared" ref="G9:H9" si="0">G10+G12+G13+G15+G26+G31+G32+G35+G36+G38+G46+G52+G56+G60+G65+G66</f>
        <v>0</v>
      </c>
      <c r="H9" s="486">
        <f t="shared" si="0"/>
        <v>0</v>
      </c>
      <c r="I9" s="486">
        <f>I10+I12+I13+I15+I26+I31+I32+I35+I36+I38+I46+I52+I56+I60+I65+I66</f>
        <v>0</v>
      </c>
    </row>
    <row r="10" spans="1:9" ht="21" x14ac:dyDescent="0.15">
      <c r="B10" s="728" t="s">
        <v>1324</v>
      </c>
      <c r="C10" s="314" t="s">
        <v>196</v>
      </c>
      <c r="D10" s="725" t="s">
        <v>133</v>
      </c>
      <c r="E10" s="722" t="s">
        <v>755</v>
      </c>
      <c r="F10" s="486"/>
      <c r="G10" s="486"/>
      <c r="H10" s="486"/>
      <c r="I10" s="486"/>
    </row>
    <row r="11" spans="1:9" x14ac:dyDescent="0.15">
      <c r="B11" s="728" t="s">
        <v>1841</v>
      </c>
      <c r="C11" s="314" t="s">
        <v>270</v>
      </c>
      <c r="D11" s="725" t="s">
        <v>144</v>
      </c>
      <c r="E11" s="722" t="s">
        <v>756</v>
      </c>
      <c r="F11" s="486"/>
      <c r="G11" s="486"/>
      <c r="H11" s="486"/>
      <c r="I11" s="486"/>
    </row>
    <row r="12" spans="1:9" x14ac:dyDescent="0.15">
      <c r="B12" s="728" t="s">
        <v>665</v>
      </c>
      <c r="C12" s="314" t="s">
        <v>197</v>
      </c>
      <c r="D12" s="725" t="s">
        <v>134</v>
      </c>
      <c r="E12" s="722" t="s">
        <v>757</v>
      </c>
      <c r="F12" s="486"/>
      <c r="G12" s="486"/>
      <c r="H12" s="486"/>
      <c r="I12" s="486"/>
    </row>
    <row r="13" spans="1:9" ht="31.5" x14ac:dyDescent="0.15">
      <c r="B13" s="728" t="s">
        <v>667</v>
      </c>
      <c r="C13" s="314" t="s">
        <v>198</v>
      </c>
      <c r="D13" s="725" t="s">
        <v>135</v>
      </c>
      <c r="E13" s="722" t="s">
        <v>25</v>
      </c>
      <c r="F13" s="486"/>
      <c r="G13" s="486"/>
      <c r="H13" s="486"/>
      <c r="I13" s="486"/>
    </row>
    <row r="14" spans="1:9" x14ac:dyDescent="0.15">
      <c r="B14" s="728" t="s">
        <v>1842</v>
      </c>
      <c r="C14" s="314" t="s">
        <v>199</v>
      </c>
      <c r="D14" s="725" t="s">
        <v>65</v>
      </c>
      <c r="E14" s="722" t="s">
        <v>26</v>
      </c>
      <c r="F14" s="486"/>
      <c r="G14" s="486"/>
      <c r="H14" s="486"/>
      <c r="I14" s="486"/>
    </row>
    <row r="15" spans="1:9" ht="21" x14ac:dyDescent="0.15">
      <c r="B15" s="728" t="s">
        <v>672</v>
      </c>
      <c r="C15" s="314" t="s">
        <v>203</v>
      </c>
      <c r="D15" s="725" t="s">
        <v>69</v>
      </c>
      <c r="E15" s="722" t="s">
        <v>759</v>
      </c>
      <c r="F15" s="486">
        <f>F16+F18+F20+F21+F22+F23+F25</f>
        <v>0</v>
      </c>
      <c r="G15" s="486">
        <f t="shared" ref="G15:I15" si="1">G16+G18+G20+G21+G22+G23+G25</f>
        <v>0</v>
      </c>
      <c r="H15" s="486">
        <f t="shared" si="1"/>
        <v>0</v>
      </c>
      <c r="I15" s="486">
        <f t="shared" si="1"/>
        <v>0</v>
      </c>
    </row>
    <row r="16" spans="1:9" x14ac:dyDescent="0.15">
      <c r="B16" s="728" t="s">
        <v>1843</v>
      </c>
      <c r="C16" s="314" t="s">
        <v>204</v>
      </c>
      <c r="D16" s="725" t="s">
        <v>70</v>
      </c>
      <c r="E16" s="722" t="s">
        <v>603</v>
      </c>
      <c r="F16" s="486"/>
      <c r="G16" s="486"/>
      <c r="H16" s="486"/>
      <c r="I16" s="486"/>
    </row>
    <row r="17" spans="2:9" ht="21" x14ac:dyDescent="0.15">
      <c r="B17" s="728" t="s">
        <v>1844</v>
      </c>
      <c r="C17" s="314" t="s">
        <v>285</v>
      </c>
      <c r="D17" s="725" t="s">
        <v>287</v>
      </c>
      <c r="E17" s="722" t="s">
        <v>852</v>
      </c>
      <c r="F17" s="486"/>
      <c r="G17" s="486"/>
      <c r="H17" s="486"/>
      <c r="I17" s="486"/>
    </row>
    <row r="18" spans="2:9" x14ac:dyDescent="0.15">
      <c r="B18" s="728" t="s">
        <v>651</v>
      </c>
      <c r="C18" s="314" t="s">
        <v>205</v>
      </c>
      <c r="D18" s="725" t="s">
        <v>71</v>
      </c>
      <c r="E18" s="722" t="s">
        <v>760</v>
      </c>
      <c r="F18" s="486"/>
      <c r="G18" s="486"/>
      <c r="H18" s="486"/>
      <c r="I18" s="486"/>
    </row>
    <row r="19" spans="2:9" x14ac:dyDescent="0.15">
      <c r="B19" s="728" t="s">
        <v>1845</v>
      </c>
      <c r="C19" s="314" t="s">
        <v>206</v>
      </c>
      <c r="D19" s="725" t="s">
        <v>72</v>
      </c>
      <c r="E19" s="722" t="s">
        <v>761</v>
      </c>
      <c r="F19" s="486"/>
      <c r="G19" s="486"/>
      <c r="H19" s="486"/>
      <c r="I19" s="486"/>
    </row>
    <row r="20" spans="2:9" x14ac:dyDescent="0.15">
      <c r="B20" s="728" t="s">
        <v>293</v>
      </c>
      <c r="C20" s="314" t="s">
        <v>208</v>
      </c>
      <c r="D20" s="725" t="s">
        <v>74</v>
      </c>
      <c r="E20" s="722" t="s">
        <v>314</v>
      </c>
      <c r="F20" s="486"/>
      <c r="G20" s="486"/>
      <c r="H20" s="486"/>
      <c r="I20" s="486"/>
    </row>
    <row r="21" spans="2:9" x14ac:dyDescent="0.15">
      <c r="B21" s="728" t="s">
        <v>294</v>
      </c>
      <c r="C21" s="314" t="s">
        <v>209</v>
      </c>
      <c r="D21" s="725" t="s">
        <v>186</v>
      </c>
      <c r="E21" s="722" t="s">
        <v>315</v>
      </c>
      <c r="F21" s="486"/>
      <c r="G21" s="486"/>
      <c r="H21" s="486"/>
      <c r="I21" s="486"/>
    </row>
    <row r="22" spans="2:9" x14ac:dyDescent="0.15">
      <c r="B22" s="728" t="s">
        <v>1759</v>
      </c>
      <c r="C22" s="314" t="s">
        <v>210</v>
      </c>
      <c r="D22" s="725" t="s">
        <v>187</v>
      </c>
      <c r="E22" s="722" t="s">
        <v>1761</v>
      </c>
      <c r="F22" s="486"/>
      <c r="G22" s="486"/>
      <c r="H22" s="486"/>
      <c r="I22" s="486"/>
    </row>
    <row r="23" spans="2:9" x14ac:dyDescent="0.15">
      <c r="B23" s="728" t="s">
        <v>17</v>
      </c>
      <c r="C23" s="314" t="s">
        <v>211</v>
      </c>
      <c r="D23" s="725" t="s">
        <v>188</v>
      </c>
      <c r="E23" s="722" t="s">
        <v>29</v>
      </c>
      <c r="F23" s="486"/>
      <c r="G23" s="486"/>
      <c r="H23" s="486"/>
      <c r="I23" s="486"/>
    </row>
    <row r="24" spans="2:9" x14ac:dyDescent="0.15">
      <c r="B24" s="728" t="s">
        <v>1846</v>
      </c>
      <c r="C24" s="314" t="s">
        <v>1833</v>
      </c>
      <c r="D24" s="725" t="s">
        <v>1831</v>
      </c>
      <c r="E24" s="722" t="s">
        <v>1696</v>
      </c>
      <c r="F24" s="486"/>
      <c r="G24" s="486"/>
      <c r="H24" s="486"/>
      <c r="I24" s="486"/>
    </row>
    <row r="25" spans="2:9" x14ac:dyDescent="0.15">
      <c r="B25" s="948" t="s">
        <v>1531</v>
      </c>
      <c r="C25" s="314" t="s">
        <v>296</v>
      </c>
      <c r="D25" s="598" t="s">
        <v>304</v>
      </c>
      <c r="E25" s="689"/>
      <c r="F25" s="486"/>
      <c r="G25" s="486"/>
      <c r="H25" s="486"/>
      <c r="I25" s="486"/>
    </row>
    <row r="26" spans="2:9" ht="21" x14ac:dyDescent="0.15">
      <c r="B26" s="728" t="s">
        <v>642</v>
      </c>
      <c r="C26" s="314" t="s">
        <v>212</v>
      </c>
      <c r="D26" s="725" t="s">
        <v>136</v>
      </c>
      <c r="E26" s="722" t="s">
        <v>864</v>
      </c>
      <c r="F26" s="486">
        <f>F27+F28</f>
        <v>0</v>
      </c>
      <c r="G26" s="486">
        <f t="shared" ref="G26:I26" si="2">G27+G28</f>
        <v>0</v>
      </c>
      <c r="H26" s="486">
        <f t="shared" si="2"/>
        <v>0</v>
      </c>
      <c r="I26" s="486">
        <f t="shared" si="2"/>
        <v>0</v>
      </c>
    </row>
    <row r="27" spans="2:9" ht="31.5" x14ac:dyDescent="0.15">
      <c r="B27" s="728" t="s">
        <v>641</v>
      </c>
      <c r="C27" s="314" t="s">
        <v>318</v>
      </c>
      <c r="D27" s="725" t="s">
        <v>319</v>
      </c>
      <c r="E27" s="722" t="s">
        <v>167</v>
      </c>
      <c r="F27" s="486"/>
      <c r="G27" s="486"/>
      <c r="H27" s="486"/>
      <c r="I27" s="486"/>
    </row>
    <row r="28" spans="2:9" ht="31.5" x14ac:dyDescent="0.15">
      <c r="B28" s="948" t="s">
        <v>1957</v>
      </c>
      <c r="C28" s="314" t="s">
        <v>1766</v>
      </c>
      <c r="D28" s="598" t="s">
        <v>1764</v>
      </c>
      <c r="E28" s="801"/>
      <c r="F28" s="486"/>
      <c r="G28" s="486"/>
      <c r="H28" s="486"/>
      <c r="I28" s="486"/>
    </row>
    <row r="29" spans="2:9" ht="21" x14ac:dyDescent="0.15">
      <c r="B29" s="728" t="s">
        <v>1847</v>
      </c>
      <c r="C29" s="314" t="s">
        <v>1016</v>
      </c>
      <c r="D29" s="725" t="s">
        <v>1017</v>
      </c>
      <c r="E29" s="722" t="s">
        <v>1767</v>
      </c>
      <c r="F29" s="486"/>
      <c r="G29" s="486"/>
      <c r="H29" s="486"/>
      <c r="I29" s="486"/>
    </row>
    <row r="30" spans="2:9" x14ac:dyDescent="0.15">
      <c r="B30" s="728" t="s">
        <v>1848</v>
      </c>
      <c r="C30" s="314" t="s">
        <v>1384</v>
      </c>
      <c r="D30" s="725" t="s">
        <v>1385</v>
      </c>
      <c r="E30" s="722" t="s">
        <v>1835</v>
      </c>
      <c r="F30" s="486"/>
      <c r="G30" s="486"/>
      <c r="H30" s="486"/>
      <c r="I30" s="486"/>
    </row>
    <row r="31" spans="2:9" x14ac:dyDescent="0.15">
      <c r="B31" s="728" t="s">
        <v>674</v>
      </c>
      <c r="C31" s="314" t="s">
        <v>213</v>
      </c>
      <c r="D31" s="725" t="s">
        <v>137</v>
      </c>
      <c r="E31" s="722" t="s">
        <v>626</v>
      </c>
      <c r="F31" s="486"/>
      <c r="G31" s="486"/>
      <c r="H31" s="486"/>
      <c r="I31" s="486"/>
    </row>
    <row r="32" spans="2:9" x14ac:dyDescent="0.15">
      <c r="B32" s="728" t="s">
        <v>688</v>
      </c>
      <c r="C32" s="314" t="s">
        <v>218</v>
      </c>
      <c r="D32" s="725" t="s">
        <v>138</v>
      </c>
      <c r="E32" s="722" t="s">
        <v>32</v>
      </c>
      <c r="F32" s="486"/>
      <c r="G32" s="486"/>
      <c r="H32" s="486"/>
      <c r="I32" s="486"/>
    </row>
    <row r="33" spans="2:9" ht="31.5" x14ac:dyDescent="0.15">
      <c r="B33" s="728" t="s">
        <v>1849</v>
      </c>
      <c r="C33" s="314" t="s">
        <v>878</v>
      </c>
      <c r="D33" s="725" t="s">
        <v>879</v>
      </c>
      <c r="E33" s="722" t="s">
        <v>652</v>
      </c>
      <c r="F33" s="486"/>
      <c r="G33" s="486"/>
      <c r="H33" s="486"/>
      <c r="I33" s="486"/>
    </row>
    <row r="34" spans="2:9" x14ac:dyDescent="0.15">
      <c r="B34" s="728" t="s">
        <v>1850</v>
      </c>
      <c r="C34" s="314" t="s">
        <v>883</v>
      </c>
      <c r="D34" s="725" t="s">
        <v>884</v>
      </c>
      <c r="E34" s="722" t="s">
        <v>33</v>
      </c>
      <c r="F34" s="486"/>
      <c r="G34" s="486"/>
      <c r="H34" s="486"/>
      <c r="I34" s="486"/>
    </row>
    <row r="35" spans="2:9" x14ac:dyDescent="0.15">
      <c r="B35" s="728" t="s">
        <v>1851</v>
      </c>
      <c r="C35" s="314" t="s">
        <v>220</v>
      </c>
      <c r="D35" s="725" t="s">
        <v>146</v>
      </c>
      <c r="E35" s="722" t="s">
        <v>34</v>
      </c>
      <c r="F35" s="486"/>
      <c r="G35" s="486"/>
      <c r="H35" s="486"/>
      <c r="I35" s="486"/>
    </row>
    <row r="36" spans="2:9" x14ac:dyDescent="0.15">
      <c r="B36" s="728" t="s">
        <v>702</v>
      </c>
      <c r="C36" s="314" t="s">
        <v>222</v>
      </c>
      <c r="D36" s="725" t="s">
        <v>139</v>
      </c>
      <c r="E36" s="722" t="s">
        <v>35</v>
      </c>
      <c r="F36" s="486"/>
      <c r="G36" s="486"/>
      <c r="H36" s="486"/>
      <c r="I36" s="486"/>
    </row>
    <row r="37" spans="2:9" ht="21" x14ac:dyDescent="0.15">
      <c r="B37" s="728" t="s">
        <v>1852</v>
      </c>
      <c r="C37" s="314" t="s">
        <v>225</v>
      </c>
      <c r="D37" s="725" t="s">
        <v>81</v>
      </c>
      <c r="E37" s="722" t="s">
        <v>38</v>
      </c>
      <c r="F37" s="486"/>
      <c r="G37" s="486"/>
      <c r="H37" s="486"/>
      <c r="I37" s="486"/>
    </row>
    <row r="38" spans="2:9" x14ac:dyDescent="0.15">
      <c r="B38" s="728" t="s">
        <v>718</v>
      </c>
      <c r="C38" s="314" t="s">
        <v>226</v>
      </c>
      <c r="D38" s="725" t="s">
        <v>140</v>
      </c>
      <c r="E38" s="722" t="s">
        <v>471</v>
      </c>
      <c r="F38" s="486">
        <f>F39+F40+F41+F42+F43+F44+F45</f>
        <v>0</v>
      </c>
      <c r="G38" s="486">
        <f t="shared" ref="G38:I38" si="3">G39+G40+G41+G42+G43+G44+G45</f>
        <v>0</v>
      </c>
      <c r="H38" s="486">
        <f t="shared" si="3"/>
        <v>0</v>
      </c>
      <c r="I38" s="486">
        <f t="shared" si="3"/>
        <v>0</v>
      </c>
    </row>
    <row r="39" spans="2:9" ht="21" x14ac:dyDescent="0.15">
      <c r="B39" s="728" t="s">
        <v>1853</v>
      </c>
      <c r="C39" s="314" t="s">
        <v>227</v>
      </c>
      <c r="D39" s="725" t="s">
        <v>82</v>
      </c>
      <c r="E39" s="722" t="s">
        <v>538</v>
      </c>
      <c r="F39" s="486"/>
      <c r="G39" s="486"/>
      <c r="H39" s="486"/>
      <c r="I39" s="486"/>
    </row>
    <row r="40" spans="2:9" x14ac:dyDescent="0.15">
      <c r="B40" s="728" t="s">
        <v>543</v>
      </c>
      <c r="C40" s="314" t="s">
        <v>228</v>
      </c>
      <c r="D40" s="725" t="s">
        <v>83</v>
      </c>
      <c r="E40" s="722" t="s">
        <v>905</v>
      </c>
      <c r="F40" s="486"/>
      <c r="G40" s="486"/>
      <c r="H40" s="486"/>
      <c r="I40" s="486"/>
    </row>
    <row r="41" spans="2:9" ht="21" x14ac:dyDescent="0.15">
      <c r="B41" s="728" t="s">
        <v>906</v>
      </c>
      <c r="C41" s="314" t="s">
        <v>229</v>
      </c>
      <c r="D41" s="725" t="s">
        <v>84</v>
      </c>
      <c r="E41" s="722" t="s">
        <v>907</v>
      </c>
      <c r="F41" s="486"/>
      <c r="G41" s="486"/>
      <c r="H41" s="486"/>
      <c r="I41" s="486"/>
    </row>
    <row r="42" spans="2:9" ht="21" x14ac:dyDescent="0.15">
      <c r="B42" s="728" t="s">
        <v>544</v>
      </c>
      <c r="C42" s="314" t="s">
        <v>230</v>
      </c>
      <c r="D42" s="725" t="s">
        <v>85</v>
      </c>
      <c r="E42" s="722" t="s">
        <v>545</v>
      </c>
      <c r="F42" s="486"/>
      <c r="G42" s="486"/>
      <c r="H42" s="486"/>
      <c r="I42" s="486"/>
    </row>
    <row r="43" spans="2:9" ht="21" x14ac:dyDescent="0.15">
      <c r="B43" s="728" t="s">
        <v>1854</v>
      </c>
      <c r="C43" s="314" t="s">
        <v>231</v>
      </c>
      <c r="D43" s="725" t="s">
        <v>86</v>
      </c>
      <c r="E43" s="722" t="s">
        <v>547</v>
      </c>
      <c r="F43" s="486"/>
      <c r="G43" s="486"/>
      <c r="H43" s="486"/>
      <c r="I43" s="486"/>
    </row>
    <row r="44" spans="2:9" x14ac:dyDescent="0.15">
      <c r="B44" s="728" t="s">
        <v>725</v>
      </c>
      <c r="C44" s="314" t="s">
        <v>232</v>
      </c>
      <c r="D44" s="725" t="s">
        <v>87</v>
      </c>
      <c r="E44" s="722" t="s">
        <v>1836</v>
      </c>
      <c r="F44" s="486"/>
      <c r="G44" s="486"/>
      <c r="H44" s="486"/>
      <c r="I44" s="486"/>
    </row>
    <row r="45" spans="2:9" x14ac:dyDescent="0.15">
      <c r="B45" s="948" t="s">
        <v>1538</v>
      </c>
      <c r="C45" s="314" t="s">
        <v>233</v>
      </c>
      <c r="D45" s="598" t="s">
        <v>88</v>
      </c>
      <c r="E45" s="801"/>
      <c r="F45" s="486"/>
      <c r="G45" s="486"/>
      <c r="H45" s="486"/>
      <c r="I45" s="486"/>
    </row>
    <row r="46" spans="2:9" x14ac:dyDescent="0.15">
      <c r="B46" s="728" t="s">
        <v>727</v>
      </c>
      <c r="C46" s="314" t="s">
        <v>235</v>
      </c>
      <c r="D46" s="725" t="s">
        <v>141</v>
      </c>
      <c r="E46" s="722" t="s">
        <v>776</v>
      </c>
      <c r="F46" s="486">
        <f>F47+F48+F49+F50+F51</f>
        <v>0</v>
      </c>
      <c r="G46" s="486">
        <f t="shared" ref="G46:I46" si="4">G47+G48+G49+G50+G51</f>
        <v>0</v>
      </c>
      <c r="H46" s="486">
        <f t="shared" si="4"/>
        <v>0</v>
      </c>
      <c r="I46" s="486">
        <f t="shared" si="4"/>
        <v>0</v>
      </c>
    </row>
    <row r="47" spans="2:9" x14ac:dyDescent="0.15">
      <c r="B47" s="728" t="s">
        <v>1855</v>
      </c>
      <c r="C47" s="314" t="s">
        <v>236</v>
      </c>
      <c r="D47" s="725" t="s">
        <v>90</v>
      </c>
      <c r="E47" s="722" t="s">
        <v>778</v>
      </c>
      <c r="F47" s="486"/>
      <c r="G47" s="486"/>
      <c r="H47" s="486"/>
      <c r="I47" s="486"/>
    </row>
    <row r="48" spans="2:9" x14ac:dyDescent="0.15">
      <c r="B48" s="728" t="s">
        <v>122</v>
      </c>
      <c r="C48" s="314" t="s">
        <v>237</v>
      </c>
      <c r="D48" s="725" t="s">
        <v>92</v>
      </c>
      <c r="E48" s="722" t="s">
        <v>780</v>
      </c>
      <c r="F48" s="486"/>
      <c r="G48" s="486"/>
      <c r="H48" s="486"/>
      <c r="I48" s="486"/>
    </row>
    <row r="49" spans="2:9" ht="21" x14ac:dyDescent="0.15">
      <c r="B49" s="728" t="s">
        <v>43</v>
      </c>
      <c r="C49" s="314" t="s">
        <v>238</v>
      </c>
      <c r="D49" s="725" t="s">
        <v>93</v>
      </c>
      <c r="E49" s="722" t="s">
        <v>1837</v>
      </c>
      <c r="F49" s="486"/>
      <c r="G49" s="486"/>
      <c r="H49" s="486"/>
      <c r="I49" s="486"/>
    </row>
    <row r="50" spans="2:9" x14ac:dyDescent="0.15">
      <c r="B50" s="728" t="s">
        <v>1856</v>
      </c>
      <c r="C50" s="314" t="s">
        <v>239</v>
      </c>
      <c r="D50" s="725" t="s">
        <v>94</v>
      </c>
      <c r="E50" s="722" t="s">
        <v>782</v>
      </c>
      <c r="F50" s="486"/>
      <c r="G50" s="486"/>
      <c r="H50" s="486"/>
      <c r="I50" s="486"/>
    </row>
    <row r="51" spans="2:9" x14ac:dyDescent="0.15">
      <c r="B51" s="948" t="s">
        <v>1958</v>
      </c>
      <c r="C51" s="314" t="s">
        <v>240</v>
      </c>
      <c r="D51" s="598" t="s">
        <v>95</v>
      </c>
      <c r="E51" s="801"/>
      <c r="F51" s="486"/>
      <c r="G51" s="486"/>
      <c r="H51" s="486"/>
      <c r="I51" s="486"/>
    </row>
    <row r="52" spans="2:9" x14ac:dyDescent="0.15">
      <c r="B52" s="728" t="s">
        <v>731</v>
      </c>
      <c r="C52" s="314" t="s">
        <v>241</v>
      </c>
      <c r="D52" s="725" t="s">
        <v>142</v>
      </c>
      <c r="E52" s="722" t="s">
        <v>965</v>
      </c>
      <c r="F52" s="486"/>
      <c r="G52" s="486"/>
      <c r="H52" s="486"/>
      <c r="I52" s="486"/>
    </row>
    <row r="53" spans="2:9" x14ac:dyDescent="0.15">
      <c r="B53" s="728" t="s">
        <v>732</v>
      </c>
      <c r="C53" s="314" t="s">
        <v>242</v>
      </c>
      <c r="D53" s="725" t="s">
        <v>96</v>
      </c>
      <c r="E53" s="722" t="s">
        <v>51</v>
      </c>
      <c r="F53" s="486"/>
      <c r="G53" s="486"/>
      <c r="H53" s="486"/>
      <c r="I53" s="486"/>
    </row>
    <row r="54" spans="2:9" x14ac:dyDescent="0.15">
      <c r="B54" s="728" t="s">
        <v>465</v>
      </c>
      <c r="C54" s="314" t="s">
        <v>243</v>
      </c>
      <c r="D54" s="725" t="s">
        <v>97</v>
      </c>
      <c r="E54" s="722" t="s">
        <v>52</v>
      </c>
      <c r="F54" s="486"/>
      <c r="G54" s="486"/>
      <c r="H54" s="486"/>
      <c r="I54" s="486"/>
    </row>
    <row r="55" spans="2:9" x14ac:dyDescent="0.15">
      <c r="B55" s="728" t="s">
        <v>655</v>
      </c>
      <c r="C55" s="314" t="s">
        <v>395</v>
      </c>
      <c r="D55" s="725" t="s">
        <v>390</v>
      </c>
      <c r="E55" s="722" t="s">
        <v>646</v>
      </c>
      <c r="F55" s="486"/>
      <c r="G55" s="486"/>
      <c r="H55" s="486"/>
      <c r="I55" s="486"/>
    </row>
    <row r="56" spans="2:9" ht="21" x14ac:dyDescent="0.15">
      <c r="B56" s="728" t="s">
        <v>734</v>
      </c>
      <c r="C56" s="314" t="s">
        <v>244</v>
      </c>
      <c r="D56" s="725" t="s">
        <v>143</v>
      </c>
      <c r="E56" s="722" t="s">
        <v>53</v>
      </c>
      <c r="F56" s="486"/>
      <c r="G56" s="486"/>
      <c r="H56" s="486"/>
      <c r="I56" s="486"/>
    </row>
    <row r="57" spans="2:9" ht="21" x14ac:dyDescent="0.15">
      <c r="B57" s="728" t="s">
        <v>1857</v>
      </c>
      <c r="C57" s="314" t="s">
        <v>245</v>
      </c>
      <c r="D57" s="725" t="s">
        <v>98</v>
      </c>
      <c r="E57" s="722" t="s">
        <v>783</v>
      </c>
      <c r="F57" s="486"/>
      <c r="G57" s="486"/>
      <c r="H57" s="486"/>
      <c r="I57" s="486"/>
    </row>
    <row r="58" spans="2:9" ht="21" x14ac:dyDescent="0.15">
      <c r="B58" s="728" t="s">
        <v>1858</v>
      </c>
      <c r="C58" s="314" t="s">
        <v>247</v>
      </c>
      <c r="D58" s="725" t="s">
        <v>100</v>
      </c>
      <c r="E58" s="722" t="s">
        <v>468</v>
      </c>
      <c r="F58" s="486"/>
      <c r="G58" s="486"/>
      <c r="H58" s="486"/>
      <c r="I58" s="486"/>
    </row>
    <row r="59" spans="2:9" ht="21" x14ac:dyDescent="0.15">
      <c r="B59" s="728" t="s">
        <v>1859</v>
      </c>
      <c r="C59" s="314" t="s">
        <v>1775</v>
      </c>
      <c r="D59" s="725" t="s">
        <v>1776</v>
      </c>
      <c r="E59" s="722" t="s">
        <v>1777</v>
      </c>
      <c r="F59" s="486"/>
      <c r="G59" s="486"/>
      <c r="H59" s="486"/>
      <c r="I59" s="486"/>
    </row>
    <row r="60" spans="2:9" x14ac:dyDescent="0.15">
      <c r="B60" s="728" t="s">
        <v>740</v>
      </c>
      <c r="C60" s="314" t="s">
        <v>248</v>
      </c>
      <c r="D60" s="725" t="s">
        <v>124</v>
      </c>
      <c r="E60" s="722" t="s">
        <v>57</v>
      </c>
      <c r="F60" s="486"/>
      <c r="G60" s="486"/>
      <c r="H60" s="486"/>
      <c r="I60" s="486"/>
    </row>
    <row r="61" spans="2:9" ht="52.5" x14ac:dyDescent="0.15">
      <c r="B61" s="728" t="s">
        <v>1860</v>
      </c>
      <c r="C61" s="314" t="s">
        <v>249</v>
      </c>
      <c r="D61" s="725" t="s">
        <v>101</v>
      </c>
      <c r="E61" s="722" t="s">
        <v>1838</v>
      </c>
      <c r="F61" s="486"/>
      <c r="G61" s="486"/>
      <c r="H61" s="486"/>
      <c r="I61" s="486"/>
    </row>
    <row r="62" spans="2:9" ht="31.5" x14ac:dyDescent="0.15">
      <c r="B62" s="728" t="s">
        <v>1861</v>
      </c>
      <c r="C62" s="314" t="s">
        <v>250</v>
      </c>
      <c r="D62" s="725" t="s">
        <v>102</v>
      </c>
      <c r="E62" s="722" t="s">
        <v>1839</v>
      </c>
      <c r="F62" s="486"/>
      <c r="G62" s="486"/>
      <c r="H62" s="486"/>
      <c r="I62" s="486"/>
    </row>
    <row r="63" spans="2:9" x14ac:dyDescent="0.15">
      <c r="B63" s="728" t="s">
        <v>1862</v>
      </c>
      <c r="C63" s="314" t="s">
        <v>1834</v>
      </c>
      <c r="D63" s="725" t="s">
        <v>1832</v>
      </c>
      <c r="E63" s="722" t="s">
        <v>108</v>
      </c>
      <c r="F63" s="486"/>
      <c r="G63" s="486"/>
      <c r="H63" s="486"/>
      <c r="I63" s="486"/>
    </row>
    <row r="64" spans="2:9" x14ac:dyDescent="0.15">
      <c r="B64" s="728" t="s">
        <v>1863</v>
      </c>
      <c r="C64" s="314" t="s">
        <v>251</v>
      </c>
      <c r="D64" s="725" t="s">
        <v>103</v>
      </c>
      <c r="E64" s="722" t="s">
        <v>614</v>
      </c>
      <c r="F64" s="486"/>
      <c r="G64" s="486"/>
      <c r="H64" s="486"/>
      <c r="I64" s="486"/>
    </row>
    <row r="65" spans="1:9" ht="21" x14ac:dyDescent="0.15">
      <c r="B65" s="728" t="s">
        <v>660</v>
      </c>
      <c r="C65" s="314" t="s">
        <v>258</v>
      </c>
      <c r="D65" s="725" t="s">
        <v>126</v>
      </c>
      <c r="E65" s="722" t="s">
        <v>63</v>
      </c>
      <c r="F65" s="486"/>
      <c r="G65" s="486"/>
      <c r="H65" s="486"/>
      <c r="I65" s="486"/>
    </row>
    <row r="66" spans="1:9" ht="21" x14ac:dyDescent="0.15">
      <c r="B66" s="728" t="s">
        <v>1503</v>
      </c>
      <c r="C66" s="314" t="s">
        <v>1543</v>
      </c>
      <c r="D66" s="725" t="s">
        <v>1544</v>
      </c>
      <c r="E66" s="722" t="s">
        <v>1505</v>
      </c>
      <c r="F66" s="486"/>
      <c r="G66" s="486"/>
      <c r="H66" s="486"/>
      <c r="I66" s="486"/>
    </row>
    <row r="67" spans="1:9" x14ac:dyDescent="0.15">
      <c r="C67" s="678"/>
      <c r="D67" s="726"/>
    </row>
    <row r="68" spans="1:9" x14ac:dyDescent="0.15">
      <c r="A68" s="678" t="s">
        <v>2</v>
      </c>
      <c r="B68" s="678"/>
      <c r="C68" s="678"/>
      <c r="D68" s="711"/>
      <c r="E68" s="678"/>
      <c r="F68" s="678"/>
      <c r="G68" s="678"/>
      <c r="H68" s="678"/>
      <c r="I68" s="678"/>
    </row>
    <row r="69" spans="1:9" x14ac:dyDescent="0.15">
      <c r="D69" s="726"/>
    </row>
    <row r="70" spans="1:9" x14ac:dyDescent="0.15">
      <c r="D70" s="726"/>
    </row>
    <row r="71" spans="1:9" x14ac:dyDescent="0.15">
      <c r="D71" s="726"/>
    </row>
    <row r="72" spans="1:9" x14ac:dyDescent="0.15">
      <c r="D72" s="726"/>
    </row>
    <row r="73" spans="1:9" x14ac:dyDescent="0.15">
      <c r="D73" s="726"/>
    </row>
    <row r="74" spans="1:9" x14ac:dyDescent="0.15">
      <c r="D74" s="726"/>
    </row>
    <row r="75" spans="1:9" x14ac:dyDescent="0.15">
      <c r="D75" s="726"/>
    </row>
    <row r="76" spans="1:9" x14ac:dyDescent="0.15">
      <c r="D76" s="726"/>
    </row>
    <row r="77" spans="1:9" x14ac:dyDescent="0.15">
      <c r="D77" s="726"/>
    </row>
    <row r="78" spans="1:9" x14ac:dyDescent="0.15">
      <c r="D78" s="726"/>
    </row>
    <row r="79" spans="1:9" x14ac:dyDescent="0.15">
      <c r="D79" s="726"/>
    </row>
    <row r="80" spans="1:9" x14ac:dyDescent="0.15">
      <c r="D80" s="726"/>
    </row>
    <row r="81" spans="4:4" x14ac:dyDescent="0.15">
      <c r="D81" s="726"/>
    </row>
    <row r="82" spans="4:4" x14ac:dyDescent="0.15">
      <c r="D82" s="726"/>
    </row>
    <row r="83" spans="4:4" x14ac:dyDescent="0.15">
      <c r="D83" s="726"/>
    </row>
    <row r="84" spans="4:4" x14ac:dyDescent="0.15">
      <c r="D84" s="726"/>
    </row>
    <row r="85" spans="4:4" x14ac:dyDescent="0.15">
      <c r="D85" s="726"/>
    </row>
    <row r="86" spans="4:4" x14ac:dyDescent="0.15">
      <c r="D86" s="726"/>
    </row>
    <row r="87" spans="4:4" x14ac:dyDescent="0.15">
      <c r="D87" s="726"/>
    </row>
    <row r="88" spans="4:4" x14ac:dyDescent="0.15">
      <c r="D88" s="726"/>
    </row>
    <row r="89" spans="4:4" x14ac:dyDescent="0.15">
      <c r="D89" s="726"/>
    </row>
    <row r="90" spans="4:4" x14ac:dyDescent="0.15">
      <c r="D90" s="726"/>
    </row>
    <row r="91" spans="4:4" x14ac:dyDescent="0.15">
      <c r="D91" s="726"/>
    </row>
    <row r="92" spans="4:4" x14ac:dyDescent="0.15">
      <c r="D92" s="726"/>
    </row>
    <row r="93" spans="4:4" x14ac:dyDescent="0.15">
      <c r="D93" s="726"/>
    </row>
    <row r="94" spans="4:4" x14ac:dyDescent="0.15">
      <c r="D94" s="726"/>
    </row>
    <row r="95" spans="4:4" x14ac:dyDescent="0.15">
      <c r="D95" s="726"/>
    </row>
    <row r="96" spans="4:4" x14ac:dyDescent="0.15">
      <c r="D96" s="726"/>
    </row>
    <row r="97" spans="4:4" x14ac:dyDescent="0.15">
      <c r="D97" s="726"/>
    </row>
    <row r="98" spans="4:4" x14ac:dyDescent="0.15">
      <c r="D98" s="726"/>
    </row>
    <row r="99" spans="4:4" x14ac:dyDescent="0.15">
      <c r="D99" s="726"/>
    </row>
    <row r="100" spans="4:4" x14ac:dyDescent="0.15">
      <c r="D100" s="726"/>
    </row>
    <row r="101" spans="4:4" x14ac:dyDescent="0.15">
      <c r="D101" s="726"/>
    </row>
    <row r="102" spans="4:4" x14ac:dyDescent="0.15">
      <c r="D102" s="726"/>
    </row>
    <row r="103" spans="4:4" x14ac:dyDescent="0.15">
      <c r="D103" s="726"/>
    </row>
    <row r="104" spans="4:4" x14ac:dyDescent="0.15">
      <c r="D104" s="726"/>
    </row>
    <row r="105" spans="4:4" x14ac:dyDescent="0.15">
      <c r="D105" s="726"/>
    </row>
    <row r="106" spans="4:4" x14ac:dyDescent="0.15">
      <c r="D106" s="726"/>
    </row>
    <row r="107" spans="4:4" x14ac:dyDescent="0.15">
      <c r="D107" s="726"/>
    </row>
    <row r="108" spans="4:4" x14ac:dyDescent="0.15">
      <c r="D108" s="726"/>
    </row>
    <row r="109" spans="4:4" x14ac:dyDescent="0.15">
      <c r="D109" s="726"/>
    </row>
    <row r="110" spans="4:4" x14ac:dyDescent="0.15">
      <c r="D110" s="726"/>
    </row>
    <row r="111" spans="4:4" x14ac:dyDescent="0.15">
      <c r="D111" s="726"/>
    </row>
    <row r="112" spans="4:4" x14ac:dyDescent="0.15">
      <c r="D112" s="726"/>
    </row>
    <row r="113" spans="4:4" x14ac:dyDescent="0.15">
      <c r="D113" s="726"/>
    </row>
    <row r="114" spans="4:4" x14ac:dyDescent="0.15">
      <c r="D114" s="726"/>
    </row>
    <row r="115" spans="4:4" x14ac:dyDescent="0.15">
      <c r="D115" s="726"/>
    </row>
    <row r="116" spans="4:4" x14ac:dyDescent="0.15">
      <c r="D116" s="726"/>
    </row>
    <row r="117" spans="4:4" x14ac:dyDescent="0.15">
      <c r="D117" s="726"/>
    </row>
    <row r="118" spans="4:4" x14ac:dyDescent="0.15">
      <c r="D118" s="726"/>
    </row>
    <row r="119" spans="4:4" x14ac:dyDescent="0.15">
      <c r="D119" s="726"/>
    </row>
    <row r="120" spans="4:4" x14ac:dyDescent="0.15">
      <c r="D120" s="726"/>
    </row>
    <row r="121" spans="4:4" x14ac:dyDescent="0.15">
      <c r="D121" s="726"/>
    </row>
    <row r="122" spans="4:4" x14ac:dyDescent="0.15">
      <c r="D122" s="726"/>
    </row>
    <row r="123" spans="4:4" x14ac:dyDescent="0.15">
      <c r="D123" s="726"/>
    </row>
    <row r="124" spans="4:4" x14ac:dyDescent="0.15">
      <c r="D124" s="726"/>
    </row>
    <row r="125" spans="4:4" x14ac:dyDescent="0.15">
      <c r="D125" s="726"/>
    </row>
    <row r="126" spans="4:4" x14ac:dyDescent="0.15">
      <c r="D126" s="726"/>
    </row>
    <row r="127" spans="4:4" x14ac:dyDescent="0.15">
      <c r="D127" s="726"/>
    </row>
    <row r="128" spans="4:4" x14ac:dyDescent="0.15">
      <c r="D128" s="726"/>
    </row>
    <row r="129" spans="4:4" x14ac:dyDescent="0.15">
      <c r="D129" s="726"/>
    </row>
    <row r="130" spans="4:4" x14ac:dyDescent="0.15">
      <c r="D130" s="726"/>
    </row>
    <row r="131" spans="4:4" x14ac:dyDescent="0.15">
      <c r="D131" s="726"/>
    </row>
    <row r="132" spans="4:4" x14ac:dyDescent="0.15">
      <c r="D132" s="726"/>
    </row>
    <row r="133" spans="4:4" x14ac:dyDescent="0.15">
      <c r="D133" s="726"/>
    </row>
    <row r="134" spans="4:4" x14ac:dyDescent="0.15">
      <c r="D134" s="726"/>
    </row>
    <row r="135" spans="4:4" x14ac:dyDescent="0.15">
      <c r="D135" s="726"/>
    </row>
    <row r="136" spans="4:4" x14ac:dyDescent="0.15">
      <c r="D136" s="726"/>
    </row>
    <row r="137" spans="4:4" x14ac:dyDescent="0.15">
      <c r="D137" s="726"/>
    </row>
    <row r="138" spans="4:4" x14ac:dyDescent="0.15">
      <c r="D138" s="726"/>
    </row>
    <row r="139" spans="4:4" x14ac:dyDescent="0.15">
      <c r="D139" s="726"/>
    </row>
    <row r="140" spans="4:4" x14ac:dyDescent="0.15">
      <c r="D140" s="726"/>
    </row>
    <row r="141" spans="4:4" x14ac:dyDescent="0.15">
      <c r="D141" s="726"/>
    </row>
    <row r="142" spans="4:4" x14ac:dyDescent="0.15">
      <c r="D142" s="726"/>
    </row>
    <row r="143" spans="4:4" x14ac:dyDescent="0.15">
      <c r="D143" s="726"/>
    </row>
    <row r="144" spans="4:4" x14ac:dyDescent="0.15">
      <c r="D144" s="726"/>
    </row>
    <row r="145" spans="4:4" x14ac:dyDescent="0.15">
      <c r="D145" s="726"/>
    </row>
    <row r="146" spans="4:4" x14ac:dyDescent="0.15">
      <c r="D146" s="726"/>
    </row>
    <row r="147" spans="4:4" x14ac:dyDescent="0.15">
      <c r="D147" s="726"/>
    </row>
    <row r="148" spans="4:4" x14ac:dyDescent="0.15">
      <c r="D148" s="726"/>
    </row>
    <row r="149" spans="4:4" x14ac:dyDescent="0.15">
      <c r="D149" s="726"/>
    </row>
    <row r="150" spans="4:4" x14ac:dyDescent="0.15">
      <c r="D150" s="726"/>
    </row>
    <row r="151" spans="4:4" x14ac:dyDescent="0.15">
      <c r="D151" s="726"/>
    </row>
    <row r="152" spans="4:4" x14ac:dyDescent="0.15">
      <c r="D152" s="726"/>
    </row>
    <row r="153" spans="4:4" x14ac:dyDescent="0.15">
      <c r="D153" s="726"/>
    </row>
    <row r="154" spans="4:4" x14ac:dyDescent="0.15">
      <c r="D154" s="726"/>
    </row>
    <row r="155" spans="4:4" x14ac:dyDescent="0.15">
      <c r="D155" s="726"/>
    </row>
    <row r="156" spans="4:4" x14ac:dyDescent="0.15">
      <c r="D156" s="726"/>
    </row>
    <row r="157" spans="4:4" x14ac:dyDescent="0.15">
      <c r="D157" s="726"/>
    </row>
    <row r="158" spans="4:4" x14ac:dyDescent="0.15">
      <c r="D158" s="726"/>
    </row>
    <row r="159" spans="4:4" x14ac:dyDescent="0.15">
      <c r="D159" s="726"/>
    </row>
    <row r="160" spans="4:4" x14ac:dyDescent="0.15">
      <c r="D160" s="726"/>
    </row>
    <row r="161" spans="4:4" x14ac:dyDescent="0.15">
      <c r="D161" s="726"/>
    </row>
    <row r="162" spans="4:4" x14ac:dyDescent="0.15">
      <c r="D162" s="726"/>
    </row>
    <row r="163" spans="4:4" x14ac:dyDescent="0.15">
      <c r="D163" s="726"/>
    </row>
    <row r="164" spans="4:4" x14ac:dyDescent="0.15">
      <c r="D164" s="726"/>
    </row>
    <row r="165" spans="4:4" x14ac:dyDescent="0.15">
      <c r="D165" s="726"/>
    </row>
    <row r="166" spans="4:4" x14ac:dyDescent="0.15">
      <c r="D166" s="726"/>
    </row>
    <row r="167" spans="4:4" x14ac:dyDescent="0.15">
      <c r="D167" s="726"/>
    </row>
    <row r="168" spans="4:4" x14ac:dyDescent="0.15">
      <c r="D168" s="726"/>
    </row>
    <row r="169" spans="4:4" x14ac:dyDescent="0.15">
      <c r="D169" s="726"/>
    </row>
    <row r="170" spans="4:4" x14ac:dyDescent="0.15">
      <c r="D170" s="726"/>
    </row>
    <row r="171" spans="4:4" x14ac:dyDescent="0.15">
      <c r="D171" s="726"/>
    </row>
    <row r="172" spans="4:4" x14ac:dyDescent="0.15">
      <c r="D172" s="726"/>
    </row>
    <row r="173" spans="4:4" x14ac:dyDescent="0.15">
      <c r="D173" s="726"/>
    </row>
    <row r="174" spans="4:4" x14ac:dyDescent="0.15">
      <c r="D174" s="726"/>
    </row>
    <row r="175" spans="4:4" x14ac:dyDescent="0.15">
      <c r="D175" s="726"/>
    </row>
    <row r="176" spans="4:4" x14ac:dyDescent="0.15">
      <c r="D176" s="726"/>
    </row>
    <row r="177" spans="4:4" x14ac:dyDescent="0.15">
      <c r="D177" s="726"/>
    </row>
    <row r="178" spans="4:4" x14ac:dyDescent="0.15">
      <c r="D178" s="726"/>
    </row>
    <row r="179" spans="4:4" x14ac:dyDescent="0.15">
      <c r="D179" s="726"/>
    </row>
    <row r="180" spans="4:4" x14ac:dyDescent="0.15">
      <c r="D180" s="726"/>
    </row>
    <row r="181" spans="4:4" x14ac:dyDescent="0.15">
      <c r="D181" s="726"/>
    </row>
    <row r="182" spans="4:4" x14ac:dyDescent="0.15">
      <c r="D182" s="726"/>
    </row>
    <row r="183" spans="4:4" x14ac:dyDescent="0.15">
      <c r="D183" s="726"/>
    </row>
    <row r="184" spans="4:4" x14ac:dyDescent="0.15">
      <c r="D184" s="726"/>
    </row>
    <row r="185" spans="4:4" x14ac:dyDescent="0.15">
      <c r="D185" s="726"/>
    </row>
    <row r="186" spans="4:4" x14ac:dyDescent="0.15">
      <c r="D186" s="726"/>
    </row>
    <row r="187" spans="4:4" x14ac:dyDescent="0.15">
      <c r="D187" s="726"/>
    </row>
    <row r="188" spans="4:4" x14ac:dyDescent="0.15">
      <c r="D188" s="726"/>
    </row>
    <row r="189" spans="4:4" x14ac:dyDescent="0.15">
      <c r="D189" s="726"/>
    </row>
    <row r="190" spans="4:4" x14ac:dyDescent="0.15">
      <c r="D190" s="726"/>
    </row>
    <row r="191" spans="4:4" x14ac:dyDescent="0.15">
      <c r="D191" s="726"/>
    </row>
    <row r="192" spans="4:4" x14ac:dyDescent="0.15">
      <c r="D192" s="726"/>
    </row>
    <row r="193" spans="4:4" x14ac:dyDescent="0.15">
      <c r="D193" s="726"/>
    </row>
    <row r="194" spans="4:4" x14ac:dyDescent="0.15">
      <c r="D194" s="726"/>
    </row>
    <row r="195" spans="4:4" x14ac:dyDescent="0.15">
      <c r="D195" s="726"/>
    </row>
    <row r="196" spans="4:4" x14ac:dyDescent="0.15">
      <c r="D196" s="726"/>
    </row>
    <row r="197" spans="4:4" x14ac:dyDescent="0.15">
      <c r="D197" s="726"/>
    </row>
    <row r="198" spans="4:4" x14ac:dyDescent="0.15">
      <c r="D198" s="726"/>
    </row>
    <row r="199" spans="4:4" x14ac:dyDescent="0.15">
      <c r="D199" s="726"/>
    </row>
    <row r="200" spans="4:4" x14ac:dyDescent="0.15">
      <c r="D200" s="726"/>
    </row>
    <row r="201" spans="4:4" x14ac:dyDescent="0.15">
      <c r="D201" s="726"/>
    </row>
    <row r="202" spans="4:4" x14ac:dyDescent="0.15">
      <c r="D202" s="726"/>
    </row>
    <row r="203" spans="4:4" x14ac:dyDescent="0.15">
      <c r="D203" s="726"/>
    </row>
    <row r="204" spans="4:4" x14ac:dyDescent="0.15">
      <c r="D204" s="726"/>
    </row>
    <row r="205" spans="4:4" x14ac:dyDescent="0.15">
      <c r="D205" s="726"/>
    </row>
    <row r="206" spans="4:4" x14ac:dyDescent="0.15">
      <c r="D206" s="726"/>
    </row>
    <row r="207" spans="4:4" x14ac:dyDescent="0.15">
      <c r="D207" s="726"/>
    </row>
    <row r="208" spans="4:4" x14ac:dyDescent="0.15">
      <c r="D208" s="726"/>
    </row>
    <row r="209" spans="4:4" x14ac:dyDescent="0.15">
      <c r="D209" s="726"/>
    </row>
    <row r="210" spans="4:4" x14ac:dyDescent="0.15">
      <c r="D210" s="726"/>
    </row>
    <row r="211" spans="4:4" x14ac:dyDescent="0.15">
      <c r="D211" s="726"/>
    </row>
    <row r="212" spans="4:4" x14ac:dyDescent="0.15">
      <c r="D212" s="726"/>
    </row>
    <row r="213" spans="4:4" x14ac:dyDescent="0.15">
      <c r="D213" s="726"/>
    </row>
    <row r="214" spans="4:4" x14ac:dyDescent="0.15">
      <c r="D214" s="726"/>
    </row>
    <row r="215" spans="4:4" x14ac:dyDescent="0.15">
      <c r="D215" s="726"/>
    </row>
    <row r="216" spans="4:4" x14ac:dyDescent="0.15">
      <c r="D216" s="726"/>
    </row>
    <row r="217" spans="4:4" x14ac:dyDescent="0.15">
      <c r="D217" s="726"/>
    </row>
    <row r="218" spans="4:4" x14ac:dyDescent="0.15">
      <c r="D218" s="726"/>
    </row>
    <row r="219" spans="4:4" x14ac:dyDescent="0.15">
      <c r="D219" s="726"/>
    </row>
    <row r="220" spans="4:4" x14ac:dyDescent="0.15">
      <c r="D220" s="726"/>
    </row>
    <row r="221" spans="4:4" x14ac:dyDescent="0.15">
      <c r="D221" s="726"/>
    </row>
    <row r="222" spans="4:4" x14ac:dyDescent="0.15">
      <c r="D222" s="726"/>
    </row>
    <row r="223" spans="4:4" x14ac:dyDescent="0.15">
      <c r="D223" s="726"/>
    </row>
    <row r="224" spans="4:4" x14ac:dyDescent="0.15">
      <c r="D224" s="726"/>
    </row>
    <row r="225" spans="4:4" x14ac:dyDescent="0.15">
      <c r="D225" s="726"/>
    </row>
    <row r="226" spans="4:4" x14ac:dyDescent="0.15">
      <c r="D226" s="726"/>
    </row>
    <row r="227" spans="4:4" x14ac:dyDescent="0.15">
      <c r="D227" s="726"/>
    </row>
    <row r="228" spans="4:4" x14ac:dyDescent="0.15">
      <c r="D228" s="726"/>
    </row>
    <row r="229" spans="4:4" x14ac:dyDescent="0.15">
      <c r="D229" s="726"/>
    </row>
    <row r="230" spans="4:4" x14ac:dyDescent="0.15">
      <c r="D230" s="726"/>
    </row>
    <row r="231" spans="4:4" x14ac:dyDescent="0.15">
      <c r="D231" s="726"/>
    </row>
    <row r="232" spans="4:4" x14ac:dyDescent="0.15">
      <c r="D232" s="726"/>
    </row>
    <row r="233" spans="4:4" x14ac:dyDescent="0.15">
      <c r="D233" s="726"/>
    </row>
    <row r="234" spans="4:4" x14ac:dyDescent="0.15">
      <c r="D234" s="726"/>
    </row>
    <row r="235" spans="4:4" x14ac:dyDescent="0.15">
      <c r="D235" s="726"/>
    </row>
    <row r="236" spans="4:4" x14ac:dyDescent="0.15">
      <c r="D236" s="726"/>
    </row>
    <row r="237" spans="4:4" x14ac:dyDescent="0.15">
      <c r="D237" s="726"/>
    </row>
    <row r="238" spans="4:4" x14ac:dyDescent="0.15">
      <c r="D238" s="726"/>
    </row>
    <row r="239" spans="4:4" x14ac:dyDescent="0.15">
      <c r="D239" s="726"/>
    </row>
    <row r="240" spans="4:4" x14ac:dyDescent="0.15">
      <c r="D240" s="726"/>
    </row>
    <row r="241" spans="4:4" x14ac:dyDescent="0.15">
      <c r="D241" s="726"/>
    </row>
    <row r="242" spans="4:4" x14ac:dyDescent="0.15">
      <c r="D242" s="726"/>
    </row>
    <row r="243" spans="4:4" x14ac:dyDescent="0.15">
      <c r="D243" s="726"/>
    </row>
    <row r="244" spans="4:4" x14ac:dyDescent="0.15">
      <c r="D244" s="726"/>
    </row>
    <row r="245" spans="4:4" x14ac:dyDescent="0.15">
      <c r="D245" s="726"/>
    </row>
    <row r="246" spans="4:4" x14ac:dyDescent="0.15">
      <c r="D246" s="726"/>
    </row>
    <row r="247" spans="4:4" x14ac:dyDescent="0.15">
      <c r="D247" s="726"/>
    </row>
    <row r="248" spans="4:4" x14ac:dyDescent="0.15">
      <c r="D248" s="726"/>
    </row>
    <row r="249" spans="4:4" x14ac:dyDescent="0.15">
      <c r="D249" s="726"/>
    </row>
    <row r="250" spans="4:4" x14ac:dyDescent="0.15">
      <c r="D250" s="726"/>
    </row>
    <row r="251" spans="4:4" x14ac:dyDescent="0.15">
      <c r="D251" s="726"/>
    </row>
    <row r="252" spans="4:4" x14ac:dyDescent="0.15">
      <c r="D252" s="726"/>
    </row>
    <row r="253" spans="4:4" x14ac:dyDescent="0.15">
      <c r="D253" s="726"/>
    </row>
    <row r="254" spans="4:4" x14ac:dyDescent="0.15">
      <c r="D254" s="726"/>
    </row>
    <row r="255" spans="4:4" x14ac:dyDescent="0.15">
      <c r="D255" s="726"/>
    </row>
    <row r="256" spans="4:4" x14ac:dyDescent="0.15">
      <c r="D256" s="726"/>
    </row>
    <row r="257" spans="4:4" x14ac:dyDescent="0.15">
      <c r="D257" s="726"/>
    </row>
    <row r="258" spans="4:4" x14ac:dyDescent="0.15">
      <c r="D258" s="726"/>
    </row>
    <row r="259" spans="4:4" x14ac:dyDescent="0.15">
      <c r="D259" s="726"/>
    </row>
    <row r="260" spans="4:4" x14ac:dyDescent="0.15">
      <c r="D260" s="726"/>
    </row>
    <row r="261" spans="4:4" x14ac:dyDescent="0.15">
      <c r="D261" s="726"/>
    </row>
    <row r="262" spans="4:4" x14ac:dyDescent="0.15">
      <c r="D262" s="726"/>
    </row>
    <row r="263" spans="4:4" x14ac:dyDescent="0.15">
      <c r="D263" s="726"/>
    </row>
    <row r="264" spans="4:4" x14ac:dyDescent="0.15">
      <c r="D264" s="726"/>
    </row>
    <row r="265" spans="4:4" x14ac:dyDescent="0.15">
      <c r="D265" s="726"/>
    </row>
    <row r="266" spans="4:4" x14ac:dyDescent="0.15">
      <c r="D266" s="726"/>
    </row>
    <row r="267" spans="4:4" x14ac:dyDescent="0.15">
      <c r="D267" s="726"/>
    </row>
    <row r="268" spans="4:4" x14ac:dyDescent="0.15">
      <c r="D268" s="726"/>
    </row>
    <row r="269" spans="4:4" x14ac:dyDescent="0.15">
      <c r="D269" s="726"/>
    </row>
    <row r="270" spans="4:4" x14ac:dyDescent="0.15">
      <c r="D270" s="726"/>
    </row>
    <row r="271" spans="4:4" x14ac:dyDescent="0.15">
      <c r="D271" s="726"/>
    </row>
    <row r="272" spans="4:4" x14ac:dyDescent="0.15">
      <c r="D272" s="726"/>
    </row>
    <row r="273" spans="4:4" x14ac:dyDescent="0.15">
      <c r="D273" s="726"/>
    </row>
    <row r="274" spans="4:4" x14ac:dyDescent="0.15">
      <c r="D274" s="726"/>
    </row>
    <row r="275" spans="4:4" x14ac:dyDescent="0.15">
      <c r="D275" s="726"/>
    </row>
    <row r="276" spans="4:4" x14ac:dyDescent="0.15">
      <c r="D276" s="726"/>
    </row>
    <row r="277" spans="4:4" x14ac:dyDescent="0.15">
      <c r="D277" s="726"/>
    </row>
    <row r="278" spans="4:4" x14ac:dyDescent="0.15">
      <c r="D278" s="726"/>
    </row>
    <row r="279" spans="4:4" x14ac:dyDescent="0.15">
      <c r="D279" s="726"/>
    </row>
    <row r="280" spans="4:4" x14ac:dyDescent="0.15">
      <c r="D280" s="726"/>
    </row>
    <row r="281" spans="4:4" x14ac:dyDescent="0.15">
      <c r="D281" s="726"/>
    </row>
    <row r="282" spans="4:4" x14ac:dyDescent="0.15">
      <c r="D282" s="726"/>
    </row>
    <row r="283" spans="4:4" x14ac:dyDescent="0.15">
      <c r="D283" s="726"/>
    </row>
    <row r="284" spans="4:4" x14ac:dyDescent="0.15">
      <c r="D284" s="726"/>
    </row>
    <row r="285" spans="4:4" x14ac:dyDescent="0.15">
      <c r="D285" s="726"/>
    </row>
    <row r="286" spans="4:4" x14ac:dyDescent="0.15">
      <c r="D286" s="726"/>
    </row>
    <row r="287" spans="4:4" x14ac:dyDescent="0.15">
      <c r="D287" s="726"/>
    </row>
    <row r="288" spans="4:4" x14ac:dyDescent="0.15">
      <c r="D288" s="726"/>
    </row>
    <row r="289" spans="4:4" x14ac:dyDescent="0.15">
      <c r="D289" s="726"/>
    </row>
    <row r="290" spans="4:4" x14ac:dyDescent="0.15">
      <c r="D290" s="726"/>
    </row>
    <row r="291" spans="4:4" x14ac:dyDescent="0.15">
      <c r="D291" s="726"/>
    </row>
    <row r="292" spans="4:4" x14ac:dyDescent="0.15">
      <c r="D292" s="726"/>
    </row>
    <row r="293" spans="4:4" x14ac:dyDescent="0.15">
      <c r="D293" s="726"/>
    </row>
    <row r="294" spans="4:4" x14ac:dyDescent="0.15">
      <c r="D294" s="726"/>
    </row>
    <row r="295" spans="4:4" x14ac:dyDescent="0.15">
      <c r="D295" s="726"/>
    </row>
    <row r="296" spans="4:4" x14ac:dyDescent="0.15">
      <c r="D296" s="726"/>
    </row>
    <row r="297" spans="4:4" x14ac:dyDescent="0.15">
      <c r="D297" s="726"/>
    </row>
    <row r="298" spans="4:4" x14ac:dyDescent="0.15">
      <c r="D298" s="726"/>
    </row>
    <row r="299" spans="4:4" x14ac:dyDescent="0.15">
      <c r="D299" s="726"/>
    </row>
    <row r="300" spans="4:4" x14ac:dyDescent="0.15">
      <c r="D300" s="726"/>
    </row>
    <row r="301" spans="4:4" x14ac:dyDescent="0.15">
      <c r="D301" s="726"/>
    </row>
  </sheetData>
  <mergeCells count="7">
    <mergeCell ref="E4:H4"/>
    <mergeCell ref="B3:H3"/>
    <mergeCell ref="G5:I5"/>
    <mergeCell ref="B5:B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1"/>
  <sheetViews>
    <sheetView showGridLines="0" topLeftCell="A313" zoomScaleNormal="100" workbookViewId="0">
      <selection activeCell="E319" sqref="E319"/>
    </sheetView>
  </sheetViews>
  <sheetFormatPr defaultColWidth="9.140625" defaultRowHeight="10.5" customHeight="1" x14ac:dyDescent="0.15"/>
  <cols>
    <col min="1" max="1" width="49.140625" style="7" customWidth="1"/>
    <col min="2" max="2" width="11.28515625" style="234" customWidth="1"/>
    <col min="3" max="3" width="8.7109375" style="85" customWidth="1"/>
    <col min="4" max="4" width="15.7109375" style="65" customWidth="1"/>
    <col min="5" max="5" width="13.7109375" style="7" customWidth="1"/>
    <col min="6" max="6" width="15.28515625" style="7" customWidth="1"/>
    <col min="7" max="7" width="10.85546875" style="7" customWidth="1"/>
    <col min="8" max="9" width="9" style="7" customWidth="1"/>
    <col min="10" max="10" width="10" style="7" customWidth="1"/>
    <col min="11" max="11" width="12.42578125" style="41" customWidth="1"/>
    <col min="12" max="12" width="11.85546875" style="41" customWidth="1"/>
    <col min="13" max="13" width="9.42578125" style="41" customWidth="1"/>
    <col min="14" max="14" width="12.7109375" style="7" customWidth="1"/>
    <col min="15" max="15" width="12.42578125" style="7" customWidth="1"/>
    <col min="16" max="16" width="10.42578125" style="7" customWidth="1"/>
    <col min="17" max="17" width="13.7109375" style="7" customWidth="1"/>
    <col min="18" max="18" width="11.85546875" style="7" customWidth="1"/>
    <col min="19" max="19" width="13.28515625" style="7" customWidth="1"/>
    <col min="20" max="20" width="12.140625" style="7" customWidth="1"/>
    <col min="21" max="22" width="11.7109375" style="7" customWidth="1"/>
    <col min="23" max="23" width="9.140625" style="7" customWidth="1"/>
    <col min="24" max="16384" width="9.140625" style="7"/>
  </cols>
  <sheetData>
    <row r="1" spans="1:23" s="41" customFormat="1" x14ac:dyDescent="0.15">
      <c r="A1" s="527" t="s">
        <v>1113</v>
      </c>
      <c r="B1" s="512"/>
      <c r="C1" s="528"/>
      <c r="D1" s="526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</row>
    <row r="2" spans="1:23" s="41" customFormat="1" x14ac:dyDescent="0.15">
      <c r="A2" s="15" t="s">
        <v>1114</v>
      </c>
      <c r="B2" s="512" t="s">
        <v>7</v>
      </c>
      <c r="C2" s="15"/>
      <c r="D2" s="28"/>
      <c r="E2" s="871" t="s">
        <v>1115</v>
      </c>
      <c r="F2" s="871"/>
      <c r="G2" s="871"/>
      <c r="H2" s="871"/>
      <c r="I2" s="871"/>
      <c r="J2" s="871"/>
      <c r="K2" s="29"/>
      <c r="L2" s="29"/>
      <c r="M2" s="29"/>
      <c r="N2" s="889" t="s">
        <v>10</v>
      </c>
      <c r="O2" s="889"/>
    </row>
    <row r="3" spans="1:23" s="41" customFormat="1" x14ac:dyDescent="0.15">
      <c r="A3" s="15"/>
      <c r="B3" s="512"/>
      <c r="C3" s="15"/>
      <c r="D3" s="28"/>
      <c r="E3" s="29"/>
      <c r="F3" s="29"/>
      <c r="G3" s="29"/>
      <c r="H3" s="29"/>
      <c r="I3" s="29"/>
      <c r="J3" s="29"/>
      <c r="K3" s="29"/>
      <c r="L3" s="29"/>
      <c r="M3" s="29"/>
      <c r="N3" s="27"/>
      <c r="O3" s="27"/>
    </row>
    <row r="4" spans="1:23" s="41" customFormat="1" ht="9.75" customHeight="1" x14ac:dyDescent="0.15">
      <c r="A4" s="920" t="s">
        <v>12</v>
      </c>
      <c r="B4" s="922"/>
      <c r="C4" s="866" t="s">
        <v>476</v>
      </c>
      <c r="D4" s="921" t="s">
        <v>477</v>
      </c>
      <c r="E4" s="936" t="s">
        <v>1062</v>
      </c>
      <c r="F4" s="936" t="s">
        <v>1063</v>
      </c>
      <c r="G4" s="843" t="s">
        <v>1013</v>
      </c>
      <c r="H4" s="844"/>
      <c r="I4" s="844"/>
      <c r="J4" s="844"/>
      <c r="K4" s="844"/>
      <c r="L4" s="844"/>
      <c r="M4" s="844"/>
      <c r="N4" s="844"/>
      <c r="O4" s="844"/>
      <c r="P4" s="844"/>
      <c r="Q4" s="844"/>
      <c r="R4" s="845"/>
      <c r="S4" s="88"/>
      <c r="T4" s="862" t="s">
        <v>1015</v>
      </c>
      <c r="U4" s="925" t="s">
        <v>1079</v>
      </c>
      <c r="V4" s="934" t="s">
        <v>988</v>
      </c>
      <c r="W4" s="934" t="s">
        <v>962</v>
      </c>
    </row>
    <row r="5" spans="1:23" ht="23.25" customHeight="1" x14ac:dyDescent="0.15">
      <c r="A5" s="920"/>
      <c r="B5" s="923"/>
      <c r="C5" s="867"/>
      <c r="D5" s="921"/>
      <c r="E5" s="936"/>
      <c r="F5" s="936"/>
      <c r="G5" s="813" t="s">
        <v>13</v>
      </c>
      <c r="H5" s="872" t="s">
        <v>1064</v>
      </c>
      <c r="I5" s="873"/>
      <c r="J5" s="874"/>
      <c r="K5" s="92"/>
      <c r="L5" s="813" t="s">
        <v>1010</v>
      </c>
      <c r="M5" s="813"/>
      <c r="N5" s="813"/>
      <c r="O5" s="843" t="s">
        <v>1065</v>
      </c>
      <c r="P5" s="844"/>
      <c r="Q5" s="844"/>
      <c r="R5" s="845"/>
      <c r="S5" s="925" t="s">
        <v>1078</v>
      </c>
      <c r="T5" s="863"/>
      <c r="U5" s="926"/>
      <c r="V5" s="934"/>
      <c r="W5" s="934"/>
    </row>
    <row r="6" spans="1:23" ht="94.5" x14ac:dyDescent="0.15">
      <c r="A6" s="920"/>
      <c r="B6" s="924"/>
      <c r="C6" s="868"/>
      <c r="D6" s="921"/>
      <c r="E6" s="936"/>
      <c r="F6" s="936"/>
      <c r="G6" s="935"/>
      <c r="H6" s="93" t="s">
        <v>1066</v>
      </c>
      <c r="I6" s="93" t="s">
        <v>1067</v>
      </c>
      <c r="J6" s="103" t="s">
        <v>1068</v>
      </c>
      <c r="K6" s="103" t="s">
        <v>1069</v>
      </c>
      <c r="L6" s="94" t="s">
        <v>1011</v>
      </c>
      <c r="M6" s="103" t="s">
        <v>1070</v>
      </c>
      <c r="N6" s="2" t="s">
        <v>1012</v>
      </c>
      <c r="O6" s="2" t="s">
        <v>1071</v>
      </c>
      <c r="P6" s="2" t="s">
        <v>1014</v>
      </c>
      <c r="Q6" s="2" t="s">
        <v>1054</v>
      </c>
      <c r="R6" s="88" t="s">
        <v>1072</v>
      </c>
      <c r="S6" s="927"/>
      <c r="T6" s="864"/>
      <c r="U6" s="927"/>
      <c r="V6" s="934"/>
      <c r="W6" s="934"/>
    </row>
    <row r="7" spans="1:23" x14ac:dyDescent="0.15">
      <c r="A7" s="5">
        <v>1</v>
      </c>
      <c r="B7" s="506"/>
      <c r="C7" s="13">
        <v>2</v>
      </c>
      <c r="D7" s="4" t="s">
        <v>14</v>
      </c>
      <c r="E7" s="91" t="s">
        <v>278</v>
      </c>
      <c r="F7" s="91" t="s">
        <v>508</v>
      </c>
      <c r="G7" s="31">
        <v>4</v>
      </c>
      <c r="H7" s="31">
        <v>5</v>
      </c>
      <c r="I7" s="31">
        <v>6</v>
      </c>
      <c r="J7" s="96" t="s">
        <v>318</v>
      </c>
      <c r="K7" s="91" t="s">
        <v>1047</v>
      </c>
      <c r="L7" s="95">
        <v>8</v>
      </c>
      <c r="M7" s="91" t="s">
        <v>219</v>
      </c>
      <c r="N7" s="31">
        <v>9</v>
      </c>
      <c r="O7" s="31">
        <v>10</v>
      </c>
      <c r="P7" s="31">
        <v>11</v>
      </c>
      <c r="Q7" s="13" t="s">
        <v>1044</v>
      </c>
      <c r="R7" s="13" t="s">
        <v>1045</v>
      </c>
      <c r="S7" s="91" t="s">
        <v>242</v>
      </c>
      <c r="T7" s="31">
        <v>14</v>
      </c>
      <c r="U7" s="91" t="s">
        <v>245</v>
      </c>
      <c r="V7" s="95">
        <v>15</v>
      </c>
      <c r="W7" s="104" t="s">
        <v>1080</v>
      </c>
    </row>
    <row r="8" spans="1:23" s="41" customFormat="1" x14ac:dyDescent="0.15">
      <c r="A8" s="83" t="s">
        <v>6</v>
      </c>
      <c r="B8" s="506"/>
      <c r="C8" s="86"/>
      <c r="D8" s="90"/>
      <c r="E8" s="90" t="s">
        <v>278</v>
      </c>
      <c r="F8" s="90" t="s">
        <v>508</v>
      </c>
      <c r="G8" s="90">
        <v>4</v>
      </c>
      <c r="H8" s="90">
        <v>5</v>
      </c>
      <c r="I8" s="90">
        <v>6</v>
      </c>
      <c r="J8" s="90" t="s">
        <v>318</v>
      </c>
      <c r="K8" s="90" t="s">
        <v>1047</v>
      </c>
      <c r="L8" s="90">
        <v>8</v>
      </c>
      <c r="M8" s="90" t="s">
        <v>219</v>
      </c>
      <c r="N8" s="90">
        <v>9</v>
      </c>
      <c r="O8" s="90">
        <v>10</v>
      </c>
      <c r="P8" s="530">
        <v>11</v>
      </c>
      <c r="Q8" s="530" t="s">
        <v>1044</v>
      </c>
      <c r="R8" s="530" t="s">
        <v>1045</v>
      </c>
      <c r="S8" s="530" t="s">
        <v>242</v>
      </c>
      <c r="T8" s="530">
        <v>14</v>
      </c>
      <c r="U8" s="530" t="s">
        <v>245</v>
      </c>
      <c r="V8" s="530">
        <v>15</v>
      </c>
      <c r="W8" s="530" t="s">
        <v>1080</v>
      </c>
    </row>
    <row r="9" spans="1:23" s="120" customFormat="1" x14ac:dyDescent="0.15">
      <c r="A9" s="98" t="s">
        <v>645</v>
      </c>
      <c r="B9" s="99" t="s">
        <v>195</v>
      </c>
      <c r="C9" s="99" t="s">
        <v>132</v>
      </c>
      <c r="D9" s="101" t="s">
        <v>15</v>
      </c>
      <c r="E9" s="799">
        <f>Таблица1000!G9+Таблица2000!G9</f>
        <v>0</v>
      </c>
      <c r="F9" s="800">
        <f>Таблица2000!H9</f>
        <v>0</v>
      </c>
      <c r="G9" s="799">
        <f>Таблица1000!H9+Таблица2000!I9</f>
        <v>0</v>
      </c>
      <c r="H9" s="799">
        <f>Таблица1000!I9</f>
        <v>0</v>
      </c>
      <c r="I9" s="799">
        <f>Таблица1000!J9</f>
        <v>0</v>
      </c>
      <c r="J9" s="799">
        <f>Таблица1000!K9</f>
        <v>0</v>
      </c>
      <c r="K9" s="800">
        <f>Таблица2000!J9</f>
        <v>0</v>
      </c>
      <c r="L9" s="799">
        <f>Таблица1000!L9+Таблица2000!K9</f>
        <v>0</v>
      </c>
      <c r="M9" s="800">
        <f>Таблица2000!L9</f>
        <v>0</v>
      </c>
      <c r="N9" s="799">
        <f>Таблица1000!M9+Таблица2000!M9</f>
        <v>0</v>
      </c>
      <c r="O9" s="799">
        <f>Таблица1000!N9+Таблица2000!N9</f>
        <v>0</v>
      </c>
      <c r="P9" s="799">
        <f>Таблица1000!O9+Таблица2000!O9</f>
        <v>0</v>
      </c>
      <c r="Q9" s="799">
        <f>Таблица1000!P9+Таблица2000!P9</f>
        <v>0</v>
      </c>
      <c r="R9" s="800">
        <f>Таблица2000!Q9</f>
        <v>0</v>
      </c>
      <c r="S9" s="800">
        <f>Таблица2000!R9</f>
        <v>0</v>
      </c>
      <c r="T9" s="799">
        <f>Таблица1000!Q9+Таблица2000!S9</f>
        <v>0</v>
      </c>
      <c r="U9" s="800">
        <f>Таблица2000!T9</f>
        <v>0</v>
      </c>
      <c r="V9" s="799">
        <f>Таблица1000!R9+Таблица2000!U9</f>
        <v>0</v>
      </c>
      <c r="W9" s="800">
        <f>Таблица2000!V9</f>
        <v>0</v>
      </c>
    </row>
    <row r="10" spans="1:23" s="120" customFormat="1" ht="21" x14ac:dyDescent="0.15">
      <c r="A10" s="36" t="s">
        <v>1324</v>
      </c>
      <c r="B10" s="99" t="s">
        <v>196</v>
      </c>
      <c r="C10" s="46" t="s">
        <v>133</v>
      </c>
      <c r="D10" s="35" t="s">
        <v>755</v>
      </c>
      <c r="E10" s="799">
        <f>Таблица1000!G10+Таблица2000!G10</f>
        <v>0</v>
      </c>
      <c r="F10" s="800">
        <f>Таблица2000!H10</f>
        <v>0</v>
      </c>
      <c r="G10" s="800">
        <f>Таблица1000!H10+Таблица2000!I10</f>
        <v>0</v>
      </c>
      <c r="H10" s="799">
        <f>Таблица1000!I10</f>
        <v>0</v>
      </c>
      <c r="I10" s="799">
        <f>Таблица1000!J10</f>
        <v>0</v>
      </c>
      <c r="J10" s="799">
        <f>Таблица1000!K10</f>
        <v>0</v>
      </c>
      <c r="K10" s="800">
        <f>Таблица2000!J10</f>
        <v>0</v>
      </c>
      <c r="L10" s="799">
        <f>Таблица1000!L10+Таблица2000!K10</f>
        <v>0</v>
      </c>
      <c r="M10" s="800">
        <f>Таблица2000!L10</f>
        <v>0</v>
      </c>
      <c r="N10" s="799">
        <f>Таблица1000!M10+Таблица2000!M10</f>
        <v>0</v>
      </c>
      <c r="O10" s="799">
        <f>Таблица1000!N10+Таблица2000!N10</f>
        <v>0</v>
      </c>
      <c r="P10" s="800">
        <f>Таблица1000!O10+Таблица2000!O10</f>
        <v>0</v>
      </c>
      <c r="Q10" s="800">
        <f>Таблица1000!P10+Таблица2000!P10</f>
        <v>0</v>
      </c>
      <c r="R10" s="800">
        <f>Таблица2000!Q10</f>
        <v>0</v>
      </c>
      <c r="S10" s="800">
        <f>Таблица2000!R10</f>
        <v>0</v>
      </c>
      <c r="T10" s="799">
        <f>Таблица1000!Q10+Таблица2000!S10</f>
        <v>0</v>
      </c>
      <c r="U10" s="800">
        <f>Таблица2000!T10</f>
        <v>0</v>
      </c>
      <c r="V10" s="800">
        <f>Таблица1000!R10+Таблица2000!U10</f>
        <v>0</v>
      </c>
      <c r="W10" s="800">
        <f>Таблица2000!V10</f>
        <v>0</v>
      </c>
    </row>
    <row r="11" spans="1:23" x14ac:dyDescent="0.15">
      <c r="A11" s="37" t="s">
        <v>279</v>
      </c>
      <c r="B11" s="506" t="s">
        <v>270</v>
      </c>
      <c r="C11" s="6" t="s">
        <v>144</v>
      </c>
      <c r="D11" s="2" t="s">
        <v>756</v>
      </c>
      <c r="E11" s="800">
        <f>Таблица1000!G11+Таблица2000!G11</f>
        <v>0</v>
      </c>
      <c r="F11" s="800">
        <f>Таблица2000!H11</f>
        <v>0</v>
      </c>
      <c r="G11" s="799">
        <f>Таблица1000!H11+Таблица2000!I11</f>
        <v>0</v>
      </c>
      <c r="H11" s="799">
        <f>Таблица1000!I11</f>
        <v>0</v>
      </c>
      <c r="I11" s="799">
        <f>Таблица1000!J11</f>
        <v>0</v>
      </c>
      <c r="J11" s="799">
        <f>Таблица1000!K11</f>
        <v>0</v>
      </c>
      <c r="K11" s="800">
        <f>Таблица2000!J11</f>
        <v>0</v>
      </c>
      <c r="L11" s="800">
        <f>Таблица1000!L11+Таблица2000!K11</f>
        <v>0</v>
      </c>
      <c r="M11" s="800">
        <f>Таблица2000!L11</f>
        <v>0</v>
      </c>
      <c r="N11" s="799">
        <f>Таблица1000!M11+Таблица2000!M11</f>
        <v>0</v>
      </c>
      <c r="O11" s="800">
        <f>Таблица1000!N11+Таблица2000!N11</f>
        <v>0</v>
      </c>
      <c r="P11" s="800">
        <f>Таблица1000!O11+Таблица2000!O11</f>
        <v>0</v>
      </c>
      <c r="Q11" s="800">
        <f>Таблица1000!P11+Таблица2000!P11</f>
        <v>0</v>
      </c>
      <c r="R11" s="800">
        <f>Таблица2000!Q11</f>
        <v>0</v>
      </c>
      <c r="S11" s="800">
        <f>Таблица2000!R11</f>
        <v>0</v>
      </c>
      <c r="T11" s="800">
        <f>Таблица1000!Q11+Таблица2000!S11</f>
        <v>0</v>
      </c>
      <c r="U11" s="800">
        <f>Таблица2000!T11</f>
        <v>0</v>
      </c>
      <c r="V11" s="800">
        <f>Таблица1000!R11+Таблица2000!U11</f>
        <v>0</v>
      </c>
      <c r="W11" s="800">
        <f>Таблица2000!V11</f>
        <v>0</v>
      </c>
    </row>
    <row r="12" spans="1:23" s="41" customFormat="1" x14ac:dyDescent="0.15">
      <c r="A12" s="37" t="s">
        <v>503</v>
      </c>
      <c r="B12" s="506" t="s">
        <v>602</v>
      </c>
      <c r="C12" s="6" t="s">
        <v>601</v>
      </c>
      <c r="D12" s="2" t="s">
        <v>492</v>
      </c>
      <c r="E12" s="800">
        <f>Таблица1000!G12+Таблица2000!G12</f>
        <v>0</v>
      </c>
      <c r="F12" s="800">
        <f>Таблица2000!H12</f>
        <v>0</v>
      </c>
      <c r="G12" s="799">
        <f>Таблица1000!H12+Таблица2000!I12</f>
        <v>0</v>
      </c>
      <c r="H12" s="799">
        <f>Таблица1000!I12</f>
        <v>0</v>
      </c>
      <c r="I12" s="799">
        <f>Таблица1000!J12</f>
        <v>0</v>
      </c>
      <c r="J12" s="799">
        <f>Таблица1000!K12</f>
        <v>0</v>
      </c>
      <c r="K12" s="800">
        <f>Таблица2000!J12</f>
        <v>0</v>
      </c>
      <c r="L12" s="800">
        <f>Таблица1000!L12+Таблица2000!K12</f>
        <v>0</v>
      </c>
      <c r="M12" s="800">
        <f>Таблица2000!L12</f>
        <v>0</v>
      </c>
      <c r="N12" s="799">
        <f>Таблица1000!M12+Таблица2000!M12</f>
        <v>0</v>
      </c>
      <c r="O12" s="800">
        <f>Таблица1000!N12+Таблица2000!N12</f>
        <v>0</v>
      </c>
      <c r="P12" s="800">
        <f>Таблица1000!O12+Таблица2000!O12</f>
        <v>0</v>
      </c>
      <c r="Q12" s="800">
        <f>Таблица1000!P12+Таблица2000!P12</f>
        <v>0</v>
      </c>
      <c r="R12" s="800">
        <f>Таблица2000!Q12</f>
        <v>0</v>
      </c>
      <c r="S12" s="800">
        <f>Таблица2000!R12</f>
        <v>0</v>
      </c>
      <c r="T12" s="800">
        <f>Таблица1000!Q12+Таблица2000!S12</f>
        <v>0</v>
      </c>
      <c r="U12" s="800">
        <f>Таблица2000!T12</f>
        <v>0</v>
      </c>
      <c r="V12" s="800">
        <f>Таблица1000!R12+Таблица2000!U12</f>
        <v>0</v>
      </c>
      <c r="W12" s="800">
        <f>Таблица2000!V12</f>
        <v>0</v>
      </c>
    </row>
    <row r="13" spans="1:23" s="41" customFormat="1" x14ac:dyDescent="0.15">
      <c r="A13" s="37" t="s">
        <v>280</v>
      </c>
      <c r="B13" s="506" t="s">
        <v>493</v>
      </c>
      <c r="C13" s="6" t="s">
        <v>494</v>
      </c>
      <c r="D13" s="2" t="s">
        <v>504</v>
      </c>
      <c r="E13" s="800">
        <f>Таблица1000!G13+Таблица2000!G13</f>
        <v>0</v>
      </c>
      <c r="F13" s="800">
        <f>Таблица2000!H13</f>
        <v>0</v>
      </c>
      <c r="G13" s="800">
        <f>Таблица1000!H13+Таблица2000!I13</f>
        <v>0</v>
      </c>
      <c r="H13" s="799">
        <f>Таблица1000!I13</f>
        <v>0</v>
      </c>
      <c r="I13" s="799">
        <f>Таблица1000!J13</f>
        <v>0</v>
      </c>
      <c r="J13" s="799">
        <f>Таблица1000!K13</f>
        <v>0</v>
      </c>
      <c r="K13" s="800">
        <f>Таблица2000!J13</f>
        <v>0</v>
      </c>
      <c r="L13" s="800">
        <f>Таблица1000!L13+Таблица2000!K13</f>
        <v>0</v>
      </c>
      <c r="M13" s="800">
        <f>Таблица2000!L13</f>
        <v>0</v>
      </c>
      <c r="N13" s="800">
        <f>Таблица1000!M13+Таблица2000!M13</f>
        <v>0</v>
      </c>
      <c r="O13" s="800">
        <f>Таблица1000!N13+Таблица2000!N13</f>
        <v>0</v>
      </c>
      <c r="P13" s="800">
        <f>Таблица1000!O13+Таблица2000!O13</f>
        <v>0</v>
      </c>
      <c r="Q13" s="800">
        <f>Таблица1000!P13+Таблица2000!P13</f>
        <v>0</v>
      </c>
      <c r="R13" s="800">
        <f>Таблица2000!Q13</f>
        <v>0</v>
      </c>
      <c r="S13" s="800">
        <f>Таблица2000!R13</f>
        <v>0</v>
      </c>
      <c r="T13" s="800">
        <f>Таблица1000!Q13+Таблица2000!S13</f>
        <v>0</v>
      </c>
      <c r="U13" s="800">
        <f>Таблица2000!T13</f>
        <v>0</v>
      </c>
      <c r="V13" s="800">
        <f>Таблица1000!R13+Таблица2000!U13</f>
        <v>0</v>
      </c>
      <c r="W13" s="800">
        <f>Таблица2000!V13</f>
        <v>0</v>
      </c>
    </row>
    <row r="14" spans="1:23" s="41" customFormat="1" x14ac:dyDescent="0.15">
      <c r="A14" s="394" t="s">
        <v>1631</v>
      </c>
      <c r="B14" s="510" t="s">
        <v>1632</v>
      </c>
      <c r="C14" s="387" t="s">
        <v>1633</v>
      </c>
      <c r="D14" s="388" t="s">
        <v>1634</v>
      </c>
      <c r="E14" s="800">
        <f>Таблица1000!G14+Таблица2000!G14</f>
        <v>0</v>
      </c>
      <c r="F14" s="800">
        <f>Таблица2000!H14</f>
        <v>0</v>
      </c>
      <c r="G14" s="799">
        <f>Таблица1000!H14+Таблица2000!I14</f>
        <v>0</v>
      </c>
      <c r="H14" s="799">
        <f>Таблица1000!I14</f>
        <v>0</v>
      </c>
      <c r="I14" s="799">
        <f>Таблица1000!J14</f>
        <v>0</v>
      </c>
      <c r="J14" s="799">
        <f>Таблица1000!K14</f>
        <v>0</v>
      </c>
      <c r="K14" s="800">
        <f>Таблица2000!J14</f>
        <v>0</v>
      </c>
      <c r="L14" s="800">
        <f>Таблица1000!L14+Таблица2000!K14</f>
        <v>0</v>
      </c>
      <c r="M14" s="800">
        <f>Таблица2000!L14</f>
        <v>0</v>
      </c>
      <c r="N14" s="800">
        <f>Таблица1000!M14+Таблица2000!M14</f>
        <v>0</v>
      </c>
      <c r="O14" s="800">
        <f>Таблица1000!N14+Таблица2000!N14</f>
        <v>0</v>
      </c>
      <c r="P14" s="800">
        <f>Таблица1000!O14+Таблица2000!O14</f>
        <v>0</v>
      </c>
      <c r="Q14" s="800">
        <f>Таблица1000!P14+Таблица2000!P14</f>
        <v>0</v>
      </c>
      <c r="R14" s="800">
        <f>Таблица2000!Q14</f>
        <v>0</v>
      </c>
      <c r="S14" s="800">
        <f>Таблица2000!R14</f>
        <v>0</v>
      </c>
      <c r="T14" s="800">
        <f>Таблица1000!Q14+Таблица2000!S14</f>
        <v>0</v>
      </c>
      <c r="U14" s="800">
        <f>Таблица2000!T14</f>
        <v>0</v>
      </c>
      <c r="V14" s="800">
        <f>Таблица1000!R14+Таблица2000!U14</f>
        <v>0</v>
      </c>
      <c r="W14" s="800">
        <f>Таблица2000!V14</f>
        <v>0</v>
      </c>
    </row>
    <row r="15" spans="1:23" s="41" customFormat="1" x14ac:dyDescent="0.15">
      <c r="A15" s="37" t="s">
        <v>1590</v>
      </c>
      <c r="B15" s="506" t="s">
        <v>1426</v>
      </c>
      <c r="C15" s="6" t="s">
        <v>1363</v>
      </c>
      <c r="D15" s="262"/>
      <c r="E15" s="799">
        <f>Таблица1000!G15+Таблица2000!G15</f>
        <v>0</v>
      </c>
      <c r="F15" s="800">
        <f>Таблица2000!H15</f>
        <v>0</v>
      </c>
      <c r="G15" s="800">
        <f>Таблица1000!H15+Таблица2000!I15</f>
        <v>0</v>
      </c>
      <c r="H15" s="799">
        <f>Таблица1000!I15</f>
        <v>0</v>
      </c>
      <c r="I15" s="799">
        <f>Таблица1000!J15</f>
        <v>0</v>
      </c>
      <c r="J15" s="799">
        <f>Таблица1000!K15</f>
        <v>0</v>
      </c>
      <c r="K15" s="800">
        <f>Таблица2000!J15</f>
        <v>0</v>
      </c>
      <c r="L15" s="800">
        <f>Таблица1000!L15+Таблица2000!K15</f>
        <v>0</v>
      </c>
      <c r="M15" s="800">
        <f>Таблица2000!L15</f>
        <v>0</v>
      </c>
      <c r="N15" s="799">
        <f>Таблица1000!M15+Таблица2000!M15</f>
        <v>0</v>
      </c>
      <c r="O15" s="799">
        <f>Таблица1000!N15+Таблица2000!N15</f>
        <v>0</v>
      </c>
      <c r="P15" s="799">
        <f>Таблица1000!O15+Таблица2000!O15</f>
        <v>0</v>
      </c>
      <c r="Q15" s="800">
        <f>Таблица1000!P15+Таблица2000!P15</f>
        <v>0</v>
      </c>
      <c r="R15" s="800">
        <f>Таблица2000!Q15</f>
        <v>0</v>
      </c>
      <c r="S15" s="800">
        <f>Таблица2000!R15</f>
        <v>0</v>
      </c>
      <c r="T15" s="799">
        <f>Таблица1000!Q15+Таблица2000!S15</f>
        <v>0</v>
      </c>
      <c r="U15" s="800">
        <f>Таблица2000!T15</f>
        <v>0</v>
      </c>
      <c r="V15" s="800">
        <f>Таблица1000!R15+Таблица2000!U15</f>
        <v>0</v>
      </c>
      <c r="W15" s="800">
        <f>Таблица2000!V15</f>
        <v>0</v>
      </c>
    </row>
    <row r="16" spans="1:23" s="41" customFormat="1" x14ac:dyDescent="0.15">
      <c r="A16" s="110" t="s">
        <v>1366</v>
      </c>
      <c r="B16" s="506" t="s">
        <v>1363</v>
      </c>
      <c r="C16" s="6" t="s">
        <v>1427</v>
      </c>
      <c r="D16" s="2"/>
      <c r="E16" s="800">
        <f>Таблица1000!G16+Таблица2000!G16</f>
        <v>0</v>
      </c>
      <c r="F16" s="800">
        <f>Таблица2000!H16</f>
        <v>0</v>
      </c>
      <c r="G16" s="800">
        <f>Таблица1000!H16+Таблица2000!I16</f>
        <v>0</v>
      </c>
      <c r="H16" s="799">
        <f>Таблица1000!I16</f>
        <v>0</v>
      </c>
      <c r="I16" s="799">
        <f>Таблица1000!J16</f>
        <v>0</v>
      </c>
      <c r="J16" s="799">
        <f>Таблица1000!K16</f>
        <v>0</v>
      </c>
      <c r="K16" s="800">
        <f>Таблица2000!J16</f>
        <v>0</v>
      </c>
      <c r="L16" s="800">
        <f>Таблица1000!L16+Таблица2000!K16</f>
        <v>0</v>
      </c>
      <c r="M16" s="800">
        <f>Таблица2000!L16</f>
        <v>0</v>
      </c>
      <c r="N16" s="800">
        <f>Таблица1000!M16+Таблица2000!M16</f>
        <v>0</v>
      </c>
      <c r="O16" s="800">
        <f>Таблица1000!N16+Таблица2000!N16</f>
        <v>0</v>
      </c>
      <c r="P16" s="800">
        <f>Таблица1000!O16+Таблица2000!O16</f>
        <v>0</v>
      </c>
      <c r="Q16" s="800">
        <f>Таблица1000!P16+Таблица2000!P16</f>
        <v>0</v>
      </c>
      <c r="R16" s="800">
        <f>Таблица2000!Q16</f>
        <v>0</v>
      </c>
      <c r="S16" s="800">
        <f>Таблица2000!R16</f>
        <v>0</v>
      </c>
      <c r="T16" s="800">
        <f>Таблица1000!Q16+Таблица2000!S16</f>
        <v>0</v>
      </c>
      <c r="U16" s="800">
        <f>Таблица2000!T16</f>
        <v>0</v>
      </c>
      <c r="V16" s="800">
        <f>Таблица1000!R16+Таблица2000!U16</f>
        <v>0</v>
      </c>
      <c r="W16" s="800">
        <f>Таблица2000!V16</f>
        <v>0</v>
      </c>
    </row>
    <row r="17" spans="1:23" s="41" customFormat="1" x14ac:dyDescent="0.15">
      <c r="A17" s="110" t="s">
        <v>1367</v>
      </c>
      <c r="B17" s="506" t="s">
        <v>1364</v>
      </c>
      <c r="C17" s="6" t="s">
        <v>1428</v>
      </c>
      <c r="D17" s="2"/>
      <c r="E17" s="800">
        <f>Таблица1000!G17+Таблица2000!G17</f>
        <v>0</v>
      </c>
      <c r="F17" s="800">
        <f>Таблица2000!H17</f>
        <v>0</v>
      </c>
      <c r="G17" s="800">
        <f>Таблица1000!H17+Таблица2000!I17</f>
        <v>0</v>
      </c>
      <c r="H17" s="799">
        <f>Таблица1000!I17</f>
        <v>0</v>
      </c>
      <c r="I17" s="799">
        <f>Таблица1000!J17</f>
        <v>0</v>
      </c>
      <c r="J17" s="799">
        <f>Таблица1000!K17</f>
        <v>0</v>
      </c>
      <c r="K17" s="800">
        <f>Таблица2000!J17</f>
        <v>0</v>
      </c>
      <c r="L17" s="800">
        <f>Таблица1000!L17+Таблица2000!K17</f>
        <v>0</v>
      </c>
      <c r="M17" s="800">
        <f>Таблица2000!L17</f>
        <v>0</v>
      </c>
      <c r="N17" s="800">
        <f>Таблица1000!M17+Таблица2000!M17</f>
        <v>0</v>
      </c>
      <c r="O17" s="800">
        <f>Таблица1000!N17+Таблица2000!N17</f>
        <v>0</v>
      </c>
      <c r="P17" s="800">
        <f>Таблица1000!O17+Таблица2000!O17</f>
        <v>0</v>
      </c>
      <c r="Q17" s="800">
        <f>Таблица1000!P17+Таблица2000!P17</f>
        <v>0</v>
      </c>
      <c r="R17" s="800">
        <f>Таблица2000!Q17</f>
        <v>0</v>
      </c>
      <c r="S17" s="800">
        <f>Таблица2000!R17</f>
        <v>0</v>
      </c>
      <c r="T17" s="800">
        <f>Таблица1000!Q17+Таблица2000!S17</f>
        <v>0</v>
      </c>
      <c r="U17" s="800">
        <f>Таблица2000!T17</f>
        <v>0</v>
      </c>
      <c r="V17" s="800">
        <f>Таблица1000!R17+Таблица2000!U17</f>
        <v>0</v>
      </c>
      <c r="W17" s="800">
        <f>Таблица2000!V17</f>
        <v>0</v>
      </c>
    </row>
    <row r="18" spans="1:23" s="41" customFormat="1" x14ac:dyDescent="0.15">
      <c r="A18" s="110" t="s">
        <v>1368</v>
      </c>
      <c r="B18" s="506" t="s">
        <v>1365</v>
      </c>
      <c r="C18" s="6" t="s">
        <v>1429</v>
      </c>
      <c r="D18" s="2"/>
      <c r="E18" s="800">
        <f>Таблица1000!G18+Таблица2000!G18</f>
        <v>0</v>
      </c>
      <c r="F18" s="800">
        <f>Таблица2000!H18</f>
        <v>0</v>
      </c>
      <c r="G18" s="800">
        <f>Таблица1000!H18+Таблица2000!I18</f>
        <v>0</v>
      </c>
      <c r="H18" s="799">
        <f>Таблица1000!I18</f>
        <v>0</v>
      </c>
      <c r="I18" s="799">
        <f>Таблица1000!J18</f>
        <v>0</v>
      </c>
      <c r="J18" s="799">
        <f>Таблица1000!K18</f>
        <v>0</v>
      </c>
      <c r="K18" s="800">
        <f>Таблица2000!J18</f>
        <v>0</v>
      </c>
      <c r="L18" s="800">
        <f>Таблица1000!L18+Таблица2000!K18</f>
        <v>0</v>
      </c>
      <c r="M18" s="800">
        <f>Таблица2000!L18</f>
        <v>0</v>
      </c>
      <c r="N18" s="800">
        <f>Таблица1000!M18+Таблица2000!M18</f>
        <v>0</v>
      </c>
      <c r="O18" s="800">
        <f>Таблица1000!N18+Таблица2000!N18</f>
        <v>0</v>
      </c>
      <c r="P18" s="800">
        <f>Таблица1000!O18+Таблица2000!O18</f>
        <v>0</v>
      </c>
      <c r="Q18" s="800">
        <f>Таблица1000!P18+Таблица2000!P18</f>
        <v>0</v>
      </c>
      <c r="R18" s="800">
        <f>Таблица2000!Q18</f>
        <v>0</v>
      </c>
      <c r="S18" s="800">
        <f>Таблица2000!R18</f>
        <v>0</v>
      </c>
      <c r="T18" s="800">
        <f>Таблица1000!Q18+Таблица2000!S18</f>
        <v>0</v>
      </c>
      <c r="U18" s="800">
        <f>Таблица2000!T18</f>
        <v>0</v>
      </c>
      <c r="V18" s="800">
        <f>Таблица1000!R18+Таблица2000!U18</f>
        <v>0</v>
      </c>
      <c r="W18" s="800">
        <f>Таблица2000!V18</f>
        <v>0</v>
      </c>
    </row>
    <row r="19" spans="1:23" s="41" customFormat="1" ht="21" x14ac:dyDescent="0.15">
      <c r="A19" s="229" t="s">
        <v>1694</v>
      </c>
      <c r="B19" s="506" t="s">
        <v>1549</v>
      </c>
      <c r="C19" s="6" t="s">
        <v>1430</v>
      </c>
      <c r="D19" s="223"/>
      <c r="E19" s="800">
        <f>Таблица1000!G19+Таблица2000!G19</f>
        <v>0</v>
      </c>
      <c r="F19" s="800">
        <f>Таблица2000!H19</f>
        <v>0</v>
      </c>
      <c r="G19" s="800">
        <f>Таблица1000!H19+Таблица2000!I19</f>
        <v>0</v>
      </c>
      <c r="H19" s="799">
        <f>Таблица1000!I19</f>
        <v>0</v>
      </c>
      <c r="I19" s="799">
        <f>Таблица1000!J19</f>
        <v>0</v>
      </c>
      <c r="J19" s="799">
        <f>Таблица1000!K19</f>
        <v>0</v>
      </c>
      <c r="K19" s="800">
        <f>Таблица2000!J19</f>
        <v>0</v>
      </c>
      <c r="L19" s="800">
        <f>Таблица1000!L19+Таблица2000!K19</f>
        <v>0</v>
      </c>
      <c r="M19" s="800">
        <f>Таблица2000!L19</f>
        <v>0</v>
      </c>
      <c r="N19" s="800">
        <f>Таблица1000!M19+Таблица2000!M19</f>
        <v>0</v>
      </c>
      <c r="O19" s="800">
        <f>Таблица1000!N19+Таблица2000!N19</f>
        <v>0</v>
      </c>
      <c r="P19" s="800">
        <f>Таблица1000!O19+Таблица2000!O19</f>
        <v>0</v>
      </c>
      <c r="Q19" s="800">
        <f>Таблица1000!P19+Таблица2000!P19</f>
        <v>0</v>
      </c>
      <c r="R19" s="800">
        <f>Таблица2000!Q19</f>
        <v>0</v>
      </c>
      <c r="S19" s="800">
        <f>Таблица2000!R19</f>
        <v>0</v>
      </c>
      <c r="T19" s="800">
        <f>Таблица1000!Q19+Таблица2000!S19</f>
        <v>0</v>
      </c>
      <c r="U19" s="800">
        <f>Таблица2000!T19</f>
        <v>0</v>
      </c>
      <c r="V19" s="800">
        <f>Таблица1000!R19+Таблица2000!U19</f>
        <v>0</v>
      </c>
      <c r="W19" s="800">
        <f>Таблица2000!V19</f>
        <v>0</v>
      </c>
    </row>
    <row r="20" spans="1:23" s="64" customFormat="1" x14ac:dyDescent="0.15">
      <c r="A20" s="98" t="s">
        <v>665</v>
      </c>
      <c r="B20" s="99" t="s">
        <v>197</v>
      </c>
      <c r="C20" s="99" t="s">
        <v>134</v>
      </c>
      <c r="D20" s="101" t="s">
        <v>757</v>
      </c>
      <c r="E20" s="800">
        <f>Таблица1000!G20+Таблица2000!G20</f>
        <v>0</v>
      </c>
      <c r="F20" s="800">
        <f>Таблица2000!H20</f>
        <v>0</v>
      </c>
      <c r="G20" s="800">
        <f>Таблица1000!H20+Таблица2000!I20</f>
        <v>0</v>
      </c>
      <c r="H20" s="800">
        <f>Таблица1000!I20</f>
        <v>0</v>
      </c>
      <c r="I20" s="800">
        <f>Таблица1000!J20</f>
        <v>0</v>
      </c>
      <c r="J20" s="800">
        <f>Таблица1000!K20</f>
        <v>0</v>
      </c>
      <c r="K20" s="800">
        <f>Таблица2000!J20</f>
        <v>0</v>
      </c>
      <c r="L20" s="800">
        <f>Таблица1000!L20+Таблица2000!K20</f>
        <v>0</v>
      </c>
      <c r="M20" s="800">
        <f>Таблица2000!L20</f>
        <v>0</v>
      </c>
      <c r="N20" s="800">
        <f>Таблица1000!M20+Таблица2000!M20</f>
        <v>0</v>
      </c>
      <c r="O20" s="800">
        <f>Таблица1000!N20+Таблица2000!N20</f>
        <v>0</v>
      </c>
      <c r="P20" s="800">
        <f>Таблица1000!O20+Таблица2000!O20</f>
        <v>0</v>
      </c>
      <c r="Q20" s="800">
        <f>Таблица1000!P20+Таблица2000!P20</f>
        <v>0</v>
      </c>
      <c r="R20" s="800">
        <f>Таблица2000!Q20</f>
        <v>0</v>
      </c>
      <c r="S20" s="800">
        <f>Таблица2000!R20</f>
        <v>0</v>
      </c>
      <c r="T20" s="800">
        <f>Таблица1000!Q20+Таблица2000!S20</f>
        <v>0</v>
      </c>
      <c r="U20" s="800">
        <f>Таблица2000!T20</f>
        <v>0</v>
      </c>
      <c r="V20" s="800">
        <f>Таблица1000!R20+Таблица2000!U20</f>
        <v>0</v>
      </c>
      <c r="W20" s="800">
        <f>Таблица2000!V20</f>
        <v>0</v>
      </c>
    </row>
    <row r="21" spans="1:23" s="41" customFormat="1" x14ac:dyDescent="0.15">
      <c r="A21" s="37" t="s">
        <v>282</v>
      </c>
      <c r="B21" s="506" t="s">
        <v>278</v>
      </c>
      <c r="C21" s="6" t="s">
        <v>166</v>
      </c>
      <c r="D21" s="2" t="s">
        <v>283</v>
      </c>
      <c r="E21" s="800">
        <f>Таблица1000!G21+Таблица2000!G21</f>
        <v>0</v>
      </c>
      <c r="F21" s="800">
        <f>Таблица2000!H21</f>
        <v>0</v>
      </c>
      <c r="G21" s="800">
        <f>Таблица1000!H21+Таблица2000!I21</f>
        <v>0</v>
      </c>
      <c r="H21" s="799">
        <f>Таблица1000!I21</f>
        <v>0</v>
      </c>
      <c r="I21" s="799">
        <f>Таблица1000!J21</f>
        <v>0</v>
      </c>
      <c r="J21" s="799">
        <f>Таблица1000!K21</f>
        <v>0</v>
      </c>
      <c r="K21" s="800">
        <f>Таблица2000!J21</f>
        <v>0</v>
      </c>
      <c r="L21" s="800">
        <f>Таблица1000!L21+Таблица2000!K21</f>
        <v>0</v>
      </c>
      <c r="M21" s="800">
        <f>Таблица2000!L21</f>
        <v>0</v>
      </c>
      <c r="N21" s="800">
        <f>Таблица1000!M21+Таблица2000!M21</f>
        <v>0</v>
      </c>
      <c r="O21" s="800">
        <f>Таблица1000!N21+Таблица2000!N21</f>
        <v>0</v>
      </c>
      <c r="P21" s="800">
        <f>Таблица1000!O21+Таблица2000!O21</f>
        <v>0</v>
      </c>
      <c r="Q21" s="800">
        <f>Таблица1000!P21+Таблица2000!P21</f>
        <v>0</v>
      </c>
      <c r="R21" s="800">
        <f>Таблица2000!Q21</f>
        <v>0</v>
      </c>
      <c r="S21" s="800">
        <f>Таблица2000!R21</f>
        <v>0</v>
      </c>
      <c r="T21" s="800">
        <f>Таблица1000!Q21+Таблица2000!S21</f>
        <v>0</v>
      </c>
      <c r="U21" s="800">
        <f>Таблица2000!T21</f>
        <v>0</v>
      </c>
      <c r="V21" s="800">
        <f>Таблица1000!R21+Таблица2000!U21</f>
        <v>0</v>
      </c>
      <c r="W21" s="800">
        <f>Таблица2000!V21</f>
        <v>0</v>
      </c>
    </row>
    <row r="22" spans="1:23" s="41" customFormat="1" ht="21" x14ac:dyDescent="0.15">
      <c r="A22" s="37" t="s">
        <v>666</v>
      </c>
      <c r="B22" s="506" t="s">
        <v>505</v>
      </c>
      <c r="C22" s="17" t="s">
        <v>506</v>
      </c>
      <c r="D22" s="2" t="s">
        <v>507</v>
      </c>
      <c r="E22" s="800">
        <f>Таблица1000!G22+Таблица2000!G22</f>
        <v>0</v>
      </c>
      <c r="F22" s="800">
        <f>Таблица2000!H22</f>
        <v>0</v>
      </c>
      <c r="G22" s="800">
        <f>Таблица1000!H22+Таблица2000!I22</f>
        <v>0</v>
      </c>
      <c r="H22" s="799">
        <f>Таблица1000!I22</f>
        <v>0</v>
      </c>
      <c r="I22" s="799">
        <f>Таблица1000!J22</f>
        <v>0</v>
      </c>
      <c r="J22" s="799">
        <f>Таблица1000!K22</f>
        <v>0</v>
      </c>
      <c r="K22" s="800">
        <f>Таблица2000!J22</f>
        <v>0</v>
      </c>
      <c r="L22" s="800">
        <f>Таблица1000!L22+Таблица2000!K22</f>
        <v>0</v>
      </c>
      <c r="M22" s="800">
        <f>Таблица2000!L22</f>
        <v>0</v>
      </c>
      <c r="N22" s="800">
        <f>Таблица1000!M22+Таблица2000!M22</f>
        <v>0</v>
      </c>
      <c r="O22" s="800">
        <f>Таблица1000!N22+Таблица2000!N22</f>
        <v>0</v>
      </c>
      <c r="P22" s="800">
        <f>Таблица1000!O22+Таблица2000!O22</f>
        <v>0</v>
      </c>
      <c r="Q22" s="800">
        <f>Таблица1000!P22+Таблица2000!P22</f>
        <v>0</v>
      </c>
      <c r="R22" s="800">
        <f>Таблица2000!Q22</f>
        <v>0</v>
      </c>
      <c r="S22" s="800">
        <f>Таблица2000!R22</f>
        <v>0</v>
      </c>
      <c r="T22" s="800">
        <f>Таблица1000!Q22+Таблица2000!S22</f>
        <v>0</v>
      </c>
      <c r="U22" s="800">
        <f>Таблица2000!T22</f>
        <v>0</v>
      </c>
      <c r="V22" s="800">
        <f>Таблица1000!R22+Таблица2000!U22</f>
        <v>0</v>
      </c>
      <c r="W22" s="800">
        <f>Таблица2000!V22</f>
        <v>0</v>
      </c>
    </row>
    <row r="23" spans="1:23" s="41" customFormat="1" x14ac:dyDescent="0.15">
      <c r="A23" s="37" t="s">
        <v>788</v>
      </c>
      <c r="B23" s="506" t="s">
        <v>508</v>
      </c>
      <c r="C23" s="17" t="s">
        <v>509</v>
      </c>
      <c r="D23" s="2" t="s">
        <v>510</v>
      </c>
      <c r="E23" s="800">
        <f>Таблица1000!G23+Таблица2000!G23</f>
        <v>0</v>
      </c>
      <c r="F23" s="800">
        <f>Таблица2000!H23</f>
        <v>0</v>
      </c>
      <c r="G23" s="800">
        <f>Таблица1000!H23+Таблица2000!I23</f>
        <v>0</v>
      </c>
      <c r="H23" s="799">
        <f>Таблица1000!I23</f>
        <v>0</v>
      </c>
      <c r="I23" s="799">
        <f>Таблица1000!J23</f>
        <v>0</v>
      </c>
      <c r="J23" s="799">
        <f>Таблица1000!K23</f>
        <v>0</v>
      </c>
      <c r="K23" s="800">
        <f>Таблица2000!J23</f>
        <v>0</v>
      </c>
      <c r="L23" s="800">
        <f>Таблица1000!L23+Таблица2000!K23</f>
        <v>0</v>
      </c>
      <c r="M23" s="800">
        <f>Таблица2000!L23</f>
        <v>0</v>
      </c>
      <c r="N23" s="800">
        <f>Таблица1000!M23+Таблица2000!M23</f>
        <v>0</v>
      </c>
      <c r="O23" s="800">
        <f>Таблица1000!N23+Таблица2000!N23</f>
        <v>0</v>
      </c>
      <c r="P23" s="800">
        <f>Таблица1000!O23+Таблица2000!O23</f>
        <v>0</v>
      </c>
      <c r="Q23" s="800">
        <f>Таблица1000!P23+Таблица2000!P23</f>
        <v>0</v>
      </c>
      <c r="R23" s="800">
        <f>Таблица2000!Q23</f>
        <v>0</v>
      </c>
      <c r="S23" s="800">
        <f>Таблица2000!R23</f>
        <v>0</v>
      </c>
      <c r="T23" s="800">
        <f>Таблица1000!Q23+Таблица2000!S23</f>
        <v>0</v>
      </c>
      <c r="U23" s="800">
        <f>Таблица2000!T23</f>
        <v>0</v>
      </c>
      <c r="V23" s="800">
        <f>Таблица1000!R23+Таблица2000!U23</f>
        <v>0</v>
      </c>
      <c r="W23" s="800">
        <f>Таблица2000!V23</f>
        <v>0</v>
      </c>
    </row>
    <row r="24" spans="1:23" s="41" customFormat="1" x14ac:dyDescent="0.15">
      <c r="A24" s="37" t="s">
        <v>1073</v>
      </c>
      <c r="B24" s="506" t="s">
        <v>1077</v>
      </c>
      <c r="C24" s="17" t="s">
        <v>1074</v>
      </c>
      <c r="D24" s="2" t="s">
        <v>1075</v>
      </c>
      <c r="E24" s="800">
        <f>Таблица1000!G24+Таблица2000!G24</f>
        <v>0</v>
      </c>
      <c r="F24" s="800">
        <f>Таблица2000!H24</f>
        <v>0</v>
      </c>
      <c r="G24" s="800">
        <f>Таблица1000!H24+Таблица2000!I24</f>
        <v>0</v>
      </c>
      <c r="H24" s="799">
        <f>Таблица1000!I24</f>
        <v>0</v>
      </c>
      <c r="I24" s="799">
        <f>Таблица1000!J24</f>
        <v>0</v>
      </c>
      <c r="J24" s="799">
        <f>Таблица1000!K24</f>
        <v>0</v>
      </c>
      <c r="K24" s="800">
        <f>Таблица2000!J24</f>
        <v>0</v>
      </c>
      <c r="L24" s="800">
        <f>Таблица1000!L24+Таблица2000!K24</f>
        <v>0</v>
      </c>
      <c r="M24" s="800">
        <f>Таблица2000!L24</f>
        <v>0</v>
      </c>
      <c r="N24" s="800">
        <f>Таблица1000!M24+Таблица2000!M24</f>
        <v>0</v>
      </c>
      <c r="O24" s="800">
        <f>Таблица1000!N24+Таблица2000!N24</f>
        <v>0</v>
      </c>
      <c r="P24" s="800">
        <f>Таблица1000!O24+Таблица2000!O24</f>
        <v>0</v>
      </c>
      <c r="Q24" s="800">
        <f>Таблица1000!P24+Таблица2000!P24</f>
        <v>0</v>
      </c>
      <c r="R24" s="800">
        <f>Таблица2000!Q24</f>
        <v>0</v>
      </c>
      <c r="S24" s="800">
        <f>Таблица2000!R24</f>
        <v>0</v>
      </c>
      <c r="T24" s="800">
        <f>Таблица1000!Q24+Таблица2000!S24</f>
        <v>0</v>
      </c>
      <c r="U24" s="800">
        <f>Таблица2000!T24</f>
        <v>0</v>
      </c>
      <c r="V24" s="800">
        <f>Таблица1000!R24+Таблица2000!U24</f>
        <v>0</v>
      </c>
      <c r="W24" s="800">
        <f>Таблица2000!V24</f>
        <v>0</v>
      </c>
    </row>
    <row r="25" spans="1:23" s="64" customFormat="1" ht="21" x14ac:dyDescent="0.15">
      <c r="A25" s="36" t="s">
        <v>667</v>
      </c>
      <c r="B25" s="99" t="s">
        <v>198</v>
      </c>
      <c r="C25" s="46" t="s">
        <v>135</v>
      </c>
      <c r="D25" s="35" t="s">
        <v>25</v>
      </c>
      <c r="E25" s="800">
        <f>Таблица1000!G25+Таблица2000!G25</f>
        <v>0</v>
      </c>
      <c r="F25" s="800">
        <f>Таблица2000!H25</f>
        <v>0</v>
      </c>
      <c r="G25" s="800">
        <f>Таблица1000!H25+Таблица2000!I25</f>
        <v>0</v>
      </c>
      <c r="H25" s="800">
        <f>Таблица1000!I25</f>
        <v>0</v>
      </c>
      <c r="I25" s="800">
        <f>Таблица1000!J25</f>
        <v>0</v>
      </c>
      <c r="J25" s="800">
        <f>Таблица1000!K25</f>
        <v>0</v>
      </c>
      <c r="K25" s="800">
        <f>Таблица2000!J25</f>
        <v>0</v>
      </c>
      <c r="L25" s="800">
        <f>Таблица1000!L25+Таблица2000!K25</f>
        <v>0</v>
      </c>
      <c r="M25" s="800">
        <f>Таблица2000!L25</f>
        <v>0</v>
      </c>
      <c r="N25" s="800">
        <f>Таблица1000!M25+Таблица2000!M25</f>
        <v>0</v>
      </c>
      <c r="O25" s="800">
        <f>Таблица1000!N25+Таблица2000!N25</f>
        <v>0</v>
      </c>
      <c r="P25" s="800">
        <f>Таблица1000!O25+Таблица2000!O25</f>
        <v>0</v>
      </c>
      <c r="Q25" s="800">
        <f>Таблица1000!P25+Таблица2000!P25</f>
        <v>0</v>
      </c>
      <c r="R25" s="800">
        <f>Таблица2000!Q25</f>
        <v>0</v>
      </c>
      <c r="S25" s="800">
        <f>Таблица2000!R25</f>
        <v>0</v>
      </c>
      <c r="T25" s="800">
        <f>Таблица1000!Q25+Таблица2000!S25</f>
        <v>0</v>
      </c>
      <c r="U25" s="800">
        <f>Таблица2000!T25</f>
        <v>0</v>
      </c>
      <c r="V25" s="800">
        <f>Таблица1000!R25+Таблица2000!U25</f>
        <v>0</v>
      </c>
      <c r="W25" s="800">
        <f>Таблица2000!V25</f>
        <v>0</v>
      </c>
    </row>
    <row r="26" spans="1:23" s="41" customFormat="1" x14ac:dyDescent="0.15">
      <c r="A26" s="37" t="s">
        <v>668</v>
      </c>
      <c r="B26" s="506" t="s">
        <v>199</v>
      </c>
      <c r="C26" s="6" t="s">
        <v>65</v>
      </c>
      <c r="D26" s="2" t="s">
        <v>26</v>
      </c>
      <c r="E26" s="800">
        <f>Таблица1000!G26+Таблица2000!G26</f>
        <v>0</v>
      </c>
      <c r="F26" s="800">
        <f>Таблица2000!H26</f>
        <v>0</v>
      </c>
      <c r="G26" s="800">
        <f>Таблица1000!H26+Таблица2000!I26</f>
        <v>0</v>
      </c>
      <c r="H26" s="799">
        <f>Таблица1000!I26</f>
        <v>0</v>
      </c>
      <c r="I26" s="799">
        <f>Таблица1000!J26</f>
        <v>0</v>
      </c>
      <c r="J26" s="799">
        <f>Таблица1000!K26</f>
        <v>0</v>
      </c>
      <c r="K26" s="800">
        <f>Таблица2000!J26</f>
        <v>0</v>
      </c>
      <c r="L26" s="800">
        <f>Таблица1000!L26+Таблица2000!K26</f>
        <v>0</v>
      </c>
      <c r="M26" s="800">
        <f>Таблица2000!L26</f>
        <v>0</v>
      </c>
      <c r="N26" s="800">
        <f>Таблица1000!M26+Таблица2000!M26</f>
        <v>0</v>
      </c>
      <c r="O26" s="800">
        <f>Таблица1000!N26+Таблица2000!N26</f>
        <v>0</v>
      </c>
      <c r="P26" s="800">
        <f>Таблица1000!O26+Таблица2000!O26</f>
        <v>0</v>
      </c>
      <c r="Q26" s="800">
        <f>Таблица1000!P26+Таблица2000!P26</f>
        <v>0</v>
      </c>
      <c r="R26" s="800">
        <f>Таблица2000!Q26</f>
        <v>0</v>
      </c>
      <c r="S26" s="800">
        <f>Таблица2000!R26</f>
        <v>0</v>
      </c>
      <c r="T26" s="800">
        <f>Таблица1000!Q26+Таблица2000!S26</f>
        <v>0</v>
      </c>
      <c r="U26" s="800">
        <f>Таблица2000!T26</f>
        <v>0</v>
      </c>
      <c r="V26" s="800">
        <f>Таблица1000!R26+Таблица2000!U26</f>
        <v>0</v>
      </c>
      <c r="W26" s="800">
        <f>Таблица2000!V26</f>
        <v>0</v>
      </c>
    </row>
    <row r="27" spans="1:23" s="41" customFormat="1" x14ac:dyDescent="0.15">
      <c r="A27" s="37" t="s">
        <v>669</v>
      </c>
      <c r="B27" s="506" t="s">
        <v>511</v>
      </c>
      <c r="C27" s="17" t="s">
        <v>512</v>
      </c>
      <c r="D27" s="2" t="s">
        <v>513</v>
      </c>
      <c r="E27" s="800">
        <f>Таблица1000!G27+Таблица2000!G27</f>
        <v>0</v>
      </c>
      <c r="F27" s="800">
        <f>Таблица2000!H27</f>
        <v>0</v>
      </c>
      <c r="G27" s="800">
        <f>Таблица1000!H27+Таблица2000!I27</f>
        <v>0</v>
      </c>
      <c r="H27" s="799">
        <f>Таблица1000!I27</f>
        <v>0</v>
      </c>
      <c r="I27" s="799">
        <f>Таблица1000!J27</f>
        <v>0</v>
      </c>
      <c r="J27" s="799">
        <f>Таблица1000!K27</f>
        <v>0</v>
      </c>
      <c r="K27" s="800">
        <f>Таблица2000!J27</f>
        <v>0</v>
      </c>
      <c r="L27" s="800">
        <f>Таблица1000!L27+Таблица2000!K27</f>
        <v>0</v>
      </c>
      <c r="M27" s="800">
        <f>Таблица2000!L27</f>
        <v>0</v>
      </c>
      <c r="N27" s="800">
        <f>Таблица1000!M27+Таблица2000!M27</f>
        <v>0</v>
      </c>
      <c r="O27" s="800">
        <f>Таблица1000!N27+Таблица2000!N27</f>
        <v>0</v>
      </c>
      <c r="P27" s="800">
        <f>Таблица1000!O27+Таблица2000!O27</f>
        <v>0</v>
      </c>
      <c r="Q27" s="800">
        <f>Таблица1000!P27+Таблица2000!P27</f>
        <v>0</v>
      </c>
      <c r="R27" s="800">
        <f>Таблица2000!Q27</f>
        <v>0</v>
      </c>
      <c r="S27" s="800">
        <f>Таблица2000!R27</f>
        <v>0</v>
      </c>
      <c r="T27" s="800">
        <f>Таблица1000!Q27+Таблица2000!S27</f>
        <v>0</v>
      </c>
      <c r="U27" s="800">
        <f>Таблица2000!T27</f>
        <v>0</v>
      </c>
      <c r="V27" s="800">
        <f>Таблица1000!R27+Таблица2000!U27</f>
        <v>0</v>
      </c>
      <c r="W27" s="800">
        <f>Таблица2000!V27</f>
        <v>0</v>
      </c>
    </row>
    <row r="28" spans="1:23" s="41" customFormat="1" ht="21" x14ac:dyDescent="0.15">
      <c r="A28" s="37" t="s">
        <v>670</v>
      </c>
      <c r="B28" s="506" t="s">
        <v>200</v>
      </c>
      <c r="C28" s="6" t="s">
        <v>66</v>
      </c>
      <c r="D28" s="2" t="s">
        <v>623</v>
      </c>
      <c r="E28" s="800">
        <f>Таблица1000!G28+Таблица2000!G28</f>
        <v>0</v>
      </c>
      <c r="F28" s="800">
        <f>Таблица2000!H28</f>
        <v>0</v>
      </c>
      <c r="G28" s="800">
        <f>Таблица1000!H28+Таблица2000!I28</f>
        <v>0</v>
      </c>
      <c r="H28" s="799">
        <f>Таблица1000!I28</f>
        <v>0</v>
      </c>
      <c r="I28" s="799">
        <f>Таблица1000!J28</f>
        <v>0</v>
      </c>
      <c r="J28" s="799">
        <f>Таблица1000!K28</f>
        <v>0</v>
      </c>
      <c r="K28" s="800">
        <f>Таблица2000!J28</f>
        <v>0</v>
      </c>
      <c r="L28" s="800">
        <f>Таблица1000!L28+Таблица2000!K28</f>
        <v>0</v>
      </c>
      <c r="M28" s="800">
        <f>Таблица2000!L28</f>
        <v>0</v>
      </c>
      <c r="N28" s="800">
        <f>Таблица1000!M28+Таблица2000!M28</f>
        <v>0</v>
      </c>
      <c r="O28" s="800">
        <f>Таблица1000!N28+Таблица2000!N28</f>
        <v>0</v>
      </c>
      <c r="P28" s="800">
        <f>Таблица1000!O28+Таблица2000!O28</f>
        <v>0</v>
      </c>
      <c r="Q28" s="800">
        <f>Таблица1000!P28+Таблица2000!P28</f>
        <v>0</v>
      </c>
      <c r="R28" s="800">
        <f>Таблица2000!Q28</f>
        <v>0</v>
      </c>
      <c r="S28" s="800">
        <f>Таблица2000!R28</f>
        <v>0</v>
      </c>
      <c r="T28" s="800">
        <f>Таблица1000!Q28+Таблица2000!S28</f>
        <v>0</v>
      </c>
      <c r="U28" s="800">
        <f>Таблица2000!T28</f>
        <v>0</v>
      </c>
      <c r="V28" s="800">
        <f>Таблица1000!R28+Таблица2000!U28</f>
        <v>0</v>
      </c>
      <c r="W28" s="800">
        <f>Таблица2000!V28</f>
        <v>0</v>
      </c>
    </row>
    <row r="29" spans="1:23" s="41" customFormat="1" x14ac:dyDescent="0.15">
      <c r="A29" s="37" t="s">
        <v>1738</v>
      </c>
      <c r="B29" s="506" t="s">
        <v>201</v>
      </c>
      <c r="C29" s="6" t="s">
        <v>67</v>
      </c>
      <c r="D29" s="2" t="s">
        <v>758</v>
      </c>
      <c r="E29" s="800">
        <f>Таблица1000!G29+Таблица2000!G29</f>
        <v>0</v>
      </c>
      <c r="F29" s="800">
        <f>Таблица2000!H29</f>
        <v>0</v>
      </c>
      <c r="G29" s="800">
        <f>Таблица1000!H29+Таблица2000!I29</f>
        <v>0</v>
      </c>
      <c r="H29" s="799">
        <f>Таблица1000!I29</f>
        <v>0</v>
      </c>
      <c r="I29" s="799">
        <f>Таблица1000!J29</f>
        <v>0</v>
      </c>
      <c r="J29" s="799">
        <f>Таблица1000!K29</f>
        <v>0</v>
      </c>
      <c r="K29" s="800">
        <f>Таблица2000!J29</f>
        <v>0</v>
      </c>
      <c r="L29" s="800">
        <f>Таблица1000!L29+Таблица2000!K29</f>
        <v>0</v>
      </c>
      <c r="M29" s="800">
        <f>Таблица2000!L29</f>
        <v>0</v>
      </c>
      <c r="N29" s="800">
        <f>Таблица1000!M29+Таблица2000!M29</f>
        <v>0</v>
      </c>
      <c r="O29" s="800">
        <f>Таблица1000!N29+Таблица2000!N29</f>
        <v>0</v>
      </c>
      <c r="P29" s="800">
        <f>Таблица1000!O29+Таблица2000!O29</f>
        <v>0</v>
      </c>
      <c r="Q29" s="800">
        <f>Таблица1000!P29+Таблица2000!P29</f>
        <v>0</v>
      </c>
      <c r="R29" s="800">
        <f>Таблица2000!Q29</f>
        <v>0</v>
      </c>
      <c r="S29" s="800">
        <f>Таблица2000!R29</f>
        <v>0</v>
      </c>
      <c r="T29" s="800">
        <f>Таблица1000!Q29+Таблица2000!S29</f>
        <v>0</v>
      </c>
      <c r="U29" s="800">
        <f>Таблица2000!T29</f>
        <v>0</v>
      </c>
      <c r="V29" s="800">
        <f>Таблица1000!R29+Таблица2000!U29</f>
        <v>0</v>
      </c>
      <c r="W29" s="800">
        <f>Таблица2000!V29</f>
        <v>0</v>
      </c>
    </row>
    <row r="30" spans="1:23" s="41" customFormat="1" x14ac:dyDescent="0.15">
      <c r="A30" s="37" t="s">
        <v>1741</v>
      </c>
      <c r="B30" s="506" t="s">
        <v>1739</v>
      </c>
      <c r="C30" s="6" t="s">
        <v>1740</v>
      </c>
      <c r="D30" s="720" t="s">
        <v>1742</v>
      </c>
      <c r="E30" s="800">
        <f>Таблица1000!G30+Таблица2000!G30</f>
        <v>0</v>
      </c>
      <c r="F30" s="800">
        <f>Таблица2000!H30</f>
        <v>0</v>
      </c>
      <c r="G30" s="800">
        <f>Таблица1000!H30+Таблица2000!I30</f>
        <v>0</v>
      </c>
      <c r="H30" s="799">
        <f>Таблица1000!I30</f>
        <v>0</v>
      </c>
      <c r="I30" s="799">
        <f>Таблица1000!J30</f>
        <v>0</v>
      </c>
      <c r="J30" s="799">
        <f>Таблица1000!K30</f>
        <v>0</v>
      </c>
      <c r="K30" s="800">
        <f>Таблица2000!J30</f>
        <v>0</v>
      </c>
      <c r="L30" s="800">
        <f>Таблица1000!L30+Таблица2000!K30</f>
        <v>0</v>
      </c>
      <c r="M30" s="800">
        <f>Таблица2000!L30</f>
        <v>0</v>
      </c>
      <c r="N30" s="800">
        <f>Таблица1000!M30+Таблица2000!M30</f>
        <v>0</v>
      </c>
      <c r="O30" s="800">
        <f>Таблица1000!N30+Таблица2000!N30</f>
        <v>0</v>
      </c>
      <c r="P30" s="800">
        <f>Таблица1000!O30+Таблица2000!O30</f>
        <v>0</v>
      </c>
      <c r="Q30" s="800">
        <f>Таблица1000!P30+Таблица2000!P30</f>
        <v>0</v>
      </c>
      <c r="R30" s="800">
        <f>Таблица2000!Q30</f>
        <v>0</v>
      </c>
      <c r="S30" s="800">
        <f>Таблица2000!R30</f>
        <v>0</v>
      </c>
      <c r="T30" s="800">
        <f>Таблица1000!Q30+Таблица2000!S30</f>
        <v>0</v>
      </c>
      <c r="U30" s="800">
        <f>Таблица2000!T30</f>
        <v>0</v>
      </c>
      <c r="V30" s="800">
        <f>Таблица1000!R30+Таблица2000!U30</f>
        <v>0</v>
      </c>
      <c r="W30" s="800">
        <f>Таблица2000!V30</f>
        <v>0</v>
      </c>
    </row>
    <row r="31" spans="1:23" s="41" customFormat="1" x14ac:dyDescent="0.15">
      <c r="A31" s="37" t="s">
        <v>671</v>
      </c>
      <c r="B31" s="506" t="s">
        <v>202</v>
      </c>
      <c r="C31" s="6" t="s">
        <v>68</v>
      </c>
      <c r="D31" s="2" t="s">
        <v>27</v>
      </c>
      <c r="E31" s="800">
        <f>Таблица1000!G31+Таблица2000!G31</f>
        <v>0</v>
      </c>
      <c r="F31" s="800">
        <f>Таблица2000!H31</f>
        <v>0</v>
      </c>
      <c r="G31" s="800">
        <f>Таблица1000!H31+Таблица2000!I31</f>
        <v>0</v>
      </c>
      <c r="H31" s="799">
        <f>Таблица1000!I31</f>
        <v>0</v>
      </c>
      <c r="I31" s="799">
        <f>Таблица1000!J31</f>
        <v>0</v>
      </c>
      <c r="J31" s="799">
        <f>Таблица1000!K31</f>
        <v>0</v>
      </c>
      <c r="K31" s="800">
        <f>Таблица2000!J31</f>
        <v>0</v>
      </c>
      <c r="L31" s="800">
        <f>Таблица1000!L31+Таблица2000!K31</f>
        <v>0</v>
      </c>
      <c r="M31" s="800">
        <f>Таблица2000!L31</f>
        <v>0</v>
      </c>
      <c r="N31" s="800">
        <f>Таблица1000!M31+Таблица2000!M31</f>
        <v>0</v>
      </c>
      <c r="O31" s="800">
        <f>Таблица1000!N31+Таблица2000!N31</f>
        <v>0</v>
      </c>
      <c r="P31" s="800">
        <f>Таблица1000!O31+Таблица2000!O31</f>
        <v>0</v>
      </c>
      <c r="Q31" s="800">
        <f>Таблица1000!P31+Таблица2000!P31</f>
        <v>0</v>
      </c>
      <c r="R31" s="800">
        <f>Таблица2000!Q31</f>
        <v>0</v>
      </c>
      <c r="S31" s="800">
        <f>Таблица2000!R31</f>
        <v>0</v>
      </c>
      <c r="T31" s="800">
        <f>Таблица1000!Q31+Таблица2000!S31</f>
        <v>0</v>
      </c>
      <c r="U31" s="800">
        <f>Таблица2000!T31</f>
        <v>0</v>
      </c>
      <c r="V31" s="800">
        <f>Таблица1000!R31+Таблица2000!U31</f>
        <v>0</v>
      </c>
      <c r="W31" s="800">
        <f>Таблица2000!V31</f>
        <v>0</v>
      </c>
    </row>
    <row r="32" spans="1:23" s="41" customFormat="1" ht="31.5" x14ac:dyDescent="0.15">
      <c r="A32" s="37" t="s">
        <v>1864</v>
      </c>
      <c r="B32" s="506" t="s">
        <v>1743</v>
      </c>
      <c r="C32" s="6" t="s">
        <v>1744</v>
      </c>
      <c r="D32" s="720" t="s">
        <v>1745</v>
      </c>
      <c r="E32" s="800">
        <f>Таблица1000!G32+Таблица2000!G32</f>
        <v>0</v>
      </c>
      <c r="F32" s="800">
        <f>Таблица2000!H32</f>
        <v>0</v>
      </c>
      <c r="G32" s="800">
        <f>Таблица1000!H32+Таблица2000!I32</f>
        <v>0</v>
      </c>
      <c r="H32" s="799">
        <f>Таблица1000!I32</f>
        <v>0</v>
      </c>
      <c r="I32" s="799">
        <f>Таблица1000!J32</f>
        <v>0</v>
      </c>
      <c r="J32" s="799">
        <f>Таблица1000!K32</f>
        <v>0</v>
      </c>
      <c r="K32" s="800">
        <f>Таблица2000!J32</f>
        <v>0</v>
      </c>
      <c r="L32" s="800">
        <f>Таблица1000!L32+Таблица2000!K32</f>
        <v>0</v>
      </c>
      <c r="M32" s="800">
        <f>Таблица2000!L32</f>
        <v>0</v>
      </c>
      <c r="N32" s="800">
        <f>Таблица1000!M32+Таблица2000!M32</f>
        <v>0</v>
      </c>
      <c r="O32" s="800">
        <f>Таблица1000!N32+Таблица2000!N32</f>
        <v>0</v>
      </c>
      <c r="P32" s="800">
        <f>Таблица1000!O32+Таблица2000!O32</f>
        <v>0</v>
      </c>
      <c r="Q32" s="800">
        <f>Таблица1000!P32+Таблица2000!P32</f>
        <v>0</v>
      </c>
      <c r="R32" s="800">
        <f>Таблица2000!Q32</f>
        <v>0</v>
      </c>
      <c r="S32" s="800">
        <f>Таблица2000!R32</f>
        <v>0</v>
      </c>
      <c r="T32" s="800">
        <f>Таблица1000!Q32+Таблица2000!S32</f>
        <v>0</v>
      </c>
      <c r="U32" s="800">
        <f>Таблица2000!T32</f>
        <v>0</v>
      </c>
      <c r="V32" s="800">
        <f>Таблица1000!R32+Таблица2000!U32</f>
        <v>0</v>
      </c>
      <c r="W32" s="800">
        <f>Таблица2000!V32</f>
        <v>0</v>
      </c>
    </row>
    <row r="33" spans="1:23" s="41" customFormat="1" x14ac:dyDescent="0.15">
      <c r="A33" s="229" t="s">
        <v>1550</v>
      </c>
      <c r="B33" s="506" t="s">
        <v>1434</v>
      </c>
      <c r="C33" s="6" t="s">
        <v>1435</v>
      </c>
      <c r="D33" s="223"/>
      <c r="E33" s="800">
        <f>Таблица1000!G33+Таблица2000!G33</f>
        <v>0</v>
      </c>
      <c r="F33" s="800">
        <f>Таблица2000!H33</f>
        <v>0</v>
      </c>
      <c r="G33" s="800">
        <f>Таблица1000!H33+Таблица2000!I33</f>
        <v>0</v>
      </c>
      <c r="H33" s="799">
        <f>Таблица1000!I33</f>
        <v>0</v>
      </c>
      <c r="I33" s="799">
        <f>Таблица1000!J33</f>
        <v>0</v>
      </c>
      <c r="J33" s="799">
        <f>Таблица1000!K33</f>
        <v>0</v>
      </c>
      <c r="K33" s="800">
        <f>Таблица2000!J33</f>
        <v>0</v>
      </c>
      <c r="L33" s="800">
        <f>Таблица1000!L33+Таблица2000!K33</f>
        <v>0</v>
      </c>
      <c r="M33" s="800">
        <f>Таблица2000!L33</f>
        <v>0</v>
      </c>
      <c r="N33" s="800">
        <f>Таблица1000!M33+Таблица2000!M33</f>
        <v>0</v>
      </c>
      <c r="O33" s="800">
        <f>Таблица1000!N33+Таблица2000!N33</f>
        <v>0</v>
      </c>
      <c r="P33" s="800">
        <f>Таблица1000!O33+Таблица2000!O33</f>
        <v>0</v>
      </c>
      <c r="Q33" s="800">
        <f>Таблица1000!P33+Таблица2000!P33</f>
        <v>0</v>
      </c>
      <c r="R33" s="800">
        <f>Таблица2000!Q33</f>
        <v>0</v>
      </c>
      <c r="S33" s="800">
        <f>Таблица2000!R33</f>
        <v>0</v>
      </c>
      <c r="T33" s="800">
        <f>Таблица1000!Q33+Таблица2000!S33</f>
        <v>0</v>
      </c>
      <c r="U33" s="800">
        <f>Таблица2000!T33</f>
        <v>0</v>
      </c>
      <c r="V33" s="800">
        <f>Таблица1000!R33+Таблица2000!U33</f>
        <v>0</v>
      </c>
      <c r="W33" s="800">
        <f>Таблица2000!V33</f>
        <v>0</v>
      </c>
    </row>
    <row r="34" spans="1:23" s="64" customFormat="1" ht="21" x14ac:dyDescent="0.15">
      <c r="A34" s="36" t="s">
        <v>672</v>
      </c>
      <c r="B34" s="99" t="s">
        <v>203</v>
      </c>
      <c r="C34" s="46" t="s">
        <v>69</v>
      </c>
      <c r="D34" s="35" t="s">
        <v>759</v>
      </c>
      <c r="E34" s="800">
        <f>Таблица1000!G34+Таблица2000!G34</f>
        <v>0</v>
      </c>
      <c r="F34" s="800">
        <f>Таблица2000!H34</f>
        <v>0</v>
      </c>
      <c r="G34" s="800">
        <f>Таблица1000!H34+Таблица2000!I34</f>
        <v>0</v>
      </c>
      <c r="H34" s="800">
        <f>Таблица1000!I34</f>
        <v>0</v>
      </c>
      <c r="I34" s="800">
        <f>Таблица1000!J34</f>
        <v>0</v>
      </c>
      <c r="J34" s="800">
        <f>Таблица1000!K34</f>
        <v>0</v>
      </c>
      <c r="K34" s="800">
        <f>Таблица2000!J34</f>
        <v>0</v>
      </c>
      <c r="L34" s="800">
        <f>Таблица1000!L34+Таблица2000!K34</f>
        <v>0</v>
      </c>
      <c r="M34" s="800">
        <f>Таблица2000!L34</f>
        <v>0</v>
      </c>
      <c r="N34" s="800">
        <f>Таблица1000!M34+Таблица2000!M34</f>
        <v>0</v>
      </c>
      <c r="O34" s="800">
        <f>Таблица1000!N34+Таблица2000!N34</f>
        <v>0</v>
      </c>
      <c r="P34" s="800">
        <f>Таблица1000!O34+Таблица2000!O34</f>
        <v>0</v>
      </c>
      <c r="Q34" s="800">
        <f>Таблица1000!P34+Таблица2000!P34</f>
        <v>0</v>
      </c>
      <c r="R34" s="800">
        <f>Таблица2000!Q34</f>
        <v>0</v>
      </c>
      <c r="S34" s="800">
        <f>Таблица2000!R34</f>
        <v>0</v>
      </c>
      <c r="T34" s="800">
        <f>Таблица1000!Q34+Таблица2000!S34</f>
        <v>0</v>
      </c>
      <c r="U34" s="800">
        <f>Таблица2000!T34</f>
        <v>0</v>
      </c>
      <c r="V34" s="800">
        <f>Таблица1000!R34+Таблица2000!U34</f>
        <v>0</v>
      </c>
      <c r="W34" s="800">
        <f>Таблица2000!V34</f>
        <v>0</v>
      </c>
    </row>
    <row r="35" spans="1:23" s="41" customFormat="1" x14ac:dyDescent="0.15">
      <c r="A35" s="37" t="s">
        <v>638</v>
      </c>
      <c r="B35" s="506" t="s">
        <v>204</v>
      </c>
      <c r="C35" s="33" t="s">
        <v>70</v>
      </c>
      <c r="D35" s="2" t="s">
        <v>603</v>
      </c>
      <c r="E35" s="800">
        <f>Таблица1000!G35+Таблица2000!G35</f>
        <v>0</v>
      </c>
      <c r="F35" s="800">
        <f>Таблица2000!H35</f>
        <v>0</v>
      </c>
      <c r="G35" s="800">
        <f>Таблица1000!H35+Таблица2000!I35</f>
        <v>0</v>
      </c>
      <c r="H35" s="800">
        <f>Таблица1000!I35</f>
        <v>0</v>
      </c>
      <c r="I35" s="800">
        <f>Таблица1000!J35</f>
        <v>0</v>
      </c>
      <c r="J35" s="800">
        <f>Таблица1000!K35</f>
        <v>0</v>
      </c>
      <c r="K35" s="800">
        <f>Таблица2000!J35</f>
        <v>0</v>
      </c>
      <c r="L35" s="800">
        <f>Таблица1000!L35+Таблица2000!K35</f>
        <v>0</v>
      </c>
      <c r="M35" s="800">
        <f>Таблица2000!L35</f>
        <v>0</v>
      </c>
      <c r="N35" s="800">
        <f>Таблица1000!M35+Таблица2000!M35</f>
        <v>0</v>
      </c>
      <c r="O35" s="800">
        <f>Таблица1000!N35+Таблица2000!N35</f>
        <v>0</v>
      </c>
      <c r="P35" s="800">
        <f>Таблица1000!O35+Таблица2000!O35</f>
        <v>0</v>
      </c>
      <c r="Q35" s="800">
        <f>Таблица1000!P35+Таблица2000!P35</f>
        <v>0</v>
      </c>
      <c r="R35" s="800">
        <f>Таблица2000!Q35</f>
        <v>0</v>
      </c>
      <c r="S35" s="800">
        <f>Таблица2000!R35</f>
        <v>0</v>
      </c>
      <c r="T35" s="800">
        <f>Таблица1000!Q35+Таблица2000!S35</f>
        <v>0</v>
      </c>
      <c r="U35" s="800">
        <f>Таблица2000!T35</f>
        <v>0</v>
      </c>
      <c r="V35" s="800">
        <f>Таблица1000!R35+Таблица2000!U35</f>
        <v>0</v>
      </c>
      <c r="W35" s="800">
        <f>Таблица2000!V35</f>
        <v>0</v>
      </c>
    </row>
    <row r="36" spans="1:23" s="41" customFormat="1" x14ac:dyDescent="0.15">
      <c r="A36" s="37" t="s">
        <v>847</v>
      </c>
      <c r="B36" s="506" t="s">
        <v>285</v>
      </c>
      <c r="C36" s="33" t="s">
        <v>287</v>
      </c>
      <c r="D36" s="2" t="s">
        <v>848</v>
      </c>
      <c r="E36" s="800">
        <f>Таблица1000!G36+Таблица2000!G36</f>
        <v>0</v>
      </c>
      <c r="F36" s="800">
        <f>Таблица2000!H36</f>
        <v>0</v>
      </c>
      <c r="G36" s="800">
        <f>Таблица1000!H36+Таблица2000!I36</f>
        <v>0</v>
      </c>
      <c r="H36" s="799">
        <f>Таблица1000!I36</f>
        <v>0</v>
      </c>
      <c r="I36" s="799">
        <f>Таблица1000!J36</f>
        <v>0</v>
      </c>
      <c r="J36" s="799">
        <f>Таблица1000!K36</f>
        <v>0</v>
      </c>
      <c r="K36" s="800">
        <f>Таблица2000!J36</f>
        <v>0</v>
      </c>
      <c r="L36" s="800">
        <f>Таблица1000!L36+Таблица2000!K36</f>
        <v>0</v>
      </c>
      <c r="M36" s="800">
        <f>Таблица2000!L36</f>
        <v>0</v>
      </c>
      <c r="N36" s="800">
        <f>Таблица1000!M36+Таблица2000!M36</f>
        <v>0</v>
      </c>
      <c r="O36" s="800">
        <f>Таблица1000!N36+Таблица2000!N36</f>
        <v>0</v>
      </c>
      <c r="P36" s="800">
        <f>Таблица1000!O36+Таблица2000!O36</f>
        <v>0</v>
      </c>
      <c r="Q36" s="800">
        <f>Таблица1000!P36+Таблица2000!P36</f>
        <v>0</v>
      </c>
      <c r="R36" s="800">
        <f>Таблица2000!Q36</f>
        <v>0</v>
      </c>
      <c r="S36" s="800">
        <f>Таблица2000!R36</f>
        <v>0</v>
      </c>
      <c r="T36" s="800">
        <f>Таблица1000!Q36+Таблица2000!S36</f>
        <v>0</v>
      </c>
      <c r="U36" s="800">
        <f>Таблица2000!T36</f>
        <v>0</v>
      </c>
      <c r="V36" s="800">
        <f>Таблица1000!R36+Таблица2000!U36</f>
        <v>0</v>
      </c>
      <c r="W36" s="800">
        <f>Таблица2000!V36</f>
        <v>0</v>
      </c>
    </row>
    <row r="37" spans="1:23" s="41" customFormat="1" x14ac:dyDescent="0.15">
      <c r="A37" s="37" t="s">
        <v>849</v>
      </c>
      <c r="B37" s="506" t="s">
        <v>286</v>
      </c>
      <c r="C37" s="33" t="s">
        <v>288</v>
      </c>
      <c r="D37" s="2" t="s">
        <v>852</v>
      </c>
      <c r="E37" s="800">
        <f>Таблица1000!G37+Таблица2000!G37</f>
        <v>0</v>
      </c>
      <c r="F37" s="800">
        <f>Таблица2000!H37</f>
        <v>0</v>
      </c>
      <c r="G37" s="800">
        <f>Таблица1000!H37+Таблица2000!I37</f>
        <v>0</v>
      </c>
      <c r="H37" s="799">
        <f>Таблица1000!I37</f>
        <v>0</v>
      </c>
      <c r="I37" s="799">
        <f>Таблица1000!J37</f>
        <v>0</v>
      </c>
      <c r="J37" s="799">
        <f>Таблица1000!K37</f>
        <v>0</v>
      </c>
      <c r="K37" s="800">
        <f>Таблица2000!J37</f>
        <v>0</v>
      </c>
      <c r="L37" s="800">
        <f>Таблица1000!L37+Таблица2000!K37</f>
        <v>0</v>
      </c>
      <c r="M37" s="800">
        <f>Таблица2000!L37</f>
        <v>0</v>
      </c>
      <c r="N37" s="800">
        <f>Таблица1000!M37+Таблица2000!M37</f>
        <v>0</v>
      </c>
      <c r="O37" s="800">
        <f>Таблица1000!N37+Таблица2000!N37</f>
        <v>0</v>
      </c>
      <c r="P37" s="800">
        <f>Таблица1000!O37+Таблица2000!O37</f>
        <v>0</v>
      </c>
      <c r="Q37" s="800">
        <f>Таблица1000!P37+Таблица2000!P37</f>
        <v>0</v>
      </c>
      <c r="R37" s="800">
        <f>Таблица2000!Q37</f>
        <v>0</v>
      </c>
      <c r="S37" s="800">
        <f>Таблица2000!R37</f>
        <v>0</v>
      </c>
      <c r="T37" s="800">
        <f>Таблица1000!Q37+Таблица2000!S37</f>
        <v>0</v>
      </c>
      <c r="U37" s="800">
        <f>Таблица2000!T37</f>
        <v>0</v>
      </c>
      <c r="V37" s="800">
        <f>Таблица1000!R37+Таблица2000!U37</f>
        <v>0</v>
      </c>
      <c r="W37" s="800">
        <f>Таблица2000!V37</f>
        <v>0</v>
      </c>
    </row>
    <row r="38" spans="1:23" s="41" customFormat="1" ht="21" x14ac:dyDescent="0.15">
      <c r="A38" s="37" t="s">
        <v>850</v>
      </c>
      <c r="B38" s="506" t="s">
        <v>605</v>
      </c>
      <c r="C38" s="33" t="s">
        <v>606</v>
      </c>
      <c r="D38" s="2" t="s">
        <v>853</v>
      </c>
      <c r="E38" s="800">
        <f>Таблица1000!G38+Таблица2000!G38</f>
        <v>0</v>
      </c>
      <c r="F38" s="800">
        <f>Таблица2000!H38</f>
        <v>0</v>
      </c>
      <c r="G38" s="800">
        <f>Таблица1000!H38+Таблица2000!I38</f>
        <v>0</v>
      </c>
      <c r="H38" s="799">
        <f>Таблица1000!I38</f>
        <v>0</v>
      </c>
      <c r="I38" s="799">
        <f>Таблица1000!J38</f>
        <v>0</v>
      </c>
      <c r="J38" s="799">
        <f>Таблица1000!K38</f>
        <v>0</v>
      </c>
      <c r="K38" s="800">
        <f>Таблица2000!J38</f>
        <v>0</v>
      </c>
      <c r="L38" s="800">
        <f>Таблица1000!L38+Таблица2000!K38</f>
        <v>0</v>
      </c>
      <c r="M38" s="800">
        <f>Таблица2000!L38</f>
        <v>0</v>
      </c>
      <c r="N38" s="800">
        <f>Таблица1000!M38+Таблица2000!M38</f>
        <v>0</v>
      </c>
      <c r="O38" s="800">
        <f>Таблица1000!N38+Таблица2000!N38</f>
        <v>0</v>
      </c>
      <c r="P38" s="800">
        <f>Таблица1000!O38+Таблица2000!O38</f>
        <v>0</v>
      </c>
      <c r="Q38" s="800">
        <f>Таблица1000!P38+Таблица2000!P38</f>
        <v>0</v>
      </c>
      <c r="R38" s="800">
        <f>Таблица2000!Q38</f>
        <v>0</v>
      </c>
      <c r="S38" s="800">
        <f>Таблица2000!R38</f>
        <v>0</v>
      </c>
      <c r="T38" s="800">
        <f>Таблица1000!Q38+Таблица2000!S38</f>
        <v>0</v>
      </c>
      <c r="U38" s="800">
        <f>Таблица2000!T38</f>
        <v>0</v>
      </c>
      <c r="V38" s="800">
        <f>Таблица1000!R38+Таблица2000!U38</f>
        <v>0</v>
      </c>
      <c r="W38" s="800">
        <f>Таблица2000!V38</f>
        <v>0</v>
      </c>
    </row>
    <row r="39" spans="1:23" s="41" customFormat="1" x14ac:dyDescent="0.15">
      <c r="A39" s="37" t="s">
        <v>851</v>
      </c>
      <c r="B39" s="506" t="s">
        <v>855</v>
      </c>
      <c r="C39" s="33" t="s">
        <v>856</v>
      </c>
      <c r="D39" s="2" t="s">
        <v>854</v>
      </c>
      <c r="E39" s="800">
        <f>Таблица1000!G39+Таблица2000!G39</f>
        <v>0</v>
      </c>
      <c r="F39" s="800">
        <f>Таблица2000!H39</f>
        <v>0</v>
      </c>
      <c r="G39" s="800">
        <f>Таблица1000!H39+Таблица2000!I39</f>
        <v>0</v>
      </c>
      <c r="H39" s="799">
        <f>Таблица1000!I39</f>
        <v>0</v>
      </c>
      <c r="I39" s="799">
        <f>Таблица1000!J39</f>
        <v>0</v>
      </c>
      <c r="J39" s="799">
        <f>Таблица1000!K39</f>
        <v>0</v>
      </c>
      <c r="K39" s="800">
        <f>Таблица2000!J39</f>
        <v>0</v>
      </c>
      <c r="L39" s="800">
        <f>Таблица1000!L39+Таблица2000!K39</f>
        <v>0</v>
      </c>
      <c r="M39" s="800">
        <f>Таблица2000!L39</f>
        <v>0</v>
      </c>
      <c r="N39" s="800">
        <f>Таблица1000!M39+Таблица2000!M39</f>
        <v>0</v>
      </c>
      <c r="O39" s="800">
        <f>Таблица1000!N39+Таблица2000!N39</f>
        <v>0</v>
      </c>
      <c r="P39" s="800">
        <f>Таблица1000!O39+Таблица2000!O39</f>
        <v>0</v>
      </c>
      <c r="Q39" s="800">
        <f>Таблица1000!P39+Таблица2000!P39</f>
        <v>0</v>
      </c>
      <c r="R39" s="800">
        <f>Таблица2000!Q39</f>
        <v>0</v>
      </c>
      <c r="S39" s="800">
        <f>Таблица2000!R39</f>
        <v>0</v>
      </c>
      <c r="T39" s="800">
        <f>Таблица1000!Q39+Таблица2000!S39</f>
        <v>0</v>
      </c>
      <c r="U39" s="800">
        <f>Таблица2000!T39</f>
        <v>0</v>
      </c>
      <c r="V39" s="800">
        <f>Таблица1000!R39+Таблица2000!U39</f>
        <v>0</v>
      </c>
      <c r="W39" s="800">
        <f>Таблица2000!V39</f>
        <v>0</v>
      </c>
    </row>
    <row r="40" spans="1:23" s="41" customFormat="1" x14ac:dyDescent="0.15">
      <c r="A40" s="37" t="s">
        <v>284</v>
      </c>
      <c r="B40" s="506" t="s">
        <v>857</v>
      </c>
      <c r="C40" s="6" t="s">
        <v>859</v>
      </c>
      <c r="D40" s="2" t="s">
        <v>289</v>
      </c>
      <c r="E40" s="800">
        <f>Таблица1000!G40+Таблица2000!G40</f>
        <v>0</v>
      </c>
      <c r="F40" s="800">
        <f>Таблица2000!H40</f>
        <v>0</v>
      </c>
      <c r="G40" s="800">
        <f>Таблица1000!H40+Таблица2000!I40</f>
        <v>0</v>
      </c>
      <c r="H40" s="799">
        <f>Таблица1000!I40</f>
        <v>0</v>
      </c>
      <c r="I40" s="799">
        <f>Таблица1000!J40</f>
        <v>0</v>
      </c>
      <c r="J40" s="799">
        <f>Таблица1000!K40</f>
        <v>0</v>
      </c>
      <c r="K40" s="800">
        <f>Таблица2000!J40</f>
        <v>0</v>
      </c>
      <c r="L40" s="800">
        <f>Таблица1000!L40+Таблица2000!K40</f>
        <v>0</v>
      </c>
      <c r="M40" s="800">
        <f>Таблица2000!L40</f>
        <v>0</v>
      </c>
      <c r="N40" s="800">
        <f>Таблица1000!M40+Таблица2000!M40</f>
        <v>0</v>
      </c>
      <c r="O40" s="800">
        <f>Таблица1000!N40+Таблица2000!N40</f>
        <v>0</v>
      </c>
      <c r="P40" s="800">
        <f>Таблица1000!O40+Таблица2000!O40</f>
        <v>0</v>
      </c>
      <c r="Q40" s="800">
        <f>Таблица1000!P40+Таблица2000!P40</f>
        <v>0</v>
      </c>
      <c r="R40" s="800">
        <f>Таблица2000!Q40</f>
        <v>0</v>
      </c>
      <c r="S40" s="800">
        <f>Таблица2000!R40</f>
        <v>0</v>
      </c>
      <c r="T40" s="800">
        <f>Таблица1000!Q40+Таблица2000!S40</f>
        <v>0</v>
      </c>
      <c r="U40" s="800">
        <f>Таблица2000!T40</f>
        <v>0</v>
      </c>
      <c r="V40" s="800">
        <f>Таблица1000!R40+Таблица2000!U40</f>
        <v>0</v>
      </c>
      <c r="W40" s="800">
        <f>Таблица2000!V40</f>
        <v>0</v>
      </c>
    </row>
    <row r="41" spans="1:23" s="41" customFormat="1" x14ac:dyDescent="0.15">
      <c r="A41" s="37" t="s">
        <v>604</v>
      </c>
      <c r="B41" s="506" t="s">
        <v>858</v>
      </c>
      <c r="C41" s="6" t="s">
        <v>860</v>
      </c>
      <c r="D41" s="2" t="s">
        <v>571</v>
      </c>
      <c r="E41" s="800">
        <f>Таблица1000!G41+Таблица2000!G41</f>
        <v>0</v>
      </c>
      <c r="F41" s="800">
        <f>Таблица2000!H41</f>
        <v>0</v>
      </c>
      <c r="G41" s="800">
        <f>Таблица1000!H41+Таблица2000!I41</f>
        <v>0</v>
      </c>
      <c r="H41" s="799">
        <f>Таблица1000!I41</f>
        <v>0</v>
      </c>
      <c r="I41" s="799">
        <f>Таблица1000!J41</f>
        <v>0</v>
      </c>
      <c r="J41" s="799">
        <f>Таблица1000!K41</f>
        <v>0</v>
      </c>
      <c r="K41" s="800">
        <f>Таблица2000!J41</f>
        <v>0</v>
      </c>
      <c r="L41" s="800">
        <f>Таблица1000!L41+Таблица2000!K41</f>
        <v>0</v>
      </c>
      <c r="M41" s="800">
        <f>Таблица2000!L41</f>
        <v>0</v>
      </c>
      <c r="N41" s="800">
        <f>Таблица1000!M41+Таблица2000!M41</f>
        <v>0</v>
      </c>
      <c r="O41" s="800">
        <f>Таблица1000!N41+Таблица2000!N41</f>
        <v>0</v>
      </c>
      <c r="P41" s="800">
        <f>Таблица1000!O41+Таблица2000!O41</f>
        <v>0</v>
      </c>
      <c r="Q41" s="800">
        <f>Таблица1000!P41+Таблица2000!P41</f>
        <v>0</v>
      </c>
      <c r="R41" s="800">
        <f>Таблица2000!Q41</f>
        <v>0</v>
      </c>
      <c r="S41" s="800">
        <f>Таблица2000!R41</f>
        <v>0</v>
      </c>
      <c r="T41" s="800">
        <f>Таблица1000!Q41+Таблица2000!S41</f>
        <v>0</v>
      </c>
      <c r="U41" s="800">
        <f>Таблица2000!T41</f>
        <v>0</v>
      </c>
      <c r="V41" s="800">
        <f>Таблица1000!R41+Таблица2000!U41</f>
        <v>0</v>
      </c>
      <c r="W41" s="800">
        <f>Таблица2000!V41</f>
        <v>0</v>
      </c>
    </row>
    <row r="42" spans="1:23" s="41" customFormat="1" x14ac:dyDescent="0.15">
      <c r="A42" s="229" t="s">
        <v>1437</v>
      </c>
      <c r="B42" s="506" t="s">
        <v>1438</v>
      </c>
      <c r="C42" s="6" t="s">
        <v>1436</v>
      </c>
      <c r="D42" s="223"/>
      <c r="E42" s="800">
        <f>Таблица1000!G42+Таблица2000!G42</f>
        <v>0</v>
      </c>
      <c r="F42" s="800">
        <f>Таблица2000!H42</f>
        <v>0</v>
      </c>
      <c r="G42" s="800">
        <f>Таблица1000!H42+Таблица2000!I42</f>
        <v>0</v>
      </c>
      <c r="H42" s="799">
        <f>Таблица1000!I42</f>
        <v>0</v>
      </c>
      <c r="I42" s="799">
        <f>Таблица1000!J42</f>
        <v>0</v>
      </c>
      <c r="J42" s="799">
        <f>Таблица1000!K42</f>
        <v>0</v>
      </c>
      <c r="K42" s="800">
        <f>Таблица2000!J42</f>
        <v>0</v>
      </c>
      <c r="L42" s="800">
        <f>Таблица1000!L42+Таблица2000!K42</f>
        <v>0</v>
      </c>
      <c r="M42" s="800">
        <f>Таблица2000!L42</f>
        <v>0</v>
      </c>
      <c r="N42" s="800">
        <f>Таблица1000!M42+Таблица2000!M42</f>
        <v>0</v>
      </c>
      <c r="O42" s="800">
        <f>Таблица1000!N42+Таблица2000!N42</f>
        <v>0</v>
      </c>
      <c r="P42" s="800">
        <f>Таблица1000!O42+Таблица2000!O42</f>
        <v>0</v>
      </c>
      <c r="Q42" s="800">
        <f>Таблица1000!P42+Таблица2000!P42</f>
        <v>0</v>
      </c>
      <c r="R42" s="800">
        <f>Таблица2000!Q42</f>
        <v>0</v>
      </c>
      <c r="S42" s="800">
        <f>Таблица2000!R42</f>
        <v>0</v>
      </c>
      <c r="T42" s="800">
        <f>Таблица1000!Q42+Таблица2000!S42</f>
        <v>0</v>
      </c>
      <c r="U42" s="800">
        <f>Таблица2000!T42</f>
        <v>0</v>
      </c>
      <c r="V42" s="800">
        <f>Таблица1000!R42+Таблица2000!U42</f>
        <v>0</v>
      </c>
      <c r="W42" s="800">
        <f>Таблица2000!V42</f>
        <v>0</v>
      </c>
    </row>
    <row r="43" spans="1:23" s="41" customFormat="1" x14ac:dyDescent="0.15">
      <c r="A43" s="37" t="s">
        <v>651</v>
      </c>
      <c r="B43" s="506" t="s">
        <v>205</v>
      </c>
      <c r="C43" s="6" t="s">
        <v>71</v>
      </c>
      <c r="D43" s="2" t="s">
        <v>760</v>
      </c>
      <c r="E43" s="800">
        <f>Таблица1000!G43+Таблица2000!G43</f>
        <v>0</v>
      </c>
      <c r="F43" s="800">
        <f>Таблица2000!H43</f>
        <v>0</v>
      </c>
      <c r="G43" s="800">
        <f>Таблица1000!H43+Таблица2000!I43</f>
        <v>0</v>
      </c>
      <c r="H43" s="800">
        <f>Таблица1000!I43</f>
        <v>0</v>
      </c>
      <c r="I43" s="800">
        <f>Таблица1000!J43</f>
        <v>0</v>
      </c>
      <c r="J43" s="800">
        <f>Таблица1000!K43</f>
        <v>0</v>
      </c>
      <c r="K43" s="800">
        <f>Таблица2000!J43</f>
        <v>0</v>
      </c>
      <c r="L43" s="800">
        <f>Таблица1000!L43+Таблица2000!K43</f>
        <v>0</v>
      </c>
      <c r="M43" s="800">
        <f>Таблица2000!L43</f>
        <v>0</v>
      </c>
      <c r="N43" s="800">
        <f>Таблица1000!M43+Таблица2000!M43</f>
        <v>0</v>
      </c>
      <c r="O43" s="800">
        <f>Таблица1000!N43+Таблица2000!N43</f>
        <v>0</v>
      </c>
      <c r="P43" s="800">
        <f>Таблица1000!O43+Таблица2000!O43</f>
        <v>0</v>
      </c>
      <c r="Q43" s="800">
        <f>Таблица1000!P43+Таблица2000!P43</f>
        <v>0</v>
      </c>
      <c r="R43" s="800">
        <f>Таблица2000!Q43</f>
        <v>0</v>
      </c>
      <c r="S43" s="800">
        <f>Таблица2000!R43</f>
        <v>0</v>
      </c>
      <c r="T43" s="800">
        <f>Таблица1000!Q43+Таблица2000!S43</f>
        <v>0</v>
      </c>
      <c r="U43" s="800">
        <f>Таблица2000!T43</f>
        <v>0</v>
      </c>
      <c r="V43" s="800">
        <f>Таблица1000!R43+Таблица2000!U43</f>
        <v>0</v>
      </c>
      <c r="W43" s="800">
        <f>Таблица2000!V43</f>
        <v>0</v>
      </c>
    </row>
    <row r="44" spans="1:23" s="41" customFormat="1" ht="21" x14ac:dyDescent="0.15">
      <c r="A44" s="37" t="s">
        <v>861</v>
      </c>
      <c r="B44" s="506" t="s">
        <v>206</v>
      </c>
      <c r="C44" s="6" t="s">
        <v>72</v>
      </c>
      <c r="D44" s="2" t="s">
        <v>790</v>
      </c>
      <c r="E44" s="800">
        <f>Таблица1000!G44+Таблица2000!G44</f>
        <v>0</v>
      </c>
      <c r="F44" s="800">
        <f>Таблица2000!H44</f>
        <v>0</v>
      </c>
      <c r="G44" s="800">
        <f>Таблица1000!H44+Таблица2000!I44</f>
        <v>0</v>
      </c>
      <c r="H44" s="799">
        <f>Таблица1000!I44</f>
        <v>0</v>
      </c>
      <c r="I44" s="799">
        <f>Таблица1000!J44</f>
        <v>0</v>
      </c>
      <c r="J44" s="799">
        <f>Таблица1000!K44</f>
        <v>0</v>
      </c>
      <c r="K44" s="800">
        <f>Таблица2000!J44</f>
        <v>0</v>
      </c>
      <c r="L44" s="800">
        <f>Таблица1000!L44+Таблица2000!K44</f>
        <v>0</v>
      </c>
      <c r="M44" s="800">
        <f>Таблица2000!L44</f>
        <v>0</v>
      </c>
      <c r="N44" s="800">
        <f>Таблица1000!M44+Таблица2000!M44</f>
        <v>0</v>
      </c>
      <c r="O44" s="800">
        <f>Таблица1000!N44+Таблица2000!N44</f>
        <v>0</v>
      </c>
      <c r="P44" s="800">
        <f>Таблица1000!O44+Таблица2000!O44</f>
        <v>0</v>
      </c>
      <c r="Q44" s="800">
        <f>Таблица1000!P44+Таблица2000!P44</f>
        <v>0</v>
      </c>
      <c r="R44" s="800">
        <f>Таблица2000!Q44</f>
        <v>0</v>
      </c>
      <c r="S44" s="800">
        <f>Таблица2000!R44</f>
        <v>0</v>
      </c>
      <c r="T44" s="800">
        <f>Таблица1000!Q44+Таблица2000!S44</f>
        <v>0</v>
      </c>
      <c r="U44" s="800">
        <f>Таблица2000!T44</f>
        <v>0</v>
      </c>
      <c r="V44" s="800">
        <f>Таблица1000!R44+Таблица2000!U44</f>
        <v>0</v>
      </c>
      <c r="W44" s="800">
        <f>Таблица2000!V44</f>
        <v>0</v>
      </c>
    </row>
    <row r="45" spans="1:23" s="41" customFormat="1" x14ac:dyDescent="0.15">
      <c r="A45" s="37" t="s">
        <v>1747</v>
      </c>
      <c r="B45" s="506" t="s">
        <v>1748</v>
      </c>
      <c r="C45" s="6" t="s">
        <v>1749</v>
      </c>
      <c r="D45" s="720"/>
      <c r="E45" s="800">
        <f>Таблица1000!G45+Таблица2000!G45</f>
        <v>0</v>
      </c>
      <c r="F45" s="800">
        <f>Таблица2000!H45</f>
        <v>0</v>
      </c>
      <c r="G45" s="800">
        <f>Таблица1000!H45+Таблица2000!I45</f>
        <v>0</v>
      </c>
      <c r="H45" s="799">
        <f>Таблица1000!I45</f>
        <v>0</v>
      </c>
      <c r="I45" s="799">
        <f>Таблица1000!J45</f>
        <v>0</v>
      </c>
      <c r="J45" s="799">
        <f>Таблица1000!K45</f>
        <v>0</v>
      </c>
      <c r="K45" s="800">
        <f>Таблица2000!J45</f>
        <v>0</v>
      </c>
      <c r="L45" s="800">
        <f>Таблица1000!L45+Таблица2000!K45</f>
        <v>0</v>
      </c>
      <c r="M45" s="800">
        <f>Таблица2000!L45</f>
        <v>0</v>
      </c>
      <c r="N45" s="800">
        <f>Таблица1000!M45+Таблица2000!M45</f>
        <v>0</v>
      </c>
      <c r="O45" s="800">
        <f>Таблица1000!N45+Таблица2000!N45</f>
        <v>0</v>
      </c>
      <c r="P45" s="800">
        <f>Таблица1000!O45+Таблица2000!O45</f>
        <v>0</v>
      </c>
      <c r="Q45" s="800">
        <f>Таблица1000!P45+Таблица2000!P45</f>
        <v>0</v>
      </c>
      <c r="R45" s="800">
        <f>Таблица2000!Q45</f>
        <v>0</v>
      </c>
      <c r="S45" s="800">
        <f>Таблица2000!R45</f>
        <v>0</v>
      </c>
      <c r="T45" s="800">
        <f>Таблица1000!Q45+Таблица2000!S45</f>
        <v>0</v>
      </c>
      <c r="U45" s="800">
        <f>Таблица2000!T45</f>
        <v>0</v>
      </c>
      <c r="V45" s="800">
        <f>Таблица1000!R45+Таблица2000!U45</f>
        <v>0</v>
      </c>
      <c r="W45" s="800">
        <f>Таблица2000!V45</f>
        <v>0</v>
      </c>
    </row>
    <row r="46" spans="1:23" s="41" customFormat="1" ht="21" x14ac:dyDescent="0.15">
      <c r="A46" s="37" t="s">
        <v>1337</v>
      </c>
      <c r="B46" s="506" t="s">
        <v>1336</v>
      </c>
      <c r="C46" s="6" t="s">
        <v>73</v>
      </c>
      <c r="D46" s="2" t="s">
        <v>1339</v>
      </c>
      <c r="E46" s="800">
        <f>Таблица1000!G46+Таблица2000!G46</f>
        <v>0</v>
      </c>
      <c r="F46" s="800">
        <f>Таблица2000!H46</f>
        <v>0</v>
      </c>
      <c r="G46" s="800">
        <f>Таблица1000!H46+Таблица2000!I46</f>
        <v>0</v>
      </c>
      <c r="H46" s="799">
        <f>Таблица1000!I46</f>
        <v>0</v>
      </c>
      <c r="I46" s="799">
        <f>Таблица1000!J46</f>
        <v>0</v>
      </c>
      <c r="J46" s="799">
        <f>Таблица1000!K46</f>
        <v>0</v>
      </c>
      <c r="K46" s="800">
        <f>Таблица2000!J46</f>
        <v>0</v>
      </c>
      <c r="L46" s="800">
        <f>Таблица1000!L46+Таблица2000!K46</f>
        <v>0</v>
      </c>
      <c r="M46" s="800">
        <f>Таблица2000!L46</f>
        <v>0</v>
      </c>
      <c r="N46" s="800">
        <f>Таблица1000!M46+Таблица2000!M46</f>
        <v>0</v>
      </c>
      <c r="O46" s="800">
        <f>Таблица1000!N46+Таблица2000!N46</f>
        <v>0</v>
      </c>
      <c r="P46" s="800">
        <f>Таблица1000!O46+Таблица2000!O46</f>
        <v>0</v>
      </c>
      <c r="Q46" s="800">
        <f>Таблица1000!P46+Таблица2000!P46</f>
        <v>0</v>
      </c>
      <c r="R46" s="800">
        <f>Таблица2000!Q46</f>
        <v>0</v>
      </c>
      <c r="S46" s="800">
        <f>Таблица2000!R46</f>
        <v>0</v>
      </c>
      <c r="T46" s="800">
        <f>Таблица1000!Q46+Таблица2000!S46</f>
        <v>0</v>
      </c>
      <c r="U46" s="800">
        <f>Таблица2000!T46</f>
        <v>0</v>
      </c>
      <c r="V46" s="800">
        <f>Таблица1000!R46+Таблица2000!U46</f>
        <v>0</v>
      </c>
      <c r="W46" s="800">
        <f>Таблица2000!V46</f>
        <v>0</v>
      </c>
    </row>
    <row r="47" spans="1:23" s="41" customFormat="1" ht="21" x14ac:dyDescent="0.15">
      <c r="A47" s="37" t="s">
        <v>1750</v>
      </c>
      <c r="B47" s="506" t="s">
        <v>1751</v>
      </c>
      <c r="C47" s="6" t="s">
        <v>1752</v>
      </c>
      <c r="D47" s="720"/>
      <c r="E47" s="800">
        <f>Таблица1000!G47+Таблица2000!G47</f>
        <v>0</v>
      </c>
      <c r="F47" s="800">
        <f>Таблица2000!H47</f>
        <v>0</v>
      </c>
      <c r="G47" s="800">
        <f>Таблица1000!H47+Таблица2000!I47</f>
        <v>0</v>
      </c>
      <c r="H47" s="799">
        <f>Таблица1000!I47</f>
        <v>0</v>
      </c>
      <c r="I47" s="799">
        <f>Таблица1000!J47</f>
        <v>0</v>
      </c>
      <c r="J47" s="799">
        <f>Таблица1000!K47</f>
        <v>0</v>
      </c>
      <c r="K47" s="800">
        <f>Таблица2000!J47</f>
        <v>0</v>
      </c>
      <c r="L47" s="800">
        <f>Таблица1000!L47+Таблица2000!K47</f>
        <v>0</v>
      </c>
      <c r="M47" s="800">
        <f>Таблица2000!L47</f>
        <v>0</v>
      </c>
      <c r="N47" s="800">
        <f>Таблица1000!M47+Таблица2000!M47</f>
        <v>0</v>
      </c>
      <c r="O47" s="800">
        <f>Таблица1000!N47+Таблица2000!N47</f>
        <v>0</v>
      </c>
      <c r="P47" s="800">
        <f>Таблица1000!O47+Таблица2000!O47</f>
        <v>0</v>
      </c>
      <c r="Q47" s="800">
        <f>Таблица1000!P47+Таблица2000!P47</f>
        <v>0</v>
      </c>
      <c r="R47" s="800">
        <f>Таблица2000!Q47</f>
        <v>0</v>
      </c>
      <c r="S47" s="800">
        <f>Таблица2000!R47</f>
        <v>0</v>
      </c>
      <c r="T47" s="800">
        <f>Таблица1000!Q47+Таблица2000!S47</f>
        <v>0</v>
      </c>
      <c r="U47" s="800">
        <f>Таблица2000!T47</f>
        <v>0</v>
      </c>
      <c r="V47" s="800">
        <f>Таблица1000!R47+Таблица2000!U47</f>
        <v>0</v>
      </c>
      <c r="W47" s="800">
        <f>Таблица2000!V47</f>
        <v>0</v>
      </c>
    </row>
    <row r="48" spans="1:23" s="41" customFormat="1" x14ac:dyDescent="0.15">
      <c r="A48" s="37" t="s">
        <v>1753</v>
      </c>
      <c r="B48" s="506" t="s">
        <v>1754</v>
      </c>
      <c r="C48" s="6" t="s">
        <v>1755</v>
      </c>
      <c r="D48" s="720"/>
      <c r="E48" s="800">
        <f>Таблица1000!G48+Таблица2000!G48</f>
        <v>0</v>
      </c>
      <c r="F48" s="800">
        <f>Таблица2000!H48</f>
        <v>0</v>
      </c>
      <c r="G48" s="800">
        <f>Таблица1000!H48+Таблица2000!I48</f>
        <v>0</v>
      </c>
      <c r="H48" s="799">
        <f>Таблица1000!I48</f>
        <v>0</v>
      </c>
      <c r="I48" s="799">
        <f>Таблица1000!J48</f>
        <v>0</v>
      </c>
      <c r="J48" s="799">
        <f>Таблица1000!K48</f>
        <v>0</v>
      </c>
      <c r="K48" s="800">
        <f>Таблица2000!J48</f>
        <v>0</v>
      </c>
      <c r="L48" s="800">
        <f>Таблица1000!L48+Таблица2000!K48</f>
        <v>0</v>
      </c>
      <c r="M48" s="800">
        <f>Таблица2000!L48</f>
        <v>0</v>
      </c>
      <c r="N48" s="800">
        <f>Таблица1000!M48+Таблица2000!M48</f>
        <v>0</v>
      </c>
      <c r="O48" s="800">
        <f>Таблица1000!N48+Таблица2000!N48</f>
        <v>0</v>
      </c>
      <c r="P48" s="800">
        <f>Таблица1000!O48+Таблица2000!O48</f>
        <v>0</v>
      </c>
      <c r="Q48" s="800">
        <f>Таблица1000!P48+Таблица2000!P48</f>
        <v>0</v>
      </c>
      <c r="R48" s="800">
        <f>Таблица2000!Q48</f>
        <v>0</v>
      </c>
      <c r="S48" s="800">
        <f>Таблица2000!R48</f>
        <v>0</v>
      </c>
      <c r="T48" s="800">
        <f>Таблица1000!Q48+Таблица2000!S48</f>
        <v>0</v>
      </c>
      <c r="U48" s="800">
        <f>Таблица2000!T48</f>
        <v>0</v>
      </c>
      <c r="V48" s="800">
        <f>Таблица1000!R48+Таблица2000!U48</f>
        <v>0</v>
      </c>
      <c r="W48" s="800">
        <f>Таблица2000!V48</f>
        <v>0</v>
      </c>
    </row>
    <row r="49" spans="1:23" s="41" customFormat="1" ht="21" x14ac:dyDescent="0.15">
      <c r="A49" s="37" t="s">
        <v>1756</v>
      </c>
      <c r="B49" s="506" t="s">
        <v>1757</v>
      </c>
      <c r="C49" s="6" t="s">
        <v>1758</v>
      </c>
      <c r="D49" s="720"/>
      <c r="E49" s="800">
        <f>Таблица1000!G49+Таблица2000!G49</f>
        <v>0</v>
      </c>
      <c r="F49" s="800">
        <f>Таблица2000!H49</f>
        <v>0</v>
      </c>
      <c r="G49" s="800">
        <f>Таблица1000!H49+Таблица2000!I49</f>
        <v>0</v>
      </c>
      <c r="H49" s="799">
        <f>Таблица1000!I49</f>
        <v>0</v>
      </c>
      <c r="I49" s="799">
        <f>Таблица1000!J49</f>
        <v>0</v>
      </c>
      <c r="J49" s="799">
        <f>Таблица1000!K49</f>
        <v>0</v>
      </c>
      <c r="K49" s="800">
        <f>Таблица2000!J49</f>
        <v>0</v>
      </c>
      <c r="L49" s="800">
        <f>Таблица1000!L49+Таблица2000!K49</f>
        <v>0</v>
      </c>
      <c r="M49" s="800">
        <f>Таблица2000!L49</f>
        <v>0</v>
      </c>
      <c r="N49" s="800">
        <f>Таблица1000!M49+Таблица2000!M49</f>
        <v>0</v>
      </c>
      <c r="O49" s="800">
        <f>Таблица1000!N49+Таблица2000!N49</f>
        <v>0</v>
      </c>
      <c r="P49" s="800">
        <f>Таблица1000!O49+Таблица2000!O49</f>
        <v>0</v>
      </c>
      <c r="Q49" s="800">
        <f>Таблица1000!P49+Таблица2000!P49</f>
        <v>0</v>
      </c>
      <c r="R49" s="800">
        <f>Таблица2000!Q49</f>
        <v>0</v>
      </c>
      <c r="S49" s="800">
        <f>Таблица2000!R49</f>
        <v>0</v>
      </c>
      <c r="T49" s="800">
        <f>Таблица1000!Q49+Таблица2000!S49</f>
        <v>0</v>
      </c>
      <c r="U49" s="800">
        <f>Таблица2000!T49</f>
        <v>0</v>
      </c>
      <c r="V49" s="800">
        <f>Таблица1000!R49+Таблица2000!U49</f>
        <v>0</v>
      </c>
      <c r="W49" s="800">
        <f>Таблица2000!V49</f>
        <v>0</v>
      </c>
    </row>
    <row r="50" spans="1:23" s="41" customFormat="1" x14ac:dyDescent="0.15">
      <c r="A50" s="37" t="s">
        <v>862</v>
      </c>
      <c r="B50" s="506" t="s">
        <v>207</v>
      </c>
      <c r="C50" s="6" t="s">
        <v>792</v>
      </c>
      <c r="D50" s="2" t="s">
        <v>761</v>
      </c>
      <c r="E50" s="800">
        <f>Таблица1000!G50+Таблица2000!G50</f>
        <v>0</v>
      </c>
      <c r="F50" s="800">
        <f>Таблица2000!H50</f>
        <v>0</v>
      </c>
      <c r="G50" s="800">
        <f>Таблица1000!H50+Таблица2000!I50</f>
        <v>0</v>
      </c>
      <c r="H50" s="799">
        <f>Таблица1000!I50</f>
        <v>0</v>
      </c>
      <c r="I50" s="799">
        <f>Таблица1000!J50</f>
        <v>0</v>
      </c>
      <c r="J50" s="799">
        <f>Таблица1000!K50</f>
        <v>0</v>
      </c>
      <c r="K50" s="800">
        <f>Таблица2000!J50</f>
        <v>0</v>
      </c>
      <c r="L50" s="800">
        <f>Таблица1000!L50+Таблица2000!K50</f>
        <v>0</v>
      </c>
      <c r="M50" s="800">
        <f>Таблица2000!L50</f>
        <v>0</v>
      </c>
      <c r="N50" s="800">
        <f>Таблица1000!M50+Таблица2000!M50</f>
        <v>0</v>
      </c>
      <c r="O50" s="800">
        <f>Таблица1000!N50+Таблица2000!N50</f>
        <v>0</v>
      </c>
      <c r="P50" s="800">
        <f>Таблица1000!O50+Таблица2000!O50</f>
        <v>0</v>
      </c>
      <c r="Q50" s="800">
        <f>Таблица1000!P50+Таблица2000!P50</f>
        <v>0</v>
      </c>
      <c r="R50" s="800">
        <f>Таблица2000!Q50</f>
        <v>0</v>
      </c>
      <c r="S50" s="800">
        <f>Таблица2000!R50</f>
        <v>0</v>
      </c>
      <c r="T50" s="800">
        <f>Таблица1000!Q50+Таблица2000!S50</f>
        <v>0</v>
      </c>
      <c r="U50" s="800">
        <f>Таблица2000!T50</f>
        <v>0</v>
      </c>
      <c r="V50" s="800">
        <f>Таблица1000!R50+Таблица2000!U50</f>
        <v>0</v>
      </c>
      <c r="W50" s="800">
        <f>Таблица2000!V50</f>
        <v>0</v>
      </c>
    </row>
    <row r="51" spans="1:23" s="41" customFormat="1" x14ac:dyDescent="0.15">
      <c r="A51" s="37" t="s">
        <v>863</v>
      </c>
      <c r="B51" s="506" t="s">
        <v>791</v>
      </c>
      <c r="C51" s="6" t="s">
        <v>1338</v>
      </c>
      <c r="D51" s="2" t="s">
        <v>762</v>
      </c>
      <c r="E51" s="800">
        <f>Таблица1000!G51+Таблица2000!G51</f>
        <v>0</v>
      </c>
      <c r="F51" s="800">
        <f>Таблица2000!H51</f>
        <v>0</v>
      </c>
      <c r="G51" s="800">
        <f>Таблица1000!H51+Таблица2000!I51</f>
        <v>0</v>
      </c>
      <c r="H51" s="800">
        <f>Таблица1000!I51</f>
        <v>0</v>
      </c>
      <c r="I51" s="800">
        <f>Таблица1000!J51</f>
        <v>0</v>
      </c>
      <c r="J51" s="799">
        <f>Таблица1000!K51</f>
        <v>0</v>
      </c>
      <c r="K51" s="800">
        <f>Таблица2000!J51</f>
        <v>0</v>
      </c>
      <c r="L51" s="800">
        <f>Таблица1000!L51+Таблица2000!K51</f>
        <v>0</v>
      </c>
      <c r="M51" s="800">
        <f>Таблица2000!L51</f>
        <v>0</v>
      </c>
      <c r="N51" s="800">
        <f>Таблица1000!M51+Таблица2000!M51</f>
        <v>0</v>
      </c>
      <c r="O51" s="800">
        <f>Таблица1000!N51+Таблица2000!N51</f>
        <v>0</v>
      </c>
      <c r="P51" s="800">
        <f>Таблица1000!O51+Таблица2000!O51</f>
        <v>0</v>
      </c>
      <c r="Q51" s="800">
        <f>Таблица1000!P51+Таблица2000!P51</f>
        <v>0</v>
      </c>
      <c r="R51" s="800">
        <f>Таблица2000!Q51</f>
        <v>0</v>
      </c>
      <c r="S51" s="800">
        <f>Таблица2000!R51</f>
        <v>0</v>
      </c>
      <c r="T51" s="800">
        <f>Таблица1000!Q51+Таблица2000!S51</f>
        <v>0</v>
      </c>
      <c r="U51" s="800">
        <f>Таблица2000!T51</f>
        <v>0</v>
      </c>
      <c r="V51" s="800">
        <f>Таблица1000!R51+Таблица2000!U51</f>
        <v>0</v>
      </c>
      <c r="W51" s="800">
        <f>Таблица2000!V51</f>
        <v>0</v>
      </c>
    </row>
    <row r="52" spans="1:23" s="41" customFormat="1" x14ac:dyDescent="0.15">
      <c r="A52" s="229" t="s">
        <v>1441</v>
      </c>
      <c r="B52" s="506" t="s">
        <v>1439</v>
      </c>
      <c r="C52" s="6" t="s">
        <v>1440</v>
      </c>
      <c r="D52" s="223"/>
      <c r="E52" s="800">
        <f>Таблица1000!G52+Таблица2000!G52</f>
        <v>0</v>
      </c>
      <c r="F52" s="800">
        <f>Таблица2000!H52</f>
        <v>0</v>
      </c>
      <c r="G52" s="800">
        <f>Таблица1000!H52+Таблица2000!I52</f>
        <v>0</v>
      </c>
      <c r="H52" s="799">
        <f>Таблица1000!I52</f>
        <v>0</v>
      </c>
      <c r="I52" s="799">
        <f>Таблица1000!J52</f>
        <v>0</v>
      </c>
      <c r="J52" s="799">
        <f>Таблица1000!K52</f>
        <v>0</v>
      </c>
      <c r="K52" s="800">
        <f>Таблица2000!J52</f>
        <v>0</v>
      </c>
      <c r="L52" s="800">
        <f>Таблица1000!L52+Таблица2000!K52</f>
        <v>0</v>
      </c>
      <c r="M52" s="800">
        <f>Таблица2000!L52</f>
        <v>0</v>
      </c>
      <c r="N52" s="800">
        <f>Таблица1000!M52+Таблица2000!M52</f>
        <v>0</v>
      </c>
      <c r="O52" s="800">
        <f>Таблица1000!N52+Таблица2000!N52</f>
        <v>0</v>
      </c>
      <c r="P52" s="800">
        <f>Таблица1000!O52+Таблица2000!O52</f>
        <v>0</v>
      </c>
      <c r="Q52" s="800">
        <f>Таблица1000!P52+Таблица2000!P52</f>
        <v>0</v>
      </c>
      <c r="R52" s="800">
        <f>Таблица2000!Q52</f>
        <v>0</v>
      </c>
      <c r="S52" s="800">
        <f>Таблица2000!R52</f>
        <v>0</v>
      </c>
      <c r="T52" s="800">
        <f>Таблица1000!Q52+Таблица2000!S52</f>
        <v>0</v>
      </c>
      <c r="U52" s="800">
        <f>Таблица2000!T52</f>
        <v>0</v>
      </c>
      <c r="V52" s="800">
        <f>Таблица1000!R52+Таблица2000!U52</f>
        <v>0</v>
      </c>
      <c r="W52" s="800">
        <f>Таблица2000!V52</f>
        <v>0</v>
      </c>
    </row>
    <row r="53" spans="1:23" s="41" customFormat="1" x14ac:dyDescent="0.15">
      <c r="A53" s="37" t="s">
        <v>290</v>
      </c>
      <c r="B53" s="506" t="s">
        <v>208</v>
      </c>
      <c r="C53" s="6" t="s">
        <v>74</v>
      </c>
      <c r="D53" s="2" t="s">
        <v>763</v>
      </c>
      <c r="E53" s="800">
        <f>Таблица1000!G53+Таблица2000!G53</f>
        <v>0</v>
      </c>
      <c r="F53" s="800">
        <f>Таблица2000!H53</f>
        <v>0</v>
      </c>
      <c r="G53" s="800">
        <f>Таблица1000!H53+Таблица2000!I53</f>
        <v>0</v>
      </c>
      <c r="H53" s="799">
        <f>Таблица1000!I53</f>
        <v>0</v>
      </c>
      <c r="I53" s="799">
        <f>Таблица1000!J53</f>
        <v>0</v>
      </c>
      <c r="J53" s="799">
        <f>Таблица1000!K53</f>
        <v>0</v>
      </c>
      <c r="K53" s="800">
        <f>Таблица2000!J53</f>
        <v>0</v>
      </c>
      <c r="L53" s="800">
        <f>Таблица1000!L53+Таблица2000!K53</f>
        <v>0</v>
      </c>
      <c r="M53" s="800">
        <f>Таблица2000!L53</f>
        <v>0</v>
      </c>
      <c r="N53" s="800">
        <f>Таблица1000!M53+Таблица2000!M53</f>
        <v>0</v>
      </c>
      <c r="O53" s="800">
        <f>Таблица1000!N53+Таблица2000!N53</f>
        <v>0</v>
      </c>
      <c r="P53" s="800">
        <f>Таблица1000!O53+Таблица2000!O53</f>
        <v>0</v>
      </c>
      <c r="Q53" s="800">
        <f>Таблица1000!P53+Таблица2000!P53</f>
        <v>0</v>
      </c>
      <c r="R53" s="800">
        <f>Таблица2000!Q53</f>
        <v>0</v>
      </c>
      <c r="S53" s="800">
        <f>Таблица2000!R53</f>
        <v>0</v>
      </c>
      <c r="T53" s="800">
        <f>Таблица1000!Q53+Таблица2000!S53</f>
        <v>0</v>
      </c>
      <c r="U53" s="800">
        <f>Таблица2000!T53</f>
        <v>0</v>
      </c>
      <c r="V53" s="800">
        <f>Таблица1000!R53+Таблица2000!U53</f>
        <v>0</v>
      </c>
      <c r="W53" s="800">
        <f>Таблица2000!V53</f>
        <v>0</v>
      </c>
    </row>
    <row r="54" spans="1:23" s="41" customFormat="1" x14ac:dyDescent="0.15">
      <c r="A54" s="37" t="s">
        <v>644</v>
      </c>
      <c r="B54" s="506" t="s">
        <v>209</v>
      </c>
      <c r="C54" s="6" t="s">
        <v>186</v>
      </c>
      <c r="D54" s="2" t="s">
        <v>189</v>
      </c>
      <c r="E54" s="800">
        <f>Таблица1000!G54+Таблица2000!G54</f>
        <v>0</v>
      </c>
      <c r="F54" s="800">
        <f>Таблица2000!H54</f>
        <v>0</v>
      </c>
      <c r="G54" s="800">
        <f>Таблица1000!H54+Таблица2000!I54</f>
        <v>0</v>
      </c>
      <c r="H54" s="799">
        <f>Таблица1000!I54</f>
        <v>0</v>
      </c>
      <c r="I54" s="799">
        <f>Таблица1000!J54</f>
        <v>0</v>
      </c>
      <c r="J54" s="799">
        <f>Таблица1000!K54</f>
        <v>0</v>
      </c>
      <c r="K54" s="800">
        <f>Таблица2000!J54</f>
        <v>0</v>
      </c>
      <c r="L54" s="800">
        <f>Таблица1000!L54+Таблица2000!K54</f>
        <v>0</v>
      </c>
      <c r="M54" s="800">
        <f>Таблица2000!L54</f>
        <v>0</v>
      </c>
      <c r="N54" s="800">
        <f>Таблица1000!M54+Таблица2000!M54</f>
        <v>0</v>
      </c>
      <c r="O54" s="800">
        <f>Таблица1000!N54+Таблица2000!N54</f>
        <v>0</v>
      </c>
      <c r="P54" s="800">
        <f>Таблица1000!O54+Таблица2000!O54</f>
        <v>0</v>
      </c>
      <c r="Q54" s="800">
        <f>Таблица1000!P54+Таблица2000!P54</f>
        <v>0</v>
      </c>
      <c r="R54" s="800">
        <f>Таблица2000!Q54</f>
        <v>0</v>
      </c>
      <c r="S54" s="800">
        <f>Таблица2000!R54</f>
        <v>0</v>
      </c>
      <c r="T54" s="800">
        <f>Таблица1000!Q54+Таблица2000!S54</f>
        <v>0</v>
      </c>
      <c r="U54" s="800">
        <f>Таблица2000!T54</f>
        <v>0</v>
      </c>
      <c r="V54" s="800">
        <f>Таблица1000!R54+Таблица2000!U54</f>
        <v>0</v>
      </c>
      <c r="W54" s="800">
        <f>Таблица2000!V54</f>
        <v>0</v>
      </c>
    </row>
    <row r="55" spans="1:23" s="41" customFormat="1" x14ac:dyDescent="0.15">
      <c r="A55" s="37" t="s">
        <v>291</v>
      </c>
      <c r="B55" s="506" t="s">
        <v>210</v>
      </c>
      <c r="C55" s="6" t="s">
        <v>187</v>
      </c>
      <c r="D55" s="2" t="s">
        <v>313</v>
      </c>
      <c r="E55" s="800">
        <f>Таблица1000!G55+Таблица2000!G55</f>
        <v>0</v>
      </c>
      <c r="F55" s="800">
        <f>Таблица2000!H55</f>
        <v>0</v>
      </c>
      <c r="G55" s="800">
        <f>Таблица1000!H55+Таблица2000!I55</f>
        <v>0</v>
      </c>
      <c r="H55" s="799">
        <f>Таблица1000!I55</f>
        <v>0</v>
      </c>
      <c r="I55" s="799">
        <f>Таблица1000!J55</f>
        <v>0</v>
      </c>
      <c r="J55" s="799">
        <f>Таблица1000!K55</f>
        <v>0</v>
      </c>
      <c r="K55" s="800">
        <f>Таблица2000!J55</f>
        <v>0</v>
      </c>
      <c r="L55" s="800">
        <f>Таблица1000!L55+Таблица2000!K55</f>
        <v>0</v>
      </c>
      <c r="M55" s="800">
        <f>Таблица2000!L55</f>
        <v>0</v>
      </c>
      <c r="N55" s="800">
        <f>Таблица1000!M55+Таблица2000!M55</f>
        <v>0</v>
      </c>
      <c r="O55" s="800">
        <f>Таблица1000!N55+Таблица2000!N55</f>
        <v>0</v>
      </c>
      <c r="P55" s="800">
        <f>Таблица1000!O55+Таблица2000!O55</f>
        <v>0</v>
      </c>
      <c r="Q55" s="800">
        <f>Таблица1000!P55+Таблица2000!P55</f>
        <v>0</v>
      </c>
      <c r="R55" s="800">
        <f>Таблица2000!Q55</f>
        <v>0</v>
      </c>
      <c r="S55" s="800">
        <f>Таблица2000!R55</f>
        <v>0</v>
      </c>
      <c r="T55" s="800">
        <f>Таблица1000!Q55+Таблица2000!S55</f>
        <v>0</v>
      </c>
      <c r="U55" s="800">
        <f>Таблица2000!T55</f>
        <v>0</v>
      </c>
      <c r="V55" s="800">
        <f>Таблица1000!R55+Таблица2000!U55</f>
        <v>0</v>
      </c>
      <c r="W55" s="800">
        <f>Таблица2000!V55</f>
        <v>0</v>
      </c>
    </row>
    <row r="56" spans="1:23" s="41" customFormat="1" x14ac:dyDescent="0.15">
      <c r="A56" s="37" t="s">
        <v>292</v>
      </c>
      <c r="B56" s="506" t="s">
        <v>211</v>
      </c>
      <c r="C56" s="6" t="s">
        <v>188</v>
      </c>
      <c r="D56" s="2" t="s">
        <v>764</v>
      </c>
      <c r="E56" s="800">
        <f>Таблица1000!G56+Таблица2000!G56</f>
        <v>0</v>
      </c>
      <c r="F56" s="800">
        <f>Таблица2000!H56</f>
        <v>0</v>
      </c>
      <c r="G56" s="800">
        <f>Таблица1000!H56+Таблица2000!I56</f>
        <v>0</v>
      </c>
      <c r="H56" s="799">
        <f>Таблица1000!I56</f>
        <v>0</v>
      </c>
      <c r="I56" s="799">
        <f>Таблица1000!J56</f>
        <v>0</v>
      </c>
      <c r="J56" s="799">
        <f>Таблица1000!K56</f>
        <v>0</v>
      </c>
      <c r="K56" s="800">
        <f>Таблица2000!J56</f>
        <v>0</v>
      </c>
      <c r="L56" s="800">
        <f>Таблица1000!L56+Таблица2000!K56</f>
        <v>0</v>
      </c>
      <c r="M56" s="800">
        <f>Таблица2000!L56</f>
        <v>0</v>
      </c>
      <c r="N56" s="800">
        <f>Таблица1000!M56+Таблица2000!M56</f>
        <v>0</v>
      </c>
      <c r="O56" s="800">
        <f>Таблица1000!N56+Таблица2000!N56</f>
        <v>0</v>
      </c>
      <c r="P56" s="800">
        <f>Таблица1000!O56+Таблица2000!O56</f>
        <v>0</v>
      </c>
      <c r="Q56" s="800">
        <f>Таблица1000!P56+Таблица2000!P56</f>
        <v>0</v>
      </c>
      <c r="R56" s="800">
        <f>Таблица2000!Q56</f>
        <v>0</v>
      </c>
      <c r="S56" s="800">
        <f>Таблица2000!R56</f>
        <v>0</v>
      </c>
      <c r="T56" s="800">
        <f>Таблица1000!Q56+Таблица2000!S56</f>
        <v>0</v>
      </c>
      <c r="U56" s="800">
        <f>Таблица2000!T56</f>
        <v>0</v>
      </c>
      <c r="V56" s="800">
        <f>Таблица1000!R56+Таблица2000!U56</f>
        <v>0</v>
      </c>
      <c r="W56" s="800">
        <f>Таблица2000!V56</f>
        <v>0</v>
      </c>
    </row>
    <row r="57" spans="1:23" s="41" customFormat="1" x14ac:dyDescent="0.15">
      <c r="A57" s="37" t="s">
        <v>293</v>
      </c>
      <c r="B57" s="506" t="s">
        <v>296</v>
      </c>
      <c r="C57" s="6" t="s">
        <v>304</v>
      </c>
      <c r="D57" s="2" t="s">
        <v>314</v>
      </c>
      <c r="E57" s="800">
        <f>Таблица1000!G57+Таблица2000!G57</f>
        <v>0</v>
      </c>
      <c r="F57" s="800">
        <f>Таблица2000!H57</f>
        <v>0</v>
      </c>
      <c r="G57" s="800">
        <f>Таблица1000!H57+Таблица2000!I57</f>
        <v>0</v>
      </c>
      <c r="H57" s="799">
        <f>Таблица1000!I57</f>
        <v>0</v>
      </c>
      <c r="I57" s="799">
        <f>Таблица1000!J57</f>
        <v>0</v>
      </c>
      <c r="J57" s="799">
        <f>Таблица1000!K57</f>
        <v>0</v>
      </c>
      <c r="K57" s="800">
        <f>Таблица2000!J57</f>
        <v>0</v>
      </c>
      <c r="L57" s="800">
        <f>Таблица1000!L57+Таблица2000!K57</f>
        <v>0</v>
      </c>
      <c r="M57" s="800">
        <f>Таблица2000!L57</f>
        <v>0</v>
      </c>
      <c r="N57" s="800">
        <f>Таблица1000!M57+Таблица2000!M57</f>
        <v>0</v>
      </c>
      <c r="O57" s="800">
        <f>Таблица1000!N57+Таблица2000!N57</f>
        <v>0</v>
      </c>
      <c r="P57" s="800">
        <f>Таблица1000!O57+Таблица2000!O57</f>
        <v>0</v>
      </c>
      <c r="Q57" s="800">
        <f>Таблица1000!P57+Таблица2000!P57</f>
        <v>0</v>
      </c>
      <c r="R57" s="800">
        <f>Таблица2000!Q57</f>
        <v>0</v>
      </c>
      <c r="S57" s="800">
        <f>Таблица2000!R57</f>
        <v>0</v>
      </c>
      <c r="T57" s="800">
        <f>Таблица1000!Q57+Таблица2000!S57</f>
        <v>0</v>
      </c>
      <c r="U57" s="800">
        <f>Таблица2000!T57</f>
        <v>0</v>
      </c>
      <c r="V57" s="800">
        <f>Таблица1000!R57+Таблица2000!U57</f>
        <v>0</v>
      </c>
      <c r="W57" s="800">
        <f>Таблица2000!V57</f>
        <v>0</v>
      </c>
    </row>
    <row r="58" spans="1:23" s="41" customFormat="1" x14ac:dyDescent="0.15">
      <c r="A58" s="37" t="s">
        <v>294</v>
      </c>
      <c r="B58" s="506" t="s">
        <v>297</v>
      </c>
      <c r="C58" s="6" t="s">
        <v>305</v>
      </c>
      <c r="D58" s="2" t="s">
        <v>315</v>
      </c>
      <c r="E58" s="800">
        <f>Таблица1000!G58+Таблица2000!G58</f>
        <v>0</v>
      </c>
      <c r="F58" s="800">
        <f>Таблица2000!H58</f>
        <v>0</v>
      </c>
      <c r="G58" s="800">
        <f>Таблица1000!H58+Таблица2000!I58</f>
        <v>0</v>
      </c>
      <c r="H58" s="799">
        <f>Таблица1000!I58</f>
        <v>0</v>
      </c>
      <c r="I58" s="799">
        <f>Таблица1000!J58</f>
        <v>0</v>
      </c>
      <c r="J58" s="799">
        <f>Таблица1000!K58</f>
        <v>0</v>
      </c>
      <c r="K58" s="800">
        <f>Таблица2000!J58</f>
        <v>0</v>
      </c>
      <c r="L58" s="800">
        <f>Таблица1000!L58+Таблица2000!K58</f>
        <v>0</v>
      </c>
      <c r="M58" s="800">
        <f>Таблица2000!L58</f>
        <v>0</v>
      </c>
      <c r="N58" s="800">
        <f>Таблица1000!M58+Таблица2000!M58</f>
        <v>0</v>
      </c>
      <c r="O58" s="800">
        <f>Таблица1000!N58+Таблица2000!N58</f>
        <v>0</v>
      </c>
      <c r="P58" s="800">
        <f>Таблица1000!O58+Таблица2000!O58</f>
        <v>0</v>
      </c>
      <c r="Q58" s="800">
        <f>Таблица1000!P58+Таблица2000!P58</f>
        <v>0</v>
      </c>
      <c r="R58" s="800">
        <f>Таблица2000!Q58</f>
        <v>0</v>
      </c>
      <c r="S58" s="800">
        <f>Таблица2000!R58</f>
        <v>0</v>
      </c>
      <c r="T58" s="800">
        <f>Таблица1000!Q58+Таблица2000!S58</f>
        <v>0</v>
      </c>
      <c r="U58" s="800">
        <f>Таблица2000!T58</f>
        <v>0</v>
      </c>
      <c r="V58" s="800">
        <f>Таблица1000!R58+Таблица2000!U58</f>
        <v>0</v>
      </c>
      <c r="W58" s="800">
        <f>Таблица2000!V58</f>
        <v>0</v>
      </c>
    </row>
    <row r="59" spans="1:23" s="41" customFormat="1" x14ac:dyDescent="0.15">
      <c r="A59" s="37" t="s">
        <v>1759</v>
      </c>
      <c r="B59" s="506" t="s">
        <v>1760</v>
      </c>
      <c r="C59" s="6" t="s">
        <v>306</v>
      </c>
      <c r="D59" s="720" t="s">
        <v>1761</v>
      </c>
      <c r="E59" s="800">
        <f>Таблица1000!G59+Таблица2000!G59</f>
        <v>0</v>
      </c>
      <c r="F59" s="800">
        <f>Таблица2000!H59</f>
        <v>0</v>
      </c>
      <c r="G59" s="800">
        <f>Таблица1000!H59+Таблица2000!I59</f>
        <v>0</v>
      </c>
      <c r="H59" s="799">
        <f>Таблица1000!I59</f>
        <v>0</v>
      </c>
      <c r="I59" s="799">
        <f>Таблица1000!J59</f>
        <v>0</v>
      </c>
      <c r="J59" s="799">
        <f>Таблица1000!K59</f>
        <v>0</v>
      </c>
      <c r="K59" s="800">
        <f>Таблица2000!J59</f>
        <v>0</v>
      </c>
      <c r="L59" s="800">
        <f>Таблица1000!L59+Таблица2000!K59</f>
        <v>0</v>
      </c>
      <c r="M59" s="800">
        <f>Таблица2000!L59</f>
        <v>0</v>
      </c>
      <c r="N59" s="800">
        <f>Таблица1000!M59+Таблица2000!M59</f>
        <v>0</v>
      </c>
      <c r="O59" s="800">
        <f>Таблица1000!N59+Таблица2000!N59</f>
        <v>0</v>
      </c>
      <c r="P59" s="800">
        <f>Таблица1000!O59+Таблица2000!O59</f>
        <v>0</v>
      </c>
      <c r="Q59" s="800">
        <f>Таблица1000!P59+Таблица2000!P59</f>
        <v>0</v>
      </c>
      <c r="R59" s="800">
        <f>Таблица2000!Q59</f>
        <v>0</v>
      </c>
      <c r="S59" s="800">
        <f>Таблица2000!R59</f>
        <v>0</v>
      </c>
      <c r="T59" s="800">
        <f>Таблица1000!Q59+Таблица2000!S59</f>
        <v>0</v>
      </c>
      <c r="U59" s="800">
        <f>Таблица2000!T59</f>
        <v>0</v>
      </c>
      <c r="V59" s="800">
        <f>Таблица1000!R59+Таблица2000!U59</f>
        <v>0</v>
      </c>
      <c r="W59" s="800">
        <f>Таблица2000!V59</f>
        <v>0</v>
      </c>
    </row>
    <row r="60" spans="1:23" s="41" customFormat="1" x14ac:dyDescent="0.15">
      <c r="A60" s="125" t="s">
        <v>1087</v>
      </c>
      <c r="B60" s="509" t="s">
        <v>1331</v>
      </c>
      <c r="C60" s="6" t="s">
        <v>307</v>
      </c>
      <c r="D60" s="124" t="s">
        <v>1333</v>
      </c>
      <c r="E60" s="800">
        <f>Таблица1000!G60+Таблица2000!G60</f>
        <v>0</v>
      </c>
      <c r="F60" s="800">
        <f>Таблица2000!H60</f>
        <v>0</v>
      </c>
      <c r="G60" s="800">
        <f>Таблица1000!H60+Таблица2000!I60</f>
        <v>0</v>
      </c>
      <c r="H60" s="799">
        <f>Таблица1000!I60</f>
        <v>0</v>
      </c>
      <c r="I60" s="799">
        <f>Таблица1000!J60</f>
        <v>0</v>
      </c>
      <c r="J60" s="799">
        <f>Таблица1000!K60</f>
        <v>0</v>
      </c>
      <c r="K60" s="800">
        <f>Таблица2000!J60</f>
        <v>0</v>
      </c>
      <c r="L60" s="800">
        <f>Таблица1000!L60+Таблица2000!K60</f>
        <v>0</v>
      </c>
      <c r="M60" s="800">
        <f>Таблица2000!L60</f>
        <v>0</v>
      </c>
      <c r="N60" s="800">
        <f>Таблица1000!M60+Таблица2000!M60</f>
        <v>0</v>
      </c>
      <c r="O60" s="800">
        <f>Таблица1000!N60+Таблица2000!N60</f>
        <v>0</v>
      </c>
      <c r="P60" s="800">
        <f>Таблица1000!O60+Таблица2000!O60</f>
        <v>0</v>
      </c>
      <c r="Q60" s="800">
        <f>Таблица1000!P60+Таблица2000!P60</f>
        <v>0</v>
      </c>
      <c r="R60" s="800">
        <f>Таблица2000!Q60</f>
        <v>0</v>
      </c>
      <c r="S60" s="800">
        <f>Таблица2000!R60</f>
        <v>0</v>
      </c>
      <c r="T60" s="800">
        <f>Таблица1000!Q60+Таблица2000!S60</f>
        <v>0</v>
      </c>
      <c r="U60" s="800">
        <f>Таблица2000!T60</f>
        <v>0</v>
      </c>
      <c r="V60" s="800">
        <f>Таблица1000!R60+Таблица2000!U60</f>
        <v>0</v>
      </c>
      <c r="W60" s="800">
        <f>Таблица2000!V60</f>
        <v>0</v>
      </c>
    </row>
    <row r="61" spans="1:23" s="41" customFormat="1" x14ac:dyDescent="0.15">
      <c r="A61" s="37" t="s">
        <v>17</v>
      </c>
      <c r="B61" s="506" t="s">
        <v>298</v>
      </c>
      <c r="C61" s="6" t="s">
        <v>308</v>
      </c>
      <c r="D61" s="2" t="s">
        <v>29</v>
      </c>
      <c r="E61" s="800">
        <f>Таблица1000!G61+Таблица2000!G61</f>
        <v>0</v>
      </c>
      <c r="F61" s="800">
        <f>Таблица2000!H61</f>
        <v>0</v>
      </c>
      <c r="G61" s="800">
        <f>Таблица1000!H61+Таблица2000!I61</f>
        <v>0</v>
      </c>
      <c r="H61" s="799">
        <f>Таблица1000!I61</f>
        <v>0</v>
      </c>
      <c r="I61" s="799">
        <f>Таблица1000!J61</f>
        <v>0</v>
      </c>
      <c r="J61" s="799">
        <f>Таблица1000!K61</f>
        <v>0</v>
      </c>
      <c r="K61" s="800">
        <f>Таблица2000!J61</f>
        <v>0</v>
      </c>
      <c r="L61" s="800">
        <f>Таблица1000!L61+Таблица2000!K61</f>
        <v>0</v>
      </c>
      <c r="M61" s="800">
        <f>Таблица2000!L61</f>
        <v>0</v>
      </c>
      <c r="N61" s="800">
        <f>Таблица1000!M61+Таблица2000!M61</f>
        <v>0</v>
      </c>
      <c r="O61" s="800">
        <f>Таблица1000!N61+Таблица2000!N61</f>
        <v>0</v>
      </c>
      <c r="P61" s="800">
        <f>Таблица1000!O61+Таблица2000!O61</f>
        <v>0</v>
      </c>
      <c r="Q61" s="800">
        <f>Таблица1000!P61+Таблица2000!P61</f>
        <v>0</v>
      </c>
      <c r="R61" s="800">
        <f>Таблица2000!Q61</f>
        <v>0</v>
      </c>
      <c r="S61" s="800">
        <f>Таблица2000!R61</f>
        <v>0</v>
      </c>
      <c r="T61" s="800">
        <f>Таблица1000!Q61+Таблица2000!S61</f>
        <v>0</v>
      </c>
      <c r="U61" s="800">
        <f>Таблица2000!T61</f>
        <v>0</v>
      </c>
      <c r="V61" s="800">
        <f>Таблица1000!R61+Таблица2000!U61</f>
        <v>0</v>
      </c>
      <c r="W61" s="800">
        <f>Таблица2000!V61</f>
        <v>0</v>
      </c>
    </row>
    <row r="62" spans="1:23" s="41" customFormat="1" x14ac:dyDescent="0.15">
      <c r="A62" s="555" t="s">
        <v>1865</v>
      </c>
      <c r="B62" s="510" t="s">
        <v>1695</v>
      </c>
      <c r="C62" s="510" t="s">
        <v>1762</v>
      </c>
      <c r="D62" s="469" t="s">
        <v>1696</v>
      </c>
      <c r="E62" s="800">
        <f>Таблица1000!G62+Таблица2000!G62</f>
        <v>0</v>
      </c>
      <c r="F62" s="800">
        <f>Таблица2000!H62</f>
        <v>0</v>
      </c>
      <c r="G62" s="800">
        <f>Таблица1000!H62+Таблица2000!I62</f>
        <v>0</v>
      </c>
      <c r="H62" s="799">
        <f>Таблица1000!I62</f>
        <v>0</v>
      </c>
      <c r="I62" s="799">
        <f>Таблица1000!J62</f>
        <v>0</v>
      </c>
      <c r="J62" s="799">
        <f>Таблица1000!K62</f>
        <v>0</v>
      </c>
      <c r="K62" s="800">
        <f>Таблица2000!J62</f>
        <v>0</v>
      </c>
      <c r="L62" s="800">
        <f>Таблица1000!L62+Таблица2000!K62</f>
        <v>0</v>
      </c>
      <c r="M62" s="800">
        <f>Таблица2000!L62</f>
        <v>0</v>
      </c>
      <c r="N62" s="800">
        <f>Таблица1000!M62+Таблица2000!M62</f>
        <v>0</v>
      </c>
      <c r="O62" s="800">
        <f>Таблица1000!N62+Таблица2000!N62</f>
        <v>0</v>
      </c>
      <c r="P62" s="800">
        <f>Таблица1000!O62+Таблица2000!O62</f>
        <v>0</v>
      </c>
      <c r="Q62" s="800">
        <f>Таблица1000!P62+Таблица2000!P62</f>
        <v>0</v>
      </c>
      <c r="R62" s="800">
        <f>Таблица2000!Q62</f>
        <v>0</v>
      </c>
      <c r="S62" s="800">
        <f>Таблица2000!R62</f>
        <v>0</v>
      </c>
      <c r="T62" s="800">
        <f>Таблица1000!Q62+Таблица2000!S62</f>
        <v>0</v>
      </c>
      <c r="U62" s="800">
        <f>Таблица2000!T62</f>
        <v>0</v>
      </c>
      <c r="V62" s="800">
        <f>Таблица1000!R62+Таблица2000!U62</f>
        <v>0</v>
      </c>
      <c r="W62" s="800">
        <f>Таблица2000!V62</f>
        <v>0</v>
      </c>
    </row>
    <row r="63" spans="1:23" s="41" customFormat="1" x14ac:dyDescent="0.15">
      <c r="A63" s="37" t="s">
        <v>643</v>
      </c>
      <c r="B63" s="506" t="s">
        <v>299</v>
      </c>
      <c r="C63" s="6" t="s">
        <v>309</v>
      </c>
      <c r="D63" s="2" t="s">
        <v>625</v>
      </c>
      <c r="E63" s="800">
        <f>Таблица1000!G63+Таблица2000!G63</f>
        <v>0</v>
      </c>
      <c r="F63" s="800">
        <f>Таблица2000!H63</f>
        <v>0</v>
      </c>
      <c r="G63" s="800">
        <f>Таблица1000!H63+Таблица2000!I63</f>
        <v>0</v>
      </c>
      <c r="H63" s="799">
        <f>Таблица1000!I63</f>
        <v>0</v>
      </c>
      <c r="I63" s="799">
        <f>Таблица1000!J63</f>
        <v>0</v>
      </c>
      <c r="J63" s="799">
        <f>Таблица1000!K63</f>
        <v>0</v>
      </c>
      <c r="K63" s="800">
        <f>Таблица2000!J63</f>
        <v>0</v>
      </c>
      <c r="L63" s="800">
        <f>Таблица1000!L63+Таблица2000!K63</f>
        <v>0</v>
      </c>
      <c r="M63" s="800">
        <f>Таблица2000!L63</f>
        <v>0</v>
      </c>
      <c r="N63" s="800">
        <f>Таблица1000!M63+Таблица2000!M63</f>
        <v>0</v>
      </c>
      <c r="O63" s="800">
        <f>Таблица1000!N63+Таблица2000!N63</f>
        <v>0</v>
      </c>
      <c r="P63" s="800">
        <f>Таблица1000!O63+Таблица2000!O63</f>
        <v>0</v>
      </c>
      <c r="Q63" s="800">
        <f>Таблица1000!P63+Таблица2000!P63</f>
        <v>0</v>
      </c>
      <c r="R63" s="800">
        <f>Таблица2000!Q63</f>
        <v>0</v>
      </c>
      <c r="S63" s="800">
        <f>Таблица2000!R63</f>
        <v>0</v>
      </c>
      <c r="T63" s="800">
        <f>Таблица1000!Q63+Таблица2000!S63</f>
        <v>0</v>
      </c>
      <c r="U63" s="800">
        <f>Таблица2000!T63</f>
        <v>0</v>
      </c>
      <c r="V63" s="800">
        <f>Таблица1000!R63+Таблица2000!U63</f>
        <v>0</v>
      </c>
      <c r="W63" s="800">
        <f>Таблица2000!V63</f>
        <v>0</v>
      </c>
    </row>
    <row r="64" spans="1:23" s="41" customFormat="1" x14ac:dyDescent="0.15">
      <c r="A64" s="37" t="s">
        <v>295</v>
      </c>
      <c r="B64" s="506" t="s">
        <v>300</v>
      </c>
      <c r="C64" s="6" t="s">
        <v>310</v>
      </c>
      <c r="D64" s="2" t="s">
        <v>316</v>
      </c>
      <c r="E64" s="800">
        <f>Таблица1000!G64+Таблица2000!G64</f>
        <v>0</v>
      </c>
      <c r="F64" s="800">
        <f>Таблица2000!H64</f>
        <v>0</v>
      </c>
      <c r="G64" s="800">
        <f>Таблица1000!H64+Таблица2000!I64</f>
        <v>0</v>
      </c>
      <c r="H64" s="799">
        <f>Таблица1000!I64</f>
        <v>0</v>
      </c>
      <c r="I64" s="799">
        <f>Таблица1000!J64</f>
        <v>0</v>
      </c>
      <c r="J64" s="799">
        <f>Таблица1000!K64</f>
        <v>0</v>
      </c>
      <c r="K64" s="800">
        <f>Таблица2000!J64</f>
        <v>0</v>
      </c>
      <c r="L64" s="800">
        <f>Таблица1000!L64+Таблица2000!K64</f>
        <v>0</v>
      </c>
      <c r="M64" s="800">
        <f>Таблица2000!L64</f>
        <v>0</v>
      </c>
      <c r="N64" s="800">
        <f>Таблица1000!M64+Таблица2000!M64</f>
        <v>0</v>
      </c>
      <c r="O64" s="800">
        <f>Таблица1000!N64+Таблица2000!N64</f>
        <v>0</v>
      </c>
      <c r="P64" s="800">
        <f>Таблица1000!O64+Таблица2000!O64</f>
        <v>0</v>
      </c>
      <c r="Q64" s="800">
        <f>Таблица1000!P64+Таблица2000!P64</f>
        <v>0</v>
      </c>
      <c r="R64" s="800">
        <f>Таблица2000!Q64</f>
        <v>0</v>
      </c>
      <c r="S64" s="800">
        <f>Таблица2000!R64</f>
        <v>0</v>
      </c>
      <c r="T64" s="800">
        <f>Таблица1000!Q64+Таблица2000!S64</f>
        <v>0</v>
      </c>
      <c r="U64" s="800">
        <f>Таблица2000!T64</f>
        <v>0</v>
      </c>
      <c r="V64" s="800">
        <f>Таблица1000!R64+Таблица2000!U64</f>
        <v>0</v>
      </c>
      <c r="W64" s="800">
        <f>Таблица2000!V64</f>
        <v>0</v>
      </c>
    </row>
    <row r="65" spans="1:23" s="41" customFormat="1" x14ac:dyDescent="0.15">
      <c r="A65" s="37" t="s">
        <v>185</v>
      </c>
      <c r="B65" s="506" t="s">
        <v>301</v>
      </c>
      <c r="C65" s="6" t="s">
        <v>311</v>
      </c>
      <c r="D65" s="2" t="s">
        <v>765</v>
      </c>
      <c r="E65" s="800">
        <f>Таблица1000!G65+Таблица2000!G65</f>
        <v>0</v>
      </c>
      <c r="F65" s="800">
        <f>Таблица2000!H65</f>
        <v>0</v>
      </c>
      <c r="G65" s="800">
        <f>Таблица1000!H65+Таблица2000!I65</f>
        <v>0</v>
      </c>
      <c r="H65" s="799">
        <f>Таблица1000!I65</f>
        <v>0</v>
      </c>
      <c r="I65" s="799">
        <f>Таблица1000!J65</f>
        <v>0</v>
      </c>
      <c r="J65" s="799">
        <f>Таблица1000!K65</f>
        <v>0</v>
      </c>
      <c r="K65" s="800">
        <f>Таблица2000!J65</f>
        <v>0</v>
      </c>
      <c r="L65" s="800">
        <f>Таблица1000!L65+Таблица2000!K65</f>
        <v>0</v>
      </c>
      <c r="M65" s="800">
        <f>Таблица2000!L65</f>
        <v>0</v>
      </c>
      <c r="N65" s="800">
        <f>Таблица1000!M65+Таблица2000!M65</f>
        <v>0</v>
      </c>
      <c r="O65" s="800">
        <f>Таблица1000!N65+Таблица2000!N65</f>
        <v>0</v>
      </c>
      <c r="P65" s="800">
        <f>Таблица1000!O65+Таблица2000!O65</f>
        <v>0</v>
      </c>
      <c r="Q65" s="800">
        <f>Таблица1000!P65+Таблица2000!P65</f>
        <v>0</v>
      </c>
      <c r="R65" s="800">
        <f>Таблица2000!Q65</f>
        <v>0</v>
      </c>
      <c r="S65" s="800">
        <f>Таблица2000!R65</f>
        <v>0</v>
      </c>
      <c r="T65" s="800">
        <f>Таблица1000!Q65+Таблица2000!S65</f>
        <v>0</v>
      </c>
      <c r="U65" s="800">
        <f>Таблица2000!T65</f>
        <v>0</v>
      </c>
      <c r="V65" s="800">
        <f>Таблица1000!R65+Таблица2000!U65</f>
        <v>0</v>
      </c>
      <c r="W65" s="800">
        <f>Таблица2000!V65</f>
        <v>0</v>
      </c>
    </row>
    <row r="66" spans="1:23" s="41" customFormat="1" ht="21" x14ac:dyDescent="0.15">
      <c r="A66" s="37" t="s">
        <v>673</v>
      </c>
      <c r="B66" s="506" t="s">
        <v>302</v>
      </c>
      <c r="C66" s="6" t="s">
        <v>1332</v>
      </c>
      <c r="D66" s="2" t="s">
        <v>317</v>
      </c>
      <c r="E66" s="800">
        <f>Таблица1000!G66+Таблица2000!G66</f>
        <v>0</v>
      </c>
      <c r="F66" s="800">
        <f>Таблица2000!H66</f>
        <v>0</v>
      </c>
      <c r="G66" s="800">
        <f>Таблица1000!H66+Таблица2000!I66</f>
        <v>0</v>
      </c>
      <c r="H66" s="799">
        <f>Таблица1000!I66</f>
        <v>0</v>
      </c>
      <c r="I66" s="799">
        <f>Таблица1000!J66</f>
        <v>0</v>
      </c>
      <c r="J66" s="799">
        <f>Таблица1000!K66</f>
        <v>0</v>
      </c>
      <c r="K66" s="800">
        <f>Таблица2000!J66</f>
        <v>0</v>
      </c>
      <c r="L66" s="800">
        <f>Таблица1000!L66+Таблица2000!K66</f>
        <v>0</v>
      </c>
      <c r="M66" s="800">
        <f>Таблица2000!L66</f>
        <v>0</v>
      </c>
      <c r="N66" s="800">
        <f>Таблица1000!M66+Таблица2000!M66</f>
        <v>0</v>
      </c>
      <c r="O66" s="800">
        <f>Таблица1000!N66+Таблица2000!N66</f>
        <v>0</v>
      </c>
      <c r="P66" s="800">
        <f>Таблица1000!O66+Таблица2000!O66</f>
        <v>0</v>
      </c>
      <c r="Q66" s="800">
        <f>Таблица1000!P66+Таблица2000!P66</f>
        <v>0</v>
      </c>
      <c r="R66" s="800">
        <f>Таблица2000!Q66</f>
        <v>0</v>
      </c>
      <c r="S66" s="800">
        <f>Таблица2000!R66</f>
        <v>0</v>
      </c>
      <c r="T66" s="800">
        <f>Таблица1000!Q66+Таблица2000!S66</f>
        <v>0</v>
      </c>
      <c r="U66" s="800">
        <f>Таблица2000!T66</f>
        <v>0</v>
      </c>
      <c r="V66" s="800">
        <f>Таблица1000!R66+Таблица2000!U66</f>
        <v>0</v>
      </c>
      <c r="W66" s="800">
        <f>Таблица2000!V66</f>
        <v>0</v>
      </c>
    </row>
    <row r="67" spans="1:23" s="64" customFormat="1" x14ac:dyDescent="0.15">
      <c r="A67" s="37" t="s">
        <v>184</v>
      </c>
      <c r="B67" s="506" t="s">
        <v>303</v>
      </c>
      <c r="C67" s="6" t="s">
        <v>1444</v>
      </c>
      <c r="D67" s="2" t="s">
        <v>577</v>
      </c>
      <c r="E67" s="800">
        <f>Таблица1000!G67+Таблица2000!G67</f>
        <v>0</v>
      </c>
      <c r="F67" s="800">
        <f>Таблица2000!H67</f>
        <v>0</v>
      </c>
      <c r="G67" s="800">
        <f>Таблица1000!H67+Таблица2000!I67</f>
        <v>0</v>
      </c>
      <c r="H67" s="799">
        <f>Таблица1000!I67</f>
        <v>0</v>
      </c>
      <c r="I67" s="799">
        <f>Таблица1000!J67</f>
        <v>0</v>
      </c>
      <c r="J67" s="799">
        <f>Таблица1000!K67</f>
        <v>0</v>
      </c>
      <c r="K67" s="800">
        <f>Таблица2000!J67</f>
        <v>0</v>
      </c>
      <c r="L67" s="800">
        <f>Таблица1000!L67+Таблица2000!K67</f>
        <v>0</v>
      </c>
      <c r="M67" s="800">
        <f>Таблица2000!L67</f>
        <v>0</v>
      </c>
      <c r="N67" s="800">
        <f>Таблица1000!M67+Таблица2000!M67</f>
        <v>0</v>
      </c>
      <c r="O67" s="800">
        <f>Таблица1000!N67+Таблица2000!N67</f>
        <v>0</v>
      </c>
      <c r="P67" s="800">
        <f>Таблица1000!O67+Таблица2000!O67</f>
        <v>0</v>
      </c>
      <c r="Q67" s="800">
        <f>Таблица1000!P67+Таблица2000!P67</f>
        <v>0</v>
      </c>
      <c r="R67" s="800">
        <f>Таблица2000!Q67</f>
        <v>0</v>
      </c>
      <c r="S67" s="800">
        <f>Таблица2000!R67</f>
        <v>0</v>
      </c>
      <c r="T67" s="800">
        <f>Таблица1000!Q67+Таблица2000!S67</f>
        <v>0</v>
      </c>
      <c r="U67" s="800">
        <f>Таблица2000!T67</f>
        <v>0</v>
      </c>
      <c r="V67" s="800">
        <f>Таблица1000!R67+Таблица2000!U67</f>
        <v>0</v>
      </c>
      <c r="W67" s="800">
        <f>Таблица2000!V67</f>
        <v>0</v>
      </c>
    </row>
    <row r="68" spans="1:23" s="64" customFormat="1" x14ac:dyDescent="0.15">
      <c r="A68" s="229" t="s">
        <v>1551</v>
      </c>
      <c r="B68" s="506" t="s">
        <v>1443</v>
      </c>
      <c r="C68" s="6" t="s">
        <v>1763</v>
      </c>
      <c r="D68" s="223"/>
      <c r="E68" s="800">
        <f>Таблица1000!G68+Таблица2000!G68</f>
        <v>0</v>
      </c>
      <c r="F68" s="800">
        <f>Таблица2000!H68</f>
        <v>0</v>
      </c>
      <c r="G68" s="800">
        <f>Таблица1000!H68+Таблица2000!I68</f>
        <v>0</v>
      </c>
      <c r="H68" s="799">
        <f>Таблица1000!I68</f>
        <v>0</v>
      </c>
      <c r="I68" s="799">
        <f>Таблица1000!J68</f>
        <v>0</v>
      </c>
      <c r="J68" s="799">
        <f>Таблица1000!K68</f>
        <v>0</v>
      </c>
      <c r="K68" s="800">
        <f>Таблица2000!J68</f>
        <v>0</v>
      </c>
      <c r="L68" s="800">
        <f>Таблица1000!L68+Таблица2000!K68</f>
        <v>0</v>
      </c>
      <c r="M68" s="800">
        <f>Таблица2000!L68</f>
        <v>0</v>
      </c>
      <c r="N68" s="800">
        <f>Таблица1000!M68+Таблица2000!M68</f>
        <v>0</v>
      </c>
      <c r="O68" s="800">
        <f>Таблица1000!N68+Таблица2000!N68</f>
        <v>0</v>
      </c>
      <c r="P68" s="800">
        <f>Таблица1000!O68+Таблица2000!O68</f>
        <v>0</v>
      </c>
      <c r="Q68" s="800">
        <f>Таблица1000!P68+Таблица2000!P68</f>
        <v>0</v>
      </c>
      <c r="R68" s="800">
        <f>Таблица2000!Q68</f>
        <v>0</v>
      </c>
      <c r="S68" s="800">
        <f>Таблица2000!R68</f>
        <v>0</v>
      </c>
      <c r="T68" s="800">
        <f>Таблица1000!Q68+Таблица2000!S68</f>
        <v>0</v>
      </c>
      <c r="U68" s="800">
        <f>Таблица2000!T68</f>
        <v>0</v>
      </c>
      <c r="V68" s="800">
        <f>Таблица1000!R68+Таблица2000!U68</f>
        <v>0</v>
      </c>
      <c r="W68" s="800">
        <f>Таблица2000!V68</f>
        <v>0</v>
      </c>
    </row>
    <row r="69" spans="1:23" s="64" customFormat="1" x14ac:dyDescent="0.15">
      <c r="A69" s="98" t="s">
        <v>642</v>
      </c>
      <c r="B69" s="99" t="s">
        <v>212</v>
      </c>
      <c r="C69" s="99" t="s">
        <v>136</v>
      </c>
      <c r="D69" s="101" t="s">
        <v>864</v>
      </c>
      <c r="E69" s="800">
        <f>Таблица1000!G69+Таблица2000!G69</f>
        <v>0</v>
      </c>
      <c r="F69" s="800">
        <f>Таблица2000!H69</f>
        <v>0</v>
      </c>
      <c r="G69" s="800">
        <f>Таблица1000!H69+Таблица2000!I69</f>
        <v>0</v>
      </c>
      <c r="H69" s="800">
        <f>Таблица1000!I69</f>
        <v>0</v>
      </c>
      <c r="I69" s="800">
        <f>Таблица1000!J69</f>
        <v>0</v>
      </c>
      <c r="J69" s="800">
        <f>Таблица1000!K69</f>
        <v>0</v>
      </c>
      <c r="K69" s="800">
        <f>Таблица2000!J69</f>
        <v>0</v>
      </c>
      <c r="L69" s="800">
        <f>Таблица1000!L69+Таблица2000!K69</f>
        <v>0</v>
      </c>
      <c r="M69" s="800">
        <f>Таблица2000!L69</f>
        <v>0</v>
      </c>
      <c r="N69" s="800">
        <f>Таблица1000!M69+Таблица2000!M69</f>
        <v>0</v>
      </c>
      <c r="O69" s="800">
        <f>Таблица1000!N69+Таблица2000!N69</f>
        <v>0</v>
      </c>
      <c r="P69" s="800">
        <f>Таблица1000!O69+Таблица2000!O69</f>
        <v>0</v>
      </c>
      <c r="Q69" s="800">
        <f>Таблица1000!P69+Таблица2000!P69</f>
        <v>0</v>
      </c>
      <c r="R69" s="800">
        <f>Таблица2000!Q69</f>
        <v>0</v>
      </c>
      <c r="S69" s="800">
        <f>Таблица2000!R69</f>
        <v>0</v>
      </c>
      <c r="T69" s="800">
        <f>Таблица1000!Q69+Таблица2000!S69</f>
        <v>0</v>
      </c>
      <c r="U69" s="800">
        <f>Таблица2000!T69</f>
        <v>0</v>
      </c>
      <c r="V69" s="800">
        <f>Таблица1000!R69+Таблица2000!U69</f>
        <v>0</v>
      </c>
      <c r="W69" s="800">
        <f>Таблица2000!V69</f>
        <v>0</v>
      </c>
    </row>
    <row r="70" spans="1:23" s="41" customFormat="1" ht="21" x14ac:dyDescent="0.15">
      <c r="A70" s="37" t="s">
        <v>641</v>
      </c>
      <c r="B70" s="506" t="s">
        <v>318</v>
      </c>
      <c r="C70" s="6" t="s">
        <v>319</v>
      </c>
      <c r="D70" s="2" t="s">
        <v>167</v>
      </c>
      <c r="E70" s="800">
        <f>Таблица1000!G70+Таблица2000!G70</f>
        <v>0</v>
      </c>
      <c r="F70" s="800">
        <f>Таблица2000!H70</f>
        <v>0</v>
      </c>
      <c r="G70" s="800">
        <f>Таблица1000!H70+Таблица2000!I70</f>
        <v>0</v>
      </c>
      <c r="H70" s="799">
        <f>Таблица1000!I70</f>
        <v>0</v>
      </c>
      <c r="I70" s="799">
        <f>Таблица1000!J70</f>
        <v>0</v>
      </c>
      <c r="J70" s="799">
        <f>Таблица1000!K70</f>
        <v>0</v>
      </c>
      <c r="K70" s="800">
        <f>Таблица2000!J70</f>
        <v>0</v>
      </c>
      <c r="L70" s="800">
        <f>Таблица1000!L70+Таблица2000!K70</f>
        <v>0</v>
      </c>
      <c r="M70" s="800">
        <f>Таблица2000!L70</f>
        <v>0</v>
      </c>
      <c r="N70" s="800">
        <f>Таблица1000!M70+Таблица2000!M70</f>
        <v>0</v>
      </c>
      <c r="O70" s="800">
        <f>Таблица1000!N70+Таблица2000!N70</f>
        <v>0</v>
      </c>
      <c r="P70" s="800">
        <f>Таблица1000!O70+Таблица2000!O70</f>
        <v>0</v>
      </c>
      <c r="Q70" s="800">
        <f>Таблица1000!P70+Таблица2000!P70</f>
        <v>0</v>
      </c>
      <c r="R70" s="800">
        <f>Таблица2000!Q70</f>
        <v>0</v>
      </c>
      <c r="S70" s="800">
        <f>Таблица2000!R70</f>
        <v>0</v>
      </c>
      <c r="T70" s="800">
        <f>Таблица1000!Q70+Таблица2000!S70</f>
        <v>0</v>
      </c>
      <c r="U70" s="800">
        <f>Таблица2000!T70</f>
        <v>0</v>
      </c>
      <c r="V70" s="800">
        <f>Таблица1000!R70+Таблица2000!U70</f>
        <v>0</v>
      </c>
      <c r="W70" s="800">
        <f>Таблица2000!V70</f>
        <v>0</v>
      </c>
    </row>
    <row r="71" spans="1:23" s="41" customFormat="1" ht="42" x14ac:dyDescent="0.15">
      <c r="A71" s="37" t="s">
        <v>1328</v>
      </c>
      <c r="B71" s="506" t="s">
        <v>1016</v>
      </c>
      <c r="C71" s="6" t="s">
        <v>1764</v>
      </c>
      <c r="D71" s="2"/>
      <c r="E71" s="800">
        <f>Таблица1000!G71+Таблица2000!G71</f>
        <v>0</v>
      </c>
      <c r="F71" s="800">
        <f>Таблица2000!H71</f>
        <v>0</v>
      </c>
      <c r="G71" s="800">
        <f>Таблица1000!H71+Таблица2000!I71</f>
        <v>0</v>
      </c>
      <c r="H71" s="799">
        <f>Таблица1000!I71</f>
        <v>0</v>
      </c>
      <c r="I71" s="799">
        <f>Таблица1000!J71</f>
        <v>0</v>
      </c>
      <c r="J71" s="799">
        <f>Таблица1000!K71</f>
        <v>0</v>
      </c>
      <c r="K71" s="800">
        <f>Таблица2000!J71</f>
        <v>0</v>
      </c>
      <c r="L71" s="800">
        <f>Таблица1000!L71+Таблица2000!K71</f>
        <v>0</v>
      </c>
      <c r="M71" s="800">
        <f>Таблица2000!L71</f>
        <v>0</v>
      </c>
      <c r="N71" s="800">
        <f>Таблица1000!M71+Таблица2000!M71</f>
        <v>0</v>
      </c>
      <c r="O71" s="800">
        <f>Таблица1000!N71+Таблица2000!N71</f>
        <v>0</v>
      </c>
      <c r="P71" s="800">
        <f>Таблица1000!O71+Таблица2000!O71</f>
        <v>0</v>
      </c>
      <c r="Q71" s="800">
        <f>Таблица1000!P71+Таблица2000!P71</f>
        <v>0</v>
      </c>
      <c r="R71" s="800">
        <f>Таблица2000!Q71</f>
        <v>0</v>
      </c>
      <c r="S71" s="800">
        <f>Таблица2000!R71</f>
        <v>0</v>
      </c>
      <c r="T71" s="800">
        <f>Таблица1000!Q71+Таблица2000!S71</f>
        <v>0</v>
      </c>
      <c r="U71" s="800">
        <f>Таблица2000!T71</f>
        <v>0</v>
      </c>
      <c r="V71" s="800">
        <f>Таблица1000!R71+Таблица2000!U71</f>
        <v>0</v>
      </c>
      <c r="W71" s="800">
        <f>Таблица2000!V71</f>
        <v>0</v>
      </c>
    </row>
    <row r="72" spans="1:23" s="41" customFormat="1" ht="21" x14ac:dyDescent="0.15">
      <c r="A72" s="175" t="s">
        <v>1765</v>
      </c>
      <c r="B72" s="506" t="s">
        <v>1766</v>
      </c>
      <c r="C72" s="6" t="s">
        <v>1017</v>
      </c>
      <c r="D72" s="720" t="s">
        <v>1767</v>
      </c>
      <c r="E72" s="800">
        <f>Таблица1000!G72+Таблица2000!G72</f>
        <v>0</v>
      </c>
      <c r="F72" s="800">
        <f>Таблица2000!H72</f>
        <v>0</v>
      </c>
      <c r="G72" s="800">
        <f>Таблица1000!H72+Таблица2000!I72</f>
        <v>0</v>
      </c>
      <c r="H72" s="799">
        <f>Таблица1000!I72</f>
        <v>0</v>
      </c>
      <c r="I72" s="799">
        <f>Таблица1000!J72</f>
        <v>0</v>
      </c>
      <c r="J72" s="799">
        <f>Таблица1000!K72</f>
        <v>0</v>
      </c>
      <c r="K72" s="800">
        <f>Таблица2000!J72</f>
        <v>0</v>
      </c>
      <c r="L72" s="800">
        <f>Таблица1000!L72+Таблица2000!K72</f>
        <v>0</v>
      </c>
      <c r="M72" s="800">
        <f>Таблица2000!L72</f>
        <v>0</v>
      </c>
      <c r="N72" s="800">
        <f>Таблица1000!M72+Таблица2000!M72</f>
        <v>0</v>
      </c>
      <c r="O72" s="800">
        <f>Таблица1000!N72+Таблица2000!N72</f>
        <v>0</v>
      </c>
      <c r="P72" s="800">
        <f>Таблица1000!O72+Таблица2000!O72</f>
        <v>0</v>
      </c>
      <c r="Q72" s="800">
        <f>Таблица1000!P72+Таблица2000!P72</f>
        <v>0</v>
      </c>
      <c r="R72" s="800">
        <f>Таблица2000!Q72</f>
        <v>0</v>
      </c>
      <c r="S72" s="800">
        <f>Таблица2000!R72</f>
        <v>0</v>
      </c>
      <c r="T72" s="800">
        <f>Таблица1000!Q72+Таблица2000!S72</f>
        <v>0</v>
      </c>
      <c r="U72" s="800">
        <f>Таблица2000!T72</f>
        <v>0</v>
      </c>
      <c r="V72" s="800">
        <f>Таблица1000!R72+Таблица2000!U72</f>
        <v>0</v>
      </c>
      <c r="W72" s="800">
        <f>Таблица2000!V72</f>
        <v>0</v>
      </c>
    </row>
    <row r="73" spans="1:23" s="41" customFormat="1" ht="31.5" x14ac:dyDescent="0.15">
      <c r="A73" s="37" t="s">
        <v>1768</v>
      </c>
      <c r="B73" s="506" t="s">
        <v>1326</v>
      </c>
      <c r="C73" s="6" t="s">
        <v>1327</v>
      </c>
      <c r="D73" s="2" t="s">
        <v>1574</v>
      </c>
      <c r="E73" s="800">
        <f>Таблица1000!G73+Таблица2000!G73</f>
        <v>0</v>
      </c>
      <c r="F73" s="800">
        <f>Таблица2000!H73</f>
        <v>0</v>
      </c>
      <c r="G73" s="800">
        <f>Таблица1000!H73+Таблица2000!I73</f>
        <v>0</v>
      </c>
      <c r="H73" s="799">
        <f>Таблица1000!I73</f>
        <v>0</v>
      </c>
      <c r="I73" s="799">
        <f>Таблица1000!J73</f>
        <v>0</v>
      </c>
      <c r="J73" s="799">
        <f>Таблица1000!K73</f>
        <v>0</v>
      </c>
      <c r="K73" s="800">
        <f>Таблица2000!J73</f>
        <v>0</v>
      </c>
      <c r="L73" s="800">
        <f>Таблица1000!L73+Таблица2000!K73</f>
        <v>0</v>
      </c>
      <c r="M73" s="800">
        <f>Таблица2000!L73</f>
        <v>0</v>
      </c>
      <c r="N73" s="800">
        <f>Таблица1000!M73+Таблица2000!M73</f>
        <v>0</v>
      </c>
      <c r="O73" s="800">
        <f>Таблица1000!N73+Таблица2000!N73</f>
        <v>0</v>
      </c>
      <c r="P73" s="800">
        <f>Таблица1000!O73+Таблица2000!O73</f>
        <v>0</v>
      </c>
      <c r="Q73" s="800">
        <f>Таблица1000!P73+Таблица2000!P73</f>
        <v>0</v>
      </c>
      <c r="R73" s="800">
        <f>Таблица2000!Q73</f>
        <v>0</v>
      </c>
      <c r="S73" s="800">
        <f>Таблица2000!R73</f>
        <v>0</v>
      </c>
      <c r="T73" s="800">
        <f>Таблица1000!Q73+Таблица2000!S73</f>
        <v>0</v>
      </c>
      <c r="U73" s="800">
        <f>Таблица2000!T73</f>
        <v>0</v>
      </c>
      <c r="V73" s="800">
        <f>Таблица1000!R73+Таблица2000!U73</f>
        <v>0</v>
      </c>
      <c r="W73" s="800">
        <f>Таблица2000!V73</f>
        <v>0</v>
      </c>
    </row>
    <row r="74" spans="1:23" s="64" customFormat="1" x14ac:dyDescent="0.15">
      <c r="A74" s="36" t="s">
        <v>674</v>
      </c>
      <c r="B74" s="99" t="s">
        <v>213</v>
      </c>
      <c r="C74" s="46" t="s">
        <v>137</v>
      </c>
      <c r="D74" s="35" t="s">
        <v>626</v>
      </c>
      <c r="E74" s="800">
        <f>Таблица1000!G74+Таблица2000!G74</f>
        <v>0</v>
      </c>
      <c r="F74" s="800">
        <f>Таблица2000!H74</f>
        <v>0</v>
      </c>
      <c r="G74" s="800">
        <f>Таблица1000!H74+Таблица2000!I74</f>
        <v>0</v>
      </c>
      <c r="H74" s="800">
        <f>Таблица1000!I74</f>
        <v>0</v>
      </c>
      <c r="I74" s="800">
        <f>Таблица1000!J74</f>
        <v>0</v>
      </c>
      <c r="J74" s="800">
        <f>Таблица1000!K74</f>
        <v>0</v>
      </c>
      <c r="K74" s="800">
        <f>Таблица2000!J74</f>
        <v>0</v>
      </c>
      <c r="L74" s="800">
        <f>Таблица1000!L74+Таблица2000!K74</f>
        <v>0</v>
      </c>
      <c r="M74" s="800">
        <f>Таблица2000!L74</f>
        <v>0</v>
      </c>
      <c r="N74" s="800">
        <f>Таблица1000!M74+Таблица2000!M74</f>
        <v>0</v>
      </c>
      <c r="O74" s="800">
        <f>Таблица1000!N74+Таблица2000!N74</f>
        <v>0</v>
      </c>
      <c r="P74" s="800">
        <f>Таблица1000!O74+Таблица2000!O74</f>
        <v>0</v>
      </c>
      <c r="Q74" s="800">
        <f>Таблица1000!P74+Таблица2000!P74</f>
        <v>0</v>
      </c>
      <c r="R74" s="800">
        <f>Таблица2000!Q74</f>
        <v>0</v>
      </c>
      <c r="S74" s="800">
        <f>Таблица2000!R74</f>
        <v>0</v>
      </c>
      <c r="T74" s="800">
        <f>Таблица1000!Q74+Таблица2000!S74</f>
        <v>0</v>
      </c>
      <c r="U74" s="800">
        <f>Таблица2000!T74</f>
        <v>0</v>
      </c>
      <c r="V74" s="800">
        <f>Таблица1000!R74+Таблица2000!U74</f>
        <v>0</v>
      </c>
      <c r="W74" s="800">
        <f>Таблица2000!V74</f>
        <v>0</v>
      </c>
    </row>
    <row r="75" spans="1:23" s="41" customFormat="1" ht="21" x14ac:dyDescent="0.15">
      <c r="A75" s="37" t="s">
        <v>675</v>
      </c>
      <c r="B75" s="506" t="s">
        <v>214</v>
      </c>
      <c r="C75" s="6" t="s">
        <v>75</v>
      </c>
      <c r="D75" s="2" t="s">
        <v>766</v>
      </c>
      <c r="E75" s="800">
        <f>Таблица1000!G75+Таблица2000!G75</f>
        <v>0</v>
      </c>
      <c r="F75" s="800">
        <f>Таблица2000!H75</f>
        <v>0</v>
      </c>
      <c r="G75" s="800">
        <f>Таблица1000!H75+Таблица2000!I75</f>
        <v>0</v>
      </c>
      <c r="H75" s="800">
        <f>Таблица1000!I75</f>
        <v>0</v>
      </c>
      <c r="I75" s="800">
        <f>Таблица1000!J75</f>
        <v>0</v>
      </c>
      <c r="J75" s="800">
        <f>Таблица1000!K75</f>
        <v>0</v>
      </c>
      <c r="K75" s="800">
        <f>Таблица2000!J75</f>
        <v>0</v>
      </c>
      <c r="L75" s="800">
        <f>Таблица1000!L75+Таблица2000!K75</f>
        <v>0</v>
      </c>
      <c r="M75" s="800">
        <f>Таблица2000!L75</f>
        <v>0</v>
      </c>
      <c r="N75" s="800">
        <f>Таблица1000!M75+Таблица2000!M75</f>
        <v>0</v>
      </c>
      <c r="O75" s="800">
        <f>Таблица1000!N75+Таблица2000!N75</f>
        <v>0</v>
      </c>
      <c r="P75" s="800">
        <f>Таблица1000!O75+Таблица2000!O75</f>
        <v>0</v>
      </c>
      <c r="Q75" s="800">
        <f>Таблица1000!P75+Таблица2000!P75</f>
        <v>0</v>
      </c>
      <c r="R75" s="800">
        <f>Таблица2000!Q75</f>
        <v>0</v>
      </c>
      <c r="S75" s="800">
        <f>Таблица2000!R75</f>
        <v>0</v>
      </c>
      <c r="T75" s="800">
        <f>Таблица1000!Q75+Таблица2000!S75</f>
        <v>0</v>
      </c>
      <c r="U75" s="800">
        <f>Таблица2000!T75</f>
        <v>0</v>
      </c>
      <c r="V75" s="800">
        <f>Таблица1000!R75+Таблица2000!U75</f>
        <v>0</v>
      </c>
      <c r="W75" s="800">
        <f>Таблица2000!V75</f>
        <v>0</v>
      </c>
    </row>
    <row r="76" spans="1:23" s="41" customFormat="1" x14ac:dyDescent="0.15">
      <c r="A76" s="37" t="s">
        <v>676</v>
      </c>
      <c r="B76" s="506" t="s">
        <v>495</v>
      </c>
      <c r="C76" s="17" t="s">
        <v>496</v>
      </c>
      <c r="D76" s="2" t="s">
        <v>514</v>
      </c>
      <c r="E76" s="800">
        <f>Таблица1000!G76+Таблица2000!G76</f>
        <v>0</v>
      </c>
      <c r="F76" s="800">
        <f>Таблица2000!H76</f>
        <v>0</v>
      </c>
      <c r="G76" s="799">
        <f>Таблица1000!H76+Таблица2000!I76</f>
        <v>0</v>
      </c>
      <c r="H76" s="799">
        <f>Таблица1000!I76</f>
        <v>0</v>
      </c>
      <c r="I76" s="799">
        <f>Таблица1000!J76</f>
        <v>0</v>
      </c>
      <c r="J76" s="799">
        <f>Таблица1000!K76</f>
        <v>0</v>
      </c>
      <c r="K76" s="800">
        <f>Таблица2000!J76</f>
        <v>0</v>
      </c>
      <c r="L76" s="800">
        <f>Таблица1000!L76+Таблица2000!K76</f>
        <v>0</v>
      </c>
      <c r="M76" s="800">
        <f>Таблица2000!L76</f>
        <v>0</v>
      </c>
      <c r="N76" s="799">
        <f>Таблица1000!M76+Таблица2000!M76</f>
        <v>0</v>
      </c>
      <c r="O76" s="800">
        <f>Таблица1000!N76+Таблица2000!N76</f>
        <v>0</v>
      </c>
      <c r="P76" s="800">
        <f>Таблица1000!O76+Таблица2000!O76</f>
        <v>0</v>
      </c>
      <c r="Q76" s="800">
        <f>Таблица1000!P76+Таблица2000!P76</f>
        <v>0</v>
      </c>
      <c r="R76" s="800">
        <f>Таблица2000!Q76</f>
        <v>0</v>
      </c>
      <c r="S76" s="800">
        <f>Таблица2000!R76</f>
        <v>0</v>
      </c>
      <c r="T76" s="800">
        <f>Таблица1000!Q76+Таблица2000!S76</f>
        <v>0</v>
      </c>
      <c r="U76" s="800">
        <f>Таблица2000!T76</f>
        <v>0</v>
      </c>
      <c r="V76" s="800">
        <f>Таблица1000!R76+Таблица2000!U76</f>
        <v>0</v>
      </c>
      <c r="W76" s="800">
        <f>Таблица2000!V76</f>
        <v>0</v>
      </c>
    </row>
    <row r="77" spans="1:23" s="41" customFormat="1" x14ac:dyDescent="0.15">
      <c r="A77" s="37" t="s">
        <v>677</v>
      </c>
      <c r="B77" s="506" t="s">
        <v>497</v>
      </c>
      <c r="C77" s="17" t="s">
        <v>498</v>
      </c>
      <c r="D77" s="2" t="s">
        <v>515</v>
      </c>
      <c r="E77" s="800">
        <f>Таблица1000!G77+Таблица2000!G77</f>
        <v>0</v>
      </c>
      <c r="F77" s="800">
        <f>Таблица2000!H77</f>
        <v>0</v>
      </c>
      <c r="G77" s="799">
        <f>Таблица1000!H77+Таблица2000!I77</f>
        <v>0</v>
      </c>
      <c r="H77" s="799">
        <f>Таблица1000!I77</f>
        <v>0</v>
      </c>
      <c r="I77" s="799">
        <f>Таблица1000!J77</f>
        <v>0</v>
      </c>
      <c r="J77" s="799">
        <f>Таблица1000!K77</f>
        <v>0</v>
      </c>
      <c r="K77" s="800">
        <f>Таблица2000!J77</f>
        <v>0</v>
      </c>
      <c r="L77" s="800">
        <f>Таблица1000!L77+Таблица2000!K77</f>
        <v>0</v>
      </c>
      <c r="M77" s="800">
        <f>Таблица2000!L77</f>
        <v>0</v>
      </c>
      <c r="N77" s="799">
        <f>Таблица1000!M77+Таблица2000!M77</f>
        <v>0</v>
      </c>
      <c r="O77" s="800">
        <f>Таблица1000!N77+Таблица2000!N77</f>
        <v>0</v>
      </c>
      <c r="P77" s="800">
        <f>Таблица1000!O77+Таблица2000!O77</f>
        <v>0</v>
      </c>
      <c r="Q77" s="800">
        <f>Таблица1000!P77+Таблица2000!P77</f>
        <v>0</v>
      </c>
      <c r="R77" s="800">
        <f>Таблица2000!Q77</f>
        <v>0</v>
      </c>
      <c r="S77" s="800">
        <f>Таблица2000!R77</f>
        <v>0</v>
      </c>
      <c r="T77" s="800">
        <f>Таблица1000!Q77+Таблица2000!S77</f>
        <v>0</v>
      </c>
      <c r="U77" s="800">
        <f>Таблица2000!T77</f>
        <v>0</v>
      </c>
      <c r="V77" s="800">
        <f>Таблица1000!R77+Таблица2000!U77</f>
        <v>0</v>
      </c>
      <c r="W77" s="800">
        <f>Таблица2000!V77</f>
        <v>0</v>
      </c>
    </row>
    <row r="78" spans="1:23" s="41" customFormat="1" x14ac:dyDescent="0.15">
      <c r="A78" s="229" t="s">
        <v>1560</v>
      </c>
      <c r="B78" s="506" t="s">
        <v>1446</v>
      </c>
      <c r="C78" s="17" t="s">
        <v>1450</v>
      </c>
      <c r="D78" s="223" t="s">
        <v>1447</v>
      </c>
      <c r="E78" s="800">
        <f>Таблица1000!G78+Таблица2000!G78</f>
        <v>0</v>
      </c>
      <c r="F78" s="800">
        <f>Таблица2000!H78</f>
        <v>0</v>
      </c>
      <c r="G78" s="799">
        <f>Таблица1000!H78+Таблица2000!I78</f>
        <v>0</v>
      </c>
      <c r="H78" s="799">
        <f>Таблица1000!I78</f>
        <v>0</v>
      </c>
      <c r="I78" s="799">
        <f>Таблица1000!J78</f>
        <v>0</v>
      </c>
      <c r="J78" s="799">
        <f>Таблица1000!K78</f>
        <v>0</v>
      </c>
      <c r="K78" s="800">
        <f>Таблица2000!J78</f>
        <v>0</v>
      </c>
      <c r="L78" s="800">
        <f>Таблица1000!L78+Таблица2000!K78</f>
        <v>0</v>
      </c>
      <c r="M78" s="800">
        <f>Таблица2000!L78</f>
        <v>0</v>
      </c>
      <c r="N78" s="799">
        <f>Таблица1000!M78+Таблица2000!M78</f>
        <v>0</v>
      </c>
      <c r="O78" s="800">
        <f>Таблица1000!N78+Таблица2000!N78</f>
        <v>0</v>
      </c>
      <c r="P78" s="800">
        <f>Таблица1000!O78+Таблица2000!O78</f>
        <v>0</v>
      </c>
      <c r="Q78" s="800">
        <f>Таблица1000!P78+Таблица2000!P78</f>
        <v>0</v>
      </c>
      <c r="R78" s="800">
        <f>Таблица2000!Q78</f>
        <v>0</v>
      </c>
      <c r="S78" s="800">
        <f>Таблица2000!R78</f>
        <v>0</v>
      </c>
      <c r="T78" s="800">
        <f>Таблица1000!Q78+Таблица2000!S78</f>
        <v>0</v>
      </c>
      <c r="U78" s="800">
        <f>Таблица2000!T78</f>
        <v>0</v>
      </c>
      <c r="V78" s="800">
        <f>Таблица1000!R78+Таблица2000!U78</f>
        <v>0</v>
      </c>
      <c r="W78" s="800">
        <f>Таблица2000!V78</f>
        <v>0</v>
      </c>
    </row>
    <row r="79" spans="1:23" s="41" customFormat="1" ht="21" x14ac:dyDescent="0.15">
      <c r="A79" s="37" t="s">
        <v>678</v>
      </c>
      <c r="B79" s="506" t="s">
        <v>215</v>
      </c>
      <c r="C79" s="6" t="s">
        <v>76</v>
      </c>
      <c r="D79" s="2" t="s">
        <v>767</v>
      </c>
      <c r="E79" s="800">
        <f>Таблица1000!G79+Таблица2000!G79</f>
        <v>0</v>
      </c>
      <c r="F79" s="800">
        <f>Таблица2000!H79</f>
        <v>0</v>
      </c>
      <c r="G79" s="800">
        <f>Таблица1000!H79+Таблица2000!I79</f>
        <v>0</v>
      </c>
      <c r="H79" s="799">
        <f>Таблица1000!I79</f>
        <v>0</v>
      </c>
      <c r="I79" s="799">
        <f>Таблица1000!J79</f>
        <v>0</v>
      </c>
      <c r="J79" s="799">
        <f>Таблица1000!K79</f>
        <v>0</v>
      </c>
      <c r="K79" s="800">
        <f>Таблица2000!J79</f>
        <v>0</v>
      </c>
      <c r="L79" s="800">
        <f>Таблица1000!L79+Таблица2000!K79</f>
        <v>0</v>
      </c>
      <c r="M79" s="800">
        <f>Таблица2000!L79</f>
        <v>0</v>
      </c>
      <c r="N79" s="800">
        <f>Таблица1000!M79+Таблица2000!M79</f>
        <v>0</v>
      </c>
      <c r="O79" s="800">
        <f>Таблица1000!N79+Таблица2000!N79</f>
        <v>0</v>
      </c>
      <c r="P79" s="800">
        <f>Таблица1000!O79+Таблица2000!O79</f>
        <v>0</v>
      </c>
      <c r="Q79" s="800">
        <f>Таблица1000!P79+Таблица2000!P79</f>
        <v>0</v>
      </c>
      <c r="R79" s="800">
        <f>Таблица2000!Q79</f>
        <v>0</v>
      </c>
      <c r="S79" s="800">
        <f>Таблица2000!R79</f>
        <v>0</v>
      </c>
      <c r="T79" s="800">
        <f>Таблица1000!Q79+Таблица2000!S79</f>
        <v>0</v>
      </c>
      <c r="U79" s="800">
        <f>Таблица2000!T79</f>
        <v>0</v>
      </c>
      <c r="V79" s="800">
        <f>Таблица1000!R79+Таблица2000!U79</f>
        <v>0</v>
      </c>
      <c r="W79" s="800">
        <f>Таблица2000!V79</f>
        <v>0</v>
      </c>
    </row>
    <row r="80" spans="1:23" s="41" customFormat="1" x14ac:dyDescent="0.15">
      <c r="A80" s="37" t="s">
        <v>484</v>
      </c>
      <c r="B80" s="506" t="s">
        <v>216</v>
      </c>
      <c r="C80" s="6" t="s">
        <v>77</v>
      </c>
      <c r="D80" s="2" t="s">
        <v>768</v>
      </c>
      <c r="E80" s="800">
        <f>Таблица1000!G80+Таблица2000!G80</f>
        <v>0</v>
      </c>
      <c r="F80" s="800">
        <f>Таблица2000!H80</f>
        <v>0</v>
      </c>
      <c r="G80" s="800">
        <f>Таблица1000!H80+Таблица2000!I80</f>
        <v>0</v>
      </c>
      <c r="H80" s="799">
        <f>Таблица1000!I80</f>
        <v>0</v>
      </c>
      <c r="I80" s="799">
        <f>Таблица1000!J80</f>
        <v>0</v>
      </c>
      <c r="J80" s="799">
        <f>Таблица1000!K80</f>
        <v>0</v>
      </c>
      <c r="K80" s="800">
        <f>Таблица2000!J80</f>
        <v>0</v>
      </c>
      <c r="L80" s="800">
        <f>Таблица1000!L80+Таблица2000!K80</f>
        <v>0</v>
      </c>
      <c r="M80" s="800">
        <f>Таблица2000!L80</f>
        <v>0</v>
      </c>
      <c r="N80" s="800">
        <f>Таблица1000!M80+Таблица2000!M80</f>
        <v>0</v>
      </c>
      <c r="O80" s="800">
        <f>Таблица1000!N80+Таблица2000!N80</f>
        <v>0</v>
      </c>
      <c r="P80" s="800">
        <f>Таблица1000!O80+Таблица2000!O80</f>
        <v>0</v>
      </c>
      <c r="Q80" s="800">
        <f>Таблица1000!P80+Таблица2000!P80</f>
        <v>0</v>
      </c>
      <c r="R80" s="800">
        <f>Таблица2000!Q80</f>
        <v>0</v>
      </c>
      <c r="S80" s="800">
        <f>Таблица2000!R80</f>
        <v>0</v>
      </c>
      <c r="T80" s="800">
        <f>Таблица1000!Q80+Таблица2000!S80</f>
        <v>0</v>
      </c>
      <c r="U80" s="800">
        <f>Таблица2000!T80</f>
        <v>0</v>
      </c>
      <c r="V80" s="800">
        <f>Таблица1000!R80+Таблица2000!U80</f>
        <v>0</v>
      </c>
      <c r="W80" s="800">
        <f>Таблица2000!V80</f>
        <v>0</v>
      </c>
    </row>
    <row r="81" spans="1:23" s="41" customFormat="1" x14ac:dyDescent="0.15">
      <c r="A81" s="37" t="s">
        <v>865</v>
      </c>
      <c r="B81" s="506" t="s">
        <v>320</v>
      </c>
      <c r="C81" s="8" t="s">
        <v>326</v>
      </c>
      <c r="D81" s="2" t="s">
        <v>332</v>
      </c>
      <c r="E81" s="800">
        <f>Таблица1000!G81+Таблица2000!G81</f>
        <v>0</v>
      </c>
      <c r="F81" s="800">
        <f>Таблица2000!H81</f>
        <v>0</v>
      </c>
      <c r="G81" s="800">
        <f>Таблица1000!H81+Таблица2000!I81</f>
        <v>0</v>
      </c>
      <c r="H81" s="799">
        <f>Таблица1000!I81</f>
        <v>0</v>
      </c>
      <c r="I81" s="799">
        <f>Таблица1000!J81</f>
        <v>0</v>
      </c>
      <c r="J81" s="799">
        <f>Таблица1000!K81</f>
        <v>0</v>
      </c>
      <c r="K81" s="800">
        <f>Таблица2000!J81</f>
        <v>0</v>
      </c>
      <c r="L81" s="800">
        <f>Таблица1000!L81+Таблица2000!K81</f>
        <v>0</v>
      </c>
      <c r="M81" s="800">
        <f>Таблица2000!L81</f>
        <v>0</v>
      </c>
      <c r="N81" s="800">
        <f>Таблица1000!M81+Таблица2000!M81</f>
        <v>0</v>
      </c>
      <c r="O81" s="800">
        <f>Таблица1000!N81+Таблица2000!N81</f>
        <v>0</v>
      </c>
      <c r="P81" s="800">
        <f>Таблица1000!O81+Таблица2000!O81</f>
        <v>0</v>
      </c>
      <c r="Q81" s="800">
        <f>Таблица1000!P81+Таблица2000!P81</f>
        <v>0</v>
      </c>
      <c r="R81" s="800">
        <f>Таблица2000!Q81</f>
        <v>0</v>
      </c>
      <c r="S81" s="800">
        <f>Таблица2000!R81</f>
        <v>0</v>
      </c>
      <c r="T81" s="800">
        <f>Таблица1000!Q81+Таблица2000!S81</f>
        <v>0</v>
      </c>
      <c r="U81" s="800">
        <f>Таблица2000!T81</f>
        <v>0</v>
      </c>
      <c r="V81" s="800">
        <f>Таблица1000!R81+Таблица2000!U81</f>
        <v>0</v>
      </c>
      <c r="W81" s="800">
        <f>Таблица2000!V81</f>
        <v>0</v>
      </c>
    </row>
    <row r="82" spans="1:23" s="41" customFormat="1" x14ac:dyDescent="0.15">
      <c r="A82" s="37" t="s">
        <v>433</v>
      </c>
      <c r="B82" s="506" t="s">
        <v>217</v>
      </c>
      <c r="C82" s="6" t="s">
        <v>190</v>
      </c>
      <c r="D82" s="2" t="s">
        <v>636</v>
      </c>
      <c r="E82" s="800">
        <f>Таблица1000!G82+Таблица2000!G82</f>
        <v>0</v>
      </c>
      <c r="F82" s="800">
        <f>Таблица2000!H82</f>
        <v>0</v>
      </c>
      <c r="G82" s="800">
        <f>Таблица1000!H82+Таблица2000!I82</f>
        <v>0</v>
      </c>
      <c r="H82" s="799">
        <f>Таблица1000!I82</f>
        <v>0</v>
      </c>
      <c r="I82" s="799">
        <f>Таблица1000!J82</f>
        <v>0</v>
      </c>
      <c r="J82" s="799">
        <f>Таблица1000!K82</f>
        <v>0</v>
      </c>
      <c r="K82" s="800">
        <f>Таблица2000!J82</f>
        <v>0</v>
      </c>
      <c r="L82" s="800">
        <f>Таблица1000!L82+Таблица2000!K82</f>
        <v>0</v>
      </c>
      <c r="M82" s="800">
        <f>Таблица2000!L82</f>
        <v>0</v>
      </c>
      <c r="N82" s="800">
        <f>Таблица1000!M82+Таблица2000!M82</f>
        <v>0</v>
      </c>
      <c r="O82" s="800">
        <f>Таблица1000!N82+Таблица2000!N82</f>
        <v>0</v>
      </c>
      <c r="P82" s="800">
        <f>Таблица1000!O82+Таблица2000!O82</f>
        <v>0</v>
      </c>
      <c r="Q82" s="800">
        <f>Таблица1000!P82+Таблица2000!P82</f>
        <v>0</v>
      </c>
      <c r="R82" s="800">
        <f>Таблица2000!Q82</f>
        <v>0</v>
      </c>
      <c r="S82" s="800">
        <f>Таблица2000!R82</f>
        <v>0</v>
      </c>
      <c r="T82" s="800">
        <f>Таблица1000!Q82+Таблица2000!S82</f>
        <v>0</v>
      </c>
      <c r="U82" s="800">
        <f>Таблица2000!T82</f>
        <v>0</v>
      </c>
      <c r="V82" s="800">
        <f>Таблица1000!R82+Таблица2000!U82</f>
        <v>0</v>
      </c>
      <c r="W82" s="800">
        <f>Таблица2000!V82</f>
        <v>0</v>
      </c>
    </row>
    <row r="83" spans="1:23" s="41" customFormat="1" x14ac:dyDescent="0.15">
      <c r="A83" s="37" t="s">
        <v>1570</v>
      </c>
      <c r="B83" s="506" t="s">
        <v>1571</v>
      </c>
      <c r="C83" s="6" t="s">
        <v>1572</v>
      </c>
      <c r="D83" s="251" t="s">
        <v>1573</v>
      </c>
      <c r="E83" s="800">
        <f>Таблица1000!G83+Таблица2000!G83</f>
        <v>0</v>
      </c>
      <c r="F83" s="800">
        <f>Таблица2000!H83</f>
        <v>0</v>
      </c>
      <c r="G83" s="800">
        <f>Таблица1000!H83+Таблица2000!I83</f>
        <v>0</v>
      </c>
      <c r="H83" s="800">
        <f>Таблица1000!I83</f>
        <v>0</v>
      </c>
      <c r="I83" s="800">
        <f>Таблица1000!J83</f>
        <v>0</v>
      </c>
      <c r="J83" s="800">
        <f>Таблица1000!K83</f>
        <v>0</v>
      </c>
      <c r="K83" s="800">
        <f>Таблица2000!J83</f>
        <v>0</v>
      </c>
      <c r="L83" s="800">
        <f>Таблица1000!L83+Таблица2000!K83</f>
        <v>0</v>
      </c>
      <c r="M83" s="800">
        <f>Таблица2000!L83</f>
        <v>0</v>
      </c>
      <c r="N83" s="800">
        <f>Таблица1000!M83+Таблица2000!M83</f>
        <v>0</v>
      </c>
      <c r="O83" s="800">
        <f>Таблица1000!N83+Таблица2000!N83</f>
        <v>0</v>
      </c>
      <c r="P83" s="800">
        <f>Таблица1000!O83+Таблица2000!O83</f>
        <v>0</v>
      </c>
      <c r="Q83" s="800">
        <f>Таблица1000!P83+Таблица2000!P83</f>
        <v>0</v>
      </c>
      <c r="R83" s="800">
        <f>Таблица2000!Q83</f>
        <v>0</v>
      </c>
      <c r="S83" s="800">
        <f>Таблица2000!R83</f>
        <v>0</v>
      </c>
      <c r="T83" s="800">
        <f>Таблица1000!Q83+Таблица2000!S83</f>
        <v>0</v>
      </c>
      <c r="U83" s="800">
        <f>Таблица2000!T83</f>
        <v>0</v>
      </c>
      <c r="V83" s="800">
        <f>Таблица1000!R83+Таблица2000!U83</f>
        <v>0</v>
      </c>
      <c r="W83" s="800">
        <f>Таблица2000!V83</f>
        <v>0</v>
      </c>
    </row>
    <row r="84" spans="1:23" s="41" customFormat="1" x14ac:dyDescent="0.15">
      <c r="A84" s="37" t="s">
        <v>470</v>
      </c>
      <c r="B84" s="506" t="s">
        <v>321</v>
      </c>
      <c r="C84" s="6" t="s">
        <v>327</v>
      </c>
      <c r="D84" s="2" t="s">
        <v>333</v>
      </c>
      <c r="E84" s="800">
        <f>Таблица1000!G84+Таблица2000!G84</f>
        <v>0</v>
      </c>
      <c r="F84" s="800">
        <f>Таблица2000!H84</f>
        <v>0</v>
      </c>
      <c r="G84" s="800">
        <f>Таблица1000!H84+Таблица2000!I84</f>
        <v>0</v>
      </c>
      <c r="H84" s="799">
        <f>Таблица1000!I84</f>
        <v>0</v>
      </c>
      <c r="I84" s="799">
        <f>Таблица1000!J84</f>
        <v>0</v>
      </c>
      <c r="J84" s="799">
        <f>Таблица1000!K84</f>
        <v>0</v>
      </c>
      <c r="K84" s="800">
        <f>Таблица2000!J84</f>
        <v>0</v>
      </c>
      <c r="L84" s="800">
        <f>Таблица1000!L84+Таблица2000!K84</f>
        <v>0</v>
      </c>
      <c r="M84" s="800">
        <f>Таблица2000!L84</f>
        <v>0</v>
      </c>
      <c r="N84" s="800">
        <f>Таблица1000!M84+Таблица2000!M84</f>
        <v>0</v>
      </c>
      <c r="O84" s="800">
        <f>Таблица1000!N84+Таблица2000!N84</f>
        <v>0</v>
      </c>
      <c r="P84" s="800">
        <f>Таблица1000!O84+Таблица2000!O84</f>
        <v>0</v>
      </c>
      <c r="Q84" s="800">
        <f>Таблица1000!P84+Таблица2000!P84</f>
        <v>0</v>
      </c>
      <c r="R84" s="800">
        <f>Таблица2000!Q84</f>
        <v>0</v>
      </c>
      <c r="S84" s="800">
        <f>Таблица2000!R84</f>
        <v>0</v>
      </c>
      <c r="T84" s="800">
        <f>Таблица1000!Q84+Таблица2000!S84</f>
        <v>0</v>
      </c>
      <c r="U84" s="800">
        <f>Таблица2000!T84</f>
        <v>0</v>
      </c>
      <c r="V84" s="800">
        <f>Таблица1000!R84+Таблица2000!U84</f>
        <v>0</v>
      </c>
      <c r="W84" s="800">
        <f>Таблица2000!V84</f>
        <v>0</v>
      </c>
    </row>
    <row r="85" spans="1:23" s="41" customFormat="1" x14ac:dyDescent="0.15">
      <c r="A85" s="37" t="s">
        <v>679</v>
      </c>
      <c r="B85" s="506" t="s">
        <v>322</v>
      </c>
      <c r="C85" s="6" t="s">
        <v>328</v>
      </c>
      <c r="D85" s="2" t="s">
        <v>334</v>
      </c>
      <c r="E85" s="800">
        <f>Таблица1000!G85+Таблица2000!G85</f>
        <v>0</v>
      </c>
      <c r="F85" s="800">
        <f>Таблица2000!H85</f>
        <v>0</v>
      </c>
      <c r="G85" s="800">
        <f>Таблица1000!H85+Таблица2000!I85</f>
        <v>0</v>
      </c>
      <c r="H85" s="799">
        <f>Таблица1000!I85</f>
        <v>0</v>
      </c>
      <c r="I85" s="799">
        <f>Таблица1000!J85</f>
        <v>0</v>
      </c>
      <c r="J85" s="799">
        <f>Таблица1000!K85</f>
        <v>0</v>
      </c>
      <c r="K85" s="800">
        <f>Таблица2000!J85</f>
        <v>0</v>
      </c>
      <c r="L85" s="800">
        <f>Таблица1000!L85+Таблица2000!K85</f>
        <v>0</v>
      </c>
      <c r="M85" s="800">
        <f>Таблица2000!L85</f>
        <v>0</v>
      </c>
      <c r="N85" s="800">
        <f>Таблица1000!M85+Таблица2000!M85</f>
        <v>0</v>
      </c>
      <c r="O85" s="800">
        <f>Таблица1000!N85+Таблица2000!N85</f>
        <v>0</v>
      </c>
      <c r="P85" s="800">
        <f>Таблица1000!O85+Таблица2000!O85</f>
        <v>0</v>
      </c>
      <c r="Q85" s="800">
        <f>Таблица1000!P85+Таблица2000!P85</f>
        <v>0</v>
      </c>
      <c r="R85" s="800">
        <f>Таблица2000!Q85</f>
        <v>0</v>
      </c>
      <c r="S85" s="800">
        <f>Таблица2000!R85</f>
        <v>0</v>
      </c>
      <c r="T85" s="800">
        <f>Таблица1000!Q85+Таблица2000!S85</f>
        <v>0</v>
      </c>
      <c r="U85" s="800">
        <f>Таблица2000!T85</f>
        <v>0</v>
      </c>
      <c r="V85" s="800">
        <f>Таблица1000!R85+Таблица2000!U85</f>
        <v>0</v>
      </c>
      <c r="W85" s="800">
        <f>Таблица2000!V85</f>
        <v>0</v>
      </c>
    </row>
    <row r="86" spans="1:23" s="41" customFormat="1" x14ac:dyDescent="0.15">
      <c r="A86" s="37" t="s">
        <v>434</v>
      </c>
      <c r="B86" s="506" t="s">
        <v>323</v>
      </c>
      <c r="C86" s="6" t="s">
        <v>329</v>
      </c>
      <c r="D86" s="2" t="s">
        <v>435</v>
      </c>
      <c r="E86" s="800">
        <f>Таблица1000!G86+Таблица2000!G86</f>
        <v>0</v>
      </c>
      <c r="F86" s="800">
        <f>Таблица2000!H86</f>
        <v>0</v>
      </c>
      <c r="G86" s="800">
        <f>Таблица1000!H86+Таблица2000!I86</f>
        <v>0</v>
      </c>
      <c r="H86" s="800">
        <f>Таблица1000!I86</f>
        <v>0</v>
      </c>
      <c r="I86" s="800">
        <f>Таблица1000!J86</f>
        <v>0</v>
      </c>
      <c r="J86" s="800">
        <f>Таблица1000!K86</f>
        <v>0</v>
      </c>
      <c r="K86" s="800">
        <f>Таблица2000!J86</f>
        <v>0</v>
      </c>
      <c r="L86" s="800">
        <f>Таблица1000!L86+Таблица2000!K86</f>
        <v>0</v>
      </c>
      <c r="M86" s="800">
        <f>Таблица2000!L86</f>
        <v>0</v>
      </c>
      <c r="N86" s="800">
        <f>Таблица1000!M86+Таблица2000!M86</f>
        <v>0</v>
      </c>
      <c r="O86" s="800">
        <f>Таблица1000!N86+Таблица2000!N86</f>
        <v>0</v>
      </c>
      <c r="P86" s="800">
        <f>Таблица1000!O86+Таблица2000!O86</f>
        <v>0</v>
      </c>
      <c r="Q86" s="800">
        <f>Таблица1000!P86+Таблица2000!P86</f>
        <v>0</v>
      </c>
      <c r="R86" s="800">
        <f>Таблица2000!Q86</f>
        <v>0</v>
      </c>
      <c r="S86" s="800">
        <f>Таблица2000!R86</f>
        <v>0</v>
      </c>
      <c r="T86" s="800">
        <f>Таблица1000!Q86+Таблица2000!S86</f>
        <v>0</v>
      </c>
      <c r="U86" s="800">
        <f>Таблица2000!T86</f>
        <v>0</v>
      </c>
      <c r="V86" s="800">
        <f>Таблица1000!R86+Таблица2000!U86</f>
        <v>0</v>
      </c>
      <c r="W86" s="800">
        <f>Таблица2000!V86</f>
        <v>0</v>
      </c>
    </row>
    <row r="87" spans="1:23" s="41" customFormat="1" x14ac:dyDescent="0.15">
      <c r="A87" s="37" t="s">
        <v>680</v>
      </c>
      <c r="B87" s="506" t="s">
        <v>324</v>
      </c>
      <c r="C87" s="6" t="s">
        <v>330</v>
      </c>
      <c r="D87" s="2" t="s">
        <v>30</v>
      </c>
      <c r="E87" s="800">
        <f>Таблица1000!G87+Таблица2000!G87</f>
        <v>0</v>
      </c>
      <c r="F87" s="800">
        <f>Таблица2000!H87</f>
        <v>0</v>
      </c>
      <c r="G87" s="800">
        <f>Таблица1000!H87+Таблица2000!I87</f>
        <v>0</v>
      </c>
      <c r="H87" s="799">
        <f>Таблица1000!I87</f>
        <v>0</v>
      </c>
      <c r="I87" s="799">
        <f>Таблица1000!J87</f>
        <v>0</v>
      </c>
      <c r="J87" s="799">
        <f>Таблица1000!K87</f>
        <v>0</v>
      </c>
      <c r="K87" s="800">
        <f>Таблица2000!J87</f>
        <v>0</v>
      </c>
      <c r="L87" s="800">
        <f>Таблица1000!L87+Таблица2000!K87</f>
        <v>0</v>
      </c>
      <c r="M87" s="800">
        <f>Таблица2000!L87</f>
        <v>0</v>
      </c>
      <c r="N87" s="800">
        <f>Таблица1000!M87+Таблица2000!M87</f>
        <v>0</v>
      </c>
      <c r="O87" s="800">
        <f>Таблица1000!N87+Таблица2000!N87</f>
        <v>0</v>
      </c>
      <c r="P87" s="800">
        <f>Таблица1000!O87+Таблица2000!O87</f>
        <v>0</v>
      </c>
      <c r="Q87" s="800">
        <f>Таблица1000!P87+Таблица2000!P87</f>
        <v>0</v>
      </c>
      <c r="R87" s="800">
        <f>Таблица2000!Q87</f>
        <v>0</v>
      </c>
      <c r="S87" s="800">
        <f>Таблица2000!R87</f>
        <v>0</v>
      </c>
      <c r="T87" s="800">
        <f>Таблица1000!Q87+Таблица2000!S87</f>
        <v>0</v>
      </c>
      <c r="U87" s="800">
        <f>Таблица2000!T87</f>
        <v>0</v>
      </c>
      <c r="V87" s="800">
        <f>Таблица1000!R87+Таблица2000!U87</f>
        <v>0</v>
      </c>
      <c r="W87" s="800">
        <f>Таблица2000!V87</f>
        <v>0</v>
      </c>
    </row>
    <row r="88" spans="1:23" s="41" customFormat="1" ht="21" x14ac:dyDescent="0.15">
      <c r="A88" s="37" t="s">
        <v>839</v>
      </c>
      <c r="B88" s="506" t="s">
        <v>325</v>
      </c>
      <c r="C88" s="6" t="s">
        <v>331</v>
      </c>
      <c r="D88" s="2" t="s">
        <v>335</v>
      </c>
      <c r="E88" s="800">
        <f>Таблица1000!G88+Таблица2000!G88</f>
        <v>0</v>
      </c>
      <c r="F88" s="800">
        <f>Таблица2000!H88</f>
        <v>0</v>
      </c>
      <c r="G88" s="800">
        <f>Таблица1000!H88+Таблица2000!I88</f>
        <v>0</v>
      </c>
      <c r="H88" s="799">
        <f>Таблица1000!I88</f>
        <v>0</v>
      </c>
      <c r="I88" s="799">
        <f>Таблица1000!J88</f>
        <v>0</v>
      </c>
      <c r="J88" s="799">
        <f>Таблица1000!K88</f>
        <v>0</v>
      </c>
      <c r="K88" s="800">
        <f>Таблица2000!J88</f>
        <v>0</v>
      </c>
      <c r="L88" s="800">
        <f>Таблица1000!L88+Таблица2000!K88</f>
        <v>0</v>
      </c>
      <c r="M88" s="800">
        <f>Таблица2000!L88</f>
        <v>0</v>
      </c>
      <c r="N88" s="800">
        <f>Таблица1000!M88+Таблица2000!M88</f>
        <v>0</v>
      </c>
      <c r="O88" s="800">
        <f>Таблица1000!N88+Таблица2000!N88</f>
        <v>0</v>
      </c>
      <c r="P88" s="800">
        <f>Таблица1000!O88+Таблица2000!O88</f>
        <v>0</v>
      </c>
      <c r="Q88" s="800">
        <f>Таблица1000!P88+Таблица2000!P88</f>
        <v>0</v>
      </c>
      <c r="R88" s="800">
        <f>Таблица2000!Q88</f>
        <v>0</v>
      </c>
      <c r="S88" s="800">
        <f>Таблица2000!R88</f>
        <v>0</v>
      </c>
      <c r="T88" s="800">
        <f>Таблица1000!Q88+Таблица2000!S88</f>
        <v>0</v>
      </c>
      <c r="U88" s="800">
        <f>Таблица2000!T88</f>
        <v>0</v>
      </c>
      <c r="V88" s="800">
        <f>Таблица1000!R88+Таблица2000!U88</f>
        <v>0</v>
      </c>
      <c r="W88" s="800">
        <f>Таблица2000!V88</f>
        <v>0</v>
      </c>
    </row>
    <row r="89" spans="1:23" s="41" customFormat="1" x14ac:dyDescent="0.15">
      <c r="A89" s="229" t="s">
        <v>1448</v>
      </c>
      <c r="B89" s="506" t="s">
        <v>1449</v>
      </c>
      <c r="C89" s="6" t="s">
        <v>1451</v>
      </c>
      <c r="D89" s="223"/>
      <c r="E89" s="800">
        <f>Таблица1000!G89+Таблица2000!G89</f>
        <v>0</v>
      </c>
      <c r="F89" s="800">
        <f>Таблица2000!H89</f>
        <v>0</v>
      </c>
      <c r="G89" s="800">
        <f>Таблица1000!H89+Таблица2000!I89</f>
        <v>0</v>
      </c>
      <c r="H89" s="799">
        <f>Таблица1000!I89</f>
        <v>0</v>
      </c>
      <c r="I89" s="799">
        <f>Таблица1000!J89</f>
        <v>0</v>
      </c>
      <c r="J89" s="799">
        <f>Таблица1000!K89</f>
        <v>0</v>
      </c>
      <c r="K89" s="800">
        <f>Таблица2000!J89</f>
        <v>0</v>
      </c>
      <c r="L89" s="800">
        <f>Таблица1000!L89+Таблица2000!K89</f>
        <v>0</v>
      </c>
      <c r="M89" s="800">
        <f>Таблица2000!L89</f>
        <v>0</v>
      </c>
      <c r="N89" s="800">
        <f>Таблица1000!M89+Таблица2000!M89</f>
        <v>0</v>
      </c>
      <c r="O89" s="800">
        <f>Таблица1000!N89+Таблица2000!N89</f>
        <v>0</v>
      </c>
      <c r="P89" s="800">
        <f>Таблица1000!O89+Таблица2000!O89</f>
        <v>0</v>
      </c>
      <c r="Q89" s="800">
        <f>Таблица1000!P89+Таблица2000!P89</f>
        <v>0</v>
      </c>
      <c r="R89" s="800">
        <f>Таблица2000!Q89</f>
        <v>0</v>
      </c>
      <c r="S89" s="800">
        <f>Таблица2000!R89</f>
        <v>0</v>
      </c>
      <c r="T89" s="800">
        <f>Таблица1000!Q89+Таблица2000!S89</f>
        <v>0</v>
      </c>
      <c r="U89" s="800">
        <f>Таблица2000!T89</f>
        <v>0</v>
      </c>
      <c r="V89" s="800">
        <f>Таблица1000!R89+Таблица2000!U89</f>
        <v>0</v>
      </c>
      <c r="W89" s="800">
        <f>Таблица2000!V89</f>
        <v>0</v>
      </c>
    </row>
    <row r="90" spans="1:23" s="41" customFormat="1" ht="31.5" x14ac:dyDescent="0.15">
      <c r="A90" s="37" t="s">
        <v>681</v>
      </c>
      <c r="B90" s="506" t="s">
        <v>336</v>
      </c>
      <c r="C90" s="17" t="s">
        <v>340</v>
      </c>
      <c r="D90" s="2" t="s">
        <v>499</v>
      </c>
      <c r="E90" s="800">
        <f>Таблица1000!G90+Таблица2000!G90</f>
        <v>0</v>
      </c>
      <c r="F90" s="800">
        <f>Таблица2000!H90</f>
        <v>0</v>
      </c>
      <c r="G90" s="800">
        <f>Таблица1000!H90+Таблица2000!I90</f>
        <v>0</v>
      </c>
      <c r="H90" s="799">
        <f>Таблица1000!I90</f>
        <v>0</v>
      </c>
      <c r="I90" s="799">
        <f>Таблица1000!J90</f>
        <v>0</v>
      </c>
      <c r="J90" s="799">
        <f>Таблица1000!K90</f>
        <v>0</v>
      </c>
      <c r="K90" s="800">
        <f>Таблица2000!J90</f>
        <v>0</v>
      </c>
      <c r="L90" s="800">
        <f>Таблица1000!L90+Таблица2000!K90</f>
        <v>0</v>
      </c>
      <c r="M90" s="800">
        <f>Таблица2000!L90</f>
        <v>0</v>
      </c>
      <c r="N90" s="800">
        <f>Таблица1000!M90+Таблица2000!M90</f>
        <v>0</v>
      </c>
      <c r="O90" s="800">
        <f>Таблица1000!N90+Таблица2000!N90</f>
        <v>0</v>
      </c>
      <c r="P90" s="800">
        <f>Таблица1000!O90+Таблица2000!O90</f>
        <v>0</v>
      </c>
      <c r="Q90" s="800">
        <f>Таблица1000!P90+Таблица2000!P90</f>
        <v>0</v>
      </c>
      <c r="R90" s="800">
        <f>Таблица2000!Q90</f>
        <v>0</v>
      </c>
      <c r="S90" s="800">
        <f>Таблица2000!R90</f>
        <v>0</v>
      </c>
      <c r="T90" s="800">
        <f>Таблица1000!Q90+Таблица2000!S90</f>
        <v>0</v>
      </c>
      <c r="U90" s="800">
        <f>Таблица2000!T90</f>
        <v>0</v>
      </c>
      <c r="V90" s="800">
        <f>Таблица1000!R90+Таблица2000!U90</f>
        <v>0</v>
      </c>
      <c r="W90" s="800">
        <f>Таблица2000!V90</f>
        <v>0</v>
      </c>
    </row>
    <row r="91" spans="1:23" s="41" customFormat="1" x14ac:dyDescent="0.15">
      <c r="A91" s="37" t="s">
        <v>682</v>
      </c>
      <c r="B91" s="506" t="s">
        <v>337</v>
      </c>
      <c r="C91" s="17" t="s">
        <v>341</v>
      </c>
      <c r="D91" s="2" t="s">
        <v>516</v>
      </c>
      <c r="E91" s="800">
        <f>Таблица1000!G91+Таблица2000!G91</f>
        <v>0</v>
      </c>
      <c r="F91" s="800">
        <f>Таблица2000!H91</f>
        <v>0</v>
      </c>
      <c r="G91" s="800">
        <f>Таблица1000!H91+Таблица2000!I91</f>
        <v>0</v>
      </c>
      <c r="H91" s="799">
        <f>Таблица1000!I91</f>
        <v>0</v>
      </c>
      <c r="I91" s="799">
        <f>Таблица1000!J91</f>
        <v>0</v>
      </c>
      <c r="J91" s="799">
        <f>Таблица1000!K91</f>
        <v>0</v>
      </c>
      <c r="K91" s="800">
        <f>Таблица2000!J91</f>
        <v>0</v>
      </c>
      <c r="L91" s="800">
        <f>Таблица1000!L91+Таблица2000!K91</f>
        <v>0</v>
      </c>
      <c r="M91" s="800">
        <f>Таблица2000!L91</f>
        <v>0</v>
      </c>
      <c r="N91" s="800">
        <f>Таблица1000!M91+Таблица2000!M91</f>
        <v>0</v>
      </c>
      <c r="O91" s="800">
        <f>Таблица1000!N91+Таблица2000!N91</f>
        <v>0</v>
      </c>
      <c r="P91" s="800">
        <f>Таблица1000!O91+Таблица2000!O91</f>
        <v>0</v>
      </c>
      <c r="Q91" s="800">
        <f>Таблица1000!P91+Таблица2000!P91</f>
        <v>0</v>
      </c>
      <c r="R91" s="800">
        <f>Таблица2000!Q91</f>
        <v>0</v>
      </c>
      <c r="S91" s="800">
        <f>Таблица2000!R91</f>
        <v>0</v>
      </c>
      <c r="T91" s="800">
        <f>Таблица1000!Q91+Таблица2000!S91</f>
        <v>0</v>
      </c>
      <c r="U91" s="800">
        <f>Таблица2000!T91</f>
        <v>0</v>
      </c>
      <c r="V91" s="800">
        <f>Таблица1000!R91+Таблица2000!U91</f>
        <v>0</v>
      </c>
      <c r="W91" s="800">
        <f>Таблица2000!V91</f>
        <v>0</v>
      </c>
    </row>
    <row r="92" spans="1:23" s="41" customFormat="1" x14ac:dyDescent="0.15">
      <c r="A92" s="37" t="s">
        <v>683</v>
      </c>
      <c r="B92" s="506" t="s">
        <v>338</v>
      </c>
      <c r="C92" s="17" t="s">
        <v>342</v>
      </c>
      <c r="D92" s="2" t="s">
        <v>517</v>
      </c>
      <c r="E92" s="800">
        <f>Таблица1000!G92+Таблица2000!G92</f>
        <v>0</v>
      </c>
      <c r="F92" s="800">
        <f>Таблица2000!H92</f>
        <v>0</v>
      </c>
      <c r="G92" s="800">
        <f>Таблица1000!H92+Таблица2000!I92</f>
        <v>0</v>
      </c>
      <c r="H92" s="800">
        <f>Таблица1000!I92</f>
        <v>0</v>
      </c>
      <c r="I92" s="800">
        <f>Таблица1000!J92</f>
        <v>0</v>
      </c>
      <c r="J92" s="800">
        <f>Таблица1000!K92</f>
        <v>0</v>
      </c>
      <c r="K92" s="800">
        <f>Таблица2000!J92</f>
        <v>0</v>
      </c>
      <c r="L92" s="800">
        <f>Таблица1000!L92+Таблица2000!K92</f>
        <v>0</v>
      </c>
      <c r="M92" s="800">
        <f>Таблица2000!L92</f>
        <v>0</v>
      </c>
      <c r="N92" s="800">
        <f>Таблица1000!M92+Таблица2000!M92</f>
        <v>0</v>
      </c>
      <c r="O92" s="800">
        <f>Таблица1000!N92+Таблица2000!N92</f>
        <v>0</v>
      </c>
      <c r="P92" s="800">
        <f>Таблица1000!O92+Таблица2000!O92</f>
        <v>0</v>
      </c>
      <c r="Q92" s="800">
        <f>Таблица1000!P92+Таблица2000!P92</f>
        <v>0</v>
      </c>
      <c r="R92" s="800">
        <f>Таблица2000!Q92</f>
        <v>0</v>
      </c>
      <c r="S92" s="800">
        <f>Таблица2000!R92</f>
        <v>0</v>
      </c>
      <c r="T92" s="800">
        <f>Таблица1000!Q92+Таблица2000!S92</f>
        <v>0</v>
      </c>
      <c r="U92" s="800">
        <f>Таблица2000!T92</f>
        <v>0</v>
      </c>
      <c r="V92" s="800">
        <f>Таблица1000!R92+Таблица2000!U92</f>
        <v>0</v>
      </c>
      <c r="W92" s="800">
        <f>Таблица2000!V92</f>
        <v>0</v>
      </c>
    </row>
    <row r="93" spans="1:23" s="41" customFormat="1" x14ac:dyDescent="0.15">
      <c r="A93" s="37" t="s">
        <v>684</v>
      </c>
      <c r="B93" s="506" t="s">
        <v>339</v>
      </c>
      <c r="C93" s="17" t="s">
        <v>343</v>
      </c>
      <c r="D93" s="2" t="s">
        <v>866</v>
      </c>
      <c r="E93" s="800">
        <f>Таблица1000!G93+Таблица2000!G93</f>
        <v>0</v>
      </c>
      <c r="F93" s="800">
        <f>Таблица2000!H93</f>
        <v>0</v>
      </c>
      <c r="G93" s="800">
        <f>Таблица1000!H93+Таблица2000!I93</f>
        <v>0</v>
      </c>
      <c r="H93" s="799">
        <f>Таблица1000!I93</f>
        <v>0</v>
      </c>
      <c r="I93" s="799">
        <f>Таблица1000!J93</f>
        <v>0</v>
      </c>
      <c r="J93" s="799">
        <f>Таблица1000!K93</f>
        <v>0</v>
      </c>
      <c r="K93" s="800">
        <f>Таблица2000!J93</f>
        <v>0</v>
      </c>
      <c r="L93" s="800">
        <f>Таблица1000!L93+Таблица2000!K93</f>
        <v>0</v>
      </c>
      <c r="M93" s="800">
        <f>Таблица2000!L93</f>
        <v>0</v>
      </c>
      <c r="N93" s="800">
        <f>Таблица1000!M93+Таблица2000!M93</f>
        <v>0</v>
      </c>
      <c r="O93" s="800">
        <f>Таблица1000!N93+Таблица2000!N93</f>
        <v>0</v>
      </c>
      <c r="P93" s="800">
        <f>Таблица1000!O93+Таблица2000!O93</f>
        <v>0</v>
      </c>
      <c r="Q93" s="800">
        <f>Таблица1000!P93+Таблица2000!P93</f>
        <v>0</v>
      </c>
      <c r="R93" s="800">
        <f>Таблица2000!Q93</f>
        <v>0</v>
      </c>
      <c r="S93" s="800">
        <f>Таблица2000!R93</f>
        <v>0</v>
      </c>
      <c r="T93" s="800">
        <f>Таблица1000!Q93+Таблица2000!S93</f>
        <v>0</v>
      </c>
      <c r="U93" s="800">
        <f>Таблица2000!T93</f>
        <v>0</v>
      </c>
      <c r="V93" s="800">
        <f>Таблица1000!R93+Таблица2000!U93</f>
        <v>0</v>
      </c>
      <c r="W93" s="800">
        <f>Таблица2000!V93</f>
        <v>0</v>
      </c>
    </row>
    <row r="94" spans="1:23" s="41" customFormat="1" x14ac:dyDescent="0.15">
      <c r="A94" s="37" t="s">
        <v>685</v>
      </c>
      <c r="B94" s="506" t="s">
        <v>518</v>
      </c>
      <c r="C94" s="17" t="s">
        <v>519</v>
      </c>
      <c r="D94" s="2" t="s">
        <v>867</v>
      </c>
      <c r="E94" s="800">
        <f>Таблица1000!G94+Таблица2000!G94</f>
        <v>0</v>
      </c>
      <c r="F94" s="800">
        <f>Таблица2000!H94</f>
        <v>0</v>
      </c>
      <c r="G94" s="800">
        <f>Таблица1000!H94+Таблица2000!I94</f>
        <v>0</v>
      </c>
      <c r="H94" s="799">
        <f>Таблица1000!I94</f>
        <v>0</v>
      </c>
      <c r="I94" s="799">
        <f>Таблица1000!J94</f>
        <v>0</v>
      </c>
      <c r="J94" s="799">
        <f>Таблица1000!K94</f>
        <v>0</v>
      </c>
      <c r="K94" s="800">
        <f>Таблица2000!J94</f>
        <v>0</v>
      </c>
      <c r="L94" s="800">
        <f>Таблица1000!L94+Таблица2000!K94</f>
        <v>0</v>
      </c>
      <c r="M94" s="800">
        <f>Таблица2000!L94</f>
        <v>0</v>
      </c>
      <c r="N94" s="800">
        <f>Таблица1000!M94+Таблица2000!M94</f>
        <v>0</v>
      </c>
      <c r="O94" s="800">
        <f>Таблица1000!N94+Таблица2000!N94</f>
        <v>0</v>
      </c>
      <c r="P94" s="800">
        <f>Таблица1000!O94+Таблица2000!O94</f>
        <v>0</v>
      </c>
      <c r="Q94" s="800">
        <f>Таблица1000!P94+Таблица2000!P94</f>
        <v>0</v>
      </c>
      <c r="R94" s="800">
        <f>Таблица2000!Q94</f>
        <v>0</v>
      </c>
      <c r="S94" s="800">
        <f>Таблица2000!R94</f>
        <v>0</v>
      </c>
      <c r="T94" s="800">
        <f>Таблица1000!Q94+Таблица2000!S94</f>
        <v>0</v>
      </c>
      <c r="U94" s="800">
        <f>Таблица2000!T94</f>
        <v>0</v>
      </c>
      <c r="V94" s="800">
        <f>Таблица1000!R94+Таблица2000!U94</f>
        <v>0</v>
      </c>
      <c r="W94" s="800">
        <f>Таблица2000!V94</f>
        <v>0</v>
      </c>
    </row>
    <row r="95" spans="1:23" s="41" customFormat="1" x14ac:dyDescent="0.15">
      <c r="A95" s="229" t="s">
        <v>1452</v>
      </c>
      <c r="B95" s="506" t="s">
        <v>1453</v>
      </c>
      <c r="C95" s="17" t="s">
        <v>1454</v>
      </c>
      <c r="D95" s="223"/>
      <c r="E95" s="800">
        <f>Таблица1000!G95+Таблица2000!G95</f>
        <v>0</v>
      </c>
      <c r="F95" s="800">
        <f>Таблица2000!H95</f>
        <v>0</v>
      </c>
      <c r="G95" s="800">
        <f>Таблица1000!H95+Таблица2000!I95</f>
        <v>0</v>
      </c>
      <c r="H95" s="799">
        <f>Таблица1000!I95</f>
        <v>0</v>
      </c>
      <c r="I95" s="799">
        <f>Таблица1000!J95</f>
        <v>0</v>
      </c>
      <c r="J95" s="799">
        <f>Таблица1000!K95</f>
        <v>0</v>
      </c>
      <c r="K95" s="800">
        <f>Таблица2000!J95</f>
        <v>0</v>
      </c>
      <c r="L95" s="800">
        <f>Таблица1000!L95+Таблица2000!K95</f>
        <v>0</v>
      </c>
      <c r="M95" s="800">
        <f>Таблица2000!L95</f>
        <v>0</v>
      </c>
      <c r="N95" s="800">
        <f>Таблица1000!M95+Таблица2000!M95</f>
        <v>0</v>
      </c>
      <c r="O95" s="800">
        <f>Таблица1000!N95+Таблица2000!N95</f>
        <v>0</v>
      </c>
      <c r="P95" s="800">
        <f>Таблица1000!O95+Таблица2000!O95</f>
        <v>0</v>
      </c>
      <c r="Q95" s="800">
        <f>Таблица1000!P95+Таблица2000!P95</f>
        <v>0</v>
      </c>
      <c r="R95" s="800">
        <f>Таблица2000!Q95</f>
        <v>0</v>
      </c>
      <c r="S95" s="800">
        <f>Таблица2000!R95</f>
        <v>0</v>
      </c>
      <c r="T95" s="800">
        <f>Таблица1000!Q95+Таблица2000!S95</f>
        <v>0</v>
      </c>
      <c r="U95" s="800">
        <f>Таблица2000!T95</f>
        <v>0</v>
      </c>
      <c r="V95" s="800">
        <f>Таблица1000!R95+Таблица2000!U95</f>
        <v>0</v>
      </c>
      <c r="W95" s="800">
        <f>Таблица2000!V95</f>
        <v>0</v>
      </c>
    </row>
    <row r="96" spans="1:23" s="41" customFormat="1" x14ac:dyDescent="0.15">
      <c r="A96" s="37" t="s">
        <v>520</v>
      </c>
      <c r="B96" s="506" t="s">
        <v>438</v>
      </c>
      <c r="C96" s="17" t="s">
        <v>436</v>
      </c>
      <c r="D96" s="2" t="s">
        <v>521</v>
      </c>
      <c r="E96" s="800">
        <f>Таблица1000!G96+Таблица2000!G96</f>
        <v>0</v>
      </c>
      <c r="F96" s="800">
        <f>Таблица2000!H96</f>
        <v>0</v>
      </c>
      <c r="G96" s="800">
        <f>Таблица1000!H96+Таблица2000!I96</f>
        <v>0</v>
      </c>
      <c r="H96" s="799">
        <f>Таблица1000!I96</f>
        <v>0</v>
      </c>
      <c r="I96" s="799">
        <f>Таблица1000!J96</f>
        <v>0</v>
      </c>
      <c r="J96" s="799">
        <f>Таблица1000!K96</f>
        <v>0</v>
      </c>
      <c r="K96" s="800">
        <f>Таблица2000!J96</f>
        <v>0</v>
      </c>
      <c r="L96" s="800">
        <f>Таблица1000!L96+Таблица2000!K96</f>
        <v>0</v>
      </c>
      <c r="M96" s="800">
        <f>Таблица2000!L96</f>
        <v>0</v>
      </c>
      <c r="N96" s="800">
        <f>Таблица1000!M96+Таблица2000!M96</f>
        <v>0</v>
      </c>
      <c r="O96" s="800">
        <f>Таблица1000!N96+Таблица2000!N96</f>
        <v>0</v>
      </c>
      <c r="P96" s="800">
        <f>Таблица1000!O96+Таблица2000!O96</f>
        <v>0</v>
      </c>
      <c r="Q96" s="800">
        <f>Таблица1000!P96+Таблица2000!P96</f>
        <v>0</v>
      </c>
      <c r="R96" s="800">
        <f>Таблица2000!Q96</f>
        <v>0</v>
      </c>
      <c r="S96" s="800">
        <f>Таблица2000!R96</f>
        <v>0</v>
      </c>
      <c r="T96" s="800">
        <f>Таблица1000!Q96+Таблица2000!S96</f>
        <v>0</v>
      </c>
      <c r="U96" s="800">
        <f>Таблица2000!T96</f>
        <v>0</v>
      </c>
      <c r="V96" s="800">
        <f>Таблица1000!R96+Таблица2000!U96</f>
        <v>0</v>
      </c>
      <c r="W96" s="800">
        <f>Таблица2000!V96</f>
        <v>0</v>
      </c>
    </row>
    <row r="97" spans="1:23" s="41" customFormat="1" x14ac:dyDescent="0.15">
      <c r="A97" s="37" t="s">
        <v>686</v>
      </c>
      <c r="B97" s="506" t="s">
        <v>439</v>
      </c>
      <c r="C97" s="17" t="s">
        <v>437</v>
      </c>
      <c r="D97" s="2" t="s">
        <v>31</v>
      </c>
      <c r="E97" s="800">
        <f>Таблица1000!G97+Таблица2000!G97</f>
        <v>0</v>
      </c>
      <c r="F97" s="800">
        <f>Таблица2000!H97</f>
        <v>0</v>
      </c>
      <c r="G97" s="800">
        <f>Таблица1000!H97+Таблица2000!I97</f>
        <v>0</v>
      </c>
      <c r="H97" s="799">
        <f>Таблица1000!I97</f>
        <v>0</v>
      </c>
      <c r="I97" s="799">
        <f>Таблица1000!J97</f>
        <v>0</v>
      </c>
      <c r="J97" s="799">
        <f>Таблица1000!K97</f>
        <v>0</v>
      </c>
      <c r="K97" s="800">
        <f>Таблица2000!J97</f>
        <v>0</v>
      </c>
      <c r="L97" s="800">
        <f>Таблица1000!L97+Таблица2000!K97</f>
        <v>0</v>
      </c>
      <c r="M97" s="800">
        <f>Таблица2000!L97</f>
        <v>0</v>
      </c>
      <c r="N97" s="800">
        <f>Таблица1000!M97+Таблица2000!M97</f>
        <v>0</v>
      </c>
      <c r="O97" s="800">
        <f>Таблица1000!N97+Таблица2000!N97</f>
        <v>0</v>
      </c>
      <c r="P97" s="800">
        <f>Таблица1000!O97+Таблица2000!O97</f>
        <v>0</v>
      </c>
      <c r="Q97" s="800">
        <f>Таблица1000!P97+Таблица2000!P97</f>
        <v>0</v>
      </c>
      <c r="R97" s="800">
        <f>Таблица2000!Q97</f>
        <v>0</v>
      </c>
      <c r="S97" s="800">
        <f>Таблица2000!R97</f>
        <v>0</v>
      </c>
      <c r="T97" s="800">
        <f>Таблица1000!Q97+Таблица2000!S97</f>
        <v>0</v>
      </c>
      <c r="U97" s="800">
        <f>Таблица2000!T97</f>
        <v>0</v>
      </c>
      <c r="V97" s="800">
        <f>Таблица1000!R97+Таблица2000!U97</f>
        <v>0</v>
      </c>
      <c r="W97" s="800">
        <f>Таблица2000!V97</f>
        <v>0</v>
      </c>
    </row>
    <row r="98" spans="1:23" s="41" customFormat="1" x14ac:dyDescent="0.15">
      <c r="A98" s="37" t="s">
        <v>687</v>
      </c>
      <c r="B98" s="506" t="s">
        <v>523</v>
      </c>
      <c r="C98" s="17" t="s">
        <v>524</v>
      </c>
      <c r="D98" s="2" t="s">
        <v>525</v>
      </c>
      <c r="E98" s="800">
        <f>Таблица1000!G98+Таблица2000!G98</f>
        <v>0</v>
      </c>
      <c r="F98" s="800">
        <f>Таблица2000!H98</f>
        <v>0</v>
      </c>
      <c r="G98" s="800">
        <f>Таблица1000!H98+Таблица2000!I98</f>
        <v>0</v>
      </c>
      <c r="H98" s="799">
        <f>Таблица1000!I98</f>
        <v>0</v>
      </c>
      <c r="I98" s="799">
        <f>Таблица1000!J98</f>
        <v>0</v>
      </c>
      <c r="J98" s="799">
        <f>Таблица1000!K98</f>
        <v>0</v>
      </c>
      <c r="K98" s="800">
        <f>Таблица2000!J98</f>
        <v>0</v>
      </c>
      <c r="L98" s="800">
        <f>Таблица1000!L98+Таблица2000!K98</f>
        <v>0</v>
      </c>
      <c r="M98" s="800">
        <f>Таблица2000!L98</f>
        <v>0</v>
      </c>
      <c r="N98" s="800">
        <f>Таблица1000!M98+Таблица2000!M98</f>
        <v>0</v>
      </c>
      <c r="O98" s="800">
        <f>Таблица1000!N98+Таблица2000!N98</f>
        <v>0</v>
      </c>
      <c r="P98" s="800">
        <f>Таблица1000!O98+Таблица2000!O98</f>
        <v>0</v>
      </c>
      <c r="Q98" s="800">
        <f>Таблица1000!P98+Таблица2000!P98</f>
        <v>0</v>
      </c>
      <c r="R98" s="800">
        <f>Таблица2000!Q98</f>
        <v>0</v>
      </c>
      <c r="S98" s="800">
        <f>Таблица2000!R98</f>
        <v>0</v>
      </c>
      <c r="T98" s="800">
        <f>Таблица1000!Q98+Таблица2000!S98</f>
        <v>0</v>
      </c>
      <c r="U98" s="800">
        <f>Таблица2000!T98</f>
        <v>0</v>
      </c>
      <c r="V98" s="800">
        <f>Таблица1000!R98+Таблица2000!U98</f>
        <v>0</v>
      </c>
      <c r="W98" s="800">
        <f>Таблица2000!V98</f>
        <v>0</v>
      </c>
    </row>
    <row r="99" spans="1:23" s="41" customFormat="1" x14ac:dyDescent="0.15">
      <c r="A99" s="37" t="s">
        <v>620</v>
      </c>
      <c r="B99" s="506" t="s">
        <v>526</v>
      </c>
      <c r="C99" s="17" t="s">
        <v>527</v>
      </c>
      <c r="D99" s="2" t="s">
        <v>528</v>
      </c>
      <c r="E99" s="800">
        <f>Таблица1000!G99+Таблица2000!G99</f>
        <v>0</v>
      </c>
      <c r="F99" s="800">
        <f>Таблица2000!H99</f>
        <v>0</v>
      </c>
      <c r="G99" s="800">
        <f>Таблица1000!H99+Таблица2000!I99</f>
        <v>0</v>
      </c>
      <c r="H99" s="799">
        <f>Таблица1000!I99</f>
        <v>0</v>
      </c>
      <c r="I99" s="799">
        <f>Таблица1000!J99</f>
        <v>0</v>
      </c>
      <c r="J99" s="799">
        <f>Таблица1000!K99</f>
        <v>0</v>
      </c>
      <c r="K99" s="800">
        <f>Таблица2000!J99</f>
        <v>0</v>
      </c>
      <c r="L99" s="800">
        <f>Таблица1000!L99+Таблица2000!K99</f>
        <v>0</v>
      </c>
      <c r="M99" s="800">
        <f>Таблица2000!L99</f>
        <v>0</v>
      </c>
      <c r="N99" s="800">
        <f>Таблица1000!M99+Таблица2000!M99</f>
        <v>0</v>
      </c>
      <c r="O99" s="800">
        <f>Таблица1000!N99+Таблица2000!N99</f>
        <v>0</v>
      </c>
      <c r="P99" s="800">
        <f>Таблица1000!O99+Таблица2000!O99</f>
        <v>0</v>
      </c>
      <c r="Q99" s="800">
        <f>Таблица1000!P99+Таблица2000!P99</f>
        <v>0</v>
      </c>
      <c r="R99" s="800">
        <f>Таблица2000!Q99</f>
        <v>0</v>
      </c>
      <c r="S99" s="800">
        <f>Таблица2000!R99</f>
        <v>0</v>
      </c>
      <c r="T99" s="800">
        <f>Таблица1000!Q99+Таблица2000!S99</f>
        <v>0</v>
      </c>
      <c r="U99" s="800">
        <f>Таблица2000!T99</f>
        <v>0</v>
      </c>
      <c r="V99" s="800">
        <f>Таблица1000!R99+Таблица2000!U99</f>
        <v>0</v>
      </c>
      <c r="W99" s="800">
        <f>Таблица2000!V99</f>
        <v>0</v>
      </c>
    </row>
    <row r="100" spans="1:23" s="41" customFormat="1" x14ac:dyDescent="0.15">
      <c r="A100" s="229" t="s">
        <v>1455</v>
      </c>
      <c r="B100" s="506" t="s">
        <v>1456</v>
      </c>
      <c r="C100" s="17" t="s">
        <v>1457</v>
      </c>
      <c r="D100" s="223"/>
      <c r="E100" s="800">
        <f>Таблица1000!G100+Таблица2000!G100</f>
        <v>0</v>
      </c>
      <c r="F100" s="800">
        <f>Таблица2000!H100</f>
        <v>0</v>
      </c>
      <c r="G100" s="800">
        <f>Таблица1000!H100+Таблица2000!I100</f>
        <v>0</v>
      </c>
      <c r="H100" s="799">
        <f>Таблица1000!I100</f>
        <v>0</v>
      </c>
      <c r="I100" s="799">
        <f>Таблица1000!J100</f>
        <v>0</v>
      </c>
      <c r="J100" s="799">
        <f>Таблица1000!K100</f>
        <v>0</v>
      </c>
      <c r="K100" s="800">
        <f>Таблица2000!J100</f>
        <v>0</v>
      </c>
      <c r="L100" s="800">
        <f>Таблица1000!L100+Таблица2000!K100</f>
        <v>0</v>
      </c>
      <c r="M100" s="800">
        <f>Таблица2000!L100</f>
        <v>0</v>
      </c>
      <c r="N100" s="800">
        <f>Таблица1000!M100+Таблица2000!M100</f>
        <v>0</v>
      </c>
      <c r="O100" s="800">
        <f>Таблица1000!N100+Таблица2000!N100</f>
        <v>0</v>
      </c>
      <c r="P100" s="800">
        <f>Таблица1000!O100+Таблица2000!O100</f>
        <v>0</v>
      </c>
      <c r="Q100" s="800">
        <f>Таблица1000!P100+Таблица2000!P100</f>
        <v>0</v>
      </c>
      <c r="R100" s="800">
        <f>Таблица2000!Q100</f>
        <v>0</v>
      </c>
      <c r="S100" s="800">
        <f>Таблица2000!R100</f>
        <v>0</v>
      </c>
      <c r="T100" s="800">
        <f>Таблица1000!Q100+Таблица2000!S100</f>
        <v>0</v>
      </c>
      <c r="U100" s="800">
        <f>Таблица2000!T100</f>
        <v>0</v>
      </c>
      <c r="V100" s="800">
        <f>Таблица1000!R100+Таблица2000!U100</f>
        <v>0</v>
      </c>
      <c r="W100" s="800">
        <f>Таблица2000!V100</f>
        <v>0</v>
      </c>
    </row>
    <row r="101" spans="1:23" s="64" customFormat="1" x14ac:dyDescent="0.15">
      <c r="A101" s="36" t="s">
        <v>688</v>
      </c>
      <c r="B101" s="99" t="s">
        <v>218</v>
      </c>
      <c r="C101" s="46" t="s">
        <v>138</v>
      </c>
      <c r="D101" s="35" t="s">
        <v>32</v>
      </c>
      <c r="E101" s="800">
        <f>Таблица1000!G101+Таблица2000!G101</f>
        <v>0</v>
      </c>
      <c r="F101" s="800">
        <f>Таблица2000!H101</f>
        <v>0</v>
      </c>
      <c r="G101" s="800">
        <f>Таблица1000!H101+Таблица2000!I101</f>
        <v>0</v>
      </c>
      <c r="H101" s="800">
        <f>Таблица1000!I101</f>
        <v>0</v>
      </c>
      <c r="I101" s="800">
        <f>Таблица1000!J101</f>
        <v>0</v>
      </c>
      <c r="J101" s="800">
        <f>Таблица1000!K101</f>
        <v>0</v>
      </c>
      <c r="K101" s="800">
        <f>Таблица2000!J101</f>
        <v>0</v>
      </c>
      <c r="L101" s="800">
        <f>Таблица1000!L101+Таблица2000!K101</f>
        <v>0</v>
      </c>
      <c r="M101" s="800">
        <f>Таблица2000!L101</f>
        <v>0</v>
      </c>
      <c r="N101" s="800">
        <f>Таблица1000!M101+Таблица2000!M101</f>
        <v>0</v>
      </c>
      <c r="O101" s="800">
        <f>Таблица1000!N101+Таблица2000!N101</f>
        <v>0</v>
      </c>
      <c r="P101" s="800">
        <f>Таблица1000!O101+Таблица2000!O101</f>
        <v>0</v>
      </c>
      <c r="Q101" s="800">
        <f>Таблица1000!P101+Таблица2000!P101</f>
        <v>0</v>
      </c>
      <c r="R101" s="800">
        <f>Таблица2000!Q101</f>
        <v>0</v>
      </c>
      <c r="S101" s="800">
        <f>Таблица2000!R101</f>
        <v>0</v>
      </c>
      <c r="T101" s="800">
        <f>Таблица1000!Q101+Таблица2000!S101</f>
        <v>0</v>
      </c>
      <c r="U101" s="800">
        <f>Таблица2000!T101</f>
        <v>0</v>
      </c>
      <c r="V101" s="800">
        <f>Таблица1000!R101+Таблица2000!U101</f>
        <v>0</v>
      </c>
      <c r="W101" s="800">
        <f>Таблица2000!V101</f>
        <v>0</v>
      </c>
    </row>
    <row r="102" spans="1:23" s="41" customFormat="1" x14ac:dyDescent="0.15">
      <c r="A102" s="37" t="s">
        <v>793</v>
      </c>
      <c r="B102" s="506" t="s">
        <v>219</v>
      </c>
      <c r="C102" s="6" t="s">
        <v>91</v>
      </c>
      <c r="D102" s="2" t="s">
        <v>794</v>
      </c>
      <c r="E102" s="800">
        <f>Таблица1000!G102+Таблица2000!G102</f>
        <v>0</v>
      </c>
      <c r="F102" s="800">
        <f>Таблица2000!H102</f>
        <v>0</v>
      </c>
      <c r="G102" s="799">
        <f>Таблица1000!H102+Таблица2000!I102</f>
        <v>0</v>
      </c>
      <c r="H102" s="799">
        <f>Таблица1000!I102</f>
        <v>0</v>
      </c>
      <c r="I102" s="799">
        <f>Таблица1000!J102</f>
        <v>0</v>
      </c>
      <c r="J102" s="799">
        <f>Таблица1000!K102</f>
        <v>0</v>
      </c>
      <c r="K102" s="800">
        <f>Таблица2000!J102</f>
        <v>0</v>
      </c>
      <c r="L102" s="800">
        <f>Таблица1000!L102+Таблица2000!K102</f>
        <v>0</v>
      </c>
      <c r="M102" s="800">
        <f>Таблица2000!L102</f>
        <v>0</v>
      </c>
      <c r="N102" s="799">
        <f>Таблица1000!M102+Таблица2000!M102</f>
        <v>0</v>
      </c>
      <c r="O102" s="800">
        <f>Таблица1000!N102+Таблица2000!N102</f>
        <v>0</v>
      </c>
      <c r="P102" s="800">
        <f>Таблица1000!O102+Таблица2000!O102</f>
        <v>0</v>
      </c>
      <c r="Q102" s="800">
        <f>Таблица1000!P102+Таблица2000!P102</f>
        <v>0</v>
      </c>
      <c r="R102" s="800">
        <f>Таблица2000!Q102</f>
        <v>0</v>
      </c>
      <c r="S102" s="800">
        <f>Таблица2000!R102</f>
        <v>0</v>
      </c>
      <c r="T102" s="800">
        <f>Таблица1000!Q102+Таблица2000!S102</f>
        <v>0</v>
      </c>
      <c r="U102" s="800">
        <f>Таблица2000!T102</f>
        <v>0</v>
      </c>
      <c r="V102" s="800">
        <f>Таблица1000!R102+Таблица2000!U102</f>
        <v>0</v>
      </c>
      <c r="W102" s="800">
        <f>Таблица2000!V102</f>
        <v>0</v>
      </c>
    </row>
    <row r="103" spans="1:23" s="41" customFormat="1" x14ac:dyDescent="0.15">
      <c r="A103" s="3" t="s">
        <v>795</v>
      </c>
      <c r="B103" s="506" t="s">
        <v>261</v>
      </c>
      <c r="C103" s="6" t="s">
        <v>110</v>
      </c>
      <c r="D103" s="2" t="s">
        <v>796</v>
      </c>
      <c r="E103" s="800">
        <f>Таблица1000!G103+Таблица2000!G103</f>
        <v>0</v>
      </c>
      <c r="F103" s="800">
        <f>Таблица2000!H103</f>
        <v>0</v>
      </c>
      <c r="G103" s="800">
        <f>Таблица1000!H103+Таблица2000!I103</f>
        <v>0</v>
      </c>
      <c r="H103" s="799">
        <f>Таблица1000!I103</f>
        <v>0</v>
      </c>
      <c r="I103" s="799">
        <f>Таблица1000!J103</f>
        <v>0</v>
      </c>
      <c r="J103" s="799">
        <f>Таблица1000!K103</f>
        <v>0</v>
      </c>
      <c r="K103" s="800">
        <f>Таблица2000!J103</f>
        <v>0</v>
      </c>
      <c r="L103" s="800">
        <f>Таблица1000!L103+Таблица2000!K103</f>
        <v>0</v>
      </c>
      <c r="M103" s="800">
        <f>Таблица2000!L103</f>
        <v>0</v>
      </c>
      <c r="N103" s="800">
        <f>Таблица1000!M103+Таблица2000!M103</f>
        <v>0</v>
      </c>
      <c r="O103" s="800">
        <f>Таблица1000!N103+Таблица2000!N103</f>
        <v>0</v>
      </c>
      <c r="P103" s="800">
        <f>Таблица1000!O103+Таблица2000!O103</f>
        <v>0</v>
      </c>
      <c r="Q103" s="800">
        <f>Таблица1000!P103+Таблица2000!P103</f>
        <v>0</v>
      </c>
      <c r="R103" s="800">
        <f>Таблица2000!Q103</f>
        <v>0</v>
      </c>
      <c r="S103" s="800">
        <f>Таблица2000!R103</f>
        <v>0</v>
      </c>
      <c r="T103" s="800">
        <f>Таблица1000!Q103+Таблица2000!S103</f>
        <v>0</v>
      </c>
      <c r="U103" s="800">
        <f>Таблица2000!T103</f>
        <v>0</v>
      </c>
      <c r="V103" s="800">
        <f>Таблица1000!R103+Таблица2000!U103</f>
        <v>0</v>
      </c>
      <c r="W103" s="800">
        <f>Таблица2000!V103</f>
        <v>0</v>
      </c>
    </row>
    <row r="104" spans="1:23" s="41" customFormat="1" x14ac:dyDescent="0.15">
      <c r="A104" s="37" t="s">
        <v>797</v>
      </c>
      <c r="B104" s="506" t="s">
        <v>798</v>
      </c>
      <c r="C104" s="6" t="s">
        <v>799</v>
      </c>
      <c r="D104" s="2" t="s">
        <v>800</v>
      </c>
      <c r="E104" s="800">
        <f>Таблица1000!G104+Таблица2000!G104</f>
        <v>0</v>
      </c>
      <c r="F104" s="800">
        <f>Таблица2000!H104</f>
        <v>0</v>
      </c>
      <c r="G104" s="800">
        <f>Таблица1000!H104+Таблица2000!I104</f>
        <v>0</v>
      </c>
      <c r="H104" s="799">
        <f>Таблица1000!I104</f>
        <v>0</v>
      </c>
      <c r="I104" s="799">
        <f>Таблица1000!J104</f>
        <v>0</v>
      </c>
      <c r="J104" s="799">
        <f>Таблица1000!K104</f>
        <v>0</v>
      </c>
      <c r="K104" s="800">
        <f>Таблица2000!J104</f>
        <v>0</v>
      </c>
      <c r="L104" s="800">
        <f>Таблица1000!L104+Таблица2000!K104</f>
        <v>0</v>
      </c>
      <c r="M104" s="800">
        <f>Таблица2000!L104</f>
        <v>0</v>
      </c>
      <c r="N104" s="800">
        <f>Таблица1000!M104+Таблица2000!M104</f>
        <v>0</v>
      </c>
      <c r="O104" s="800">
        <f>Таблица1000!N104+Таблица2000!N104</f>
        <v>0</v>
      </c>
      <c r="P104" s="800">
        <f>Таблица1000!O104+Таблица2000!O104</f>
        <v>0</v>
      </c>
      <c r="Q104" s="800">
        <f>Таблица1000!P104+Таблица2000!P104</f>
        <v>0</v>
      </c>
      <c r="R104" s="800">
        <f>Таблица2000!Q104</f>
        <v>0</v>
      </c>
      <c r="S104" s="800">
        <f>Таблица2000!R104</f>
        <v>0</v>
      </c>
      <c r="T104" s="800">
        <f>Таблица1000!Q104+Таблица2000!S104</f>
        <v>0</v>
      </c>
      <c r="U104" s="800">
        <f>Таблица2000!T104</f>
        <v>0</v>
      </c>
      <c r="V104" s="800">
        <f>Таблица1000!R104+Таблица2000!U104</f>
        <v>0</v>
      </c>
      <c r="W104" s="800">
        <f>Таблица2000!V104</f>
        <v>0</v>
      </c>
    </row>
    <row r="105" spans="1:23" s="41" customFormat="1" x14ac:dyDescent="0.15">
      <c r="A105" s="37" t="s">
        <v>801</v>
      </c>
      <c r="B105" s="506" t="s">
        <v>262</v>
      </c>
      <c r="C105" s="6" t="s">
        <v>111</v>
      </c>
      <c r="D105" s="2" t="s">
        <v>109</v>
      </c>
      <c r="E105" s="800">
        <f>Таблица1000!G105+Таблица2000!G105</f>
        <v>0</v>
      </c>
      <c r="F105" s="800">
        <f>Таблица2000!H105</f>
        <v>0</v>
      </c>
      <c r="G105" s="800">
        <f>Таблица1000!H105+Таблица2000!I105</f>
        <v>0</v>
      </c>
      <c r="H105" s="799">
        <f>Таблица1000!I105</f>
        <v>0</v>
      </c>
      <c r="I105" s="799">
        <f>Таблица1000!J105</f>
        <v>0</v>
      </c>
      <c r="J105" s="799">
        <f>Таблица1000!K105</f>
        <v>0</v>
      </c>
      <c r="K105" s="800">
        <f>Таблица2000!J105</f>
        <v>0</v>
      </c>
      <c r="L105" s="800">
        <f>Таблица1000!L105+Таблица2000!K105</f>
        <v>0</v>
      </c>
      <c r="M105" s="800">
        <f>Таблица2000!L105</f>
        <v>0</v>
      </c>
      <c r="N105" s="800">
        <f>Таблица1000!M105+Таблица2000!M105</f>
        <v>0</v>
      </c>
      <c r="O105" s="800">
        <f>Таблица1000!N105+Таблица2000!N105</f>
        <v>0</v>
      </c>
      <c r="P105" s="800">
        <f>Таблица1000!O105+Таблица2000!O105</f>
        <v>0</v>
      </c>
      <c r="Q105" s="800">
        <f>Таблица1000!P105+Таблица2000!P105</f>
        <v>0</v>
      </c>
      <c r="R105" s="800">
        <f>Таблица2000!Q105</f>
        <v>0</v>
      </c>
      <c r="S105" s="800">
        <f>Таблица2000!R105</f>
        <v>0</v>
      </c>
      <c r="T105" s="800">
        <f>Таблица1000!Q105+Таблица2000!S105</f>
        <v>0</v>
      </c>
      <c r="U105" s="800">
        <f>Таблица2000!T105</f>
        <v>0</v>
      </c>
      <c r="V105" s="800">
        <f>Таблица1000!R105+Таблица2000!U105</f>
        <v>0</v>
      </c>
      <c r="W105" s="800">
        <f>Таблица2000!V105</f>
        <v>0</v>
      </c>
    </row>
    <row r="106" spans="1:23" s="41" customFormat="1" x14ac:dyDescent="0.15">
      <c r="A106" s="37" t="s">
        <v>802</v>
      </c>
      <c r="B106" s="506" t="s">
        <v>345</v>
      </c>
      <c r="C106" s="33" t="s">
        <v>344</v>
      </c>
      <c r="D106" s="2" t="s">
        <v>803</v>
      </c>
      <c r="E106" s="800">
        <f>Таблица1000!G106+Таблица2000!G106</f>
        <v>0</v>
      </c>
      <c r="F106" s="800">
        <f>Таблица2000!H106</f>
        <v>0</v>
      </c>
      <c r="G106" s="800">
        <f>Таблица1000!H106+Таблица2000!I106</f>
        <v>0</v>
      </c>
      <c r="H106" s="799">
        <f>Таблица1000!I106</f>
        <v>0</v>
      </c>
      <c r="I106" s="799">
        <f>Таблица1000!J106</f>
        <v>0</v>
      </c>
      <c r="J106" s="799">
        <f>Таблица1000!K106</f>
        <v>0</v>
      </c>
      <c r="K106" s="800">
        <f>Таблица2000!J106</f>
        <v>0</v>
      </c>
      <c r="L106" s="800">
        <f>Таблица1000!L106+Таблица2000!K106</f>
        <v>0</v>
      </c>
      <c r="M106" s="800">
        <f>Таблица2000!L106</f>
        <v>0</v>
      </c>
      <c r="N106" s="800">
        <f>Таблица1000!M106+Таблица2000!M106</f>
        <v>0</v>
      </c>
      <c r="O106" s="800">
        <f>Таблица1000!N106+Таблица2000!N106</f>
        <v>0</v>
      </c>
      <c r="P106" s="800">
        <f>Таблица1000!O106+Таблица2000!O106</f>
        <v>0</v>
      </c>
      <c r="Q106" s="800">
        <f>Таблица1000!P106+Таблица2000!P106</f>
        <v>0</v>
      </c>
      <c r="R106" s="800">
        <f>Таблица2000!Q106</f>
        <v>0</v>
      </c>
      <c r="S106" s="800">
        <f>Таблица2000!R106</f>
        <v>0</v>
      </c>
      <c r="T106" s="800">
        <f>Таблица1000!Q106+Таблица2000!S106</f>
        <v>0</v>
      </c>
      <c r="U106" s="800">
        <f>Таблица2000!T106</f>
        <v>0</v>
      </c>
      <c r="V106" s="800">
        <f>Таблица1000!R106+Таблица2000!U106</f>
        <v>0</v>
      </c>
      <c r="W106" s="800">
        <f>Таблица2000!V106</f>
        <v>0</v>
      </c>
    </row>
    <row r="107" spans="1:23" s="41" customFormat="1" x14ac:dyDescent="0.15">
      <c r="A107" s="37" t="s">
        <v>868</v>
      </c>
      <c r="B107" s="506" t="s">
        <v>442</v>
      </c>
      <c r="C107" s="33" t="s">
        <v>441</v>
      </c>
      <c r="D107" s="2" t="s">
        <v>869</v>
      </c>
      <c r="E107" s="800">
        <f>Таблица1000!G107+Таблица2000!G107</f>
        <v>0</v>
      </c>
      <c r="F107" s="800">
        <f>Таблица2000!H107</f>
        <v>0</v>
      </c>
      <c r="G107" s="800">
        <f>Таблица1000!H107+Таблица2000!I107</f>
        <v>0</v>
      </c>
      <c r="H107" s="799">
        <f>Таблица1000!I107</f>
        <v>0</v>
      </c>
      <c r="I107" s="799">
        <f>Таблица1000!J107</f>
        <v>0</v>
      </c>
      <c r="J107" s="799">
        <f>Таблица1000!K107</f>
        <v>0</v>
      </c>
      <c r="K107" s="800">
        <f>Таблица2000!J107</f>
        <v>0</v>
      </c>
      <c r="L107" s="800">
        <f>Таблица1000!L107+Таблица2000!K107</f>
        <v>0</v>
      </c>
      <c r="M107" s="800">
        <f>Таблица2000!L107</f>
        <v>0</v>
      </c>
      <c r="N107" s="800">
        <f>Таблица1000!M107+Таблица2000!M107</f>
        <v>0</v>
      </c>
      <c r="O107" s="800">
        <f>Таблица1000!N107+Таблица2000!N107</f>
        <v>0</v>
      </c>
      <c r="P107" s="800">
        <f>Таблица1000!O107+Таблица2000!O107</f>
        <v>0</v>
      </c>
      <c r="Q107" s="800">
        <f>Таблица1000!P107+Таблица2000!P107</f>
        <v>0</v>
      </c>
      <c r="R107" s="800">
        <f>Таблица2000!Q107</f>
        <v>0</v>
      </c>
      <c r="S107" s="800">
        <f>Таблица2000!R107</f>
        <v>0</v>
      </c>
      <c r="T107" s="800">
        <f>Таблица1000!Q107+Таблица2000!S107</f>
        <v>0</v>
      </c>
      <c r="U107" s="800">
        <f>Таблица2000!T107</f>
        <v>0</v>
      </c>
      <c r="V107" s="800">
        <f>Таблица1000!R107+Таблица2000!U107</f>
        <v>0</v>
      </c>
      <c r="W107" s="800">
        <f>Таблица2000!V107</f>
        <v>0</v>
      </c>
    </row>
    <row r="108" spans="1:23" s="41" customFormat="1" x14ac:dyDescent="0.15">
      <c r="A108" s="37" t="s">
        <v>804</v>
      </c>
      <c r="B108" s="506" t="s">
        <v>806</v>
      </c>
      <c r="C108" s="33" t="s">
        <v>807</v>
      </c>
      <c r="D108" s="2" t="s">
        <v>805</v>
      </c>
      <c r="E108" s="800">
        <f>Таблица1000!G108+Таблица2000!G108</f>
        <v>0</v>
      </c>
      <c r="F108" s="800">
        <f>Таблица2000!H108</f>
        <v>0</v>
      </c>
      <c r="G108" s="800">
        <f>Таблица1000!H108+Таблица2000!I108</f>
        <v>0</v>
      </c>
      <c r="H108" s="799">
        <f>Таблица1000!I108</f>
        <v>0</v>
      </c>
      <c r="I108" s="799">
        <f>Таблица1000!J108</f>
        <v>0</v>
      </c>
      <c r="J108" s="799">
        <f>Таблица1000!K108</f>
        <v>0</v>
      </c>
      <c r="K108" s="800">
        <f>Таблица2000!J108</f>
        <v>0</v>
      </c>
      <c r="L108" s="800">
        <f>Таблица1000!L108+Таблица2000!K108</f>
        <v>0</v>
      </c>
      <c r="M108" s="800">
        <f>Таблица2000!L108</f>
        <v>0</v>
      </c>
      <c r="N108" s="800">
        <f>Таблица1000!M108+Таблица2000!M108</f>
        <v>0</v>
      </c>
      <c r="O108" s="800">
        <f>Таблица1000!N108+Таблица2000!N108</f>
        <v>0</v>
      </c>
      <c r="P108" s="800">
        <f>Таблица1000!O108+Таблица2000!O108</f>
        <v>0</v>
      </c>
      <c r="Q108" s="800">
        <f>Таблица1000!P108+Таблица2000!P108</f>
        <v>0</v>
      </c>
      <c r="R108" s="800">
        <f>Таблица2000!Q108</f>
        <v>0</v>
      </c>
      <c r="S108" s="800">
        <f>Таблица2000!R108</f>
        <v>0</v>
      </c>
      <c r="T108" s="800">
        <f>Таблица1000!Q108+Таблица2000!S108</f>
        <v>0</v>
      </c>
      <c r="U108" s="800">
        <f>Таблица2000!T108</f>
        <v>0</v>
      </c>
      <c r="V108" s="800">
        <f>Таблица1000!R108+Таблица2000!U108</f>
        <v>0</v>
      </c>
      <c r="W108" s="800">
        <f>Таблица2000!V108</f>
        <v>0</v>
      </c>
    </row>
    <row r="109" spans="1:23" s="41" customFormat="1" x14ac:dyDescent="0.15">
      <c r="A109" s="37" t="s">
        <v>870</v>
      </c>
      <c r="B109" s="506" t="s">
        <v>808</v>
      </c>
      <c r="C109" s="33" t="s">
        <v>809</v>
      </c>
      <c r="D109" s="2" t="s">
        <v>871</v>
      </c>
      <c r="E109" s="800">
        <f>Таблица1000!G109+Таблица2000!G109</f>
        <v>0</v>
      </c>
      <c r="F109" s="800">
        <f>Таблица2000!H109</f>
        <v>0</v>
      </c>
      <c r="G109" s="800">
        <f>Таблица1000!H109+Таблица2000!I109</f>
        <v>0</v>
      </c>
      <c r="H109" s="799">
        <f>Таблица1000!I109</f>
        <v>0</v>
      </c>
      <c r="I109" s="799">
        <f>Таблица1000!J109</f>
        <v>0</v>
      </c>
      <c r="J109" s="799">
        <f>Таблица1000!K109</f>
        <v>0</v>
      </c>
      <c r="K109" s="800">
        <f>Таблица2000!J109</f>
        <v>0</v>
      </c>
      <c r="L109" s="800">
        <f>Таблица1000!L109+Таблица2000!K109</f>
        <v>0</v>
      </c>
      <c r="M109" s="800">
        <f>Таблица2000!L109</f>
        <v>0</v>
      </c>
      <c r="N109" s="800">
        <f>Таблица1000!M109+Таблица2000!M109</f>
        <v>0</v>
      </c>
      <c r="O109" s="800">
        <f>Таблица1000!N109+Таблица2000!N109</f>
        <v>0</v>
      </c>
      <c r="P109" s="800">
        <f>Таблица1000!O109+Таблица2000!O109</f>
        <v>0</v>
      </c>
      <c r="Q109" s="800">
        <f>Таблица1000!P109+Таблица2000!P109</f>
        <v>0</v>
      </c>
      <c r="R109" s="800">
        <f>Таблица2000!Q109</f>
        <v>0</v>
      </c>
      <c r="S109" s="800">
        <f>Таблица2000!R109</f>
        <v>0</v>
      </c>
      <c r="T109" s="800">
        <f>Таблица1000!Q109+Таблица2000!S109</f>
        <v>0</v>
      </c>
      <c r="U109" s="800">
        <f>Таблица2000!T109</f>
        <v>0</v>
      </c>
      <c r="V109" s="800">
        <f>Таблица1000!R109+Таблица2000!U109</f>
        <v>0</v>
      </c>
      <c r="W109" s="800">
        <f>Таблица2000!V109</f>
        <v>0</v>
      </c>
    </row>
    <row r="110" spans="1:23" s="41" customFormat="1" x14ac:dyDescent="0.15">
      <c r="A110" s="37" t="s">
        <v>607</v>
      </c>
      <c r="B110" s="506" t="s">
        <v>810</v>
      </c>
      <c r="C110" s="33" t="s">
        <v>811</v>
      </c>
      <c r="D110" s="2" t="s">
        <v>769</v>
      </c>
      <c r="E110" s="800">
        <f>Таблица1000!G110+Таблица2000!G110</f>
        <v>0</v>
      </c>
      <c r="F110" s="800">
        <f>Таблица2000!H110</f>
        <v>0</v>
      </c>
      <c r="G110" s="800">
        <f>Таблица1000!H110+Таблица2000!I110</f>
        <v>0</v>
      </c>
      <c r="H110" s="799">
        <f>Таблица1000!I110</f>
        <v>0</v>
      </c>
      <c r="I110" s="799">
        <f>Таблица1000!J110</f>
        <v>0</v>
      </c>
      <c r="J110" s="799">
        <f>Таблица1000!K110</f>
        <v>0</v>
      </c>
      <c r="K110" s="800">
        <f>Таблица2000!J110</f>
        <v>0</v>
      </c>
      <c r="L110" s="800">
        <f>Таблица1000!L110+Таблица2000!K110</f>
        <v>0</v>
      </c>
      <c r="M110" s="800">
        <f>Таблица2000!L110</f>
        <v>0</v>
      </c>
      <c r="N110" s="800">
        <f>Таблица1000!M110+Таблица2000!M110</f>
        <v>0</v>
      </c>
      <c r="O110" s="800">
        <f>Таблица1000!N110+Таблица2000!N110</f>
        <v>0</v>
      </c>
      <c r="P110" s="800">
        <f>Таблица1000!O110+Таблица2000!O110</f>
        <v>0</v>
      </c>
      <c r="Q110" s="800">
        <f>Таблица1000!P110+Таблица2000!P110</f>
        <v>0</v>
      </c>
      <c r="R110" s="800">
        <f>Таблица2000!Q110</f>
        <v>0</v>
      </c>
      <c r="S110" s="800">
        <f>Таблица2000!R110</f>
        <v>0</v>
      </c>
      <c r="T110" s="800">
        <f>Таблица1000!Q110+Таблица2000!S110</f>
        <v>0</v>
      </c>
      <c r="U110" s="800">
        <f>Таблица2000!T110</f>
        <v>0</v>
      </c>
      <c r="V110" s="800">
        <f>Таблица1000!R110+Таблица2000!U110</f>
        <v>0</v>
      </c>
      <c r="W110" s="800">
        <f>Таблица2000!V110</f>
        <v>0</v>
      </c>
    </row>
    <row r="111" spans="1:23" s="41" customFormat="1" x14ac:dyDescent="0.15">
      <c r="A111" s="37" t="s">
        <v>872</v>
      </c>
      <c r="B111" s="506" t="s">
        <v>812</v>
      </c>
      <c r="C111" s="33" t="s">
        <v>813</v>
      </c>
      <c r="D111" s="2" t="s">
        <v>873</v>
      </c>
      <c r="E111" s="800">
        <f>Таблица1000!G111+Таблица2000!G111</f>
        <v>0</v>
      </c>
      <c r="F111" s="800">
        <f>Таблица2000!H111</f>
        <v>0</v>
      </c>
      <c r="G111" s="800">
        <f>Таблица1000!H111+Таблица2000!I111</f>
        <v>0</v>
      </c>
      <c r="H111" s="799">
        <f>Таблица1000!I111</f>
        <v>0</v>
      </c>
      <c r="I111" s="799">
        <f>Таблица1000!J111</f>
        <v>0</v>
      </c>
      <c r="J111" s="799">
        <f>Таблица1000!K111</f>
        <v>0</v>
      </c>
      <c r="K111" s="800">
        <f>Таблица2000!J111</f>
        <v>0</v>
      </c>
      <c r="L111" s="800">
        <f>Таблица1000!L111+Таблица2000!K111</f>
        <v>0</v>
      </c>
      <c r="M111" s="800">
        <f>Таблица2000!L111</f>
        <v>0</v>
      </c>
      <c r="N111" s="800">
        <f>Таблица1000!M111+Таблица2000!M111</f>
        <v>0</v>
      </c>
      <c r="O111" s="800">
        <f>Таблица1000!N111+Таблица2000!N111</f>
        <v>0</v>
      </c>
      <c r="P111" s="800">
        <f>Таблица1000!O111+Таблица2000!O111</f>
        <v>0</v>
      </c>
      <c r="Q111" s="800">
        <f>Таблица1000!P111+Таблица2000!P111</f>
        <v>0</v>
      </c>
      <c r="R111" s="800">
        <f>Таблица2000!Q111</f>
        <v>0</v>
      </c>
      <c r="S111" s="800">
        <f>Таблица2000!R111</f>
        <v>0</v>
      </c>
      <c r="T111" s="800">
        <f>Таблица1000!Q111+Таблица2000!S111</f>
        <v>0</v>
      </c>
      <c r="U111" s="800">
        <f>Таблица2000!T111</f>
        <v>0</v>
      </c>
      <c r="V111" s="800">
        <f>Таблица1000!R111+Таблица2000!U111</f>
        <v>0</v>
      </c>
      <c r="W111" s="800">
        <f>Таблица2000!V111</f>
        <v>0</v>
      </c>
    </row>
    <row r="112" spans="1:23" s="41" customFormat="1" x14ac:dyDescent="0.15">
      <c r="A112" s="37" t="s">
        <v>874</v>
      </c>
      <c r="B112" s="506" t="s">
        <v>875</v>
      </c>
      <c r="C112" s="33" t="s">
        <v>876</v>
      </c>
      <c r="D112" s="2" t="s">
        <v>877</v>
      </c>
      <c r="E112" s="800">
        <f>Таблица1000!G112+Таблица2000!G112</f>
        <v>0</v>
      </c>
      <c r="F112" s="800">
        <f>Таблица2000!H112</f>
        <v>0</v>
      </c>
      <c r="G112" s="800">
        <f>Таблица1000!H112+Таблица2000!I112</f>
        <v>0</v>
      </c>
      <c r="H112" s="799">
        <f>Таблица1000!I112</f>
        <v>0</v>
      </c>
      <c r="I112" s="799">
        <f>Таблица1000!J112</f>
        <v>0</v>
      </c>
      <c r="J112" s="799">
        <f>Таблица1000!K112</f>
        <v>0</v>
      </c>
      <c r="K112" s="800">
        <f>Таблица2000!J112</f>
        <v>0</v>
      </c>
      <c r="L112" s="800">
        <f>Таблица1000!L112+Таблица2000!K112</f>
        <v>0</v>
      </c>
      <c r="M112" s="800">
        <f>Таблица2000!L112</f>
        <v>0</v>
      </c>
      <c r="N112" s="800">
        <f>Таблица1000!M112+Таблица2000!M112</f>
        <v>0</v>
      </c>
      <c r="O112" s="800">
        <f>Таблица1000!N112+Таблица2000!N112</f>
        <v>0</v>
      </c>
      <c r="P112" s="800">
        <f>Таблица1000!O112+Таблица2000!O112</f>
        <v>0</v>
      </c>
      <c r="Q112" s="800">
        <f>Таблица1000!P112+Таблица2000!P112</f>
        <v>0</v>
      </c>
      <c r="R112" s="800">
        <f>Таблица2000!Q112</f>
        <v>0</v>
      </c>
      <c r="S112" s="800">
        <f>Таблица2000!R112</f>
        <v>0</v>
      </c>
      <c r="T112" s="800">
        <f>Таблица1000!Q112+Таблица2000!S112</f>
        <v>0</v>
      </c>
      <c r="U112" s="800">
        <f>Таблица2000!T112</f>
        <v>0</v>
      </c>
      <c r="V112" s="800">
        <f>Таблица1000!R112+Таблица2000!U112</f>
        <v>0</v>
      </c>
      <c r="W112" s="800">
        <f>Таблица2000!V112</f>
        <v>0</v>
      </c>
    </row>
    <row r="113" spans="1:23" s="41" customFormat="1" x14ac:dyDescent="0.15">
      <c r="A113" s="37" t="s">
        <v>1769</v>
      </c>
      <c r="B113" s="506" t="s">
        <v>880</v>
      </c>
      <c r="C113" s="33" t="s">
        <v>881</v>
      </c>
      <c r="D113" s="2" t="s">
        <v>882</v>
      </c>
      <c r="E113" s="800">
        <f>Таблица1000!G113+Таблица2000!G113</f>
        <v>0</v>
      </c>
      <c r="F113" s="800">
        <f>Таблица2000!H113</f>
        <v>0</v>
      </c>
      <c r="G113" s="800">
        <f>Таблица1000!H113+Таблица2000!I113</f>
        <v>0</v>
      </c>
      <c r="H113" s="799">
        <f>Таблица1000!I113</f>
        <v>0</v>
      </c>
      <c r="I113" s="799">
        <f>Таблица1000!J113</f>
        <v>0</v>
      </c>
      <c r="J113" s="799">
        <f>Таблица1000!K113</f>
        <v>0</v>
      </c>
      <c r="K113" s="800">
        <f>Таблица2000!J113</f>
        <v>0</v>
      </c>
      <c r="L113" s="800">
        <f>Таблица1000!L113+Таблица2000!K113</f>
        <v>0</v>
      </c>
      <c r="M113" s="800">
        <f>Таблица2000!L113</f>
        <v>0</v>
      </c>
      <c r="N113" s="800">
        <f>Таблица1000!M113+Таблица2000!M113</f>
        <v>0</v>
      </c>
      <c r="O113" s="800">
        <f>Таблица1000!N113+Таблица2000!N113</f>
        <v>0</v>
      </c>
      <c r="P113" s="800">
        <f>Таблица1000!O113+Таблица2000!O113</f>
        <v>0</v>
      </c>
      <c r="Q113" s="800">
        <f>Таблица1000!P113+Таблица2000!P113</f>
        <v>0</v>
      </c>
      <c r="R113" s="800">
        <f>Таблица2000!Q113</f>
        <v>0</v>
      </c>
      <c r="S113" s="800">
        <f>Таблица2000!R113</f>
        <v>0</v>
      </c>
      <c r="T113" s="800">
        <f>Таблица1000!Q113+Таблица2000!S113</f>
        <v>0</v>
      </c>
      <c r="U113" s="800">
        <f>Таблица2000!T113</f>
        <v>0</v>
      </c>
      <c r="V113" s="800">
        <f>Таблица1000!R113+Таблица2000!U113</f>
        <v>0</v>
      </c>
      <c r="W113" s="800">
        <f>Таблица2000!V113</f>
        <v>0</v>
      </c>
    </row>
    <row r="114" spans="1:23" s="41" customFormat="1" ht="21" x14ac:dyDescent="0.15">
      <c r="A114" s="37" t="s">
        <v>689</v>
      </c>
      <c r="B114" s="506" t="s">
        <v>878</v>
      </c>
      <c r="C114" s="33" t="s">
        <v>879</v>
      </c>
      <c r="D114" s="2" t="s">
        <v>652</v>
      </c>
      <c r="E114" s="800">
        <f>Таблица1000!G114+Таблица2000!G114</f>
        <v>0</v>
      </c>
      <c r="F114" s="800">
        <f>Таблица2000!H114</f>
        <v>0</v>
      </c>
      <c r="G114" s="800">
        <f>Таблица1000!H114+Таблица2000!I114</f>
        <v>0</v>
      </c>
      <c r="H114" s="800">
        <f>Таблица1000!I114</f>
        <v>0</v>
      </c>
      <c r="I114" s="800">
        <f>Таблица1000!J114</f>
        <v>0</v>
      </c>
      <c r="J114" s="800">
        <f>Таблица1000!K114</f>
        <v>0</v>
      </c>
      <c r="K114" s="800">
        <f>Таблица2000!J114</f>
        <v>0</v>
      </c>
      <c r="L114" s="800">
        <f>Таблица1000!L114+Таблица2000!K114</f>
        <v>0</v>
      </c>
      <c r="M114" s="800">
        <f>Таблица2000!L114</f>
        <v>0</v>
      </c>
      <c r="N114" s="800">
        <f>Таблица1000!M114+Таблица2000!M114</f>
        <v>0</v>
      </c>
      <c r="O114" s="800">
        <f>Таблица1000!N114+Таблица2000!N114</f>
        <v>0</v>
      </c>
      <c r="P114" s="800">
        <f>Таблица1000!O114+Таблица2000!O114</f>
        <v>0</v>
      </c>
      <c r="Q114" s="800">
        <f>Таблица1000!P114+Таблица2000!P114</f>
        <v>0</v>
      </c>
      <c r="R114" s="800">
        <f>Таблица2000!Q114</f>
        <v>0</v>
      </c>
      <c r="S114" s="800">
        <f>Таблица2000!R114</f>
        <v>0</v>
      </c>
      <c r="T114" s="800">
        <f>Таблица1000!Q114+Таблица2000!S114</f>
        <v>0</v>
      </c>
      <c r="U114" s="800">
        <f>Таблица2000!T114</f>
        <v>0</v>
      </c>
      <c r="V114" s="800">
        <f>Таблица1000!R114+Таблица2000!U114</f>
        <v>0</v>
      </c>
      <c r="W114" s="800">
        <f>Таблица2000!V114</f>
        <v>0</v>
      </c>
    </row>
    <row r="115" spans="1:23" s="41" customFormat="1" x14ac:dyDescent="0.15">
      <c r="A115" s="37" t="s">
        <v>639</v>
      </c>
      <c r="B115" s="506" t="s">
        <v>883</v>
      </c>
      <c r="C115" s="33" t="s">
        <v>884</v>
      </c>
      <c r="D115" s="2" t="s">
        <v>33</v>
      </c>
      <c r="E115" s="800">
        <f>Таблица1000!G115+Таблица2000!G115</f>
        <v>0</v>
      </c>
      <c r="F115" s="800">
        <f>Таблица2000!H115</f>
        <v>0</v>
      </c>
      <c r="G115" s="800">
        <f>Таблица1000!H115+Таблица2000!I115</f>
        <v>0</v>
      </c>
      <c r="H115" s="799">
        <f>Таблица1000!I115</f>
        <v>0</v>
      </c>
      <c r="I115" s="799">
        <f>Таблица1000!J115</f>
        <v>0</v>
      </c>
      <c r="J115" s="799">
        <f>Таблица1000!K115</f>
        <v>0</v>
      </c>
      <c r="K115" s="800">
        <f>Таблица2000!J115</f>
        <v>0</v>
      </c>
      <c r="L115" s="800">
        <f>Таблица1000!L115+Таблица2000!K115</f>
        <v>0</v>
      </c>
      <c r="M115" s="800">
        <f>Таблица2000!L115</f>
        <v>0</v>
      </c>
      <c r="N115" s="800">
        <f>Таблица1000!M115+Таблица2000!M115</f>
        <v>0</v>
      </c>
      <c r="O115" s="800">
        <f>Таблица1000!N115+Таблица2000!N115</f>
        <v>0</v>
      </c>
      <c r="P115" s="800">
        <f>Таблица1000!O115+Таблица2000!O115</f>
        <v>0</v>
      </c>
      <c r="Q115" s="800">
        <f>Таблица1000!P115+Таблица2000!P115</f>
        <v>0</v>
      </c>
      <c r="R115" s="800">
        <f>Таблица2000!Q115</f>
        <v>0</v>
      </c>
      <c r="S115" s="800">
        <f>Таблица2000!R115</f>
        <v>0</v>
      </c>
      <c r="T115" s="800">
        <f>Таблица1000!Q115+Таблица2000!S115</f>
        <v>0</v>
      </c>
      <c r="U115" s="800">
        <f>Таблица2000!T115</f>
        <v>0</v>
      </c>
      <c r="V115" s="800">
        <f>Таблица1000!R115+Таблица2000!U115</f>
        <v>0</v>
      </c>
      <c r="W115" s="800">
        <f>Таблица2000!V115</f>
        <v>0</v>
      </c>
    </row>
    <row r="116" spans="1:23" s="41" customFormat="1" x14ac:dyDescent="0.15">
      <c r="A116" s="37" t="s">
        <v>690</v>
      </c>
      <c r="B116" s="506" t="s">
        <v>885</v>
      </c>
      <c r="C116" s="33" t="s">
        <v>886</v>
      </c>
      <c r="D116" s="2" t="s">
        <v>346</v>
      </c>
      <c r="E116" s="800">
        <f>Таблица1000!G116+Таблица2000!G116</f>
        <v>0</v>
      </c>
      <c r="F116" s="800">
        <f>Таблица2000!H116</f>
        <v>0</v>
      </c>
      <c r="G116" s="800">
        <f>Таблица1000!H116+Таблица2000!I116</f>
        <v>0</v>
      </c>
      <c r="H116" s="799">
        <f>Таблица1000!I116</f>
        <v>0</v>
      </c>
      <c r="I116" s="799">
        <f>Таблица1000!J116</f>
        <v>0</v>
      </c>
      <c r="J116" s="799">
        <f>Таблица1000!K116</f>
        <v>0</v>
      </c>
      <c r="K116" s="800">
        <f>Таблица2000!J116</f>
        <v>0</v>
      </c>
      <c r="L116" s="800">
        <f>Таблица1000!L116+Таблица2000!K116</f>
        <v>0</v>
      </c>
      <c r="M116" s="800">
        <f>Таблица2000!L116</f>
        <v>0</v>
      </c>
      <c r="N116" s="800">
        <f>Таблица1000!M116+Таблица2000!M116</f>
        <v>0</v>
      </c>
      <c r="O116" s="800">
        <f>Таблица1000!N116+Таблица2000!N116</f>
        <v>0</v>
      </c>
      <c r="P116" s="800">
        <f>Таблица1000!O116+Таблица2000!O116</f>
        <v>0</v>
      </c>
      <c r="Q116" s="800">
        <f>Таблица1000!P116+Таблица2000!P116</f>
        <v>0</v>
      </c>
      <c r="R116" s="800">
        <f>Таблица2000!Q116</f>
        <v>0</v>
      </c>
      <c r="S116" s="800">
        <f>Таблица2000!R116</f>
        <v>0</v>
      </c>
      <c r="T116" s="800">
        <f>Таблица1000!Q116+Таблица2000!S116</f>
        <v>0</v>
      </c>
      <c r="U116" s="800">
        <f>Таблица2000!T116</f>
        <v>0</v>
      </c>
      <c r="V116" s="800">
        <f>Таблица1000!R116+Таблица2000!U116</f>
        <v>0</v>
      </c>
      <c r="W116" s="800">
        <f>Таблица2000!V116</f>
        <v>0</v>
      </c>
    </row>
    <row r="117" spans="1:23" s="41" customFormat="1" x14ac:dyDescent="0.15">
      <c r="A117" s="229" t="s">
        <v>1458</v>
      </c>
      <c r="B117" s="506" t="s">
        <v>1459</v>
      </c>
      <c r="C117" s="33" t="s">
        <v>1460</v>
      </c>
      <c r="D117" s="223"/>
      <c r="E117" s="800">
        <f>Таблица1000!G117+Таблица2000!G117</f>
        <v>0</v>
      </c>
      <c r="F117" s="800">
        <f>Таблица2000!H117</f>
        <v>0</v>
      </c>
      <c r="G117" s="800">
        <f>Таблица1000!H117+Таблица2000!I117</f>
        <v>0</v>
      </c>
      <c r="H117" s="799">
        <f>Таблица1000!I117</f>
        <v>0</v>
      </c>
      <c r="I117" s="799">
        <f>Таблица1000!J117</f>
        <v>0</v>
      </c>
      <c r="J117" s="799">
        <f>Таблица1000!K117</f>
        <v>0</v>
      </c>
      <c r="K117" s="800">
        <f>Таблица2000!J117</f>
        <v>0</v>
      </c>
      <c r="L117" s="800">
        <f>Таблица1000!L117+Таблица2000!K117</f>
        <v>0</v>
      </c>
      <c r="M117" s="800">
        <f>Таблица2000!L117</f>
        <v>0</v>
      </c>
      <c r="N117" s="800">
        <f>Таблица1000!M117+Таблица2000!M117</f>
        <v>0</v>
      </c>
      <c r="O117" s="800">
        <f>Таблица1000!N117+Таблица2000!N117</f>
        <v>0</v>
      </c>
      <c r="P117" s="800">
        <f>Таблица1000!O117+Таблица2000!O117</f>
        <v>0</v>
      </c>
      <c r="Q117" s="800">
        <f>Таблица1000!P117+Таблица2000!P117</f>
        <v>0</v>
      </c>
      <c r="R117" s="800">
        <f>Таблица2000!Q117</f>
        <v>0</v>
      </c>
      <c r="S117" s="800">
        <f>Таблица2000!R117</f>
        <v>0</v>
      </c>
      <c r="T117" s="800">
        <f>Таблица1000!Q117+Таблица2000!S117</f>
        <v>0</v>
      </c>
      <c r="U117" s="800">
        <f>Таблица2000!T117</f>
        <v>0</v>
      </c>
      <c r="V117" s="800">
        <f>Таблица1000!R117+Таблица2000!U117</f>
        <v>0</v>
      </c>
      <c r="W117" s="800">
        <f>Таблица2000!V117</f>
        <v>0</v>
      </c>
    </row>
    <row r="118" spans="1:23" s="41" customFormat="1" x14ac:dyDescent="0.15">
      <c r="A118" s="37" t="s">
        <v>440</v>
      </c>
      <c r="B118" s="506" t="s">
        <v>887</v>
      </c>
      <c r="C118" s="33" t="s">
        <v>888</v>
      </c>
      <c r="D118" s="2" t="s">
        <v>608</v>
      </c>
      <c r="E118" s="800">
        <f>Таблица1000!G118+Таблица2000!G118</f>
        <v>0</v>
      </c>
      <c r="F118" s="800">
        <f>Таблица2000!H118</f>
        <v>0</v>
      </c>
      <c r="G118" s="800">
        <f>Таблица1000!H118+Таблица2000!I118</f>
        <v>0</v>
      </c>
      <c r="H118" s="799">
        <f>Таблица1000!I118</f>
        <v>0</v>
      </c>
      <c r="I118" s="799">
        <f>Таблица1000!J118</f>
        <v>0</v>
      </c>
      <c r="J118" s="799">
        <f>Таблица1000!K118</f>
        <v>0</v>
      </c>
      <c r="K118" s="800">
        <f>Таблица2000!J118</f>
        <v>0</v>
      </c>
      <c r="L118" s="800">
        <f>Таблица1000!L118+Таблица2000!K118</f>
        <v>0</v>
      </c>
      <c r="M118" s="800">
        <f>Таблица2000!L118</f>
        <v>0</v>
      </c>
      <c r="N118" s="800">
        <f>Таблица1000!M118+Таблица2000!M118</f>
        <v>0</v>
      </c>
      <c r="O118" s="800">
        <f>Таблица1000!N118+Таблица2000!N118</f>
        <v>0</v>
      </c>
      <c r="P118" s="800">
        <f>Таблица1000!O118+Таблица2000!O118</f>
        <v>0</v>
      </c>
      <c r="Q118" s="800">
        <f>Таблица1000!P118+Таблица2000!P118</f>
        <v>0</v>
      </c>
      <c r="R118" s="800">
        <f>Таблица2000!Q118</f>
        <v>0</v>
      </c>
      <c r="S118" s="800">
        <f>Таблица2000!R118</f>
        <v>0</v>
      </c>
      <c r="T118" s="800">
        <f>Таблица1000!Q118+Таблица2000!S118</f>
        <v>0</v>
      </c>
      <c r="U118" s="800">
        <f>Таблица2000!T118</f>
        <v>0</v>
      </c>
      <c r="V118" s="800">
        <f>Таблица1000!R118+Таблица2000!U118</f>
        <v>0</v>
      </c>
      <c r="W118" s="800">
        <f>Таблица2000!V118</f>
        <v>0</v>
      </c>
    </row>
    <row r="119" spans="1:23" s="41" customFormat="1" x14ac:dyDescent="0.15">
      <c r="A119" s="37" t="s">
        <v>691</v>
      </c>
      <c r="B119" s="506" t="s">
        <v>889</v>
      </c>
      <c r="C119" s="33" t="s">
        <v>890</v>
      </c>
      <c r="D119" s="2" t="s">
        <v>609</v>
      </c>
      <c r="E119" s="800">
        <f>Таблица1000!G119+Таблица2000!G119</f>
        <v>0</v>
      </c>
      <c r="F119" s="800">
        <f>Таблица2000!H119</f>
        <v>0</v>
      </c>
      <c r="G119" s="800">
        <f>Таблица1000!H119+Таблица2000!I119</f>
        <v>0</v>
      </c>
      <c r="H119" s="799">
        <f>Таблица1000!I119</f>
        <v>0</v>
      </c>
      <c r="I119" s="799">
        <f>Таблица1000!J119</f>
        <v>0</v>
      </c>
      <c r="J119" s="799">
        <f>Таблица1000!K119</f>
        <v>0</v>
      </c>
      <c r="K119" s="800">
        <f>Таблица2000!J119</f>
        <v>0</v>
      </c>
      <c r="L119" s="800">
        <f>Таблица1000!L119+Таблица2000!K119</f>
        <v>0</v>
      </c>
      <c r="M119" s="800">
        <f>Таблица2000!L119</f>
        <v>0</v>
      </c>
      <c r="N119" s="800">
        <f>Таблица1000!M119+Таблица2000!M119</f>
        <v>0</v>
      </c>
      <c r="O119" s="800">
        <f>Таблица1000!N119+Таблица2000!N119</f>
        <v>0</v>
      </c>
      <c r="P119" s="800">
        <f>Таблица1000!O119+Таблица2000!O119</f>
        <v>0</v>
      </c>
      <c r="Q119" s="800">
        <f>Таблица1000!P119+Таблица2000!P119</f>
        <v>0</v>
      </c>
      <c r="R119" s="800">
        <f>Таблица2000!Q119</f>
        <v>0</v>
      </c>
      <c r="S119" s="800">
        <f>Таблица2000!R119</f>
        <v>0</v>
      </c>
      <c r="T119" s="800">
        <f>Таблица1000!Q119+Таблица2000!S119</f>
        <v>0</v>
      </c>
      <c r="U119" s="800">
        <f>Таблица2000!T119</f>
        <v>0</v>
      </c>
      <c r="V119" s="800">
        <f>Таблица1000!R119+Таблица2000!U119</f>
        <v>0</v>
      </c>
      <c r="W119" s="800">
        <f>Таблица2000!V119</f>
        <v>0</v>
      </c>
    </row>
    <row r="120" spans="1:23" s="41" customFormat="1" x14ac:dyDescent="0.15">
      <c r="A120" s="229" t="s">
        <v>1552</v>
      </c>
      <c r="B120" s="506" t="s">
        <v>1462</v>
      </c>
      <c r="C120" s="33" t="s">
        <v>1463</v>
      </c>
      <c r="D120" s="223"/>
      <c r="E120" s="800">
        <f>Таблица1000!G120+Таблица2000!G120</f>
        <v>0</v>
      </c>
      <c r="F120" s="800">
        <f>Таблица2000!H120</f>
        <v>0</v>
      </c>
      <c r="G120" s="800">
        <f>Таблица1000!H120+Таблица2000!I120</f>
        <v>0</v>
      </c>
      <c r="H120" s="799">
        <f>Таблица1000!I120</f>
        <v>0</v>
      </c>
      <c r="I120" s="799">
        <f>Таблица1000!J120</f>
        <v>0</v>
      </c>
      <c r="J120" s="799">
        <f>Таблица1000!K120</f>
        <v>0</v>
      </c>
      <c r="K120" s="800">
        <f>Таблица2000!J120</f>
        <v>0</v>
      </c>
      <c r="L120" s="800">
        <f>Таблица1000!L120+Таблица2000!K120</f>
        <v>0</v>
      </c>
      <c r="M120" s="800">
        <f>Таблица2000!L120</f>
        <v>0</v>
      </c>
      <c r="N120" s="800">
        <f>Таблица1000!M120+Таблица2000!M120</f>
        <v>0</v>
      </c>
      <c r="O120" s="800">
        <f>Таблица1000!N120+Таблица2000!N120</f>
        <v>0</v>
      </c>
      <c r="P120" s="800">
        <f>Таблица1000!O120+Таблица2000!O120</f>
        <v>0</v>
      </c>
      <c r="Q120" s="800">
        <f>Таблица1000!P120+Таблица2000!P120</f>
        <v>0</v>
      </c>
      <c r="R120" s="800">
        <f>Таблица2000!Q120</f>
        <v>0</v>
      </c>
      <c r="S120" s="800">
        <f>Таблица2000!R120</f>
        <v>0</v>
      </c>
      <c r="T120" s="800">
        <f>Таблица1000!Q120+Таблица2000!S120</f>
        <v>0</v>
      </c>
      <c r="U120" s="800">
        <f>Таблица2000!T120</f>
        <v>0</v>
      </c>
      <c r="V120" s="800">
        <f>Таблица1000!R120+Таблица2000!U120</f>
        <v>0</v>
      </c>
      <c r="W120" s="800">
        <f>Таблица2000!V120</f>
        <v>0</v>
      </c>
    </row>
    <row r="121" spans="1:23" s="64" customFormat="1" x14ac:dyDescent="0.15">
      <c r="A121" s="36" t="s">
        <v>692</v>
      </c>
      <c r="B121" s="99" t="s">
        <v>220</v>
      </c>
      <c r="C121" s="46" t="s">
        <v>146</v>
      </c>
      <c r="D121" s="35" t="s">
        <v>34</v>
      </c>
      <c r="E121" s="800">
        <f>Таблица1000!G121+Таблица2000!G121</f>
        <v>0</v>
      </c>
      <c r="F121" s="800">
        <f>Таблица2000!H121</f>
        <v>0</v>
      </c>
      <c r="G121" s="800">
        <f>Таблица1000!H121+Таблица2000!I121</f>
        <v>0</v>
      </c>
      <c r="H121" s="800">
        <f>Таблица1000!I121</f>
        <v>0</v>
      </c>
      <c r="I121" s="800">
        <f>Таблица1000!J121</f>
        <v>0</v>
      </c>
      <c r="J121" s="800">
        <f>Таблица1000!K121</f>
        <v>0</v>
      </c>
      <c r="K121" s="800">
        <f>Таблица2000!J121</f>
        <v>0</v>
      </c>
      <c r="L121" s="800">
        <f>Таблица1000!L121+Таблица2000!K121</f>
        <v>0</v>
      </c>
      <c r="M121" s="800">
        <f>Таблица2000!L121</f>
        <v>0</v>
      </c>
      <c r="N121" s="800">
        <f>Таблица1000!M121+Таблица2000!M121</f>
        <v>0</v>
      </c>
      <c r="O121" s="800">
        <f>Таблица1000!N121+Таблица2000!N121</f>
        <v>0</v>
      </c>
      <c r="P121" s="800">
        <f>Таблица1000!O121+Таблица2000!O121</f>
        <v>0</v>
      </c>
      <c r="Q121" s="800">
        <f>Таблица1000!P121+Таблица2000!P121</f>
        <v>0</v>
      </c>
      <c r="R121" s="800">
        <f>Таблица2000!Q121</f>
        <v>0</v>
      </c>
      <c r="S121" s="800">
        <f>Таблица2000!R121</f>
        <v>0</v>
      </c>
      <c r="T121" s="800">
        <f>Таблица1000!Q121+Таблица2000!S121</f>
        <v>0</v>
      </c>
      <c r="U121" s="800">
        <f>Таблица2000!T121</f>
        <v>0</v>
      </c>
      <c r="V121" s="800">
        <f>Таблица1000!R121+Таблица2000!U121</f>
        <v>0</v>
      </c>
      <c r="W121" s="800">
        <f>Таблица2000!V121</f>
        <v>0</v>
      </c>
    </row>
    <row r="122" spans="1:23" s="41" customFormat="1" x14ac:dyDescent="0.15">
      <c r="A122" s="37" t="s">
        <v>592</v>
      </c>
      <c r="B122" s="506" t="s">
        <v>221</v>
      </c>
      <c r="C122" s="6" t="s">
        <v>78</v>
      </c>
      <c r="D122" s="2" t="s">
        <v>472</v>
      </c>
      <c r="E122" s="800">
        <f>Таблица1000!G122+Таблица2000!G122</f>
        <v>0</v>
      </c>
      <c r="F122" s="800">
        <f>Таблица2000!H122</f>
        <v>0</v>
      </c>
      <c r="G122" s="800">
        <f>Таблица1000!H122+Таблица2000!I122</f>
        <v>0</v>
      </c>
      <c r="H122" s="799">
        <f>Таблица1000!I122</f>
        <v>0</v>
      </c>
      <c r="I122" s="799">
        <f>Таблица1000!J122</f>
        <v>0</v>
      </c>
      <c r="J122" s="799">
        <f>Таблица1000!K122</f>
        <v>0</v>
      </c>
      <c r="K122" s="800">
        <f>Таблица2000!J122</f>
        <v>0</v>
      </c>
      <c r="L122" s="800">
        <f>Таблица1000!L122+Таблица2000!K122</f>
        <v>0</v>
      </c>
      <c r="M122" s="800">
        <f>Таблица2000!L122</f>
        <v>0</v>
      </c>
      <c r="N122" s="800">
        <f>Таблица1000!M122+Таблица2000!M122</f>
        <v>0</v>
      </c>
      <c r="O122" s="800">
        <f>Таблица1000!N122+Таблица2000!N122</f>
        <v>0</v>
      </c>
      <c r="P122" s="800">
        <f>Таблица1000!O122+Таблица2000!O122</f>
        <v>0</v>
      </c>
      <c r="Q122" s="800">
        <f>Таблица1000!P122+Таблица2000!P122</f>
        <v>0</v>
      </c>
      <c r="R122" s="800">
        <f>Таблица2000!Q122</f>
        <v>0</v>
      </c>
      <c r="S122" s="800">
        <f>Таблица2000!R122</f>
        <v>0</v>
      </c>
      <c r="T122" s="800">
        <f>Таблица1000!Q122+Таблица2000!S122</f>
        <v>0</v>
      </c>
      <c r="U122" s="800">
        <f>Таблица2000!T122</f>
        <v>0</v>
      </c>
      <c r="V122" s="800">
        <f>Таблица1000!R122+Таблица2000!U122</f>
        <v>0</v>
      </c>
      <c r="W122" s="800">
        <f>Таблица2000!V122</f>
        <v>0</v>
      </c>
    </row>
    <row r="123" spans="1:23" s="41" customFormat="1" x14ac:dyDescent="0.15">
      <c r="A123" s="37" t="s">
        <v>693</v>
      </c>
      <c r="B123" s="506" t="s">
        <v>359</v>
      </c>
      <c r="C123" s="6" t="s">
        <v>347</v>
      </c>
      <c r="D123" s="2" t="s">
        <v>891</v>
      </c>
      <c r="E123" s="800">
        <f>Таблица1000!G123+Таблица2000!G123</f>
        <v>0</v>
      </c>
      <c r="F123" s="800">
        <f>Таблица2000!H123</f>
        <v>0</v>
      </c>
      <c r="G123" s="800">
        <f>Таблица1000!H123+Таблица2000!I123</f>
        <v>0</v>
      </c>
      <c r="H123" s="799">
        <f>Таблица1000!I123</f>
        <v>0</v>
      </c>
      <c r="I123" s="799">
        <f>Таблица1000!J123</f>
        <v>0</v>
      </c>
      <c r="J123" s="799">
        <f>Таблица1000!K123</f>
        <v>0</v>
      </c>
      <c r="K123" s="800">
        <f>Таблица2000!J123</f>
        <v>0</v>
      </c>
      <c r="L123" s="800">
        <f>Таблица1000!L123+Таблица2000!K123</f>
        <v>0</v>
      </c>
      <c r="M123" s="800">
        <f>Таблица2000!L123</f>
        <v>0</v>
      </c>
      <c r="N123" s="800">
        <f>Таблица1000!M123+Таблица2000!M123</f>
        <v>0</v>
      </c>
      <c r="O123" s="800">
        <f>Таблица1000!N123+Таблица2000!N123</f>
        <v>0</v>
      </c>
      <c r="P123" s="800">
        <f>Таблица1000!O123+Таблица2000!O123</f>
        <v>0</v>
      </c>
      <c r="Q123" s="800">
        <f>Таблица1000!P123+Таблица2000!P123</f>
        <v>0</v>
      </c>
      <c r="R123" s="800">
        <f>Таблица2000!Q123</f>
        <v>0</v>
      </c>
      <c r="S123" s="800">
        <f>Таблица2000!R123</f>
        <v>0</v>
      </c>
      <c r="T123" s="800">
        <f>Таблица1000!Q123+Таблица2000!S123</f>
        <v>0</v>
      </c>
      <c r="U123" s="800">
        <f>Таблица2000!T123</f>
        <v>0</v>
      </c>
      <c r="V123" s="800">
        <f>Таблица1000!R123+Таблица2000!U123</f>
        <v>0</v>
      </c>
      <c r="W123" s="800">
        <f>Таблица2000!V123</f>
        <v>0</v>
      </c>
    </row>
    <row r="124" spans="1:23" s="41" customFormat="1" x14ac:dyDescent="0.15">
      <c r="A124" s="37" t="s">
        <v>968</v>
      </c>
      <c r="B124" s="506" t="s">
        <v>360</v>
      </c>
      <c r="C124" s="6" t="s">
        <v>348</v>
      </c>
      <c r="D124" s="2" t="s">
        <v>485</v>
      </c>
      <c r="E124" s="800">
        <f>Таблица1000!G124+Таблица2000!G124</f>
        <v>0</v>
      </c>
      <c r="F124" s="800">
        <f>Таблица2000!H124</f>
        <v>0</v>
      </c>
      <c r="G124" s="800">
        <f>Таблица1000!H124+Таблица2000!I124</f>
        <v>0</v>
      </c>
      <c r="H124" s="799">
        <f>Таблица1000!I124</f>
        <v>0</v>
      </c>
      <c r="I124" s="799">
        <f>Таблица1000!J124</f>
        <v>0</v>
      </c>
      <c r="J124" s="799">
        <f>Таблица1000!K124</f>
        <v>0</v>
      </c>
      <c r="K124" s="800">
        <f>Таблица2000!J124</f>
        <v>0</v>
      </c>
      <c r="L124" s="800">
        <f>Таблица1000!L124+Таблица2000!K124</f>
        <v>0</v>
      </c>
      <c r="M124" s="800">
        <f>Таблица2000!L124</f>
        <v>0</v>
      </c>
      <c r="N124" s="800">
        <f>Таблица1000!M124+Таблица2000!M124</f>
        <v>0</v>
      </c>
      <c r="O124" s="800">
        <f>Таблица1000!N124+Таблица2000!N124</f>
        <v>0</v>
      </c>
      <c r="P124" s="800">
        <f>Таблица1000!O124+Таблица2000!O124</f>
        <v>0</v>
      </c>
      <c r="Q124" s="800">
        <f>Таблица1000!P124+Таблица2000!P124</f>
        <v>0</v>
      </c>
      <c r="R124" s="800">
        <f>Таблица2000!Q124</f>
        <v>0</v>
      </c>
      <c r="S124" s="800">
        <f>Таблица2000!R124</f>
        <v>0</v>
      </c>
      <c r="T124" s="800">
        <f>Таблица1000!Q124+Таблица2000!S124</f>
        <v>0</v>
      </c>
      <c r="U124" s="800">
        <f>Таблица2000!T124</f>
        <v>0</v>
      </c>
      <c r="V124" s="800">
        <f>Таблица1000!R124+Таблица2000!U124</f>
        <v>0</v>
      </c>
      <c r="W124" s="800">
        <f>Таблица2000!V124</f>
        <v>0</v>
      </c>
    </row>
    <row r="125" spans="1:23" s="41" customFormat="1" x14ac:dyDescent="0.15">
      <c r="A125" s="37" t="s">
        <v>969</v>
      </c>
      <c r="B125" s="506" t="s">
        <v>361</v>
      </c>
      <c r="C125" s="6" t="s">
        <v>349</v>
      </c>
      <c r="D125" s="2" t="s">
        <v>600</v>
      </c>
      <c r="E125" s="800">
        <f>Таблица1000!G125+Таблица2000!G125</f>
        <v>0</v>
      </c>
      <c r="F125" s="800">
        <f>Таблица2000!H125</f>
        <v>0</v>
      </c>
      <c r="G125" s="800">
        <f>Таблица1000!H125+Таблица2000!I125</f>
        <v>0</v>
      </c>
      <c r="H125" s="799">
        <f>Таблица1000!I125</f>
        <v>0</v>
      </c>
      <c r="I125" s="799">
        <f>Таблица1000!J125</f>
        <v>0</v>
      </c>
      <c r="J125" s="799">
        <f>Таблица1000!K125</f>
        <v>0</v>
      </c>
      <c r="K125" s="800">
        <f>Таблица2000!J125</f>
        <v>0</v>
      </c>
      <c r="L125" s="800">
        <f>Таблица1000!L125+Таблица2000!K125</f>
        <v>0</v>
      </c>
      <c r="M125" s="800">
        <f>Таблица2000!L125</f>
        <v>0</v>
      </c>
      <c r="N125" s="800">
        <f>Таблица1000!M125+Таблица2000!M125</f>
        <v>0</v>
      </c>
      <c r="O125" s="800">
        <f>Таблица1000!N125+Таблица2000!N125</f>
        <v>0</v>
      </c>
      <c r="P125" s="800">
        <f>Таблица1000!O125+Таблица2000!O125</f>
        <v>0</v>
      </c>
      <c r="Q125" s="800">
        <f>Таблица1000!P125+Таблица2000!P125</f>
        <v>0</v>
      </c>
      <c r="R125" s="800">
        <f>Таблица2000!Q125</f>
        <v>0</v>
      </c>
      <c r="S125" s="800">
        <f>Таблица2000!R125</f>
        <v>0</v>
      </c>
      <c r="T125" s="800">
        <f>Таблица1000!Q125+Таблица2000!S125</f>
        <v>0</v>
      </c>
      <c r="U125" s="800">
        <f>Таблица2000!T125</f>
        <v>0</v>
      </c>
      <c r="V125" s="800">
        <f>Таблица1000!R125+Таблица2000!U125</f>
        <v>0</v>
      </c>
      <c r="W125" s="800">
        <f>Таблица2000!V125</f>
        <v>0</v>
      </c>
    </row>
    <row r="126" spans="1:23" s="41" customFormat="1" x14ac:dyDescent="0.15">
      <c r="A126" s="37" t="s">
        <v>694</v>
      </c>
      <c r="B126" s="506" t="s">
        <v>362</v>
      </c>
      <c r="C126" s="6" t="s">
        <v>350</v>
      </c>
      <c r="D126" s="2" t="s">
        <v>770</v>
      </c>
      <c r="E126" s="800">
        <f>Таблица1000!G126+Таблица2000!G126</f>
        <v>0</v>
      </c>
      <c r="F126" s="800">
        <f>Таблица2000!H126</f>
        <v>0</v>
      </c>
      <c r="G126" s="800">
        <f>Таблица1000!H126+Таблица2000!I126</f>
        <v>0</v>
      </c>
      <c r="H126" s="799">
        <f>Таблица1000!I126</f>
        <v>0</v>
      </c>
      <c r="I126" s="799">
        <f>Таблица1000!J126</f>
        <v>0</v>
      </c>
      <c r="J126" s="799">
        <f>Таблица1000!K126</f>
        <v>0</v>
      </c>
      <c r="K126" s="800">
        <f>Таблица2000!J126</f>
        <v>0</v>
      </c>
      <c r="L126" s="800">
        <f>Таблица1000!L126+Таблица2000!K126</f>
        <v>0</v>
      </c>
      <c r="M126" s="800">
        <f>Таблица2000!L126</f>
        <v>0</v>
      </c>
      <c r="N126" s="800">
        <f>Таблица1000!M126+Таблица2000!M126</f>
        <v>0</v>
      </c>
      <c r="O126" s="800">
        <f>Таблица1000!N126+Таблица2000!N126</f>
        <v>0</v>
      </c>
      <c r="P126" s="800">
        <f>Таблица1000!O126+Таблица2000!O126</f>
        <v>0</v>
      </c>
      <c r="Q126" s="800">
        <f>Таблица1000!P126+Таблица2000!P126</f>
        <v>0</v>
      </c>
      <c r="R126" s="800">
        <f>Таблица2000!Q126</f>
        <v>0</v>
      </c>
      <c r="S126" s="800">
        <f>Таблица2000!R126</f>
        <v>0</v>
      </c>
      <c r="T126" s="800">
        <f>Таблица1000!Q126+Таблица2000!S126</f>
        <v>0</v>
      </c>
      <c r="U126" s="800">
        <f>Таблица2000!T126</f>
        <v>0</v>
      </c>
      <c r="V126" s="800">
        <f>Таблица1000!R126+Таблица2000!U126</f>
        <v>0</v>
      </c>
      <c r="W126" s="800">
        <f>Таблица2000!V126</f>
        <v>0</v>
      </c>
    </row>
    <row r="127" spans="1:23" s="41" customFormat="1" x14ac:dyDescent="0.15">
      <c r="A127" s="37" t="s">
        <v>695</v>
      </c>
      <c r="B127" s="506" t="s">
        <v>363</v>
      </c>
      <c r="C127" s="6" t="s">
        <v>351</v>
      </c>
      <c r="D127" s="2" t="s">
        <v>371</v>
      </c>
      <c r="E127" s="800">
        <f>Таблица1000!G127+Таблица2000!G127</f>
        <v>0</v>
      </c>
      <c r="F127" s="800">
        <f>Таблица2000!H127</f>
        <v>0</v>
      </c>
      <c r="G127" s="800">
        <f>Таблица1000!H127+Таблица2000!I127</f>
        <v>0</v>
      </c>
      <c r="H127" s="799">
        <f>Таблица1000!I127</f>
        <v>0</v>
      </c>
      <c r="I127" s="799">
        <f>Таблица1000!J127</f>
        <v>0</v>
      </c>
      <c r="J127" s="799">
        <f>Таблица1000!K127</f>
        <v>0</v>
      </c>
      <c r="K127" s="800">
        <f>Таблица2000!J127</f>
        <v>0</v>
      </c>
      <c r="L127" s="800">
        <f>Таблица1000!L127+Таблица2000!K127</f>
        <v>0</v>
      </c>
      <c r="M127" s="800">
        <f>Таблица2000!L127</f>
        <v>0</v>
      </c>
      <c r="N127" s="800">
        <f>Таблица1000!M127+Таблица2000!M127</f>
        <v>0</v>
      </c>
      <c r="O127" s="800">
        <f>Таблица1000!N127+Таблица2000!N127</f>
        <v>0</v>
      </c>
      <c r="P127" s="800">
        <f>Таблица1000!O127+Таблица2000!O127</f>
        <v>0</v>
      </c>
      <c r="Q127" s="800">
        <f>Таблица1000!P127+Таблица2000!P127</f>
        <v>0</v>
      </c>
      <c r="R127" s="800">
        <f>Таблица2000!Q127</f>
        <v>0</v>
      </c>
      <c r="S127" s="800">
        <f>Таблица2000!R127</f>
        <v>0</v>
      </c>
      <c r="T127" s="800">
        <f>Таблица1000!Q127+Таблица2000!S127</f>
        <v>0</v>
      </c>
      <c r="U127" s="800">
        <f>Таблица2000!T127</f>
        <v>0</v>
      </c>
      <c r="V127" s="800">
        <f>Таблица1000!R127+Таблица2000!U127</f>
        <v>0</v>
      </c>
      <c r="W127" s="800">
        <f>Таблица2000!V127</f>
        <v>0</v>
      </c>
    </row>
    <row r="128" spans="1:23" s="41" customFormat="1" x14ac:dyDescent="0.15">
      <c r="A128" s="37" t="s">
        <v>696</v>
      </c>
      <c r="B128" s="506" t="s">
        <v>364</v>
      </c>
      <c r="C128" s="6" t="s">
        <v>352</v>
      </c>
      <c r="D128" s="2" t="s">
        <v>372</v>
      </c>
      <c r="E128" s="800">
        <f>Таблица1000!G128+Таблица2000!G128</f>
        <v>0</v>
      </c>
      <c r="F128" s="800">
        <f>Таблица2000!H128</f>
        <v>0</v>
      </c>
      <c r="G128" s="800">
        <f>Таблица1000!H128+Таблица2000!I128</f>
        <v>0</v>
      </c>
      <c r="H128" s="799">
        <f>Таблица1000!I128</f>
        <v>0</v>
      </c>
      <c r="I128" s="799">
        <f>Таблица1000!J128</f>
        <v>0</v>
      </c>
      <c r="J128" s="799">
        <f>Таблица1000!K128</f>
        <v>0</v>
      </c>
      <c r="K128" s="800">
        <f>Таблица2000!J128</f>
        <v>0</v>
      </c>
      <c r="L128" s="800">
        <f>Таблица1000!L128+Таблица2000!K128</f>
        <v>0</v>
      </c>
      <c r="M128" s="800">
        <f>Таблица2000!L128</f>
        <v>0</v>
      </c>
      <c r="N128" s="800">
        <f>Таблица1000!M128+Таблица2000!M128</f>
        <v>0</v>
      </c>
      <c r="O128" s="800">
        <f>Таблица1000!N128+Таблица2000!N128</f>
        <v>0</v>
      </c>
      <c r="P128" s="800">
        <f>Таблица1000!O128+Таблица2000!O128</f>
        <v>0</v>
      </c>
      <c r="Q128" s="800">
        <f>Таблица1000!P128+Таблица2000!P128</f>
        <v>0</v>
      </c>
      <c r="R128" s="800">
        <f>Таблица2000!Q128</f>
        <v>0</v>
      </c>
      <c r="S128" s="800">
        <f>Таблица2000!R128</f>
        <v>0</v>
      </c>
      <c r="T128" s="800">
        <f>Таблица1000!Q128+Таблица2000!S128</f>
        <v>0</v>
      </c>
      <c r="U128" s="800">
        <f>Таблица2000!T128</f>
        <v>0</v>
      </c>
      <c r="V128" s="800">
        <f>Таблица1000!R128+Таблица2000!U128</f>
        <v>0</v>
      </c>
      <c r="W128" s="800">
        <f>Таблица2000!V128</f>
        <v>0</v>
      </c>
    </row>
    <row r="129" spans="1:23" s="41" customFormat="1" x14ac:dyDescent="0.15">
      <c r="A129" s="37" t="s">
        <v>818</v>
      </c>
      <c r="B129" s="506" t="s">
        <v>365</v>
      </c>
      <c r="C129" s="6" t="s">
        <v>353</v>
      </c>
      <c r="D129" s="2" t="s">
        <v>892</v>
      </c>
      <c r="E129" s="800">
        <f>Таблица1000!G129+Таблица2000!G129</f>
        <v>0</v>
      </c>
      <c r="F129" s="800">
        <f>Таблица2000!H129</f>
        <v>0</v>
      </c>
      <c r="G129" s="800">
        <f>Таблица1000!H129+Таблица2000!I129</f>
        <v>0</v>
      </c>
      <c r="H129" s="800">
        <f>Таблица1000!I129</f>
        <v>0</v>
      </c>
      <c r="I129" s="800">
        <f>Таблица1000!J129</f>
        <v>0</v>
      </c>
      <c r="J129" s="800">
        <f>Таблица1000!K129</f>
        <v>0</v>
      </c>
      <c r="K129" s="800">
        <f>Таблица2000!J129</f>
        <v>0</v>
      </c>
      <c r="L129" s="800">
        <f>Таблица1000!L129+Таблица2000!K129</f>
        <v>0</v>
      </c>
      <c r="M129" s="800">
        <f>Таблица2000!L129</f>
        <v>0</v>
      </c>
      <c r="N129" s="800">
        <f>Таблица1000!M129+Таблица2000!M129</f>
        <v>0</v>
      </c>
      <c r="O129" s="800">
        <f>Таблица1000!N129+Таблица2000!N129</f>
        <v>0</v>
      </c>
      <c r="P129" s="800">
        <f>Таблица1000!O129+Таблица2000!O129</f>
        <v>0</v>
      </c>
      <c r="Q129" s="800">
        <f>Таблица1000!P129+Таблица2000!P129</f>
        <v>0</v>
      </c>
      <c r="R129" s="800">
        <f>Таблица2000!Q129</f>
        <v>0</v>
      </c>
      <c r="S129" s="800">
        <f>Таблица2000!R129</f>
        <v>0</v>
      </c>
      <c r="T129" s="800">
        <f>Таблица1000!Q129+Таблица2000!S129</f>
        <v>0</v>
      </c>
      <c r="U129" s="800">
        <f>Таблица2000!T129</f>
        <v>0</v>
      </c>
      <c r="V129" s="800">
        <f>Таблица1000!R129+Таблица2000!U129</f>
        <v>0</v>
      </c>
      <c r="W129" s="800">
        <f>Таблица2000!V129</f>
        <v>0</v>
      </c>
    </row>
    <row r="130" spans="1:23" s="41" customFormat="1" x14ac:dyDescent="0.15">
      <c r="A130" s="37" t="s">
        <v>697</v>
      </c>
      <c r="B130" s="506" t="s">
        <v>366</v>
      </c>
      <c r="C130" s="6" t="s">
        <v>354</v>
      </c>
      <c r="D130" s="2" t="s">
        <v>771</v>
      </c>
      <c r="E130" s="800">
        <f>Таблица1000!G130+Таблица2000!G130</f>
        <v>0</v>
      </c>
      <c r="F130" s="800">
        <f>Таблица2000!H130</f>
        <v>0</v>
      </c>
      <c r="G130" s="800">
        <f>Таблица1000!H130+Таблица2000!I130</f>
        <v>0</v>
      </c>
      <c r="H130" s="799">
        <f>Таблица1000!I130</f>
        <v>0</v>
      </c>
      <c r="I130" s="799">
        <f>Таблица1000!J130</f>
        <v>0</v>
      </c>
      <c r="J130" s="799">
        <f>Таблица1000!K130</f>
        <v>0</v>
      </c>
      <c r="K130" s="800">
        <f>Таблица2000!J130</f>
        <v>0</v>
      </c>
      <c r="L130" s="800">
        <f>Таблица1000!L130+Таблица2000!K130</f>
        <v>0</v>
      </c>
      <c r="M130" s="800">
        <f>Таблица2000!L130</f>
        <v>0</v>
      </c>
      <c r="N130" s="800">
        <f>Таблица1000!M130+Таблица2000!M130</f>
        <v>0</v>
      </c>
      <c r="O130" s="800">
        <f>Таблица1000!N130+Таблица2000!N130</f>
        <v>0</v>
      </c>
      <c r="P130" s="800">
        <f>Таблица1000!O130+Таблица2000!O130</f>
        <v>0</v>
      </c>
      <c r="Q130" s="800">
        <f>Таблица1000!P130+Таблица2000!P130</f>
        <v>0</v>
      </c>
      <c r="R130" s="800">
        <f>Таблица2000!Q130</f>
        <v>0</v>
      </c>
      <c r="S130" s="800">
        <f>Таблица2000!R130</f>
        <v>0</v>
      </c>
      <c r="T130" s="800">
        <f>Таблица1000!Q130+Таблица2000!S130</f>
        <v>0</v>
      </c>
      <c r="U130" s="800">
        <f>Таблица2000!T130</f>
        <v>0</v>
      </c>
      <c r="V130" s="800">
        <f>Таблица1000!R130+Таблица2000!U130</f>
        <v>0</v>
      </c>
      <c r="W130" s="800">
        <f>Таблица2000!V130</f>
        <v>0</v>
      </c>
    </row>
    <row r="131" spans="1:23" s="41" customFormat="1" x14ac:dyDescent="0.15">
      <c r="A131" s="37" t="s">
        <v>698</v>
      </c>
      <c r="B131" s="506" t="s">
        <v>367</v>
      </c>
      <c r="C131" s="6" t="s">
        <v>355</v>
      </c>
      <c r="D131" s="2" t="s">
        <v>772</v>
      </c>
      <c r="E131" s="800">
        <f>Таблица1000!G131+Таблица2000!G131</f>
        <v>0</v>
      </c>
      <c r="F131" s="800">
        <f>Таблица2000!H131</f>
        <v>0</v>
      </c>
      <c r="G131" s="800">
        <f>Таблица1000!H131+Таблица2000!I131</f>
        <v>0</v>
      </c>
      <c r="H131" s="799">
        <f>Таблица1000!I131</f>
        <v>0</v>
      </c>
      <c r="I131" s="799">
        <f>Таблица1000!J131</f>
        <v>0</v>
      </c>
      <c r="J131" s="799">
        <f>Таблица1000!K131</f>
        <v>0</v>
      </c>
      <c r="K131" s="800">
        <f>Таблица2000!J131</f>
        <v>0</v>
      </c>
      <c r="L131" s="800">
        <f>Таблица1000!L131+Таблица2000!K131</f>
        <v>0</v>
      </c>
      <c r="M131" s="800">
        <f>Таблица2000!L131</f>
        <v>0</v>
      </c>
      <c r="N131" s="800">
        <f>Таблица1000!M131+Таблица2000!M131</f>
        <v>0</v>
      </c>
      <c r="O131" s="800">
        <f>Таблица1000!N131+Таблица2000!N131</f>
        <v>0</v>
      </c>
      <c r="P131" s="800">
        <f>Таблица1000!O131+Таблица2000!O131</f>
        <v>0</v>
      </c>
      <c r="Q131" s="800">
        <f>Таблица1000!P131+Таблица2000!P131</f>
        <v>0</v>
      </c>
      <c r="R131" s="800">
        <f>Таблица2000!Q131</f>
        <v>0</v>
      </c>
      <c r="S131" s="800">
        <f>Таблица2000!R131</f>
        <v>0</v>
      </c>
      <c r="T131" s="800">
        <f>Таблица1000!Q131+Таблица2000!S131</f>
        <v>0</v>
      </c>
      <c r="U131" s="800">
        <f>Таблица2000!T131</f>
        <v>0</v>
      </c>
      <c r="V131" s="800">
        <f>Таблица1000!R131+Таблица2000!U131</f>
        <v>0</v>
      </c>
      <c r="W131" s="800">
        <f>Таблица2000!V131</f>
        <v>0</v>
      </c>
    </row>
    <row r="132" spans="1:23" s="41" customFormat="1" x14ac:dyDescent="0.15">
      <c r="A132" s="229" t="s">
        <v>1464</v>
      </c>
      <c r="B132" s="506" t="s">
        <v>1465</v>
      </c>
      <c r="C132" s="6" t="s">
        <v>1466</v>
      </c>
      <c r="D132" s="223"/>
      <c r="E132" s="800">
        <f>Таблица1000!G132+Таблица2000!G132</f>
        <v>0</v>
      </c>
      <c r="F132" s="800">
        <f>Таблица2000!H132</f>
        <v>0</v>
      </c>
      <c r="G132" s="800">
        <f>Таблица1000!H132+Таблица2000!I132</f>
        <v>0</v>
      </c>
      <c r="H132" s="799">
        <f>Таблица1000!I132</f>
        <v>0</v>
      </c>
      <c r="I132" s="799">
        <f>Таблица1000!J132</f>
        <v>0</v>
      </c>
      <c r="J132" s="799">
        <f>Таблица1000!K132</f>
        <v>0</v>
      </c>
      <c r="K132" s="800">
        <f>Таблица2000!J132</f>
        <v>0</v>
      </c>
      <c r="L132" s="800">
        <f>Таблица1000!L132+Таблица2000!K132</f>
        <v>0</v>
      </c>
      <c r="M132" s="800">
        <f>Таблица2000!L132</f>
        <v>0</v>
      </c>
      <c r="N132" s="800">
        <f>Таблица1000!M132+Таблица2000!M132</f>
        <v>0</v>
      </c>
      <c r="O132" s="800">
        <f>Таблица1000!N132+Таблица2000!N132</f>
        <v>0</v>
      </c>
      <c r="P132" s="800">
        <f>Таблица1000!O132+Таблица2000!O132</f>
        <v>0</v>
      </c>
      <c r="Q132" s="800">
        <f>Таблица1000!P132+Таблица2000!P132</f>
        <v>0</v>
      </c>
      <c r="R132" s="800">
        <f>Таблица2000!Q132</f>
        <v>0</v>
      </c>
      <c r="S132" s="800">
        <f>Таблица2000!R132</f>
        <v>0</v>
      </c>
      <c r="T132" s="800">
        <f>Таблица1000!Q132+Таблица2000!S132</f>
        <v>0</v>
      </c>
      <c r="U132" s="800">
        <f>Таблица2000!T132</f>
        <v>0</v>
      </c>
      <c r="V132" s="800">
        <f>Таблица1000!R132+Таблица2000!U132</f>
        <v>0</v>
      </c>
      <c r="W132" s="800">
        <f>Таблица2000!V132</f>
        <v>0</v>
      </c>
    </row>
    <row r="133" spans="1:23" s="41" customFormat="1" x14ac:dyDescent="0.15">
      <c r="A133" s="37" t="s">
        <v>699</v>
      </c>
      <c r="B133" s="506" t="s">
        <v>368</v>
      </c>
      <c r="C133" s="6" t="s">
        <v>356</v>
      </c>
      <c r="D133" s="2" t="s">
        <v>773</v>
      </c>
      <c r="E133" s="800">
        <f>Таблица1000!G133+Таблица2000!G133</f>
        <v>0</v>
      </c>
      <c r="F133" s="800">
        <f>Таблица2000!H133</f>
        <v>0</v>
      </c>
      <c r="G133" s="800">
        <f>Таблица1000!H133+Таблица2000!I133</f>
        <v>0</v>
      </c>
      <c r="H133" s="799">
        <f>Таблица1000!I133</f>
        <v>0</v>
      </c>
      <c r="I133" s="799">
        <f>Таблица1000!J133</f>
        <v>0</v>
      </c>
      <c r="J133" s="799">
        <f>Таблица1000!K133</f>
        <v>0</v>
      </c>
      <c r="K133" s="800">
        <f>Таблица2000!J133</f>
        <v>0</v>
      </c>
      <c r="L133" s="800">
        <f>Таблица1000!L133+Таблица2000!K133</f>
        <v>0</v>
      </c>
      <c r="M133" s="800">
        <f>Таблица2000!L133</f>
        <v>0</v>
      </c>
      <c r="N133" s="800">
        <f>Таблица1000!M133+Таблица2000!M133</f>
        <v>0</v>
      </c>
      <c r="O133" s="800">
        <f>Таблица1000!N133+Таблица2000!N133</f>
        <v>0</v>
      </c>
      <c r="P133" s="800">
        <f>Таблица1000!O133+Таблица2000!O133</f>
        <v>0</v>
      </c>
      <c r="Q133" s="800">
        <f>Таблица1000!P133+Таблица2000!P133</f>
        <v>0</v>
      </c>
      <c r="R133" s="800">
        <f>Таблица2000!Q133</f>
        <v>0</v>
      </c>
      <c r="S133" s="800">
        <f>Таблица2000!R133</f>
        <v>0</v>
      </c>
      <c r="T133" s="800">
        <f>Таблица1000!Q133+Таблица2000!S133</f>
        <v>0</v>
      </c>
      <c r="U133" s="800">
        <f>Таблица2000!T133</f>
        <v>0</v>
      </c>
      <c r="V133" s="800">
        <f>Таблица1000!R133+Таблица2000!U133</f>
        <v>0</v>
      </c>
      <c r="W133" s="800">
        <f>Таблица2000!V133</f>
        <v>0</v>
      </c>
    </row>
    <row r="134" spans="1:23" s="41" customFormat="1" x14ac:dyDescent="0.15">
      <c r="A134" s="37" t="s">
        <v>700</v>
      </c>
      <c r="B134" s="506" t="s">
        <v>369</v>
      </c>
      <c r="C134" s="6" t="s">
        <v>357</v>
      </c>
      <c r="D134" s="2" t="s">
        <v>774</v>
      </c>
      <c r="E134" s="800">
        <f>Таблица1000!G134+Таблица2000!G134</f>
        <v>0</v>
      </c>
      <c r="F134" s="800">
        <f>Таблица2000!H134</f>
        <v>0</v>
      </c>
      <c r="G134" s="800">
        <f>Таблица1000!H134+Таблица2000!I134</f>
        <v>0</v>
      </c>
      <c r="H134" s="799">
        <f>Таблица1000!I134</f>
        <v>0</v>
      </c>
      <c r="I134" s="799">
        <f>Таблица1000!J134</f>
        <v>0</v>
      </c>
      <c r="J134" s="799">
        <f>Таблица1000!K134</f>
        <v>0</v>
      </c>
      <c r="K134" s="800">
        <f>Таблица2000!J134</f>
        <v>0</v>
      </c>
      <c r="L134" s="800">
        <f>Таблица1000!L134+Таблица2000!K134</f>
        <v>0</v>
      </c>
      <c r="M134" s="800">
        <f>Таблица2000!L134</f>
        <v>0</v>
      </c>
      <c r="N134" s="800">
        <f>Таблица1000!M134+Таблица2000!M134</f>
        <v>0</v>
      </c>
      <c r="O134" s="800">
        <f>Таблица1000!N134+Таблица2000!N134</f>
        <v>0</v>
      </c>
      <c r="P134" s="800">
        <f>Таблица1000!O134+Таблица2000!O134</f>
        <v>0</v>
      </c>
      <c r="Q134" s="800">
        <f>Таблица1000!P134+Таблица2000!P134</f>
        <v>0</v>
      </c>
      <c r="R134" s="800">
        <f>Таблица2000!Q134</f>
        <v>0</v>
      </c>
      <c r="S134" s="800">
        <f>Таблица2000!R134</f>
        <v>0</v>
      </c>
      <c r="T134" s="800">
        <f>Таблица1000!Q134+Таблица2000!S134</f>
        <v>0</v>
      </c>
      <c r="U134" s="800">
        <f>Таблица2000!T134</f>
        <v>0</v>
      </c>
      <c r="V134" s="800">
        <f>Таблица1000!R134+Таблица2000!U134</f>
        <v>0</v>
      </c>
      <c r="W134" s="800">
        <f>Таблица2000!V134</f>
        <v>0</v>
      </c>
    </row>
    <row r="135" spans="1:23" s="41" customFormat="1" x14ac:dyDescent="0.15">
      <c r="A135" s="37" t="s">
        <v>701</v>
      </c>
      <c r="B135" s="506" t="s">
        <v>370</v>
      </c>
      <c r="C135" s="6" t="s">
        <v>358</v>
      </c>
      <c r="D135" s="2" t="s">
        <v>775</v>
      </c>
      <c r="E135" s="800">
        <f>Таблица1000!G135+Таблица2000!G135</f>
        <v>0</v>
      </c>
      <c r="F135" s="800">
        <f>Таблица2000!H135</f>
        <v>0</v>
      </c>
      <c r="G135" s="800">
        <f>Таблица1000!H135+Таблица2000!I135</f>
        <v>0</v>
      </c>
      <c r="H135" s="799">
        <f>Таблица1000!I135</f>
        <v>0</v>
      </c>
      <c r="I135" s="799">
        <f>Таблица1000!J135</f>
        <v>0</v>
      </c>
      <c r="J135" s="799">
        <f>Таблица1000!K135</f>
        <v>0</v>
      </c>
      <c r="K135" s="800">
        <f>Таблица2000!J135</f>
        <v>0</v>
      </c>
      <c r="L135" s="800">
        <f>Таблица1000!L135+Таблица2000!K135</f>
        <v>0</v>
      </c>
      <c r="M135" s="800">
        <f>Таблица2000!L135</f>
        <v>0</v>
      </c>
      <c r="N135" s="800">
        <f>Таблица1000!M135+Таблица2000!M135</f>
        <v>0</v>
      </c>
      <c r="O135" s="800">
        <f>Таблица1000!N135+Таблица2000!N135</f>
        <v>0</v>
      </c>
      <c r="P135" s="800">
        <f>Таблица1000!O135+Таблица2000!O135</f>
        <v>0</v>
      </c>
      <c r="Q135" s="800">
        <f>Таблица1000!P135+Таблица2000!P135</f>
        <v>0</v>
      </c>
      <c r="R135" s="800">
        <f>Таблица2000!Q135</f>
        <v>0</v>
      </c>
      <c r="S135" s="800">
        <f>Таблица2000!R135</f>
        <v>0</v>
      </c>
      <c r="T135" s="800">
        <f>Таблица1000!Q135+Таблица2000!S135</f>
        <v>0</v>
      </c>
      <c r="U135" s="800">
        <f>Таблица2000!T135</f>
        <v>0</v>
      </c>
      <c r="V135" s="800">
        <f>Таблица1000!R135+Таблица2000!U135</f>
        <v>0</v>
      </c>
      <c r="W135" s="800">
        <f>Таблица2000!V135</f>
        <v>0</v>
      </c>
    </row>
    <row r="136" spans="1:23" s="41" customFormat="1" x14ac:dyDescent="0.15">
      <c r="A136" s="229" t="s">
        <v>1537</v>
      </c>
      <c r="B136" s="506" t="s">
        <v>1468</v>
      </c>
      <c r="C136" s="6" t="s">
        <v>1469</v>
      </c>
      <c r="D136" s="223"/>
      <c r="E136" s="800">
        <f>Таблица1000!G136+Таблица2000!G136</f>
        <v>0</v>
      </c>
      <c r="F136" s="800">
        <f>Таблица2000!H136</f>
        <v>0</v>
      </c>
      <c r="G136" s="800">
        <f>Таблица1000!H136+Таблица2000!I136</f>
        <v>0</v>
      </c>
      <c r="H136" s="799">
        <f>Таблица1000!I136</f>
        <v>0</v>
      </c>
      <c r="I136" s="799">
        <f>Таблица1000!J136</f>
        <v>0</v>
      </c>
      <c r="J136" s="799">
        <f>Таблица1000!K136</f>
        <v>0</v>
      </c>
      <c r="K136" s="800">
        <f>Таблица2000!J136</f>
        <v>0</v>
      </c>
      <c r="L136" s="800">
        <f>Таблица1000!L136+Таблица2000!K136</f>
        <v>0</v>
      </c>
      <c r="M136" s="800">
        <f>Таблица2000!L136</f>
        <v>0</v>
      </c>
      <c r="N136" s="800">
        <f>Таблица1000!M136+Таблица2000!M136</f>
        <v>0</v>
      </c>
      <c r="O136" s="800">
        <f>Таблица1000!N136+Таблица2000!N136</f>
        <v>0</v>
      </c>
      <c r="P136" s="800">
        <f>Таблица1000!O136+Таблица2000!O136</f>
        <v>0</v>
      </c>
      <c r="Q136" s="800">
        <f>Таблица1000!P136+Таблица2000!P136</f>
        <v>0</v>
      </c>
      <c r="R136" s="800">
        <f>Таблица2000!Q136</f>
        <v>0</v>
      </c>
      <c r="S136" s="800">
        <f>Таблица2000!R136</f>
        <v>0</v>
      </c>
      <c r="T136" s="800">
        <f>Таблица1000!Q136+Таблица2000!S136</f>
        <v>0</v>
      </c>
      <c r="U136" s="800">
        <f>Таблица2000!T136</f>
        <v>0</v>
      </c>
      <c r="V136" s="800">
        <f>Таблица1000!R136+Таблица2000!U136</f>
        <v>0</v>
      </c>
      <c r="W136" s="800">
        <f>Таблица2000!V136</f>
        <v>0</v>
      </c>
    </row>
    <row r="137" spans="1:23" s="64" customFormat="1" x14ac:dyDescent="0.15">
      <c r="A137" s="36" t="s">
        <v>702</v>
      </c>
      <c r="B137" s="99" t="s">
        <v>222</v>
      </c>
      <c r="C137" s="46" t="s">
        <v>139</v>
      </c>
      <c r="D137" s="35" t="s">
        <v>35</v>
      </c>
      <c r="E137" s="800">
        <f>Таблица1000!G137+Таблица2000!G137</f>
        <v>0</v>
      </c>
      <c r="F137" s="800">
        <f>Таблица2000!H137</f>
        <v>0</v>
      </c>
      <c r="G137" s="800">
        <f>Таблица1000!H137+Таблица2000!I137</f>
        <v>0</v>
      </c>
      <c r="H137" s="800">
        <f>Таблица1000!I137</f>
        <v>0</v>
      </c>
      <c r="I137" s="800">
        <f>Таблица1000!J137</f>
        <v>0</v>
      </c>
      <c r="J137" s="800">
        <f>Таблица1000!K137</f>
        <v>0</v>
      </c>
      <c r="K137" s="800">
        <f>Таблица2000!J137</f>
        <v>0</v>
      </c>
      <c r="L137" s="800">
        <f>Таблица1000!L137+Таблица2000!K137</f>
        <v>0</v>
      </c>
      <c r="M137" s="800">
        <f>Таблица2000!L137</f>
        <v>0</v>
      </c>
      <c r="N137" s="800">
        <f>Таблица1000!M137+Таблица2000!M137</f>
        <v>0</v>
      </c>
      <c r="O137" s="800">
        <f>Таблица1000!N137+Таблица2000!N137</f>
        <v>0</v>
      </c>
      <c r="P137" s="800">
        <f>Таблица1000!O137+Таблица2000!O137</f>
        <v>0</v>
      </c>
      <c r="Q137" s="800">
        <f>Таблица1000!P137+Таблица2000!P137</f>
        <v>0</v>
      </c>
      <c r="R137" s="800">
        <f>Таблица2000!Q137</f>
        <v>0</v>
      </c>
      <c r="S137" s="800">
        <f>Таблица2000!R137</f>
        <v>0</v>
      </c>
      <c r="T137" s="800">
        <f>Таблица1000!Q137+Таблица2000!S137</f>
        <v>0</v>
      </c>
      <c r="U137" s="800">
        <f>Таблица2000!T137</f>
        <v>0</v>
      </c>
      <c r="V137" s="800">
        <f>Таблица1000!R137+Таблица2000!U137</f>
        <v>0</v>
      </c>
      <c r="W137" s="800">
        <f>Таблица2000!V137</f>
        <v>0</v>
      </c>
    </row>
    <row r="138" spans="1:23" s="41" customFormat="1" x14ac:dyDescent="0.15">
      <c r="A138" s="37" t="s">
        <v>703</v>
      </c>
      <c r="B138" s="506" t="s">
        <v>223</v>
      </c>
      <c r="C138" s="6" t="s">
        <v>79</v>
      </c>
      <c r="D138" s="2" t="s">
        <v>36</v>
      </c>
      <c r="E138" s="800">
        <f>Таблица1000!G138+Таблица2000!G138</f>
        <v>0</v>
      </c>
      <c r="F138" s="800">
        <f>Таблица2000!H138</f>
        <v>0</v>
      </c>
      <c r="G138" s="799">
        <f>Таблица1000!H138+Таблица2000!I138</f>
        <v>0</v>
      </c>
      <c r="H138" s="799">
        <f>Таблица1000!I138</f>
        <v>0</v>
      </c>
      <c r="I138" s="799">
        <f>Таблица1000!J138</f>
        <v>0</v>
      </c>
      <c r="J138" s="799">
        <f>Таблица1000!K138</f>
        <v>0</v>
      </c>
      <c r="K138" s="800">
        <f>Таблица2000!J138</f>
        <v>0</v>
      </c>
      <c r="L138" s="800">
        <f>Таблица1000!L138+Таблица2000!K138</f>
        <v>0</v>
      </c>
      <c r="M138" s="800">
        <f>Таблица2000!L138</f>
        <v>0</v>
      </c>
      <c r="N138" s="799">
        <f>Таблица1000!M138+Таблица2000!M138</f>
        <v>0</v>
      </c>
      <c r="O138" s="800">
        <f>Таблица1000!N138+Таблица2000!N138</f>
        <v>0</v>
      </c>
      <c r="P138" s="800">
        <f>Таблица1000!O138+Таблица2000!O138</f>
        <v>0</v>
      </c>
      <c r="Q138" s="800">
        <f>Таблица1000!P138+Таблица2000!P138</f>
        <v>0</v>
      </c>
      <c r="R138" s="800">
        <f>Таблица2000!Q138</f>
        <v>0</v>
      </c>
      <c r="S138" s="800">
        <f>Таблица2000!R138</f>
        <v>0</v>
      </c>
      <c r="T138" s="800">
        <f>Таблица1000!Q138+Таблица2000!S138</f>
        <v>0</v>
      </c>
      <c r="U138" s="800">
        <f>Таблица2000!T138</f>
        <v>0</v>
      </c>
      <c r="V138" s="800">
        <f>Таблица1000!R138+Таблица2000!U138</f>
        <v>0</v>
      </c>
      <c r="W138" s="800">
        <f>Таблица2000!V138</f>
        <v>0</v>
      </c>
    </row>
    <row r="139" spans="1:23" s="41" customFormat="1" x14ac:dyDescent="0.15">
      <c r="A139" s="37" t="s">
        <v>704</v>
      </c>
      <c r="B139" s="506" t="s">
        <v>224</v>
      </c>
      <c r="C139" s="6" t="s">
        <v>80</v>
      </c>
      <c r="D139" s="2" t="s">
        <v>37</v>
      </c>
      <c r="E139" s="800">
        <f>Таблица1000!G139+Таблица2000!G139</f>
        <v>0</v>
      </c>
      <c r="F139" s="800">
        <f>Таблица2000!H139</f>
        <v>0</v>
      </c>
      <c r="G139" s="800">
        <f>Таблица1000!H139+Таблица2000!I139</f>
        <v>0</v>
      </c>
      <c r="H139" s="799">
        <f>Таблица1000!I139</f>
        <v>0</v>
      </c>
      <c r="I139" s="799">
        <f>Таблица1000!J139</f>
        <v>0</v>
      </c>
      <c r="J139" s="799">
        <f>Таблица1000!K139</f>
        <v>0</v>
      </c>
      <c r="K139" s="800">
        <f>Таблица2000!J139</f>
        <v>0</v>
      </c>
      <c r="L139" s="800">
        <f>Таблица1000!L139+Таблица2000!K139</f>
        <v>0</v>
      </c>
      <c r="M139" s="800">
        <f>Таблица2000!L139</f>
        <v>0</v>
      </c>
      <c r="N139" s="800">
        <f>Таблица1000!M139+Таблица2000!M139</f>
        <v>0</v>
      </c>
      <c r="O139" s="800">
        <f>Таблица1000!N139+Таблица2000!N139</f>
        <v>0</v>
      </c>
      <c r="P139" s="800">
        <f>Таблица1000!O139+Таблица2000!O139</f>
        <v>0</v>
      </c>
      <c r="Q139" s="800">
        <f>Таблица1000!P139+Таблица2000!P139</f>
        <v>0</v>
      </c>
      <c r="R139" s="800">
        <f>Таблица2000!Q139</f>
        <v>0</v>
      </c>
      <c r="S139" s="800">
        <f>Таблица2000!R139</f>
        <v>0</v>
      </c>
      <c r="T139" s="800">
        <f>Таблица1000!Q139+Таблица2000!S139</f>
        <v>0</v>
      </c>
      <c r="U139" s="800">
        <f>Таблица2000!T139</f>
        <v>0</v>
      </c>
      <c r="V139" s="800">
        <f>Таблица1000!R139+Таблица2000!U139</f>
        <v>0</v>
      </c>
      <c r="W139" s="800">
        <f>Таблица2000!V139</f>
        <v>0</v>
      </c>
    </row>
    <row r="140" spans="1:23" s="41" customFormat="1" x14ac:dyDescent="0.15">
      <c r="A140" s="37" t="s">
        <v>893</v>
      </c>
      <c r="B140" s="506" t="s">
        <v>894</v>
      </c>
      <c r="C140" s="6" t="s">
        <v>895</v>
      </c>
      <c r="D140" s="2" t="s">
        <v>896</v>
      </c>
      <c r="E140" s="800">
        <f>Таблица1000!G140+Таблица2000!G140</f>
        <v>0</v>
      </c>
      <c r="F140" s="800">
        <f>Таблица2000!H140</f>
        <v>0</v>
      </c>
      <c r="G140" s="800">
        <f>Таблица1000!H140+Таблица2000!I140</f>
        <v>0</v>
      </c>
      <c r="H140" s="799">
        <f>Таблица1000!I140</f>
        <v>0</v>
      </c>
      <c r="I140" s="799">
        <f>Таблица1000!J140</f>
        <v>0</v>
      </c>
      <c r="J140" s="799">
        <f>Таблица1000!K140</f>
        <v>0</v>
      </c>
      <c r="K140" s="800">
        <f>Таблица2000!J140</f>
        <v>0</v>
      </c>
      <c r="L140" s="800">
        <f>Таблица1000!L140+Таблица2000!K140</f>
        <v>0</v>
      </c>
      <c r="M140" s="800">
        <f>Таблица2000!L140</f>
        <v>0</v>
      </c>
      <c r="N140" s="800">
        <f>Таблица1000!M140+Таблица2000!M140</f>
        <v>0</v>
      </c>
      <c r="O140" s="800">
        <f>Таблица1000!N140+Таблица2000!N140</f>
        <v>0</v>
      </c>
      <c r="P140" s="800">
        <f>Таблица1000!O140+Таблица2000!O140</f>
        <v>0</v>
      </c>
      <c r="Q140" s="800">
        <f>Таблица1000!P140+Таблица2000!P140</f>
        <v>0</v>
      </c>
      <c r="R140" s="800">
        <f>Таблица2000!Q140</f>
        <v>0</v>
      </c>
      <c r="S140" s="800">
        <f>Таблица2000!R140</f>
        <v>0</v>
      </c>
      <c r="T140" s="800">
        <f>Таблица1000!Q140+Таблица2000!S140</f>
        <v>0</v>
      </c>
      <c r="U140" s="800">
        <f>Таблица2000!T140</f>
        <v>0</v>
      </c>
      <c r="V140" s="800">
        <f>Таблица1000!R140+Таблица2000!U140</f>
        <v>0</v>
      </c>
      <c r="W140" s="800">
        <f>Таблица2000!V140</f>
        <v>0</v>
      </c>
    </row>
    <row r="141" spans="1:23" s="41" customFormat="1" ht="21" x14ac:dyDescent="0.15">
      <c r="A141" s="37" t="s">
        <v>705</v>
      </c>
      <c r="B141" s="506" t="s">
        <v>225</v>
      </c>
      <c r="C141" s="6" t="s">
        <v>81</v>
      </c>
      <c r="D141" s="2" t="s">
        <v>38</v>
      </c>
      <c r="E141" s="800">
        <f>Таблица1000!G141+Таблица2000!G141</f>
        <v>0</v>
      </c>
      <c r="F141" s="800">
        <f>Таблица2000!H141</f>
        <v>0</v>
      </c>
      <c r="G141" s="800">
        <f>Таблица1000!H141+Таблица2000!I141</f>
        <v>0</v>
      </c>
      <c r="H141" s="799">
        <f>Таблица1000!I141</f>
        <v>0</v>
      </c>
      <c r="I141" s="799">
        <f>Таблица1000!J141</f>
        <v>0</v>
      </c>
      <c r="J141" s="799">
        <f>Таблица1000!K141</f>
        <v>0</v>
      </c>
      <c r="K141" s="800">
        <f>Таблица2000!J141</f>
        <v>0</v>
      </c>
      <c r="L141" s="800">
        <f>Таблица1000!L141+Таблица2000!K141</f>
        <v>0</v>
      </c>
      <c r="M141" s="800">
        <f>Таблица2000!L141</f>
        <v>0</v>
      </c>
      <c r="N141" s="800">
        <f>Таблица1000!M141+Таблица2000!M141</f>
        <v>0</v>
      </c>
      <c r="O141" s="800">
        <f>Таблица1000!N141+Таблица2000!N141</f>
        <v>0</v>
      </c>
      <c r="P141" s="800">
        <f>Таблица1000!O141+Таблица2000!O141</f>
        <v>0</v>
      </c>
      <c r="Q141" s="800">
        <f>Таблица1000!P141+Таблица2000!P141</f>
        <v>0</v>
      </c>
      <c r="R141" s="800">
        <f>Таблица2000!Q141</f>
        <v>0</v>
      </c>
      <c r="S141" s="800">
        <f>Таблица2000!R141</f>
        <v>0</v>
      </c>
      <c r="T141" s="800">
        <f>Таблица1000!Q141+Таблица2000!S141</f>
        <v>0</v>
      </c>
      <c r="U141" s="800">
        <f>Таблица2000!T141</f>
        <v>0</v>
      </c>
      <c r="V141" s="800">
        <f>Таблица1000!R141+Таблица2000!U141</f>
        <v>0</v>
      </c>
      <c r="W141" s="800">
        <f>Таблица2000!V141</f>
        <v>0</v>
      </c>
    </row>
    <row r="142" spans="1:23" s="41" customFormat="1" x14ac:dyDescent="0.15">
      <c r="A142" s="37" t="s">
        <v>578</v>
      </c>
      <c r="B142" s="506" t="s">
        <v>376</v>
      </c>
      <c r="C142" s="6" t="s">
        <v>373</v>
      </c>
      <c r="D142" s="2" t="s">
        <v>374</v>
      </c>
      <c r="E142" s="800">
        <f>Таблица1000!G142+Таблица2000!G142</f>
        <v>0</v>
      </c>
      <c r="F142" s="800">
        <f>Таблица2000!H142</f>
        <v>0</v>
      </c>
      <c r="G142" s="800">
        <f>Таблица1000!H142+Таблица2000!I142</f>
        <v>0</v>
      </c>
      <c r="H142" s="799">
        <f>Таблица1000!I142</f>
        <v>0</v>
      </c>
      <c r="I142" s="799">
        <f>Таблица1000!J142</f>
        <v>0</v>
      </c>
      <c r="J142" s="799">
        <f>Таблица1000!K142</f>
        <v>0</v>
      </c>
      <c r="K142" s="800">
        <f>Таблица2000!J142</f>
        <v>0</v>
      </c>
      <c r="L142" s="800">
        <f>Таблица1000!L142+Таблица2000!K142</f>
        <v>0</v>
      </c>
      <c r="M142" s="800">
        <f>Таблица2000!L142</f>
        <v>0</v>
      </c>
      <c r="N142" s="800">
        <f>Таблица1000!M142+Таблица2000!M142</f>
        <v>0</v>
      </c>
      <c r="O142" s="800">
        <f>Таблица1000!N142+Таблица2000!N142</f>
        <v>0</v>
      </c>
      <c r="P142" s="800">
        <f>Таблица1000!O142+Таблица2000!O142</f>
        <v>0</v>
      </c>
      <c r="Q142" s="800">
        <f>Таблица1000!P142+Таблица2000!P142</f>
        <v>0</v>
      </c>
      <c r="R142" s="800">
        <f>Таблица2000!Q142</f>
        <v>0</v>
      </c>
      <c r="S142" s="800">
        <f>Таблица2000!R142</f>
        <v>0</v>
      </c>
      <c r="T142" s="800">
        <f>Таблица1000!Q142+Таблица2000!S142</f>
        <v>0</v>
      </c>
      <c r="U142" s="800">
        <f>Таблица2000!T142</f>
        <v>0</v>
      </c>
      <c r="V142" s="800">
        <f>Таблица1000!R142+Таблица2000!U142</f>
        <v>0</v>
      </c>
      <c r="W142" s="800">
        <f>Таблица2000!V142</f>
        <v>0</v>
      </c>
    </row>
    <row r="143" spans="1:23" s="41" customFormat="1" ht="21" x14ac:dyDescent="0.15">
      <c r="A143" s="37" t="s">
        <v>706</v>
      </c>
      <c r="B143" s="506" t="s">
        <v>458</v>
      </c>
      <c r="C143" s="17" t="s">
        <v>445</v>
      </c>
      <c r="D143" s="2" t="s">
        <v>446</v>
      </c>
      <c r="E143" s="800">
        <f>Таблица1000!G143+Таблица2000!G143</f>
        <v>0</v>
      </c>
      <c r="F143" s="800">
        <f>Таблица2000!H143</f>
        <v>0</v>
      </c>
      <c r="G143" s="800">
        <f>Таблица1000!H143+Таблица2000!I143</f>
        <v>0</v>
      </c>
      <c r="H143" s="799">
        <f>Таблица1000!I143</f>
        <v>0</v>
      </c>
      <c r="I143" s="799">
        <f>Таблица1000!J143</f>
        <v>0</v>
      </c>
      <c r="J143" s="799">
        <f>Таблица1000!K143</f>
        <v>0</v>
      </c>
      <c r="K143" s="800">
        <f>Таблица2000!J143</f>
        <v>0</v>
      </c>
      <c r="L143" s="800">
        <f>Таблица1000!L143+Таблица2000!K143</f>
        <v>0</v>
      </c>
      <c r="M143" s="800">
        <f>Таблица2000!L143</f>
        <v>0</v>
      </c>
      <c r="N143" s="800">
        <f>Таблица1000!M143+Таблица2000!M143</f>
        <v>0</v>
      </c>
      <c r="O143" s="800">
        <f>Таблица1000!N143+Таблица2000!N143</f>
        <v>0</v>
      </c>
      <c r="P143" s="800">
        <f>Таблица1000!O143+Таблица2000!O143</f>
        <v>0</v>
      </c>
      <c r="Q143" s="800">
        <f>Таблица1000!P143+Таблица2000!P143</f>
        <v>0</v>
      </c>
      <c r="R143" s="800">
        <f>Таблица2000!Q143</f>
        <v>0</v>
      </c>
      <c r="S143" s="800">
        <f>Таблица2000!R143</f>
        <v>0</v>
      </c>
      <c r="T143" s="800">
        <f>Таблица1000!Q143+Таблица2000!S143</f>
        <v>0</v>
      </c>
      <c r="U143" s="800">
        <f>Таблица2000!T143</f>
        <v>0</v>
      </c>
      <c r="V143" s="800">
        <f>Таблица1000!R143+Таблица2000!U143</f>
        <v>0</v>
      </c>
      <c r="W143" s="800">
        <f>Таблица2000!V143</f>
        <v>0</v>
      </c>
    </row>
    <row r="144" spans="1:23" s="41" customFormat="1" ht="21" x14ac:dyDescent="0.15">
      <c r="A144" s="37" t="s">
        <v>897</v>
      </c>
      <c r="B144" s="506" t="s">
        <v>459</v>
      </c>
      <c r="C144" s="17" t="s">
        <v>447</v>
      </c>
      <c r="D144" s="2" t="s">
        <v>448</v>
      </c>
      <c r="E144" s="800">
        <f>Таблица1000!G144+Таблица2000!G144</f>
        <v>0</v>
      </c>
      <c r="F144" s="800">
        <f>Таблица2000!H144</f>
        <v>0</v>
      </c>
      <c r="G144" s="800">
        <f>Таблица1000!H144+Таблица2000!I144</f>
        <v>0</v>
      </c>
      <c r="H144" s="799">
        <f>Таблица1000!I144</f>
        <v>0</v>
      </c>
      <c r="I144" s="799">
        <f>Таблица1000!J144</f>
        <v>0</v>
      </c>
      <c r="J144" s="799">
        <f>Таблица1000!K144</f>
        <v>0</v>
      </c>
      <c r="K144" s="800">
        <f>Таблица2000!J144</f>
        <v>0</v>
      </c>
      <c r="L144" s="800">
        <f>Таблица1000!L144+Таблица2000!K144</f>
        <v>0</v>
      </c>
      <c r="M144" s="800">
        <f>Таблица2000!L144</f>
        <v>0</v>
      </c>
      <c r="N144" s="800">
        <f>Таблица1000!M144+Таблица2000!M144</f>
        <v>0</v>
      </c>
      <c r="O144" s="800">
        <f>Таблица1000!N144+Таблица2000!N144</f>
        <v>0</v>
      </c>
      <c r="P144" s="800">
        <f>Таблица1000!O144+Таблица2000!O144</f>
        <v>0</v>
      </c>
      <c r="Q144" s="800">
        <f>Таблица1000!P144+Таблица2000!P144</f>
        <v>0</v>
      </c>
      <c r="R144" s="800">
        <f>Таблица2000!Q144</f>
        <v>0</v>
      </c>
      <c r="S144" s="800">
        <f>Таблица2000!R144</f>
        <v>0</v>
      </c>
      <c r="T144" s="800">
        <f>Таблица1000!Q144+Таблица2000!S144</f>
        <v>0</v>
      </c>
      <c r="U144" s="800">
        <f>Таблица2000!T144</f>
        <v>0</v>
      </c>
      <c r="V144" s="800">
        <f>Таблица1000!R144+Таблица2000!U144</f>
        <v>0</v>
      </c>
      <c r="W144" s="800">
        <f>Таблица2000!V144</f>
        <v>0</v>
      </c>
    </row>
    <row r="145" spans="1:23" s="41" customFormat="1" ht="21" x14ac:dyDescent="0.15">
      <c r="A145" s="37" t="s">
        <v>898</v>
      </c>
      <c r="B145" s="506" t="s">
        <v>460</v>
      </c>
      <c r="C145" s="17" t="s">
        <v>449</v>
      </c>
      <c r="D145" s="2" t="s">
        <v>450</v>
      </c>
      <c r="E145" s="800">
        <f>Таблица1000!G145+Таблица2000!G145</f>
        <v>0</v>
      </c>
      <c r="F145" s="800">
        <f>Таблица2000!H145</f>
        <v>0</v>
      </c>
      <c r="G145" s="800">
        <f>Таблица1000!H145+Таблица2000!I145</f>
        <v>0</v>
      </c>
      <c r="H145" s="799">
        <f>Таблица1000!I145</f>
        <v>0</v>
      </c>
      <c r="I145" s="799">
        <f>Таблица1000!J145</f>
        <v>0</v>
      </c>
      <c r="J145" s="799">
        <f>Таблица1000!K145</f>
        <v>0</v>
      </c>
      <c r="K145" s="800">
        <f>Таблица2000!J145</f>
        <v>0</v>
      </c>
      <c r="L145" s="800">
        <f>Таблица1000!L145+Таблица2000!K145</f>
        <v>0</v>
      </c>
      <c r="M145" s="800">
        <f>Таблица2000!L145</f>
        <v>0</v>
      </c>
      <c r="N145" s="800">
        <f>Таблица1000!M145+Таблица2000!M145</f>
        <v>0</v>
      </c>
      <c r="O145" s="800">
        <f>Таблица1000!N145+Таблица2000!N145</f>
        <v>0</v>
      </c>
      <c r="P145" s="800">
        <f>Таблица1000!O145+Таблица2000!O145</f>
        <v>0</v>
      </c>
      <c r="Q145" s="800">
        <f>Таблица1000!P145+Таблица2000!P145</f>
        <v>0</v>
      </c>
      <c r="R145" s="800">
        <f>Таблица2000!Q145</f>
        <v>0</v>
      </c>
      <c r="S145" s="800">
        <f>Таблица2000!R145</f>
        <v>0</v>
      </c>
      <c r="T145" s="800">
        <f>Таблица1000!Q145+Таблица2000!S145</f>
        <v>0</v>
      </c>
      <c r="U145" s="800">
        <f>Таблица2000!T145</f>
        <v>0</v>
      </c>
      <c r="V145" s="800">
        <f>Таблица1000!R145+Таблица2000!U145</f>
        <v>0</v>
      </c>
      <c r="W145" s="800">
        <f>Таблица2000!V145</f>
        <v>0</v>
      </c>
    </row>
    <row r="146" spans="1:23" s="41" customFormat="1" x14ac:dyDescent="0.15">
      <c r="A146" s="37" t="s">
        <v>663</v>
      </c>
      <c r="B146" s="506" t="s">
        <v>263</v>
      </c>
      <c r="C146" s="19" t="s">
        <v>117</v>
      </c>
      <c r="D146" s="2" t="s">
        <v>530</v>
      </c>
      <c r="E146" s="800">
        <f>Таблица1000!G146+Таблица2000!G146</f>
        <v>0</v>
      </c>
      <c r="F146" s="800">
        <f>Таблица2000!H146</f>
        <v>0</v>
      </c>
      <c r="G146" s="800">
        <f>Таблица1000!H146+Таблица2000!I146</f>
        <v>0</v>
      </c>
      <c r="H146" s="799">
        <f>Таблица1000!I146</f>
        <v>0</v>
      </c>
      <c r="I146" s="799">
        <f>Таблица1000!J146</f>
        <v>0</v>
      </c>
      <c r="J146" s="799">
        <f>Таблица1000!K146</f>
        <v>0</v>
      </c>
      <c r="K146" s="800">
        <f>Таблица2000!J146</f>
        <v>0</v>
      </c>
      <c r="L146" s="800">
        <f>Таблица1000!L146+Таблица2000!K146</f>
        <v>0</v>
      </c>
      <c r="M146" s="800">
        <f>Таблица2000!L146</f>
        <v>0</v>
      </c>
      <c r="N146" s="800">
        <f>Таблица1000!M146+Таблица2000!M146</f>
        <v>0</v>
      </c>
      <c r="O146" s="800">
        <f>Таблица1000!N146+Таблица2000!N146</f>
        <v>0</v>
      </c>
      <c r="P146" s="800">
        <f>Таблица1000!O146+Таблица2000!O146</f>
        <v>0</v>
      </c>
      <c r="Q146" s="800">
        <f>Таблица1000!P146+Таблица2000!P146</f>
        <v>0</v>
      </c>
      <c r="R146" s="800">
        <f>Таблица2000!Q146</f>
        <v>0</v>
      </c>
      <c r="S146" s="800">
        <f>Таблица2000!R146</f>
        <v>0</v>
      </c>
      <c r="T146" s="800">
        <f>Таблица1000!Q146+Таблица2000!S146</f>
        <v>0</v>
      </c>
      <c r="U146" s="800">
        <f>Таблица2000!T146</f>
        <v>0</v>
      </c>
      <c r="V146" s="800">
        <f>Таблица1000!R146+Таблица2000!U146</f>
        <v>0</v>
      </c>
      <c r="W146" s="800">
        <f>Таблица2000!V146</f>
        <v>0</v>
      </c>
    </row>
    <row r="147" spans="1:23" s="41" customFormat="1" x14ac:dyDescent="0.15">
      <c r="A147" s="37" t="s">
        <v>579</v>
      </c>
      <c r="B147" s="506" t="s">
        <v>377</v>
      </c>
      <c r="C147" s="6" t="s">
        <v>661</v>
      </c>
      <c r="D147" s="2" t="s">
        <v>112</v>
      </c>
      <c r="E147" s="800">
        <f>Таблица1000!G147+Таблица2000!G147</f>
        <v>0</v>
      </c>
      <c r="F147" s="800">
        <f>Таблица2000!H147</f>
        <v>0</v>
      </c>
      <c r="G147" s="800">
        <f>Таблица1000!H147+Таблица2000!I147</f>
        <v>0</v>
      </c>
      <c r="H147" s="799">
        <f>Таблица1000!I147</f>
        <v>0</v>
      </c>
      <c r="I147" s="799">
        <f>Таблица1000!J147</f>
        <v>0</v>
      </c>
      <c r="J147" s="799">
        <f>Таблица1000!K147</f>
        <v>0</v>
      </c>
      <c r="K147" s="800">
        <f>Таблица2000!J147</f>
        <v>0</v>
      </c>
      <c r="L147" s="800">
        <f>Таблица1000!L147+Таблица2000!K147</f>
        <v>0</v>
      </c>
      <c r="M147" s="800">
        <f>Таблица2000!L147</f>
        <v>0</v>
      </c>
      <c r="N147" s="800">
        <f>Таблица1000!M147+Таблица2000!M147</f>
        <v>0</v>
      </c>
      <c r="O147" s="800">
        <f>Таблица1000!N147+Таблица2000!N147</f>
        <v>0</v>
      </c>
      <c r="P147" s="800">
        <f>Таблица1000!O147+Таблица2000!O147</f>
        <v>0</v>
      </c>
      <c r="Q147" s="800">
        <f>Таблица1000!P147+Таблица2000!P147</f>
        <v>0</v>
      </c>
      <c r="R147" s="800">
        <f>Таблица2000!Q147</f>
        <v>0</v>
      </c>
      <c r="S147" s="800">
        <f>Таблица2000!R147</f>
        <v>0</v>
      </c>
      <c r="T147" s="800">
        <f>Таблица1000!Q147+Таблица2000!S147</f>
        <v>0</v>
      </c>
      <c r="U147" s="800">
        <f>Таблица2000!T147</f>
        <v>0</v>
      </c>
      <c r="V147" s="800">
        <f>Таблица1000!R147+Таблица2000!U147</f>
        <v>0</v>
      </c>
      <c r="W147" s="800">
        <f>Таблица2000!V147</f>
        <v>0</v>
      </c>
    </row>
    <row r="148" spans="1:23" s="41" customFormat="1" x14ac:dyDescent="0.15">
      <c r="A148" s="37" t="s">
        <v>580</v>
      </c>
      <c r="B148" s="506" t="s">
        <v>581</v>
      </c>
      <c r="C148" s="6" t="s">
        <v>828</v>
      </c>
      <c r="D148" s="2" t="s">
        <v>582</v>
      </c>
      <c r="E148" s="800">
        <f>Таблица1000!G148+Таблица2000!G148</f>
        <v>0</v>
      </c>
      <c r="F148" s="800">
        <f>Таблица2000!H148</f>
        <v>0</v>
      </c>
      <c r="G148" s="800">
        <f>Таблица1000!H148+Таблица2000!I148</f>
        <v>0</v>
      </c>
      <c r="H148" s="799">
        <f>Таблица1000!I148</f>
        <v>0</v>
      </c>
      <c r="I148" s="799">
        <f>Таблица1000!J148</f>
        <v>0</v>
      </c>
      <c r="J148" s="799">
        <f>Таблица1000!K148</f>
        <v>0</v>
      </c>
      <c r="K148" s="800">
        <f>Таблица2000!J148</f>
        <v>0</v>
      </c>
      <c r="L148" s="800">
        <f>Таблица1000!L148+Таблица2000!K148</f>
        <v>0</v>
      </c>
      <c r="M148" s="800">
        <f>Таблица2000!L148</f>
        <v>0</v>
      </c>
      <c r="N148" s="800">
        <f>Таблица1000!M148+Таблица2000!M148</f>
        <v>0</v>
      </c>
      <c r="O148" s="800">
        <f>Таблица1000!N148+Таблица2000!N148</f>
        <v>0</v>
      </c>
      <c r="P148" s="800">
        <f>Таблица1000!O148+Таблица2000!O148</f>
        <v>0</v>
      </c>
      <c r="Q148" s="800">
        <f>Таблица1000!P148+Таблица2000!P148</f>
        <v>0</v>
      </c>
      <c r="R148" s="800">
        <f>Таблица2000!Q148</f>
        <v>0</v>
      </c>
      <c r="S148" s="800">
        <f>Таблица2000!R148</f>
        <v>0</v>
      </c>
      <c r="T148" s="800">
        <f>Таблица1000!Q148+Таблица2000!S148</f>
        <v>0</v>
      </c>
      <c r="U148" s="800">
        <f>Таблица2000!T148</f>
        <v>0</v>
      </c>
      <c r="V148" s="800">
        <f>Таблица1000!R148+Таблица2000!U148</f>
        <v>0</v>
      </c>
      <c r="W148" s="800">
        <f>Таблица2000!V148</f>
        <v>0</v>
      </c>
    </row>
    <row r="149" spans="1:23" s="41" customFormat="1" x14ac:dyDescent="0.15">
      <c r="A149" s="37" t="s">
        <v>583</v>
      </c>
      <c r="B149" s="506" t="s">
        <v>378</v>
      </c>
      <c r="C149" s="6" t="s">
        <v>830</v>
      </c>
      <c r="D149" s="2" t="s">
        <v>113</v>
      </c>
      <c r="E149" s="800">
        <f>Таблица1000!G149+Таблица2000!G149</f>
        <v>0</v>
      </c>
      <c r="F149" s="800">
        <f>Таблица2000!H149</f>
        <v>0</v>
      </c>
      <c r="G149" s="800">
        <f>Таблица1000!H149+Таблица2000!I149</f>
        <v>0</v>
      </c>
      <c r="H149" s="799">
        <f>Таблица1000!I149</f>
        <v>0</v>
      </c>
      <c r="I149" s="799">
        <f>Таблица1000!J149</f>
        <v>0</v>
      </c>
      <c r="J149" s="799">
        <f>Таблица1000!K149</f>
        <v>0</v>
      </c>
      <c r="K149" s="800">
        <f>Таблица2000!J149</f>
        <v>0</v>
      </c>
      <c r="L149" s="800">
        <f>Таблица1000!L149+Таблица2000!K149</f>
        <v>0</v>
      </c>
      <c r="M149" s="800">
        <f>Таблица2000!L149</f>
        <v>0</v>
      </c>
      <c r="N149" s="800">
        <f>Таблица1000!M149+Таблица2000!M149</f>
        <v>0</v>
      </c>
      <c r="O149" s="800">
        <f>Таблица1000!N149+Таблица2000!N149</f>
        <v>0</v>
      </c>
      <c r="P149" s="800">
        <f>Таблица1000!O149+Таблица2000!O149</f>
        <v>0</v>
      </c>
      <c r="Q149" s="800">
        <f>Таблица1000!P149+Таблица2000!P149</f>
        <v>0</v>
      </c>
      <c r="R149" s="800">
        <f>Таблица2000!Q149</f>
        <v>0</v>
      </c>
      <c r="S149" s="800">
        <f>Таблица2000!R149</f>
        <v>0</v>
      </c>
      <c r="T149" s="800">
        <f>Таблица1000!Q149+Таблица2000!S149</f>
        <v>0</v>
      </c>
      <c r="U149" s="800">
        <f>Таблица2000!T149</f>
        <v>0</v>
      </c>
      <c r="V149" s="800">
        <f>Таблица1000!R149+Таблица2000!U149</f>
        <v>0</v>
      </c>
      <c r="W149" s="800">
        <f>Таблица2000!V149</f>
        <v>0</v>
      </c>
    </row>
    <row r="150" spans="1:23" s="41" customFormat="1" x14ac:dyDescent="0.15">
      <c r="A150" s="37" t="s">
        <v>584</v>
      </c>
      <c r="B150" s="506" t="s">
        <v>379</v>
      </c>
      <c r="C150" s="6" t="s">
        <v>831</v>
      </c>
      <c r="D150" s="2" t="s">
        <v>114</v>
      </c>
      <c r="E150" s="800">
        <f>Таблица1000!G150+Таблица2000!G150</f>
        <v>0</v>
      </c>
      <c r="F150" s="800">
        <f>Таблица2000!H150</f>
        <v>0</v>
      </c>
      <c r="G150" s="800">
        <f>Таблица1000!H150+Таблица2000!I150</f>
        <v>0</v>
      </c>
      <c r="H150" s="799">
        <f>Таблица1000!I150</f>
        <v>0</v>
      </c>
      <c r="I150" s="799">
        <f>Таблица1000!J150</f>
        <v>0</v>
      </c>
      <c r="J150" s="799">
        <f>Таблица1000!K150</f>
        <v>0</v>
      </c>
      <c r="K150" s="800">
        <f>Таблица2000!J150</f>
        <v>0</v>
      </c>
      <c r="L150" s="800">
        <f>Таблица1000!L150+Таблица2000!K150</f>
        <v>0</v>
      </c>
      <c r="M150" s="800">
        <f>Таблица2000!L150</f>
        <v>0</v>
      </c>
      <c r="N150" s="800">
        <f>Таблица1000!M150+Таблица2000!M150</f>
        <v>0</v>
      </c>
      <c r="O150" s="800">
        <f>Таблица1000!N150+Таблица2000!N150</f>
        <v>0</v>
      </c>
      <c r="P150" s="800">
        <f>Таблица1000!O150+Таблица2000!O150</f>
        <v>0</v>
      </c>
      <c r="Q150" s="800">
        <f>Таблица1000!P150+Таблица2000!P150</f>
        <v>0</v>
      </c>
      <c r="R150" s="800">
        <f>Таблица2000!Q150</f>
        <v>0</v>
      </c>
      <c r="S150" s="800">
        <f>Таблица2000!R150</f>
        <v>0</v>
      </c>
      <c r="T150" s="800">
        <f>Таблица1000!Q150+Таблица2000!S150</f>
        <v>0</v>
      </c>
      <c r="U150" s="800">
        <f>Таблица2000!T150</f>
        <v>0</v>
      </c>
      <c r="V150" s="800">
        <f>Таблица1000!R150+Таблица2000!U150</f>
        <v>0</v>
      </c>
      <c r="W150" s="800">
        <f>Таблица2000!V150</f>
        <v>0</v>
      </c>
    </row>
    <row r="151" spans="1:23" s="41" customFormat="1" x14ac:dyDescent="0.15">
      <c r="A151" s="37" t="s">
        <v>585</v>
      </c>
      <c r="B151" s="506" t="s">
        <v>380</v>
      </c>
      <c r="C151" s="6" t="s">
        <v>832</v>
      </c>
      <c r="D151" s="2" t="s">
        <v>115</v>
      </c>
      <c r="E151" s="800">
        <f>Таблица1000!G151+Таблица2000!G151</f>
        <v>0</v>
      </c>
      <c r="F151" s="800">
        <f>Таблица2000!H151</f>
        <v>0</v>
      </c>
      <c r="G151" s="800">
        <f>Таблица1000!H151+Таблица2000!I151</f>
        <v>0</v>
      </c>
      <c r="H151" s="799">
        <f>Таблица1000!I151</f>
        <v>0</v>
      </c>
      <c r="I151" s="799">
        <f>Таблица1000!J151</f>
        <v>0</v>
      </c>
      <c r="J151" s="799">
        <f>Таблица1000!K151</f>
        <v>0</v>
      </c>
      <c r="K151" s="800">
        <f>Таблица2000!J151</f>
        <v>0</v>
      </c>
      <c r="L151" s="800">
        <f>Таблица1000!L151+Таблица2000!K151</f>
        <v>0</v>
      </c>
      <c r="M151" s="800">
        <f>Таблица2000!L151</f>
        <v>0</v>
      </c>
      <c r="N151" s="800">
        <f>Таблица1000!M151+Таблица2000!M151</f>
        <v>0</v>
      </c>
      <c r="O151" s="800">
        <f>Таблица1000!N151+Таблица2000!N151</f>
        <v>0</v>
      </c>
      <c r="P151" s="800">
        <f>Таблица1000!O151+Таблица2000!O151</f>
        <v>0</v>
      </c>
      <c r="Q151" s="800">
        <f>Таблица1000!P151+Таблица2000!P151</f>
        <v>0</v>
      </c>
      <c r="R151" s="800">
        <f>Таблица2000!Q151</f>
        <v>0</v>
      </c>
      <c r="S151" s="800">
        <f>Таблица2000!R151</f>
        <v>0</v>
      </c>
      <c r="T151" s="800">
        <f>Таблица1000!Q151+Таблица2000!S151</f>
        <v>0</v>
      </c>
      <c r="U151" s="800">
        <f>Таблица2000!T151</f>
        <v>0</v>
      </c>
      <c r="V151" s="800">
        <f>Таблица1000!R151+Таблица2000!U151</f>
        <v>0</v>
      </c>
      <c r="W151" s="800">
        <f>Таблица2000!V151</f>
        <v>0</v>
      </c>
    </row>
    <row r="152" spans="1:23" s="41" customFormat="1" x14ac:dyDescent="0.15">
      <c r="A152" s="37" t="s">
        <v>586</v>
      </c>
      <c r="B152" s="506" t="s">
        <v>461</v>
      </c>
      <c r="C152" s="6" t="s">
        <v>833</v>
      </c>
      <c r="D152" s="2" t="s">
        <v>451</v>
      </c>
      <c r="E152" s="800">
        <f>Таблица1000!G152+Таблица2000!G152</f>
        <v>0</v>
      </c>
      <c r="F152" s="800">
        <f>Таблица2000!H152</f>
        <v>0</v>
      </c>
      <c r="G152" s="800">
        <f>Таблица1000!H152+Таблица2000!I152</f>
        <v>0</v>
      </c>
      <c r="H152" s="799">
        <f>Таблица1000!I152</f>
        <v>0</v>
      </c>
      <c r="I152" s="799">
        <f>Таблица1000!J152</f>
        <v>0</v>
      </c>
      <c r="J152" s="799">
        <f>Таблица1000!K152</f>
        <v>0</v>
      </c>
      <c r="K152" s="800">
        <f>Таблица2000!J152</f>
        <v>0</v>
      </c>
      <c r="L152" s="800">
        <f>Таблица1000!L152+Таблица2000!K152</f>
        <v>0</v>
      </c>
      <c r="M152" s="800">
        <f>Таблица2000!L152</f>
        <v>0</v>
      </c>
      <c r="N152" s="800">
        <f>Таблица1000!M152+Таблица2000!M152</f>
        <v>0</v>
      </c>
      <c r="O152" s="800">
        <f>Таблица1000!N152+Таблица2000!N152</f>
        <v>0</v>
      </c>
      <c r="P152" s="800">
        <f>Таблица1000!O152+Таблица2000!O152</f>
        <v>0</v>
      </c>
      <c r="Q152" s="800">
        <f>Таблица1000!P152+Таблица2000!P152</f>
        <v>0</v>
      </c>
      <c r="R152" s="800">
        <f>Таблица2000!Q152</f>
        <v>0</v>
      </c>
      <c r="S152" s="800">
        <f>Таблица2000!R152</f>
        <v>0</v>
      </c>
      <c r="T152" s="800">
        <f>Таблица1000!Q152+Таблица2000!S152</f>
        <v>0</v>
      </c>
      <c r="U152" s="800">
        <f>Таблица2000!T152</f>
        <v>0</v>
      </c>
      <c r="V152" s="800">
        <f>Таблица1000!R152+Таблица2000!U152</f>
        <v>0</v>
      </c>
      <c r="W152" s="800">
        <f>Таблица2000!V152</f>
        <v>0</v>
      </c>
    </row>
    <row r="153" spans="1:23" s="41" customFormat="1" x14ac:dyDescent="0.15">
      <c r="A153" s="37" t="s">
        <v>587</v>
      </c>
      <c r="B153" s="506" t="s">
        <v>588</v>
      </c>
      <c r="C153" s="6" t="s">
        <v>829</v>
      </c>
      <c r="D153" s="2" t="s">
        <v>589</v>
      </c>
      <c r="E153" s="800">
        <f>Таблица1000!G153+Таблица2000!G153</f>
        <v>0</v>
      </c>
      <c r="F153" s="800">
        <f>Таблица2000!H153</f>
        <v>0</v>
      </c>
      <c r="G153" s="800">
        <f>Таблица1000!H153+Таблица2000!I153</f>
        <v>0</v>
      </c>
      <c r="H153" s="799">
        <f>Таблица1000!I153</f>
        <v>0</v>
      </c>
      <c r="I153" s="799">
        <f>Таблица1000!J153</f>
        <v>0</v>
      </c>
      <c r="J153" s="799">
        <f>Таблица1000!K153</f>
        <v>0</v>
      </c>
      <c r="K153" s="800">
        <f>Таблица2000!J153</f>
        <v>0</v>
      </c>
      <c r="L153" s="800">
        <f>Таблица1000!L153+Таблица2000!K153</f>
        <v>0</v>
      </c>
      <c r="M153" s="800">
        <f>Таблица2000!L153</f>
        <v>0</v>
      </c>
      <c r="N153" s="800">
        <f>Таблица1000!M153+Таблица2000!M153</f>
        <v>0</v>
      </c>
      <c r="O153" s="800">
        <f>Таблица1000!N153+Таблица2000!N153</f>
        <v>0</v>
      </c>
      <c r="P153" s="800">
        <f>Таблица1000!O153+Таблица2000!O153</f>
        <v>0</v>
      </c>
      <c r="Q153" s="800">
        <f>Таблица1000!P153+Таблица2000!P153</f>
        <v>0</v>
      </c>
      <c r="R153" s="800">
        <f>Таблица2000!Q153</f>
        <v>0</v>
      </c>
      <c r="S153" s="800">
        <f>Таблица2000!R153</f>
        <v>0</v>
      </c>
      <c r="T153" s="800">
        <f>Таблица1000!Q153+Таблица2000!S153</f>
        <v>0</v>
      </c>
      <c r="U153" s="800">
        <f>Таблица2000!T153</f>
        <v>0</v>
      </c>
      <c r="V153" s="800">
        <f>Таблица1000!R153+Таблица2000!U153</f>
        <v>0</v>
      </c>
      <c r="W153" s="800">
        <f>Таблица2000!V153</f>
        <v>0</v>
      </c>
    </row>
    <row r="154" spans="1:23" s="41" customFormat="1" x14ac:dyDescent="0.15">
      <c r="A154" s="37" t="s">
        <v>707</v>
      </c>
      <c r="B154" s="506" t="s">
        <v>264</v>
      </c>
      <c r="C154" s="19" t="s">
        <v>118</v>
      </c>
      <c r="D154" s="2" t="s">
        <v>640</v>
      </c>
      <c r="E154" s="800">
        <f>Таблица1000!G154+Таблица2000!G154</f>
        <v>0</v>
      </c>
      <c r="F154" s="800">
        <f>Таблица2000!H154</f>
        <v>0</v>
      </c>
      <c r="G154" s="800">
        <f>Таблица1000!H154+Таблица2000!I154</f>
        <v>0</v>
      </c>
      <c r="H154" s="800">
        <f>Таблица1000!I154</f>
        <v>0</v>
      </c>
      <c r="I154" s="800">
        <f>Таблица1000!J154</f>
        <v>0</v>
      </c>
      <c r="J154" s="800">
        <f>Таблица1000!K154</f>
        <v>0</v>
      </c>
      <c r="K154" s="800">
        <f>Таблица2000!J154</f>
        <v>0</v>
      </c>
      <c r="L154" s="800">
        <f>Таблица1000!L154+Таблица2000!K154</f>
        <v>0</v>
      </c>
      <c r="M154" s="800">
        <f>Таблица2000!L154</f>
        <v>0</v>
      </c>
      <c r="N154" s="800">
        <f>Таблица1000!M154+Таблица2000!M154</f>
        <v>0</v>
      </c>
      <c r="O154" s="800">
        <f>Таблица1000!N154+Таблица2000!N154</f>
        <v>0</v>
      </c>
      <c r="P154" s="800">
        <f>Таблица1000!O154+Таблица2000!O154</f>
        <v>0</v>
      </c>
      <c r="Q154" s="800">
        <f>Таблица1000!P154+Таблица2000!P154</f>
        <v>0</v>
      </c>
      <c r="R154" s="800">
        <f>Таблица2000!Q154</f>
        <v>0</v>
      </c>
      <c r="S154" s="800">
        <f>Таблица2000!R154</f>
        <v>0</v>
      </c>
      <c r="T154" s="800">
        <f>Таблица1000!Q154+Таблица2000!S154</f>
        <v>0</v>
      </c>
      <c r="U154" s="800">
        <f>Таблица2000!T154</f>
        <v>0</v>
      </c>
      <c r="V154" s="800">
        <f>Таблица1000!R154+Таблица2000!U154</f>
        <v>0</v>
      </c>
      <c r="W154" s="800">
        <f>Таблица2000!V154</f>
        <v>0</v>
      </c>
    </row>
    <row r="155" spans="1:23" s="41" customFormat="1" x14ac:dyDescent="0.15">
      <c r="A155" s="37" t="s">
        <v>899</v>
      </c>
      <c r="B155" s="506" t="s">
        <v>1018</v>
      </c>
      <c r="C155" s="19" t="s">
        <v>1022</v>
      </c>
      <c r="D155" s="2" t="s">
        <v>900</v>
      </c>
      <c r="E155" s="800">
        <f>Таблица1000!G155+Таблица2000!G155</f>
        <v>0</v>
      </c>
      <c r="F155" s="800">
        <f>Таблица2000!H155</f>
        <v>0</v>
      </c>
      <c r="G155" s="800">
        <f>Таблица1000!H155+Таблица2000!I155</f>
        <v>0</v>
      </c>
      <c r="H155" s="799">
        <f>Таблица1000!I155</f>
        <v>0</v>
      </c>
      <c r="I155" s="799">
        <f>Таблица1000!J155</f>
        <v>0</v>
      </c>
      <c r="J155" s="799">
        <f>Таблица1000!K155</f>
        <v>0</v>
      </c>
      <c r="K155" s="800">
        <f>Таблица2000!J155</f>
        <v>0</v>
      </c>
      <c r="L155" s="800">
        <f>Таблица1000!L155+Таблица2000!K155</f>
        <v>0</v>
      </c>
      <c r="M155" s="800">
        <f>Таблица2000!L155</f>
        <v>0</v>
      </c>
      <c r="N155" s="800">
        <f>Таблица1000!M155+Таблица2000!M155</f>
        <v>0</v>
      </c>
      <c r="O155" s="800">
        <f>Таблица1000!N155+Таблица2000!N155</f>
        <v>0</v>
      </c>
      <c r="P155" s="800">
        <f>Таблица1000!O155+Таблица2000!O155</f>
        <v>0</v>
      </c>
      <c r="Q155" s="800">
        <f>Таблица1000!P155+Таблица2000!P155</f>
        <v>0</v>
      </c>
      <c r="R155" s="800">
        <f>Таблица2000!Q155</f>
        <v>0</v>
      </c>
      <c r="S155" s="800">
        <f>Таблица2000!R155</f>
        <v>0</v>
      </c>
      <c r="T155" s="800">
        <f>Таблица1000!Q155+Таблица2000!S155</f>
        <v>0</v>
      </c>
      <c r="U155" s="800">
        <f>Таблица2000!T155</f>
        <v>0</v>
      </c>
      <c r="V155" s="800">
        <f>Таблица1000!R155+Таблица2000!U155</f>
        <v>0</v>
      </c>
      <c r="W155" s="800">
        <f>Таблица2000!V155</f>
        <v>0</v>
      </c>
    </row>
    <row r="156" spans="1:23" s="41" customFormat="1" x14ac:dyDescent="0.15">
      <c r="A156" s="37" t="s">
        <v>901</v>
      </c>
      <c r="B156" s="506" t="s">
        <v>1019</v>
      </c>
      <c r="C156" s="19" t="s">
        <v>1023</v>
      </c>
      <c r="D156" s="2" t="s">
        <v>531</v>
      </c>
      <c r="E156" s="800">
        <f>Таблица1000!G156+Таблица2000!G156</f>
        <v>0</v>
      </c>
      <c r="F156" s="800">
        <f>Таблица2000!H156</f>
        <v>0</v>
      </c>
      <c r="G156" s="800">
        <f>Таблица1000!H156+Таблица2000!I156</f>
        <v>0</v>
      </c>
      <c r="H156" s="799">
        <f>Таблица1000!I156</f>
        <v>0</v>
      </c>
      <c r="I156" s="799">
        <f>Таблица1000!J156</f>
        <v>0</v>
      </c>
      <c r="J156" s="799">
        <f>Таблица1000!K156</f>
        <v>0</v>
      </c>
      <c r="K156" s="800">
        <f>Таблица2000!J156</f>
        <v>0</v>
      </c>
      <c r="L156" s="800">
        <f>Таблица1000!L156+Таблица2000!K156</f>
        <v>0</v>
      </c>
      <c r="M156" s="800">
        <f>Таблица2000!L156</f>
        <v>0</v>
      </c>
      <c r="N156" s="800">
        <f>Таблица1000!M156+Таблица2000!M156</f>
        <v>0</v>
      </c>
      <c r="O156" s="800">
        <f>Таблица1000!N156+Таблица2000!N156</f>
        <v>0</v>
      </c>
      <c r="P156" s="800">
        <f>Таблица1000!O156+Таблица2000!O156</f>
        <v>0</v>
      </c>
      <c r="Q156" s="800">
        <f>Таблица1000!P156+Таблица2000!P156</f>
        <v>0</v>
      </c>
      <c r="R156" s="800">
        <f>Таблица2000!Q156</f>
        <v>0</v>
      </c>
      <c r="S156" s="800">
        <f>Таблица2000!R156</f>
        <v>0</v>
      </c>
      <c r="T156" s="800">
        <f>Таблица1000!Q156+Таблица2000!S156</f>
        <v>0</v>
      </c>
      <c r="U156" s="800">
        <f>Таблица2000!T156</f>
        <v>0</v>
      </c>
      <c r="V156" s="800">
        <f>Таблица1000!R156+Таблица2000!U156</f>
        <v>0</v>
      </c>
      <c r="W156" s="800">
        <f>Таблица2000!V156</f>
        <v>0</v>
      </c>
    </row>
    <row r="157" spans="1:23" s="41" customFormat="1" x14ac:dyDescent="0.15">
      <c r="A157" s="37" t="s">
        <v>708</v>
      </c>
      <c r="B157" s="506" t="s">
        <v>1020</v>
      </c>
      <c r="C157" s="19" t="s">
        <v>1024</v>
      </c>
      <c r="D157" s="2" t="s">
        <v>532</v>
      </c>
      <c r="E157" s="800">
        <f>Таблица1000!G157+Таблица2000!G157</f>
        <v>0</v>
      </c>
      <c r="F157" s="800">
        <f>Таблица2000!H157</f>
        <v>0</v>
      </c>
      <c r="G157" s="800">
        <f>Таблица1000!H157+Таблица2000!I157</f>
        <v>0</v>
      </c>
      <c r="H157" s="799">
        <f>Таблица1000!I157</f>
        <v>0</v>
      </c>
      <c r="I157" s="799">
        <f>Таблица1000!J157</f>
        <v>0</v>
      </c>
      <c r="J157" s="799">
        <f>Таблица1000!K157</f>
        <v>0</v>
      </c>
      <c r="K157" s="800">
        <f>Таблица2000!J157</f>
        <v>0</v>
      </c>
      <c r="L157" s="800">
        <f>Таблица1000!L157+Таблица2000!K157</f>
        <v>0</v>
      </c>
      <c r="M157" s="800">
        <f>Таблица2000!L157</f>
        <v>0</v>
      </c>
      <c r="N157" s="800">
        <f>Таблица1000!M157+Таблица2000!M157</f>
        <v>0</v>
      </c>
      <c r="O157" s="800">
        <f>Таблица1000!N157+Таблица2000!N157</f>
        <v>0</v>
      </c>
      <c r="P157" s="800">
        <f>Таблица1000!O157+Таблица2000!O157</f>
        <v>0</v>
      </c>
      <c r="Q157" s="800">
        <f>Таблица1000!P157+Таблица2000!P157</f>
        <v>0</v>
      </c>
      <c r="R157" s="800">
        <f>Таблица2000!Q157</f>
        <v>0</v>
      </c>
      <c r="S157" s="800">
        <f>Таблица2000!R157</f>
        <v>0</v>
      </c>
      <c r="T157" s="800">
        <f>Таблица1000!Q157+Таблица2000!S157</f>
        <v>0</v>
      </c>
      <c r="U157" s="800">
        <f>Таблица2000!T157</f>
        <v>0</v>
      </c>
      <c r="V157" s="800">
        <f>Таблица1000!R157+Таблица2000!U157</f>
        <v>0</v>
      </c>
      <c r="W157" s="800">
        <f>Таблица2000!V157</f>
        <v>0</v>
      </c>
    </row>
    <row r="158" spans="1:23" s="41" customFormat="1" x14ac:dyDescent="0.15">
      <c r="A158" s="37" t="s">
        <v>709</v>
      </c>
      <c r="B158" s="506" t="s">
        <v>1021</v>
      </c>
      <c r="C158" s="19" t="s">
        <v>1025</v>
      </c>
      <c r="D158" s="2" t="s">
        <v>375</v>
      </c>
      <c r="E158" s="800">
        <f>Таблица1000!G158+Таблица2000!G158</f>
        <v>0</v>
      </c>
      <c r="F158" s="800">
        <f>Таблица2000!H158</f>
        <v>0</v>
      </c>
      <c r="G158" s="800">
        <f>Таблица1000!H158+Таблица2000!I158</f>
        <v>0</v>
      </c>
      <c r="H158" s="799">
        <f>Таблица1000!I158</f>
        <v>0</v>
      </c>
      <c r="I158" s="799">
        <f>Таблица1000!J158</f>
        <v>0</v>
      </c>
      <c r="J158" s="799">
        <f>Таблица1000!K158</f>
        <v>0</v>
      </c>
      <c r="K158" s="800">
        <f>Таблица2000!J158</f>
        <v>0</v>
      </c>
      <c r="L158" s="800">
        <f>Таблица1000!L158+Таблица2000!K158</f>
        <v>0</v>
      </c>
      <c r="M158" s="800">
        <f>Таблица2000!L158</f>
        <v>0</v>
      </c>
      <c r="N158" s="800">
        <f>Таблица1000!M158+Таблица2000!M158</f>
        <v>0</v>
      </c>
      <c r="O158" s="800">
        <f>Таблица1000!N158+Таблица2000!N158</f>
        <v>0</v>
      </c>
      <c r="P158" s="800">
        <f>Таблица1000!O158+Таблица2000!O158</f>
        <v>0</v>
      </c>
      <c r="Q158" s="800">
        <f>Таблица1000!P158+Таблица2000!P158</f>
        <v>0</v>
      </c>
      <c r="R158" s="800">
        <f>Таблица2000!Q158</f>
        <v>0</v>
      </c>
      <c r="S158" s="800">
        <f>Таблица2000!R158</f>
        <v>0</v>
      </c>
      <c r="T158" s="800">
        <f>Таблица1000!Q158+Таблица2000!S158</f>
        <v>0</v>
      </c>
      <c r="U158" s="800">
        <f>Таблица2000!T158</f>
        <v>0</v>
      </c>
      <c r="V158" s="800">
        <f>Таблица1000!R158+Таблица2000!U158</f>
        <v>0</v>
      </c>
      <c r="W158" s="800">
        <f>Таблица2000!V158</f>
        <v>0</v>
      </c>
    </row>
    <row r="159" spans="1:23" s="41" customFormat="1" x14ac:dyDescent="0.15">
      <c r="A159" s="229" t="s">
        <v>1553</v>
      </c>
      <c r="B159" s="506" t="s">
        <v>1471</v>
      </c>
      <c r="C159" s="19" t="s">
        <v>1554</v>
      </c>
      <c r="D159" s="223"/>
      <c r="E159" s="800">
        <f>Таблица1000!G159+Таблица2000!G159</f>
        <v>0</v>
      </c>
      <c r="F159" s="800">
        <f>Таблица2000!H159</f>
        <v>0</v>
      </c>
      <c r="G159" s="800">
        <f>Таблица1000!H159+Таблица2000!I159</f>
        <v>0</v>
      </c>
      <c r="H159" s="799">
        <f>Таблица1000!I159</f>
        <v>0</v>
      </c>
      <c r="I159" s="799">
        <f>Таблица1000!J159</f>
        <v>0</v>
      </c>
      <c r="J159" s="799">
        <f>Таблица1000!K159</f>
        <v>0</v>
      </c>
      <c r="K159" s="800">
        <f>Таблица2000!J159</f>
        <v>0</v>
      </c>
      <c r="L159" s="800">
        <f>Таблица1000!L159+Таблица2000!K159</f>
        <v>0</v>
      </c>
      <c r="M159" s="800">
        <f>Таблица2000!L159</f>
        <v>0</v>
      </c>
      <c r="N159" s="800">
        <f>Таблица1000!M159+Таблица2000!M159</f>
        <v>0</v>
      </c>
      <c r="O159" s="800">
        <f>Таблица1000!N159+Таблица2000!N159</f>
        <v>0</v>
      </c>
      <c r="P159" s="800">
        <f>Таблица1000!O159+Таблица2000!O159</f>
        <v>0</v>
      </c>
      <c r="Q159" s="800">
        <f>Таблица1000!P159+Таблица2000!P159</f>
        <v>0</v>
      </c>
      <c r="R159" s="800">
        <f>Таблица2000!Q159</f>
        <v>0</v>
      </c>
      <c r="S159" s="800">
        <f>Таблица2000!R159</f>
        <v>0</v>
      </c>
      <c r="T159" s="800">
        <f>Таблица1000!Q159+Таблица2000!S159</f>
        <v>0</v>
      </c>
      <c r="U159" s="800">
        <f>Таблица2000!T159</f>
        <v>0</v>
      </c>
      <c r="V159" s="800">
        <f>Таблица1000!R159+Таблица2000!U159</f>
        <v>0</v>
      </c>
      <c r="W159" s="800">
        <f>Таблица2000!V159</f>
        <v>0</v>
      </c>
    </row>
    <row r="160" spans="1:23" s="41" customFormat="1" x14ac:dyDescent="0.15">
      <c r="A160" s="83" t="s">
        <v>659</v>
      </c>
      <c r="B160" s="506" t="s">
        <v>265</v>
      </c>
      <c r="C160" s="84" t="s">
        <v>119</v>
      </c>
      <c r="D160" s="90" t="s">
        <v>116</v>
      </c>
      <c r="E160" s="800">
        <f>Таблица1000!G160+Таблица2000!G160</f>
        <v>0</v>
      </c>
      <c r="F160" s="800">
        <f>Таблица2000!H160</f>
        <v>0</v>
      </c>
      <c r="G160" s="800">
        <f>Таблица1000!H160+Таблица2000!I160</f>
        <v>0</v>
      </c>
      <c r="H160" s="800">
        <f>Таблица1000!I160</f>
        <v>0</v>
      </c>
      <c r="I160" s="800">
        <f>Таблица1000!J160</f>
        <v>0</v>
      </c>
      <c r="J160" s="800">
        <f>Таблица1000!K160</f>
        <v>0</v>
      </c>
      <c r="K160" s="800">
        <f>Таблица2000!J160</f>
        <v>0</v>
      </c>
      <c r="L160" s="800">
        <f>Таблица1000!L160+Таблица2000!K160</f>
        <v>0</v>
      </c>
      <c r="M160" s="800">
        <f>Таблица2000!L160</f>
        <v>0</v>
      </c>
      <c r="N160" s="800">
        <f>Таблица1000!M160+Таблица2000!M160</f>
        <v>0</v>
      </c>
      <c r="O160" s="800">
        <f>Таблица1000!N160+Таблица2000!N160</f>
        <v>0</v>
      </c>
      <c r="P160" s="800">
        <f>Таблица1000!O160+Таблица2000!O160</f>
        <v>0</v>
      </c>
      <c r="Q160" s="800">
        <f>Таблица1000!P160+Таблица2000!P160</f>
        <v>0</v>
      </c>
      <c r="R160" s="800">
        <f>Таблица2000!Q160</f>
        <v>0</v>
      </c>
      <c r="S160" s="800">
        <f>Таблица2000!R160</f>
        <v>0</v>
      </c>
      <c r="T160" s="800">
        <f>Таблица1000!Q160+Таблица2000!S160</f>
        <v>0</v>
      </c>
      <c r="U160" s="800">
        <f>Таблица2000!T160</f>
        <v>0</v>
      </c>
      <c r="V160" s="800">
        <f>Таблица1000!R160+Таблица2000!U160</f>
        <v>0</v>
      </c>
      <c r="W160" s="800">
        <f>Таблица2000!V160</f>
        <v>0</v>
      </c>
    </row>
    <row r="161" spans="1:23" s="41" customFormat="1" x14ac:dyDescent="0.15">
      <c r="A161" s="37" t="s">
        <v>710</v>
      </c>
      <c r="B161" s="506" t="s">
        <v>462</v>
      </c>
      <c r="C161" s="19" t="s">
        <v>452</v>
      </c>
      <c r="D161" s="2" t="s">
        <v>191</v>
      </c>
      <c r="E161" s="800">
        <f>Таблица1000!G161+Таблица2000!G161</f>
        <v>0</v>
      </c>
      <c r="F161" s="800">
        <f>Таблица2000!H161</f>
        <v>0</v>
      </c>
      <c r="G161" s="800">
        <f>Таблица1000!H161+Таблица2000!I161</f>
        <v>0</v>
      </c>
      <c r="H161" s="799">
        <f>Таблица1000!I161</f>
        <v>0</v>
      </c>
      <c r="I161" s="799">
        <f>Таблица1000!J161</f>
        <v>0</v>
      </c>
      <c r="J161" s="799">
        <f>Таблица1000!K161</f>
        <v>0</v>
      </c>
      <c r="K161" s="800">
        <f>Таблица2000!J161</f>
        <v>0</v>
      </c>
      <c r="L161" s="800">
        <f>Таблица1000!L161+Таблица2000!K161</f>
        <v>0</v>
      </c>
      <c r="M161" s="800">
        <f>Таблица2000!L161</f>
        <v>0</v>
      </c>
      <c r="N161" s="800">
        <f>Таблица1000!M161+Таблица2000!M161</f>
        <v>0</v>
      </c>
      <c r="O161" s="800">
        <f>Таблица1000!N161+Таблица2000!N161</f>
        <v>0</v>
      </c>
      <c r="P161" s="800">
        <f>Таблица1000!O161+Таблица2000!O161</f>
        <v>0</v>
      </c>
      <c r="Q161" s="800">
        <f>Таблица1000!P161+Таблица2000!P161</f>
        <v>0</v>
      </c>
      <c r="R161" s="800">
        <f>Таблица2000!Q161</f>
        <v>0</v>
      </c>
      <c r="S161" s="800">
        <f>Таблица2000!R161</f>
        <v>0</v>
      </c>
      <c r="T161" s="800">
        <f>Таблица1000!Q161+Таблица2000!S161</f>
        <v>0</v>
      </c>
      <c r="U161" s="800">
        <f>Таблица2000!T161</f>
        <v>0</v>
      </c>
      <c r="V161" s="800">
        <f>Таблица1000!R161+Таблица2000!U161</f>
        <v>0</v>
      </c>
      <c r="W161" s="800">
        <f>Таблица2000!V161</f>
        <v>0</v>
      </c>
    </row>
    <row r="162" spans="1:23" s="41" customFormat="1" x14ac:dyDescent="0.15">
      <c r="A162" s="37" t="s">
        <v>711</v>
      </c>
      <c r="B162" s="506" t="s">
        <v>463</v>
      </c>
      <c r="C162" s="19" t="s">
        <v>453</v>
      </c>
      <c r="D162" s="2" t="s">
        <v>473</v>
      </c>
      <c r="E162" s="800">
        <f>Таблица1000!G162+Таблица2000!G162</f>
        <v>0</v>
      </c>
      <c r="F162" s="800">
        <f>Таблица2000!H162</f>
        <v>0</v>
      </c>
      <c r="G162" s="800">
        <f>Таблица1000!H162+Таблица2000!I162</f>
        <v>0</v>
      </c>
      <c r="H162" s="799">
        <f>Таблица1000!I162</f>
        <v>0</v>
      </c>
      <c r="I162" s="799">
        <f>Таблица1000!J162</f>
        <v>0</v>
      </c>
      <c r="J162" s="799">
        <f>Таблица1000!K162</f>
        <v>0</v>
      </c>
      <c r="K162" s="800">
        <f>Таблица2000!J162</f>
        <v>0</v>
      </c>
      <c r="L162" s="800">
        <f>Таблица1000!L162+Таблица2000!K162</f>
        <v>0</v>
      </c>
      <c r="M162" s="800">
        <f>Таблица2000!L162</f>
        <v>0</v>
      </c>
      <c r="N162" s="800">
        <f>Таблица1000!M162+Таблица2000!M162</f>
        <v>0</v>
      </c>
      <c r="O162" s="800">
        <f>Таблица1000!N162+Таблица2000!N162</f>
        <v>0</v>
      </c>
      <c r="P162" s="800">
        <f>Таблица1000!O162+Таблица2000!O162</f>
        <v>0</v>
      </c>
      <c r="Q162" s="800">
        <f>Таблица1000!P162+Таблица2000!P162</f>
        <v>0</v>
      </c>
      <c r="R162" s="800">
        <f>Таблица2000!Q162</f>
        <v>0</v>
      </c>
      <c r="S162" s="800">
        <f>Таблица2000!R162</f>
        <v>0</v>
      </c>
      <c r="T162" s="800">
        <f>Таблица1000!Q162+Таблица2000!S162</f>
        <v>0</v>
      </c>
      <c r="U162" s="800">
        <f>Таблица2000!T162</f>
        <v>0</v>
      </c>
      <c r="V162" s="800">
        <f>Таблица1000!R162+Таблица2000!U162</f>
        <v>0</v>
      </c>
      <c r="W162" s="800">
        <f>Таблица2000!V162</f>
        <v>0</v>
      </c>
    </row>
    <row r="163" spans="1:23" s="41" customFormat="1" x14ac:dyDescent="0.15">
      <c r="A163" s="37" t="s">
        <v>533</v>
      </c>
      <c r="B163" s="506" t="s">
        <v>464</v>
      </c>
      <c r="C163" s="19" t="s">
        <v>454</v>
      </c>
      <c r="D163" s="2" t="s">
        <v>192</v>
      </c>
      <c r="E163" s="800">
        <f>Таблица1000!G163+Таблица2000!G163</f>
        <v>0</v>
      </c>
      <c r="F163" s="800">
        <f>Таблица2000!H163</f>
        <v>0</v>
      </c>
      <c r="G163" s="800">
        <f>Таблица1000!H163+Таблица2000!I163</f>
        <v>0</v>
      </c>
      <c r="H163" s="799">
        <f>Таблица1000!I163</f>
        <v>0</v>
      </c>
      <c r="I163" s="799">
        <f>Таблица1000!J163</f>
        <v>0</v>
      </c>
      <c r="J163" s="799">
        <f>Таблица1000!K163</f>
        <v>0</v>
      </c>
      <c r="K163" s="800">
        <f>Таблица2000!J163</f>
        <v>0</v>
      </c>
      <c r="L163" s="800">
        <f>Таблица1000!L163+Таблица2000!K163</f>
        <v>0</v>
      </c>
      <c r="M163" s="800">
        <f>Таблица2000!L163</f>
        <v>0</v>
      </c>
      <c r="N163" s="800">
        <f>Таблица1000!M163+Таблица2000!M163</f>
        <v>0</v>
      </c>
      <c r="O163" s="800">
        <f>Таблица1000!N163+Таблица2000!N163</f>
        <v>0</v>
      </c>
      <c r="P163" s="800">
        <f>Таблица1000!O163+Таблица2000!O163</f>
        <v>0</v>
      </c>
      <c r="Q163" s="800">
        <f>Таблица1000!P163+Таблица2000!P163</f>
        <v>0</v>
      </c>
      <c r="R163" s="800">
        <f>Таблица2000!Q163</f>
        <v>0</v>
      </c>
      <c r="S163" s="800">
        <f>Таблица2000!R163</f>
        <v>0</v>
      </c>
      <c r="T163" s="800">
        <f>Таблица1000!Q163+Таблица2000!S163</f>
        <v>0</v>
      </c>
      <c r="U163" s="800">
        <f>Таблица2000!T163</f>
        <v>0</v>
      </c>
      <c r="V163" s="800">
        <f>Таблица1000!R163+Таблица2000!U163</f>
        <v>0</v>
      </c>
      <c r="W163" s="800">
        <f>Таблица2000!V163</f>
        <v>0</v>
      </c>
    </row>
    <row r="164" spans="1:23" s="41" customFormat="1" x14ac:dyDescent="0.15">
      <c r="A164" s="37" t="s">
        <v>712</v>
      </c>
      <c r="B164" s="506" t="s">
        <v>902</v>
      </c>
      <c r="C164" s="19" t="s">
        <v>903</v>
      </c>
      <c r="D164" s="2" t="s">
        <v>193</v>
      </c>
      <c r="E164" s="800">
        <f>Таблица1000!G164+Таблица2000!G164</f>
        <v>0</v>
      </c>
      <c r="F164" s="800">
        <f>Таблица2000!H164</f>
        <v>0</v>
      </c>
      <c r="G164" s="800">
        <f>Таблица1000!H164+Таблица2000!I164</f>
        <v>0</v>
      </c>
      <c r="H164" s="799">
        <f>Таблица1000!I164</f>
        <v>0</v>
      </c>
      <c r="I164" s="799">
        <f>Таблица1000!J164</f>
        <v>0</v>
      </c>
      <c r="J164" s="799">
        <f>Таблица1000!K164</f>
        <v>0</v>
      </c>
      <c r="K164" s="800">
        <f>Таблица2000!J164</f>
        <v>0</v>
      </c>
      <c r="L164" s="800">
        <f>Таблица1000!L164+Таблица2000!K164</f>
        <v>0</v>
      </c>
      <c r="M164" s="800">
        <f>Таблица2000!L164</f>
        <v>0</v>
      </c>
      <c r="N164" s="800">
        <f>Таблица1000!M164+Таблица2000!M164</f>
        <v>0</v>
      </c>
      <c r="O164" s="800">
        <f>Таблица1000!N164+Таблица2000!N164</f>
        <v>0</v>
      </c>
      <c r="P164" s="800">
        <f>Таблица1000!O164+Таблица2000!O164</f>
        <v>0</v>
      </c>
      <c r="Q164" s="800">
        <f>Таблица1000!P164+Таблица2000!P164</f>
        <v>0</v>
      </c>
      <c r="R164" s="800">
        <f>Таблица2000!Q164</f>
        <v>0</v>
      </c>
      <c r="S164" s="800">
        <f>Таблица2000!R164</f>
        <v>0</v>
      </c>
      <c r="T164" s="800">
        <f>Таблица1000!Q164+Таблица2000!S164</f>
        <v>0</v>
      </c>
      <c r="U164" s="800">
        <f>Таблица2000!T164</f>
        <v>0</v>
      </c>
      <c r="V164" s="800">
        <f>Таблица1000!R164+Таблица2000!U164</f>
        <v>0</v>
      </c>
      <c r="W164" s="800">
        <f>Таблица2000!V164</f>
        <v>0</v>
      </c>
    </row>
    <row r="165" spans="1:23" s="41" customFormat="1" ht="21" x14ac:dyDescent="0.15">
      <c r="A165" s="37" t="s">
        <v>713</v>
      </c>
      <c r="B165" s="506" t="s">
        <v>1030</v>
      </c>
      <c r="C165" s="19" t="s">
        <v>1033</v>
      </c>
      <c r="D165" s="2" t="s">
        <v>534</v>
      </c>
      <c r="E165" s="800">
        <f>Таблица1000!G165+Таблица2000!G165</f>
        <v>0</v>
      </c>
      <c r="F165" s="800">
        <f>Таблица2000!H165</f>
        <v>0</v>
      </c>
      <c r="G165" s="800">
        <f>Таблица1000!H165+Таблица2000!I165</f>
        <v>0</v>
      </c>
      <c r="H165" s="799">
        <f>Таблица1000!I165</f>
        <v>0</v>
      </c>
      <c r="I165" s="799">
        <f>Таблица1000!J165</f>
        <v>0</v>
      </c>
      <c r="J165" s="799">
        <f>Таблица1000!K165</f>
        <v>0</v>
      </c>
      <c r="K165" s="800">
        <f>Таблица2000!J165</f>
        <v>0</v>
      </c>
      <c r="L165" s="800">
        <f>Таблица1000!L165+Таблица2000!K165</f>
        <v>0</v>
      </c>
      <c r="M165" s="800">
        <f>Таблица2000!L165</f>
        <v>0</v>
      </c>
      <c r="N165" s="800">
        <f>Таблица1000!M165+Таблица2000!M165</f>
        <v>0</v>
      </c>
      <c r="O165" s="800">
        <f>Таблица1000!N165+Таблица2000!N165</f>
        <v>0</v>
      </c>
      <c r="P165" s="800">
        <f>Таблица1000!O165+Таблица2000!O165</f>
        <v>0</v>
      </c>
      <c r="Q165" s="800">
        <f>Таблица1000!P165+Таблица2000!P165</f>
        <v>0</v>
      </c>
      <c r="R165" s="800">
        <f>Таблица2000!Q165</f>
        <v>0</v>
      </c>
      <c r="S165" s="800">
        <f>Таблица2000!R165</f>
        <v>0</v>
      </c>
      <c r="T165" s="800">
        <f>Таблица1000!Q165+Таблица2000!S165</f>
        <v>0</v>
      </c>
      <c r="U165" s="800">
        <f>Таблица2000!T165</f>
        <v>0</v>
      </c>
      <c r="V165" s="800">
        <f>Таблица1000!R165+Таблица2000!U165</f>
        <v>0</v>
      </c>
      <c r="W165" s="800">
        <f>Таблица2000!V165</f>
        <v>0</v>
      </c>
    </row>
    <row r="166" spans="1:23" s="41" customFormat="1" x14ac:dyDescent="0.15">
      <c r="A166" s="37" t="s">
        <v>714</v>
      </c>
      <c r="B166" s="506" t="s">
        <v>1031</v>
      </c>
      <c r="C166" s="19" t="s">
        <v>1034</v>
      </c>
      <c r="D166" s="2" t="s">
        <v>194</v>
      </c>
      <c r="E166" s="800">
        <f>Таблица1000!G166+Таблица2000!G166</f>
        <v>0</v>
      </c>
      <c r="F166" s="800">
        <f>Таблица2000!H166</f>
        <v>0</v>
      </c>
      <c r="G166" s="800">
        <f>Таблица1000!H166+Таблица2000!I166</f>
        <v>0</v>
      </c>
      <c r="H166" s="799">
        <f>Таблица1000!I166</f>
        <v>0</v>
      </c>
      <c r="I166" s="799">
        <f>Таблица1000!J166</f>
        <v>0</v>
      </c>
      <c r="J166" s="799">
        <f>Таблица1000!K166</f>
        <v>0</v>
      </c>
      <c r="K166" s="800">
        <f>Таблица2000!J166</f>
        <v>0</v>
      </c>
      <c r="L166" s="800">
        <f>Таблица1000!L166+Таблица2000!K166</f>
        <v>0</v>
      </c>
      <c r="M166" s="800">
        <f>Таблица2000!L166</f>
        <v>0</v>
      </c>
      <c r="N166" s="800">
        <f>Таблица1000!M166+Таблица2000!M166</f>
        <v>0</v>
      </c>
      <c r="O166" s="800">
        <f>Таблица1000!N166+Таблица2000!N166</f>
        <v>0</v>
      </c>
      <c r="P166" s="800">
        <f>Таблица1000!O166+Таблица2000!O166</f>
        <v>0</v>
      </c>
      <c r="Q166" s="800">
        <f>Таблица1000!P166+Таблица2000!P166</f>
        <v>0</v>
      </c>
      <c r="R166" s="800">
        <f>Таблица2000!Q166</f>
        <v>0</v>
      </c>
      <c r="S166" s="800">
        <f>Таблица2000!R166</f>
        <v>0</v>
      </c>
      <c r="T166" s="800">
        <f>Таблица1000!Q166+Таблица2000!S166</f>
        <v>0</v>
      </c>
      <c r="U166" s="800">
        <f>Таблица2000!T166</f>
        <v>0</v>
      </c>
      <c r="V166" s="800">
        <f>Таблица1000!R166+Таблица2000!U166</f>
        <v>0</v>
      </c>
      <c r="W166" s="800">
        <f>Таблица2000!V166</f>
        <v>0</v>
      </c>
    </row>
    <row r="167" spans="1:23" s="41" customFormat="1" x14ac:dyDescent="0.15">
      <c r="A167" s="37" t="s">
        <v>653</v>
      </c>
      <c r="B167" s="506" t="s">
        <v>1032</v>
      </c>
      <c r="C167" s="19" t="s">
        <v>1035</v>
      </c>
      <c r="D167" s="2" t="s">
        <v>654</v>
      </c>
      <c r="E167" s="800">
        <f>Таблица1000!G167+Таблица2000!G167</f>
        <v>0</v>
      </c>
      <c r="F167" s="800">
        <f>Таблица2000!H167</f>
        <v>0</v>
      </c>
      <c r="G167" s="800">
        <f>Таблица1000!H167+Таблица2000!I167</f>
        <v>0</v>
      </c>
      <c r="H167" s="799">
        <f>Таблица1000!I167</f>
        <v>0</v>
      </c>
      <c r="I167" s="799">
        <f>Таблица1000!J167</f>
        <v>0</v>
      </c>
      <c r="J167" s="799">
        <f>Таблица1000!K167</f>
        <v>0</v>
      </c>
      <c r="K167" s="800">
        <f>Таблица2000!J167</f>
        <v>0</v>
      </c>
      <c r="L167" s="800">
        <f>Таблица1000!L167+Таблица2000!K167</f>
        <v>0</v>
      </c>
      <c r="M167" s="800">
        <f>Таблица2000!L167</f>
        <v>0</v>
      </c>
      <c r="N167" s="800">
        <f>Таблица1000!M167+Таблица2000!M167</f>
        <v>0</v>
      </c>
      <c r="O167" s="800">
        <f>Таблица1000!N167+Таблица2000!N167</f>
        <v>0</v>
      </c>
      <c r="P167" s="800">
        <f>Таблица1000!O167+Таблица2000!O167</f>
        <v>0</v>
      </c>
      <c r="Q167" s="800">
        <f>Таблица1000!P167+Таблица2000!P167</f>
        <v>0</v>
      </c>
      <c r="R167" s="800">
        <f>Таблица2000!Q167</f>
        <v>0</v>
      </c>
      <c r="S167" s="800">
        <f>Таблица2000!R167</f>
        <v>0</v>
      </c>
      <c r="T167" s="800">
        <f>Таблица1000!Q167+Таблица2000!S167</f>
        <v>0</v>
      </c>
      <c r="U167" s="800">
        <f>Таблица2000!T167</f>
        <v>0</v>
      </c>
      <c r="V167" s="800">
        <f>Таблица1000!R167+Таблица2000!U167</f>
        <v>0</v>
      </c>
      <c r="W167" s="800">
        <f>Таблица2000!V167</f>
        <v>0</v>
      </c>
    </row>
    <row r="168" spans="1:23" s="41" customFormat="1" x14ac:dyDescent="0.15">
      <c r="A168" s="37" t="s">
        <v>590</v>
      </c>
      <c r="B168" s="506" t="s">
        <v>266</v>
      </c>
      <c r="C168" s="6" t="s">
        <v>120</v>
      </c>
      <c r="D168" s="2" t="s">
        <v>591</v>
      </c>
      <c r="E168" s="800">
        <f>Таблица1000!G168+Таблица2000!G168</f>
        <v>0</v>
      </c>
      <c r="F168" s="800">
        <f>Таблица2000!H168</f>
        <v>0</v>
      </c>
      <c r="G168" s="800">
        <f>Таблица1000!H168+Таблица2000!I168</f>
        <v>0</v>
      </c>
      <c r="H168" s="800">
        <f>Таблица1000!I168</f>
        <v>0</v>
      </c>
      <c r="I168" s="800">
        <f>Таблица1000!J168</f>
        <v>0</v>
      </c>
      <c r="J168" s="800">
        <f>Таблица1000!K168</f>
        <v>0</v>
      </c>
      <c r="K168" s="800">
        <f>Таблица2000!J168</f>
        <v>0</v>
      </c>
      <c r="L168" s="800">
        <f>Таблица1000!L168+Таблица2000!K168</f>
        <v>0</v>
      </c>
      <c r="M168" s="800">
        <f>Таблица2000!L168</f>
        <v>0</v>
      </c>
      <c r="N168" s="800">
        <f>Таблица1000!M168+Таблица2000!M168</f>
        <v>0</v>
      </c>
      <c r="O168" s="800">
        <f>Таблица1000!N168+Таблица2000!N168</f>
        <v>0</v>
      </c>
      <c r="P168" s="800">
        <f>Таблица1000!O168+Таблица2000!O168</f>
        <v>0</v>
      </c>
      <c r="Q168" s="800">
        <f>Таблица1000!P168+Таблица2000!P168</f>
        <v>0</v>
      </c>
      <c r="R168" s="800">
        <f>Таблица2000!Q168</f>
        <v>0</v>
      </c>
      <c r="S168" s="800">
        <f>Таблица2000!R168</f>
        <v>0</v>
      </c>
      <c r="T168" s="800">
        <f>Таблица1000!Q168+Таблица2000!S168</f>
        <v>0</v>
      </c>
      <c r="U168" s="800">
        <f>Таблица2000!T168</f>
        <v>0</v>
      </c>
      <c r="V168" s="800">
        <f>Таблица1000!R168+Таблица2000!U168</f>
        <v>0</v>
      </c>
      <c r="W168" s="800">
        <f>Таблица2000!V168</f>
        <v>0</v>
      </c>
    </row>
    <row r="169" spans="1:23" s="41" customFormat="1" x14ac:dyDescent="0.15">
      <c r="A169" s="37" t="s">
        <v>715</v>
      </c>
      <c r="B169" s="506" t="s">
        <v>267</v>
      </c>
      <c r="C169" s="19" t="s">
        <v>121</v>
      </c>
      <c r="D169" s="2" t="s">
        <v>904</v>
      </c>
      <c r="E169" s="800">
        <f>Таблица1000!G169+Таблица2000!G169</f>
        <v>0</v>
      </c>
      <c r="F169" s="800">
        <f>Таблица2000!H169</f>
        <v>0</v>
      </c>
      <c r="G169" s="800">
        <f>Таблица1000!H169+Таблица2000!I169</f>
        <v>0</v>
      </c>
      <c r="H169" s="800">
        <f>Таблица1000!I169</f>
        <v>0</v>
      </c>
      <c r="I169" s="800">
        <f>Таблица1000!J169</f>
        <v>0</v>
      </c>
      <c r="J169" s="800">
        <f>Таблица1000!K169</f>
        <v>0</v>
      </c>
      <c r="K169" s="800">
        <f>Таблица2000!J169</f>
        <v>0</v>
      </c>
      <c r="L169" s="800">
        <f>Таблица1000!L169+Таблица2000!K169</f>
        <v>0</v>
      </c>
      <c r="M169" s="800">
        <f>Таблица2000!L169</f>
        <v>0</v>
      </c>
      <c r="N169" s="800">
        <f>Таблица1000!M169+Таблица2000!M169</f>
        <v>0</v>
      </c>
      <c r="O169" s="800">
        <f>Таблица1000!N169+Таблица2000!N169</f>
        <v>0</v>
      </c>
      <c r="P169" s="800">
        <f>Таблица1000!O169+Таблица2000!O169</f>
        <v>0</v>
      </c>
      <c r="Q169" s="800">
        <f>Таблица1000!P169+Таблица2000!P169</f>
        <v>0</v>
      </c>
      <c r="R169" s="800">
        <f>Таблица2000!Q169</f>
        <v>0</v>
      </c>
      <c r="S169" s="800">
        <f>Таблица2000!R169</f>
        <v>0</v>
      </c>
      <c r="T169" s="800">
        <f>Таблица1000!Q169+Таблица2000!S169</f>
        <v>0</v>
      </c>
      <c r="U169" s="800">
        <f>Таблица2000!T169</f>
        <v>0</v>
      </c>
      <c r="V169" s="800">
        <f>Таблица1000!R169+Таблица2000!U169</f>
        <v>0</v>
      </c>
      <c r="W169" s="800">
        <f>Таблица2000!V169</f>
        <v>0</v>
      </c>
    </row>
    <row r="170" spans="1:23" s="41" customFormat="1" x14ac:dyDescent="0.15">
      <c r="A170" s="37" t="s">
        <v>716</v>
      </c>
      <c r="B170" s="506" t="s">
        <v>535</v>
      </c>
      <c r="C170" s="19" t="s">
        <v>1036</v>
      </c>
      <c r="D170" s="2" t="s">
        <v>455</v>
      </c>
      <c r="E170" s="800">
        <f>Таблица1000!G170+Таблица2000!G170</f>
        <v>0</v>
      </c>
      <c r="F170" s="800">
        <f>Таблица2000!H170</f>
        <v>0</v>
      </c>
      <c r="G170" s="800">
        <f>Таблица1000!H170+Таблица2000!I170</f>
        <v>0</v>
      </c>
      <c r="H170" s="799">
        <f>Таблица1000!I170</f>
        <v>0</v>
      </c>
      <c r="I170" s="799">
        <f>Таблица1000!J170</f>
        <v>0</v>
      </c>
      <c r="J170" s="799">
        <f>Таблица1000!K170</f>
        <v>0</v>
      </c>
      <c r="K170" s="800">
        <f>Таблица2000!J170</f>
        <v>0</v>
      </c>
      <c r="L170" s="800">
        <f>Таблица1000!L170+Таблица2000!K170</f>
        <v>0</v>
      </c>
      <c r="M170" s="800">
        <f>Таблица2000!L170</f>
        <v>0</v>
      </c>
      <c r="N170" s="800">
        <f>Таблица1000!M170+Таблица2000!M170</f>
        <v>0</v>
      </c>
      <c r="O170" s="800">
        <f>Таблица1000!N170+Таблица2000!N170</f>
        <v>0</v>
      </c>
      <c r="P170" s="800">
        <f>Таблица1000!O170+Таблица2000!O170</f>
        <v>0</v>
      </c>
      <c r="Q170" s="800">
        <f>Таблица1000!P170+Таблица2000!P170</f>
        <v>0</v>
      </c>
      <c r="R170" s="800">
        <f>Таблица2000!Q170</f>
        <v>0</v>
      </c>
      <c r="S170" s="800">
        <f>Таблица2000!R170</f>
        <v>0</v>
      </c>
      <c r="T170" s="800">
        <f>Таблица1000!Q170+Таблица2000!S170</f>
        <v>0</v>
      </c>
      <c r="U170" s="800">
        <f>Таблица2000!T170</f>
        <v>0</v>
      </c>
      <c r="V170" s="800">
        <f>Таблица1000!R170+Таблица2000!U170</f>
        <v>0</v>
      </c>
      <c r="W170" s="800">
        <f>Таблица2000!V170</f>
        <v>0</v>
      </c>
    </row>
    <row r="171" spans="1:23" s="41" customFormat="1" x14ac:dyDescent="0.15">
      <c r="A171" s="37" t="s">
        <v>443</v>
      </c>
      <c r="B171" s="506" t="s">
        <v>536</v>
      </c>
      <c r="C171" s="19" t="s">
        <v>1037</v>
      </c>
      <c r="D171" s="2" t="s">
        <v>456</v>
      </c>
      <c r="E171" s="800">
        <f>Таблица1000!G171+Таблица2000!G171</f>
        <v>0</v>
      </c>
      <c r="F171" s="800">
        <f>Таблица2000!H171</f>
        <v>0</v>
      </c>
      <c r="G171" s="800">
        <f>Таблица1000!H171+Таблица2000!I171</f>
        <v>0</v>
      </c>
      <c r="H171" s="799">
        <f>Таблица1000!I171</f>
        <v>0</v>
      </c>
      <c r="I171" s="799">
        <f>Таблица1000!J171</f>
        <v>0</v>
      </c>
      <c r="J171" s="799">
        <f>Таблица1000!K171</f>
        <v>0</v>
      </c>
      <c r="K171" s="800">
        <f>Таблица2000!J171</f>
        <v>0</v>
      </c>
      <c r="L171" s="800">
        <f>Таблица1000!L171+Таблица2000!K171</f>
        <v>0</v>
      </c>
      <c r="M171" s="800">
        <f>Таблица2000!L171</f>
        <v>0</v>
      </c>
      <c r="N171" s="800">
        <f>Таблица1000!M171+Таблица2000!M171</f>
        <v>0</v>
      </c>
      <c r="O171" s="800">
        <f>Таблица1000!N171+Таблица2000!N171</f>
        <v>0</v>
      </c>
      <c r="P171" s="800">
        <f>Таблица1000!O171+Таблица2000!O171</f>
        <v>0</v>
      </c>
      <c r="Q171" s="800">
        <f>Таблица1000!P171+Таблица2000!P171</f>
        <v>0</v>
      </c>
      <c r="R171" s="800">
        <f>Таблица2000!Q171</f>
        <v>0</v>
      </c>
      <c r="S171" s="800">
        <f>Таблица2000!R171</f>
        <v>0</v>
      </c>
      <c r="T171" s="800">
        <f>Таблица1000!Q171+Таблица2000!S171</f>
        <v>0</v>
      </c>
      <c r="U171" s="800">
        <f>Таблица2000!T171</f>
        <v>0</v>
      </c>
      <c r="V171" s="800">
        <f>Таблица1000!R171+Таблица2000!U171</f>
        <v>0</v>
      </c>
      <c r="W171" s="800">
        <f>Таблица2000!V171</f>
        <v>0</v>
      </c>
    </row>
    <row r="172" spans="1:23" s="41" customFormat="1" x14ac:dyDescent="0.15">
      <c r="A172" s="37" t="s">
        <v>717</v>
      </c>
      <c r="B172" s="506" t="s">
        <v>537</v>
      </c>
      <c r="C172" s="19" t="s">
        <v>1038</v>
      </c>
      <c r="D172" s="2" t="s">
        <v>457</v>
      </c>
      <c r="E172" s="800">
        <f>Таблица1000!G172+Таблица2000!G172</f>
        <v>0</v>
      </c>
      <c r="F172" s="800">
        <f>Таблица2000!H172</f>
        <v>0</v>
      </c>
      <c r="G172" s="800">
        <f>Таблица1000!H172+Таблица2000!I172</f>
        <v>0</v>
      </c>
      <c r="H172" s="799">
        <f>Таблица1000!I172</f>
        <v>0</v>
      </c>
      <c r="I172" s="799">
        <f>Таблица1000!J172</f>
        <v>0</v>
      </c>
      <c r="J172" s="799">
        <f>Таблица1000!K172</f>
        <v>0</v>
      </c>
      <c r="K172" s="800">
        <f>Таблица2000!J172</f>
        <v>0</v>
      </c>
      <c r="L172" s="800">
        <f>Таблица1000!L172+Таблица2000!K172</f>
        <v>0</v>
      </c>
      <c r="M172" s="800">
        <f>Таблица2000!L172</f>
        <v>0</v>
      </c>
      <c r="N172" s="800">
        <f>Таблица1000!M172+Таблица2000!M172</f>
        <v>0</v>
      </c>
      <c r="O172" s="800">
        <f>Таблица1000!N172+Таблица2000!N172</f>
        <v>0</v>
      </c>
      <c r="P172" s="800">
        <f>Таблица1000!O172+Таблица2000!O172</f>
        <v>0</v>
      </c>
      <c r="Q172" s="800">
        <f>Таблица1000!P172+Таблица2000!P172</f>
        <v>0</v>
      </c>
      <c r="R172" s="800">
        <f>Таблица2000!Q172</f>
        <v>0</v>
      </c>
      <c r="S172" s="800">
        <f>Таблица2000!R172</f>
        <v>0</v>
      </c>
      <c r="T172" s="800">
        <f>Таблица1000!Q172+Таблица2000!S172</f>
        <v>0</v>
      </c>
      <c r="U172" s="800">
        <f>Таблица2000!T172</f>
        <v>0</v>
      </c>
      <c r="V172" s="800">
        <f>Таблица1000!R172+Таблица2000!U172</f>
        <v>0</v>
      </c>
      <c r="W172" s="800">
        <f>Таблица2000!V172</f>
        <v>0</v>
      </c>
    </row>
    <row r="173" spans="1:23" s="41" customFormat="1" x14ac:dyDescent="0.15">
      <c r="A173" s="229" t="s">
        <v>1473</v>
      </c>
      <c r="B173" s="506" t="s">
        <v>1474</v>
      </c>
      <c r="C173" s="19" t="s">
        <v>1555</v>
      </c>
      <c r="D173" s="223"/>
      <c r="E173" s="800">
        <f>Таблица1000!G173+Таблица2000!G173</f>
        <v>0</v>
      </c>
      <c r="F173" s="800">
        <f>Таблица2000!H173</f>
        <v>0</v>
      </c>
      <c r="G173" s="800">
        <f>Таблица1000!H173+Таблица2000!I173</f>
        <v>0</v>
      </c>
      <c r="H173" s="799">
        <f>Таблица1000!I173</f>
        <v>0</v>
      </c>
      <c r="I173" s="799">
        <f>Таблица1000!J173</f>
        <v>0</v>
      </c>
      <c r="J173" s="799">
        <f>Таблица1000!K173</f>
        <v>0</v>
      </c>
      <c r="K173" s="800">
        <f>Таблица2000!J173</f>
        <v>0</v>
      </c>
      <c r="L173" s="800">
        <f>Таблица1000!L173+Таблица2000!K173</f>
        <v>0</v>
      </c>
      <c r="M173" s="800">
        <f>Таблица2000!L173</f>
        <v>0</v>
      </c>
      <c r="N173" s="800">
        <f>Таблица1000!M173+Таблица2000!M173</f>
        <v>0</v>
      </c>
      <c r="O173" s="800">
        <f>Таблица1000!N173+Таблица2000!N173</f>
        <v>0</v>
      </c>
      <c r="P173" s="800">
        <f>Таблица1000!O173+Таблица2000!O173</f>
        <v>0</v>
      </c>
      <c r="Q173" s="800">
        <f>Таблица1000!P173+Таблица2000!P173</f>
        <v>0</v>
      </c>
      <c r="R173" s="800">
        <f>Таблица2000!Q173</f>
        <v>0</v>
      </c>
      <c r="S173" s="800">
        <f>Таблица2000!R173</f>
        <v>0</v>
      </c>
      <c r="T173" s="800">
        <f>Таблица1000!Q173+Таблица2000!S173</f>
        <v>0</v>
      </c>
      <c r="U173" s="800">
        <f>Таблица2000!T173</f>
        <v>0</v>
      </c>
      <c r="V173" s="800">
        <f>Таблица1000!R173+Таблица2000!U173</f>
        <v>0</v>
      </c>
      <c r="W173" s="800">
        <f>Таблица2000!V173</f>
        <v>0</v>
      </c>
    </row>
    <row r="174" spans="1:23" s="41" customFormat="1" x14ac:dyDescent="0.15">
      <c r="A174" s="229" t="s">
        <v>1476</v>
      </c>
      <c r="B174" s="506" t="s">
        <v>1477</v>
      </c>
      <c r="C174" s="19" t="s">
        <v>1478</v>
      </c>
      <c r="D174" s="223"/>
      <c r="E174" s="800">
        <f>Таблица1000!G174+Таблица2000!G174</f>
        <v>0</v>
      </c>
      <c r="F174" s="800">
        <f>Таблица2000!H174</f>
        <v>0</v>
      </c>
      <c r="G174" s="800">
        <f>Таблица1000!H174+Таблица2000!I174</f>
        <v>0</v>
      </c>
      <c r="H174" s="799">
        <f>Таблица1000!I174</f>
        <v>0</v>
      </c>
      <c r="I174" s="799">
        <f>Таблица1000!J174</f>
        <v>0</v>
      </c>
      <c r="J174" s="799">
        <f>Таблица1000!K174</f>
        <v>0</v>
      </c>
      <c r="K174" s="800">
        <f>Таблица2000!J174</f>
        <v>0</v>
      </c>
      <c r="L174" s="800">
        <f>Таблица1000!L174+Таблица2000!K174</f>
        <v>0</v>
      </c>
      <c r="M174" s="800">
        <f>Таблица2000!L174</f>
        <v>0</v>
      </c>
      <c r="N174" s="800">
        <f>Таблица1000!M174+Таблица2000!M174</f>
        <v>0</v>
      </c>
      <c r="O174" s="800">
        <f>Таблица1000!N174+Таблица2000!N174</f>
        <v>0</v>
      </c>
      <c r="P174" s="800">
        <f>Таблица1000!O174+Таблица2000!O174</f>
        <v>0</v>
      </c>
      <c r="Q174" s="800">
        <f>Таблица1000!P174+Таблица2000!P174</f>
        <v>0</v>
      </c>
      <c r="R174" s="800">
        <f>Таблица2000!Q174</f>
        <v>0</v>
      </c>
      <c r="S174" s="800">
        <f>Таблица2000!R174</f>
        <v>0</v>
      </c>
      <c r="T174" s="800">
        <f>Таблица1000!Q174+Таблица2000!S174</f>
        <v>0</v>
      </c>
      <c r="U174" s="800">
        <f>Таблица2000!T174</f>
        <v>0</v>
      </c>
      <c r="V174" s="800">
        <f>Таблица1000!R174+Таблица2000!U174</f>
        <v>0</v>
      </c>
      <c r="W174" s="800">
        <f>Таблица2000!V174</f>
        <v>0</v>
      </c>
    </row>
    <row r="175" spans="1:23" s="41" customFormat="1" ht="21" x14ac:dyDescent="0.15">
      <c r="A175" s="293" t="s">
        <v>1597</v>
      </c>
      <c r="B175" s="510" t="s">
        <v>1598</v>
      </c>
      <c r="C175" s="294" t="s">
        <v>1599</v>
      </c>
      <c r="D175" s="290"/>
      <c r="E175" s="800">
        <f>Таблица1000!G175+Таблица2000!G175</f>
        <v>0</v>
      </c>
      <c r="F175" s="800">
        <f>Таблица2000!H175</f>
        <v>0</v>
      </c>
      <c r="G175" s="800">
        <f>Таблица1000!H175+Таблица2000!I175</f>
        <v>0</v>
      </c>
      <c r="H175" s="799">
        <f>Таблица1000!I175</f>
        <v>0</v>
      </c>
      <c r="I175" s="799">
        <f>Таблица1000!J175</f>
        <v>0</v>
      </c>
      <c r="J175" s="799">
        <f>Таблица1000!K175</f>
        <v>0</v>
      </c>
      <c r="K175" s="800">
        <f>Таблица2000!J175</f>
        <v>0</v>
      </c>
      <c r="L175" s="800">
        <f>Таблица1000!L175+Таблица2000!K175</f>
        <v>0</v>
      </c>
      <c r="M175" s="800">
        <f>Таблица2000!L175</f>
        <v>0</v>
      </c>
      <c r="N175" s="800">
        <f>Таблица1000!M175+Таблица2000!M175</f>
        <v>0</v>
      </c>
      <c r="O175" s="800">
        <f>Таблица1000!N175+Таблица2000!N175</f>
        <v>0</v>
      </c>
      <c r="P175" s="800">
        <f>Таблица1000!O175+Таблица2000!O175</f>
        <v>0</v>
      </c>
      <c r="Q175" s="800">
        <f>Таблица1000!P175+Таблица2000!P175</f>
        <v>0</v>
      </c>
      <c r="R175" s="800">
        <f>Таблица2000!Q175</f>
        <v>0</v>
      </c>
      <c r="S175" s="800">
        <f>Таблица2000!R175</f>
        <v>0</v>
      </c>
      <c r="T175" s="800">
        <f>Таблица1000!Q175+Таблица2000!S175</f>
        <v>0</v>
      </c>
      <c r="U175" s="800">
        <f>Таблица2000!T175</f>
        <v>0</v>
      </c>
      <c r="V175" s="800">
        <f>Таблица1000!R175+Таблица2000!U175</f>
        <v>0</v>
      </c>
      <c r="W175" s="800">
        <f>Таблица2000!V175</f>
        <v>0</v>
      </c>
    </row>
    <row r="176" spans="1:23" s="64" customFormat="1" x14ac:dyDescent="0.15">
      <c r="A176" s="36" t="s">
        <v>718</v>
      </c>
      <c r="B176" s="99" t="s">
        <v>226</v>
      </c>
      <c r="C176" s="100" t="s">
        <v>140</v>
      </c>
      <c r="D176" s="35" t="s">
        <v>471</v>
      </c>
      <c r="E176" s="800">
        <f>Таблица1000!G176+Таблица2000!G176</f>
        <v>0</v>
      </c>
      <c r="F176" s="800">
        <f>Таблица2000!H176</f>
        <v>0</v>
      </c>
      <c r="G176" s="800">
        <f>Таблица1000!H176+Таблица2000!I176</f>
        <v>0</v>
      </c>
      <c r="H176" s="800">
        <f>Таблица1000!I176</f>
        <v>0</v>
      </c>
      <c r="I176" s="800">
        <f>Таблица1000!J176</f>
        <v>0</v>
      </c>
      <c r="J176" s="800">
        <f>Таблица1000!K176</f>
        <v>0</v>
      </c>
      <c r="K176" s="800">
        <f>Таблица2000!J176</f>
        <v>0</v>
      </c>
      <c r="L176" s="800">
        <f>Таблица1000!L176+Таблица2000!K176</f>
        <v>0</v>
      </c>
      <c r="M176" s="800">
        <f>Таблица2000!L176</f>
        <v>0</v>
      </c>
      <c r="N176" s="800">
        <f>Таблица1000!M176+Таблица2000!M176</f>
        <v>0</v>
      </c>
      <c r="O176" s="800">
        <f>Таблица1000!N176+Таблица2000!N176</f>
        <v>0</v>
      </c>
      <c r="P176" s="800">
        <f>Таблица1000!O176+Таблица2000!O176</f>
        <v>0</v>
      </c>
      <c r="Q176" s="800">
        <f>Таблица1000!P176+Таблица2000!P176</f>
        <v>0</v>
      </c>
      <c r="R176" s="800">
        <f>Таблица2000!Q176</f>
        <v>0</v>
      </c>
      <c r="S176" s="800">
        <f>Таблица2000!R176</f>
        <v>0</v>
      </c>
      <c r="T176" s="800">
        <f>Таблица1000!Q176+Таблица2000!S176</f>
        <v>0</v>
      </c>
      <c r="U176" s="800">
        <f>Таблица2000!T176</f>
        <v>0</v>
      </c>
      <c r="V176" s="800">
        <f>Таблица1000!R176+Таблица2000!U176</f>
        <v>0</v>
      </c>
      <c r="W176" s="800">
        <f>Таблица2000!V176</f>
        <v>0</v>
      </c>
    </row>
    <row r="177" spans="1:23" s="41" customFormat="1" ht="21" x14ac:dyDescent="0.15">
      <c r="A177" s="37" t="s">
        <v>719</v>
      </c>
      <c r="B177" s="506" t="s">
        <v>227</v>
      </c>
      <c r="C177" s="17" t="s">
        <v>82</v>
      </c>
      <c r="D177" s="2" t="s">
        <v>538</v>
      </c>
      <c r="E177" s="800">
        <f>Таблица1000!G177+Таблица2000!G177</f>
        <v>0</v>
      </c>
      <c r="F177" s="800">
        <f>Таблица2000!H177</f>
        <v>0</v>
      </c>
      <c r="G177" s="800">
        <f>Таблица1000!H177+Таблица2000!I177</f>
        <v>0</v>
      </c>
      <c r="H177" s="800">
        <f>Таблица1000!I177</f>
        <v>0</v>
      </c>
      <c r="I177" s="800">
        <f>Таблица1000!J177</f>
        <v>0</v>
      </c>
      <c r="J177" s="800">
        <f>Таблица1000!K177</f>
        <v>0</v>
      </c>
      <c r="K177" s="800">
        <f>Таблица2000!J177</f>
        <v>0</v>
      </c>
      <c r="L177" s="800">
        <f>Таблица1000!L177+Таблица2000!K177</f>
        <v>0</v>
      </c>
      <c r="M177" s="800">
        <f>Таблица2000!L177</f>
        <v>0</v>
      </c>
      <c r="N177" s="800">
        <f>Таблица1000!M177+Таблица2000!M177</f>
        <v>0</v>
      </c>
      <c r="O177" s="800">
        <f>Таблица1000!N177+Таблица2000!N177</f>
        <v>0</v>
      </c>
      <c r="P177" s="800">
        <f>Таблица1000!O177+Таблица2000!O177</f>
        <v>0</v>
      </c>
      <c r="Q177" s="800">
        <f>Таблица1000!P177+Таблица2000!P177</f>
        <v>0</v>
      </c>
      <c r="R177" s="800">
        <f>Таблица2000!Q177</f>
        <v>0</v>
      </c>
      <c r="S177" s="800">
        <f>Таблица2000!R177</f>
        <v>0</v>
      </c>
      <c r="T177" s="800">
        <f>Таблица1000!Q177+Таблица2000!S177</f>
        <v>0</v>
      </c>
      <c r="U177" s="800">
        <f>Таблица2000!T177</f>
        <v>0</v>
      </c>
      <c r="V177" s="800">
        <f>Таблица1000!R177+Таблица2000!U177</f>
        <v>0</v>
      </c>
      <c r="W177" s="800">
        <f>Таблица2000!V177</f>
        <v>0</v>
      </c>
    </row>
    <row r="178" spans="1:23" s="41" customFormat="1" x14ac:dyDescent="0.15">
      <c r="A178" s="37" t="s">
        <v>720</v>
      </c>
      <c r="B178" s="506" t="s">
        <v>539</v>
      </c>
      <c r="C178" s="17" t="s">
        <v>540</v>
      </c>
      <c r="D178" s="2" t="s">
        <v>385</v>
      </c>
      <c r="E178" s="800">
        <f>Таблица1000!G178+Таблица2000!G178</f>
        <v>0</v>
      </c>
      <c r="F178" s="800">
        <f>Таблица2000!H178</f>
        <v>0</v>
      </c>
      <c r="G178" s="800">
        <f>Таблица1000!H178+Таблица2000!I178</f>
        <v>0</v>
      </c>
      <c r="H178" s="799">
        <f>Таблица1000!I178</f>
        <v>0</v>
      </c>
      <c r="I178" s="799">
        <f>Таблица1000!J178</f>
        <v>0</v>
      </c>
      <c r="J178" s="799">
        <f>Таблица1000!K178</f>
        <v>0</v>
      </c>
      <c r="K178" s="800">
        <f>Таблица2000!J178</f>
        <v>0</v>
      </c>
      <c r="L178" s="800">
        <f>Таблица1000!L178+Таблица2000!K178</f>
        <v>0</v>
      </c>
      <c r="M178" s="800">
        <f>Таблица2000!L178</f>
        <v>0</v>
      </c>
      <c r="N178" s="800">
        <f>Таблица1000!M178+Таблица2000!M178</f>
        <v>0</v>
      </c>
      <c r="O178" s="800">
        <f>Таблица1000!N178+Таблица2000!N178</f>
        <v>0</v>
      </c>
      <c r="P178" s="800">
        <f>Таблица1000!O178+Таблица2000!O178</f>
        <v>0</v>
      </c>
      <c r="Q178" s="800">
        <f>Таблица1000!P178+Таблица2000!P178</f>
        <v>0</v>
      </c>
      <c r="R178" s="800">
        <f>Таблица2000!Q178</f>
        <v>0</v>
      </c>
      <c r="S178" s="800">
        <f>Таблица2000!R178</f>
        <v>0</v>
      </c>
      <c r="T178" s="800">
        <f>Таблица1000!Q178+Таблица2000!S178</f>
        <v>0</v>
      </c>
      <c r="U178" s="800">
        <f>Таблица2000!T178</f>
        <v>0</v>
      </c>
      <c r="V178" s="800">
        <f>Таблица1000!R178+Таблица2000!U178</f>
        <v>0</v>
      </c>
      <c r="W178" s="800">
        <f>Таблица2000!V178</f>
        <v>0</v>
      </c>
    </row>
    <row r="179" spans="1:23" s="41" customFormat="1" x14ac:dyDescent="0.15">
      <c r="A179" s="37" t="s">
        <v>721</v>
      </c>
      <c r="B179" s="506" t="s">
        <v>541</v>
      </c>
      <c r="C179" s="17" t="s">
        <v>542</v>
      </c>
      <c r="D179" s="2" t="s">
        <v>386</v>
      </c>
      <c r="E179" s="800">
        <f>Таблица1000!G179+Таблица2000!G179</f>
        <v>0</v>
      </c>
      <c r="F179" s="800">
        <f>Таблица2000!H179</f>
        <v>0</v>
      </c>
      <c r="G179" s="800">
        <f>Таблица1000!H179+Таблица2000!I179</f>
        <v>0</v>
      </c>
      <c r="H179" s="799">
        <f>Таблица1000!I179</f>
        <v>0</v>
      </c>
      <c r="I179" s="799">
        <f>Таблица1000!J179</f>
        <v>0</v>
      </c>
      <c r="J179" s="799">
        <f>Таблица1000!K179</f>
        <v>0</v>
      </c>
      <c r="K179" s="800">
        <f>Таблица2000!J179</f>
        <v>0</v>
      </c>
      <c r="L179" s="800">
        <f>Таблица1000!L179+Таблица2000!K179</f>
        <v>0</v>
      </c>
      <c r="M179" s="800">
        <f>Таблица2000!L179</f>
        <v>0</v>
      </c>
      <c r="N179" s="800">
        <f>Таблица1000!M179+Таблица2000!M179</f>
        <v>0</v>
      </c>
      <c r="O179" s="800">
        <f>Таблица1000!N179+Таблица2000!N179</f>
        <v>0</v>
      </c>
      <c r="P179" s="800">
        <f>Таблица1000!O179+Таблица2000!O179</f>
        <v>0</v>
      </c>
      <c r="Q179" s="800">
        <f>Таблица1000!P179+Таблица2000!P179</f>
        <v>0</v>
      </c>
      <c r="R179" s="800">
        <f>Таблица2000!Q179</f>
        <v>0</v>
      </c>
      <c r="S179" s="800">
        <f>Таблица2000!R179</f>
        <v>0</v>
      </c>
      <c r="T179" s="800">
        <f>Таблица1000!Q179+Таблица2000!S179</f>
        <v>0</v>
      </c>
      <c r="U179" s="800">
        <f>Таблица2000!T179</f>
        <v>0</v>
      </c>
      <c r="V179" s="800">
        <f>Таблица1000!R179+Таблица2000!U179</f>
        <v>0</v>
      </c>
      <c r="W179" s="800">
        <f>Таблица2000!V179</f>
        <v>0</v>
      </c>
    </row>
    <row r="180" spans="1:23" s="41" customFormat="1" x14ac:dyDescent="0.15">
      <c r="A180" s="229" t="s">
        <v>1479</v>
      </c>
      <c r="B180" s="506" t="s">
        <v>1480</v>
      </c>
      <c r="C180" s="17" t="s">
        <v>1481</v>
      </c>
      <c r="D180" s="454" t="s">
        <v>1697</v>
      </c>
      <c r="E180" s="800">
        <f>Таблица1000!G180+Таблица2000!G180</f>
        <v>0</v>
      </c>
      <c r="F180" s="800">
        <f>Таблица2000!H180</f>
        <v>0</v>
      </c>
      <c r="G180" s="800">
        <f>Таблица1000!H180+Таблица2000!I180</f>
        <v>0</v>
      </c>
      <c r="H180" s="799">
        <f>Таблица1000!I180</f>
        <v>0</v>
      </c>
      <c r="I180" s="799">
        <f>Таблица1000!J180</f>
        <v>0</v>
      </c>
      <c r="J180" s="799">
        <f>Таблица1000!K180</f>
        <v>0</v>
      </c>
      <c r="K180" s="800">
        <f>Таблица2000!J180</f>
        <v>0</v>
      </c>
      <c r="L180" s="800">
        <f>Таблица1000!L180+Таблица2000!K180</f>
        <v>0</v>
      </c>
      <c r="M180" s="800">
        <f>Таблица2000!L180</f>
        <v>0</v>
      </c>
      <c r="N180" s="800">
        <f>Таблица1000!M180+Таблица2000!M180</f>
        <v>0</v>
      </c>
      <c r="O180" s="800">
        <f>Таблица1000!N180+Таблица2000!N180</f>
        <v>0</v>
      </c>
      <c r="P180" s="800">
        <f>Таблица1000!O180+Таблица2000!O180</f>
        <v>0</v>
      </c>
      <c r="Q180" s="800">
        <f>Таблица1000!P180+Таблица2000!P180</f>
        <v>0</v>
      </c>
      <c r="R180" s="800">
        <f>Таблица2000!Q180</f>
        <v>0</v>
      </c>
      <c r="S180" s="800">
        <f>Таблица2000!R180</f>
        <v>0</v>
      </c>
      <c r="T180" s="800">
        <f>Таблица1000!Q180+Таблица2000!S180</f>
        <v>0</v>
      </c>
      <c r="U180" s="800">
        <f>Таблица2000!T180</f>
        <v>0</v>
      </c>
      <c r="V180" s="800">
        <f>Таблица1000!R180+Таблица2000!U180</f>
        <v>0</v>
      </c>
      <c r="W180" s="800">
        <f>Таблица2000!V180</f>
        <v>0</v>
      </c>
    </row>
    <row r="181" spans="1:23" s="41" customFormat="1" x14ac:dyDescent="0.15">
      <c r="A181" s="37" t="s">
        <v>543</v>
      </c>
      <c r="B181" s="506" t="s">
        <v>228</v>
      </c>
      <c r="C181" s="20" t="s">
        <v>83</v>
      </c>
      <c r="D181" s="2" t="s">
        <v>905</v>
      </c>
      <c r="E181" s="800">
        <f>Таблица1000!G181+Таблица2000!G181</f>
        <v>0</v>
      </c>
      <c r="F181" s="800">
        <f>Таблица2000!H181</f>
        <v>0</v>
      </c>
      <c r="G181" s="800">
        <f>Таблица1000!H181+Таблица2000!I181</f>
        <v>0</v>
      </c>
      <c r="H181" s="799">
        <f>Таблица1000!I181</f>
        <v>0</v>
      </c>
      <c r="I181" s="799">
        <f>Таблица1000!J181</f>
        <v>0</v>
      </c>
      <c r="J181" s="799">
        <f>Таблица1000!K181</f>
        <v>0</v>
      </c>
      <c r="K181" s="800">
        <f>Таблица2000!J181</f>
        <v>0</v>
      </c>
      <c r="L181" s="800">
        <f>Таблица1000!L181+Таблица2000!K181</f>
        <v>0</v>
      </c>
      <c r="M181" s="800">
        <f>Таблица2000!L181</f>
        <v>0</v>
      </c>
      <c r="N181" s="800">
        <f>Таблица1000!M181+Таблица2000!M181</f>
        <v>0</v>
      </c>
      <c r="O181" s="800">
        <f>Таблица1000!N181+Таблица2000!N181</f>
        <v>0</v>
      </c>
      <c r="P181" s="800">
        <f>Таблица1000!O181+Таблица2000!O181</f>
        <v>0</v>
      </c>
      <c r="Q181" s="800">
        <f>Таблица1000!P181+Таблица2000!P181</f>
        <v>0</v>
      </c>
      <c r="R181" s="800">
        <f>Таблица2000!Q181</f>
        <v>0</v>
      </c>
      <c r="S181" s="800">
        <f>Таблица2000!R181</f>
        <v>0</v>
      </c>
      <c r="T181" s="800">
        <f>Таблица1000!Q181+Таблица2000!S181</f>
        <v>0</v>
      </c>
      <c r="U181" s="800">
        <f>Таблица2000!T181</f>
        <v>0</v>
      </c>
      <c r="V181" s="800">
        <f>Таблица1000!R181+Таблица2000!U181</f>
        <v>0</v>
      </c>
      <c r="W181" s="800">
        <f>Таблица2000!V181</f>
        <v>0</v>
      </c>
    </row>
    <row r="182" spans="1:23" s="41" customFormat="1" x14ac:dyDescent="0.15">
      <c r="A182" s="37" t="s">
        <v>906</v>
      </c>
      <c r="B182" s="506" t="s">
        <v>229</v>
      </c>
      <c r="C182" s="20" t="s">
        <v>84</v>
      </c>
      <c r="D182" s="2" t="s">
        <v>907</v>
      </c>
      <c r="E182" s="800">
        <f>Таблица1000!G182+Таблица2000!G182</f>
        <v>0</v>
      </c>
      <c r="F182" s="800">
        <f>Таблица2000!H182</f>
        <v>0</v>
      </c>
      <c r="G182" s="800">
        <f>Таблица1000!H182+Таблица2000!I182</f>
        <v>0</v>
      </c>
      <c r="H182" s="799">
        <f>Таблица1000!I182</f>
        <v>0</v>
      </c>
      <c r="I182" s="799">
        <f>Таблица1000!J182</f>
        <v>0</v>
      </c>
      <c r="J182" s="799">
        <f>Таблица1000!K182</f>
        <v>0</v>
      </c>
      <c r="K182" s="800">
        <f>Таблица2000!J182</f>
        <v>0</v>
      </c>
      <c r="L182" s="800">
        <f>Таблица1000!L182+Таблица2000!K182</f>
        <v>0</v>
      </c>
      <c r="M182" s="800">
        <f>Таблица2000!L182</f>
        <v>0</v>
      </c>
      <c r="N182" s="800">
        <f>Таблица1000!M182+Таблица2000!M182</f>
        <v>0</v>
      </c>
      <c r="O182" s="800">
        <f>Таблица1000!N182+Таблица2000!N182</f>
        <v>0</v>
      </c>
      <c r="P182" s="800">
        <f>Таблица1000!O182+Таблица2000!O182</f>
        <v>0</v>
      </c>
      <c r="Q182" s="800">
        <f>Таблица1000!P182+Таблица2000!P182</f>
        <v>0</v>
      </c>
      <c r="R182" s="800">
        <f>Таблица2000!Q182</f>
        <v>0</v>
      </c>
      <c r="S182" s="800">
        <f>Таблица2000!R182</f>
        <v>0</v>
      </c>
      <c r="T182" s="800">
        <f>Таблица1000!Q182+Таблица2000!S182</f>
        <v>0</v>
      </c>
      <c r="U182" s="800">
        <f>Таблица2000!T182</f>
        <v>0</v>
      </c>
      <c r="V182" s="800">
        <f>Таблица1000!R182+Таблица2000!U182</f>
        <v>0</v>
      </c>
      <c r="W182" s="800">
        <f>Таблица2000!V182</f>
        <v>0</v>
      </c>
    </row>
    <row r="183" spans="1:23" s="41" customFormat="1" x14ac:dyDescent="0.15">
      <c r="A183" s="37" t="s">
        <v>1582</v>
      </c>
      <c r="B183" s="506" t="s">
        <v>1576</v>
      </c>
      <c r="C183" s="20" t="s">
        <v>1577</v>
      </c>
      <c r="D183" s="251" t="s">
        <v>1578</v>
      </c>
      <c r="E183" s="800">
        <f>Таблица1000!G183+Таблица2000!G183</f>
        <v>0</v>
      </c>
      <c r="F183" s="800">
        <f>Таблица2000!H183</f>
        <v>0</v>
      </c>
      <c r="G183" s="800">
        <f>Таблица1000!H183+Таблица2000!I183</f>
        <v>0</v>
      </c>
      <c r="H183" s="799">
        <f>Таблица1000!I183</f>
        <v>0</v>
      </c>
      <c r="I183" s="799">
        <f>Таблица1000!J183</f>
        <v>0</v>
      </c>
      <c r="J183" s="799">
        <f>Таблица1000!K183</f>
        <v>0</v>
      </c>
      <c r="K183" s="800">
        <f>Таблица2000!J183</f>
        <v>0</v>
      </c>
      <c r="L183" s="800">
        <f>Таблица1000!L183+Таблица2000!K183</f>
        <v>0</v>
      </c>
      <c r="M183" s="800">
        <f>Таблица2000!L183</f>
        <v>0</v>
      </c>
      <c r="N183" s="800">
        <f>Таблица1000!M183+Таблица2000!M183</f>
        <v>0</v>
      </c>
      <c r="O183" s="800">
        <f>Таблица1000!N183+Таблица2000!N183</f>
        <v>0</v>
      </c>
      <c r="P183" s="800">
        <f>Таблица1000!O183+Таблица2000!O183</f>
        <v>0</v>
      </c>
      <c r="Q183" s="800">
        <f>Таблица1000!P183+Таблица2000!P183</f>
        <v>0</v>
      </c>
      <c r="R183" s="800">
        <f>Таблица2000!Q183</f>
        <v>0</v>
      </c>
      <c r="S183" s="800">
        <f>Таблица2000!R183</f>
        <v>0</v>
      </c>
      <c r="T183" s="800">
        <f>Таблица1000!Q183+Таблица2000!S183</f>
        <v>0</v>
      </c>
      <c r="U183" s="800">
        <f>Таблица2000!T183</f>
        <v>0</v>
      </c>
      <c r="V183" s="800">
        <f>Таблица1000!R183+Таблица2000!U183</f>
        <v>0</v>
      </c>
      <c r="W183" s="800">
        <f>Таблица2000!V183</f>
        <v>0</v>
      </c>
    </row>
    <row r="184" spans="1:23" s="41" customFormat="1" x14ac:dyDescent="0.15">
      <c r="A184" s="37" t="s">
        <v>544</v>
      </c>
      <c r="B184" s="506" t="s">
        <v>230</v>
      </c>
      <c r="C184" s="20" t="s">
        <v>85</v>
      </c>
      <c r="D184" s="2" t="s">
        <v>545</v>
      </c>
      <c r="E184" s="800">
        <f>Таблица1000!G184+Таблица2000!G184</f>
        <v>0</v>
      </c>
      <c r="F184" s="800">
        <f>Таблица2000!H184</f>
        <v>0</v>
      </c>
      <c r="G184" s="800">
        <f>Таблица1000!H184+Таблица2000!I184</f>
        <v>0</v>
      </c>
      <c r="H184" s="799">
        <f>Таблица1000!I184</f>
        <v>0</v>
      </c>
      <c r="I184" s="799">
        <f>Таблица1000!J184</f>
        <v>0</v>
      </c>
      <c r="J184" s="799">
        <f>Таблица1000!K184</f>
        <v>0</v>
      </c>
      <c r="K184" s="800">
        <f>Таблица2000!J184</f>
        <v>0</v>
      </c>
      <c r="L184" s="800">
        <f>Таблица1000!L184+Таблица2000!K184</f>
        <v>0</v>
      </c>
      <c r="M184" s="800">
        <f>Таблица2000!L184</f>
        <v>0</v>
      </c>
      <c r="N184" s="800">
        <f>Таблица1000!M184+Таблица2000!M184</f>
        <v>0</v>
      </c>
      <c r="O184" s="800">
        <f>Таблица1000!N184+Таблица2000!N184</f>
        <v>0</v>
      </c>
      <c r="P184" s="800">
        <f>Таблица1000!O184+Таблица2000!O184</f>
        <v>0</v>
      </c>
      <c r="Q184" s="800">
        <f>Таблица1000!P184+Таблица2000!P184</f>
        <v>0</v>
      </c>
      <c r="R184" s="800">
        <f>Таблица2000!Q184</f>
        <v>0</v>
      </c>
      <c r="S184" s="800">
        <f>Таблица2000!R184</f>
        <v>0</v>
      </c>
      <c r="T184" s="800">
        <f>Таблица1000!Q184+Таблица2000!S184</f>
        <v>0</v>
      </c>
      <c r="U184" s="800">
        <f>Таблица2000!T184</f>
        <v>0</v>
      </c>
      <c r="V184" s="800">
        <f>Таблица1000!R184+Таблица2000!U184</f>
        <v>0</v>
      </c>
      <c r="W184" s="800">
        <f>Таблица2000!V184</f>
        <v>0</v>
      </c>
    </row>
    <row r="185" spans="1:23" s="41" customFormat="1" x14ac:dyDescent="0.15">
      <c r="A185" s="37" t="s">
        <v>722</v>
      </c>
      <c r="B185" s="506" t="s">
        <v>231</v>
      </c>
      <c r="C185" s="20" t="s">
        <v>86</v>
      </c>
      <c r="D185" s="2" t="s">
        <v>40</v>
      </c>
      <c r="E185" s="800">
        <f>Таблица1000!G185+Таблица2000!G185</f>
        <v>0</v>
      </c>
      <c r="F185" s="800">
        <f>Таблица2000!H185</f>
        <v>0</v>
      </c>
      <c r="G185" s="800">
        <f>Таблица1000!H185+Таблица2000!I185</f>
        <v>0</v>
      </c>
      <c r="H185" s="799">
        <f>Таблица1000!I185</f>
        <v>0</v>
      </c>
      <c r="I185" s="799">
        <f>Таблица1000!J185</f>
        <v>0</v>
      </c>
      <c r="J185" s="799">
        <f>Таблица1000!K185</f>
        <v>0</v>
      </c>
      <c r="K185" s="800">
        <f>Таблица2000!J185</f>
        <v>0</v>
      </c>
      <c r="L185" s="800">
        <f>Таблица1000!L185+Таблица2000!K185</f>
        <v>0</v>
      </c>
      <c r="M185" s="800">
        <f>Таблица2000!L185</f>
        <v>0</v>
      </c>
      <c r="N185" s="800">
        <f>Таблица1000!M185+Таблица2000!M185</f>
        <v>0</v>
      </c>
      <c r="O185" s="800">
        <f>Таблица1000!N185+Таблица2000!N185</f>
        <v>0</v>
      </c>
      <c r="P185" s="800">
        <f>Таблица1000!O185+Таблица2000!O185</f>
        <v>0</v>
      </c>
      <c r="Q185" s="800">
        <f>Таблица1000!P185+Таблица2000!P185</f>
        <v>0</v>
      </c>
      <c r="R185" s="800">
        <f>Таблица2000!Q185</f>
        <v>0</v>
      </c>
      <c r="S185" s="800">
        <f>Таблица2000!R185</f>
        <v>0</v>
      </c>
      <c r="T185" s="800">
        <f>Таблица1000!Q185+Таблица2000!S185</f>
        <v>0</v>
      </c>
      <c r="U185" s="800">
        <f>Таблица2000!T185</f>
        <v>0</v>
      </c>
      <c r="V185" s="800">
        <f>Таблица1000!R185+Таблица2000!U185</f>
        <v>0</v>
      </c>
      <c r="W185" s="800">
        <f>Таблица2000!V185</f>
        <v>0</v>
      </c>
    </row>
    <row r="186" spans="1:23" s="41" customFormat="1" ht="21" x14ac:dyDescent="0.15">
      <c r="A186" s="37" t="s">
        <v>723</v>
      </c>
      <c r="B186" s="506" t="s">
        <v>232</v>
      </c>
      <c r="C186" s="20" t="s">
        <v>87</v>
      </c>
      <c r="D186" s="2" t="s">
        <v>546</v>
      </c>
      <c r="E186" s="800">
        <f>Таблица1000!G186+Таблица2000!G186</f>
        <v>0</v>
      </c>
      <c r="F186" s="800">
        <f>Таблица2000!H186</f>
        <v>0</v>
      </c>
      <c r="G186" s="800">
        <f>Таблица1000!H186+Таблица2000!I186</f>
        <v>0</v>
      </c>
      <c r="H186" s="799">
        <f>Таблица1000!I186</f>
        <v>0</v>
      </c>
      <c r="I186" s="799">
        <f>Таблица1000!J186</f>
        <v>0</v>
      </c>
      <c r="J186" s="799">
        <f>Таблица1000!K186</f>
        <v>0</v>
      </c>
      <c r="K186" s="800">
        <f>Таблица2000!J186</f>
        <v>0</v>
      </c>
      <c r="L186" s="800">
        <f>Таблица1000!L186+Таблица2000!K186</f>
        <v>0</v>
      </c>
      <c r="M186" s="800">
        <f>Таблица2000!L186</f>
        <v>0</v>
      </c>
      <c r="N186" s="800">
        <f>Таблица1000!M186+Таблица2000!M186</f>
        <v>0</v>
      </c>
      <c r="O186" s="800">
        <f>Таблица1000!N186+Таблица2000!N186</f>
        <v>0</v>
      </c>
      <c r="P186" s="800">
        <f>Таблица1000!O186+Таблица2000!O186</f>
        <v>0</v>
      </c>
      <c r="Q186" s="800">
        <f>Таблица1000!P186+Таблица2000!P186</f>
        <v>0</v>
      </c>
      <c r="R186" s="800">
        <f>Таблица2000!Q186</f>
        <v>0</v>
      </c>
      <c r="S186" s="800">
        <f>Таблица2000!R186</f>
        <v>0</v>
      </c>
      <c r="T186" s="800">
        <f>Таблица1000!Q186+Таблица2000!S186</f>
        <v>0</v>
      </c>
      <c r="U186" s="800">
        <f>Таблица2000!T186</f>
        <v>0</v>
      </c>
      <c r="V186" s="800">
        <f>Таблица1000!R186+Таблица2000!U186</f>
        <v>0</v>
      </c>
      <c r="W186" s="800">
        <f>Таблица2000!V186</f>
        <v>0</v>
      </c>
    </row>
    <row r="187" spans="1:23" s="41" customFormat="1" x14ac:dyDescent="0.15">
      <c r="A187" s="37" t="s">
        <v>724</v>
      </c>
      <c r="B187" s="506" t="s">
        <v>233</v>
      </c>
      <c r="C187" s="20" t="s">
        <v>88</v>
      </c>
      <c r="D187" s="2" t="s">
        <v>547</v>
      </c>
      <c r="E187" s="800">
        <f>Таблица1000!G187+Таблица2000!G187</f>
        <v>0</v>
      </c>
      <c r="F187" s="800">
        <f>Таблица2000!H187</f>
        <v>0</v>
      </c>
      <c r="G187" s="800">
        <f>Таблица1000!H187+Таблица2000!I187</f>
        <v>0</v>
      </c>
      <c r="H187" s="799">
        <f>Таблица1000!I187</f>
        <v>0</v>
      </c>
      <c r="I187" s="799">
        <f>Таблица1000!J187</f>
        <v>0</v>
      </c>
      <c r="J187" s="799">
        <f>Таблица1000!K187</f>
        <v>0</v>
      </c>
      <c r="K187" s="800">
        <f>Таблица2000!J187</f>
        <v>0</v>
      </c>
      <c r="L187" s="800">
        <f>Таблица1000!L187+Таблица2000!K187</f>
        <v>0</v>
      </c>
      <c r="M187" s="800">
        <f>Таблица2000!L187</f>
        <v>0</v>
      </c>
      <c r="N187" s="800">
        <f>Таблица1000!M187+Таблица2000!M187</f>
        <v>0</v>
      </c>
      <c r="O187" s="800">
        <f>Таблица1000!N187+Таблица2000!N187</f>
        <v>0</v>
      </c>
      <c r="P187" s="800">
        <f>Таблица1000!O187+Таблица2000!O187</f>
        <v>0</v>
      </c>
      <c r="Q187" s="800">
        <f>Таблица1000!P187+Таблица2000!P187</f>
        <v>0</v>
      </c>
      <c r="R187" s="800">
        <f>Таблица2000!Q187</f>
        <v>0</v>
      </c>
      <c r="S187" s="800">
        <f>Таблица2000!R187</f>
        <v>0</v>
      </c>
      <c r="T187" s="800">
        <f>Таблица1000!Q187+Таблица2000!S187</f>
        <v>0</v>
      </c>
      <c r="U187" s="800">
        <f>Таблица2000!T187</f>
        <v>0</v>
      </c>
      <c r="V187" s="800">
        <f>Таблица1000!R187+Таблица2000!U187</f>
        <v>0</v>
      </c>
      <c r="W187" s="800">
        <f>Таблица2000!V187</f>
        <v>0</v>
      </c>
    </row>
    <row r="188" spans="1:23" s="41" customFormat="1" x14ac:dyDescent="0.15">
      <c r="A188" s="37" t="s">
        <v>967</v>
      </c>
      <c r="B188" s="506" t="s">
        <v>234</v>
      </c>
      <c r="C188" s="20" t="s">
        <v>89</v>
      </c>
      <c r="D188" s="2" t="s">
        <v>908</v>
      </c>
      <c r="E188" s="800">
        <f>Таблица1000!G188+Таблица2000!G188</f>
        <v>0</v>
      </c>
      <c r="F188" s="800">
        <f>Таблица2000!H188</f>
        <v>0</v>
      </c>
      <c r="G188" s="800">
        <f>Таблица1000!H188+Таблица2000!I188</f>
        <v>0</v>
      </c>
      <c r="H188" s="799">
        <f>Таблица1000!I188</f>
        <v>0</v>
      </c>
      <c r="I188" s="799">
        <f>Таблица1000!J188</f>
        <v>0</v>
      </c>
      <c r="J188" s="799">
        <f>Таблица1000!K188</f>
        <v>0</v>
      </c>
      <c r="K188" s="800">
        <f>Таблица2000!J188</f>
        <v>0</v>
      </c>
      <c r="L188" s="800">
        <f>Таблица1000!L188+Таблица2000!K188</f>
        <v>0</v>
      </c>
      <c r="M188" s="800">
        <f>Таблица2000!L188</f>
        <v>0</v>
      </c>
      <c r="N188" s="800">
        <f>Таблица1000!M188+Таблица2000!M188</f>
        <v>0</v>
      </c>
      <c r="O188" s="800">
        <f>Таблица1000!N188+Таблица2000!N188</f>
        <v>0</v>
      </c>
      <c r="P188" s="800">
        <f>Таблица1000!O188+Таблица2000!O188</f>
        <v>0</v>
      </c>
      <c r="Q188" s="800">
        <f>Таблица1000!P188+Таблица2000!P188</f>
        <v>0</v>
      </c>
      <c r="R188" s="800">
        <f>Таблица2000!Q188</f>
        <v>0</v>
      </c>
      <c r="S188" s="800">
        <f>Таблица2000!R188</f>
        <v>0</v>
      </c>
      <c r="T188" s="800">
        <f>Таблица1000!Q188+Таблица2000!S188</f>
        <v>0</v>
      </c>
      <c r="U188" s="800">
        <f>Таблица2000!T188</f>
        <v>0</v>
      </c>
      <c r="V188" s="800">
        <f>Таблица1000!R188+Таблица2000!U188</f>
        <v>0</v>
      </c>
      <c r="W188" s="800">
        <f>Таблица2000!V188</f>
        <v>0</v>
      </c>
    </row>
    <row r="189" spans="1:23" s="41" customFormat="1" x14ac:dyDescent="0.15">
      <c r="A189" s="37" t="s">
        <v>909</v>
      </c>
      <c r="B189" s="506" t="s">
        <v>383</v>
      </c>
      <c r="C189" s="20" t="s">
        <v>381</v>
      </c>
      <c r="D189" s="2" t="s">
        <v>910</v>
      </c>
      <c r="E189" s="800">
        <f>Таблица1000!G189+Таблица2000!G189</f>
        <v>0</v>
      </c>
      <c r="F189" s="800">
        <f>Таблица2000!H189</f>
        <v>0</v>
      </c>
      <c r="G189" s="800">
        <f>Таблица1000!H189+Таблица2000!I189</f>
        <v>0</v>
      </c>
      <c r="H189" s="799">
        <f>Таблица1000!I189</f>
        <v>0</v>
      </c>
      <c r="I189" s="799">
        <f>Таблица1000!J189</f>
        <v>0</v>
      </c>
      <c r="J189" s="799">
        <f>Таблица1000!K189</f>
        <v>0</v>
      </c>
      <c r="K189" s="800">
        <f>Таблица2000!J189</f>
        <v>0</v>
      </c>
      <c r="L189" s="800">
        <f>Таблица1000!L189+Таблица2000!K189</f>
        <v>0</v>
      </c>
      <c r="M189" s="800">
        <f>Таблица2000!L189</f>
        <v>0</v>
      </c>
      <c r="N189" s="800">
        <f>Таблица1000!M189+Таблица2000!M189</f>
        <v>0</v>
      </c>
      <c r="O189" s="800">
        <f>Таблица1000!N189+Таблица2000!N189</f>
        <v>0</v>
      </c>
      <c r="P189" s="800">
        <f>Таблица1000!O189+Таблица2000!O189</f>
        <v>0</v>
      </c>
      <c r="Q189" s="800">
        <f>Таблица1000!P189+Таблица2000!P189</f>
        <v>0</v>
      </c>
      <c r="R189" s="800">
        <f>Таблица2000!Q189</f>
        <v>0</v>
      </c>
      <c r="S189" s="800">
        <f>Таблица2000!R189</f>
        <v>0</v>
      </c>
      <c r="T189" s="800">
        <f>Таблица1000!Q189+Таблица2000!S189</f>
        <v>0</v>
      </c>
      <c r="U189" s="800">
        <f>Таблица2000!T189</f>
        <v>0</v>
      </c>
      <c r="V189" s="800">
        <f>Таблица1000!R189+Таблица2000!U189</f>
        <v>0</v>
      </c>
      <c r="W189" s="800">
        <f>Таблица2000!V189</f>
        <v>0</v>
      </c>
    </row>
    <row r="190" spans="1:23" s="41" customFormat="1" x14ac:dyDescent="0.15">
      <c r="A190" s="37" t="s">
        <v>725</v>
      </c>
      <c r="B190" s="506" t="s">
        <v>384</v>
      </c>
      <c r="C190" s="20" t="s">
        <v>382</v>
      </c>
      <c r="D190" s="2" t="s">
        <v>548</v>
      </c>
      <c r="E190" s="800">
        <f>Таблица1000!G190+Таблица2000!G190</f>
        <v>0</v>
      </c>
      <c r="F190" s="800">
        <f>Таблица2000!H190</f>
        <v>0</v>
      </c>
      <c r="G190" s="800">
        <f>Таблица1000!H190+Таблица2000!I190</f>
        <v>0</v>
      </c>
      <c r="H190" s="799">
        <f>Таблица1000!I190</f>
        <v>0</v>
      </c>
      <c r="I190" s="799">
        <f>Таблица1000!J190</f>
        <v>0</v>
      </c>
      <c r="J190" s="799">
        <f>Таблица1000!K190</f>
        <v>0</v>
      </c>
      <c r="K190" s="800">
        <f>Таблица2000!J190</f>
        <v>0</v>
      </c>
      <c r="L190" s="800">
        <f>Таблица1000!L190+Таблица2000!K190</f>
        <v>0</v>
      </c>
      <c r="M190" s="800">
        <f>Таблица2000!L190</f>
        <v>0</v>
      </c>
      <c r="N190" s="800">
        <f>Таблица1000!M190+Таблица2000!M190</f>
        <v>0</v>
      </c>
      <c r="O190" s="800">
        <f>Таблица1000!N190+Таблица2000!N190</f>
        <v>0</v>
      </c>
      <c r="P190" s="800">
        <f>Таблица1000!O190+Таблица2000!O190</f>
        <v>0</v>
      </c>
      <c r="Q190" s="800">
        <f>Таблица1000!P190+Таблица2000!P190</f>
        <v>0</v>
      </c>
      <c r="R190" s="800">
        <f>Таблица2000!Q190</f>
        <v>0</v>
      </c>
      <c r="S190" s="800">
        <f>Таблица2000!R190</f>
        <v>0</v>
      </c>
      <c r="T190" s="800">
        <f>Таблица1000!Q190+Таблица2000!S190</f>
        <v>0</v>
      </c>
      <c r="U190" s="800">
        <f>Таблица2000!T190</f>
        <v>0</v>
      </c>
      <c r="V190" s="800">
        <f>Таблица1000!R190+Таблица2000!U190</f>
        <v>0</v>
      </c>
      <c r="W190" s="800">
        <f>Таблица2000!V190</f>
        <v>0</v>
      </c>
    </row>
    <row r="191" spans="1:23" s="41" customFormat="1" ht="31.5" x14ac:dyDescent="0.15">
      <c r="A191" s="37" t="s">
        <v>726</v>
      </c>
      <c r="B191" s="506" t="s">
        <v>911</v>
      </c>
      <c r="C191" s="17" t="s">
        <v>912</v>
      </c>
      <c r="D191" s="2" t="s">
        <v>913</v>
      </c>
      <c r="E191" s="800">
        <f>Таблица1000!G191+Таблица2000!G191</f>
        <v>0</v>
      </c>
      <c r="F191" s="800">
        <f>Таблица2000!H191</f>
        <v>0</v>
      </c>
      <c r="G191" s="800">
        <f>Таблица1000!H191+Таблица2000!I191</f>
        <v>0</v>
      </c>
      <c r="H191" s="799">
        <f>Таблица1000!I191</f>
        <v>0</v>
      </c>
      <c r="I191" s="799">
        <f>Таблица1000!J191</f>
        <v>0</v>
      </c>
      <c r="J191" s="799">
        <f>Таблица1000!K191</f>
        <v>0</v>
      </c>
      <c r="K191" s="800">
        <f>Таблица2000!J191</f>
        <v>0</v>
      </c>
      <c r="L191" s="800">
        <f>Таблица1000!L191+Таблица2000!K191</f>
        <v>0</v>
      </c>
      <c r="M191" s="800">
        <f>Таблица2000!L191</f>
        <v>0</v>
      </c>
      <c r="N191" s="800">
        <f>Таблица1000!M191+Таблица2000!M191</f>
        <v>0</v>
      </c>
      <c r="O191" s="800">
        <f>Таблица1000!N191+Таблица2000!N191</f>
        <v>0</v>
      </c>
      <c r="P191" s="800">
        <f>Таблица1000!O191+Таблица2000!O191</f>
        <v>0</v>
      </c>
      <c r="Q191" s="800">
        <f>Таблица1000!P191+Таблица2000!P191</f>
        <v>0</v>
      </c>
      <c r="R191" s="800">
        <f>Таблица2000!Q191</f>
        <v>0</v>
      </c>
      <c r="S191" s="800">
        <f>Таблица2000!R191</f>
        <v>0</v>
      </c>
      <c r="T191" s="800">
        <f>Таблица1000!Q191+Таблица2000!S191</f>
        <v>0</v>
      </c>
      <c r="U191" s="800">
        <f>Таблица2000!T191</f>
        <v>0</v>
      </c>
      <c r="V191" s="800">
        <f>Таблица1000!R191+Таблица2000!U191</f>
        <v>0</v>
      </c>
      <c r="W191" s="800">
        <f>Таблица2000!V191</f>
        <v>0</v>
      </c>
    </row>
    <row r="192" spans="1:23" s="41" customFormat="1" x14ac:dyDescent="0.15">
      <c r="A192" s="229" t="s">
        <v>1556</v>
      </c>
      <c r="B192" s="506" t="s">
        <v>1483</v>
      </c>
      <c r="C192" s="177" t="s">
        <v>1484</v>
      </c>
      <c r="D192" s="223"/>
      <c r="E192" s="800">
        <f>Таблица1000!G192+Таблица2000!G192</f>
        <v>0</v>
      </c>
      <c r="F192" s="800">
        <f>Таблица2000!H192</f>
        <v>0</v>
      </c>
      <c r="G192" s="800">
        <f>Таблица1000!H192+Таблица2000!I192</f>
        <v>0</v>
      </c>
      <c r="H192" s="799">
        <f>Таблица1000!I192</f>
        <v>0</v>
      </c>
      <c r="I192" s="799">
        <f>Таблица1000!J192</f>
        <v>0</v>
      </c>
      <c r="J192" s="799">
        <f>Таблица1000!K192</f>
        <v>0</v>
      </c>
      <c r="K192" s="800">
        <f>Таблица2000!J192</f>
        <v>0</v>
      </c>
      <c r="L192" s="800">
        <f>Таблица1000!L192+Таблица2000!K192</f>
        <v>0</v>
      </c>
      <c r="M192" s="800">
        <f>Таблица2000!L192</f>
        <v>0</v>
      </c>
      <c r="N192" s="800">
        <f>Таблица1000!M192+Таблица2000!M192</f>
        <v>0</v>
      </c>
      <c r="O192" s="800">
        <f>Таблица1000!N192+Таблица2000!N192</f>
        <v>0</v>
      </c>
      <c r="P192" s="800">
        <f>Таблица1000!O192+Таблица2000!O192</f>
        <v>0</v>
      </c>
      <c r="Q192" s="800">
        <f>Таблица1000!P192+Таблица2000!P192</f>
        <v>0</v>
      </c>
      <c r="R192" s="800">
        <f>Таблица2000!Q192</f>
        <v>0</v>
      </c>
      <c r="S192" s="800">
        <f>Таблица2000!R192</f>
        <v>0</v>
      </c>
      <c r="T192" s="800">
        <f>Таблица1000!Q192+Таблица2000!S192</f>
        <v>0</v>
      </c>
      <c r="U192" s="800">
        <f>Таблица2000!T192</f>
        <v>0</v>
      </c>
      <c r="V192" s="800">
        <f>Таблица1000!R192+Таблица2000!U192</f>
        <v>0</v>
      </c>
      <c r="W192" s="800">
        <f>Таблица2000!V192</f>
        <v>0</v>
      </c>
    </row>
    <row r="193" spans="1:23" s="64" customFormat="1" x14ac:dyDescent="0.15">
      <c r="A193" s="36" t="s">
        <v>727</v>
      </c>
      <c r="B193" s="99" t="s">
        <v>235</v>
      </c>
      <c r="C193" s="89" t="s">
        <v>141</v>
      </c>
      <c r="D193" s="35" t="s">
        <v>776</v>
      </c>
      <c r="E193" s="800">
        <f>Таблица1000!G193+Таблица2000!G193</f>
        <v>0</v>
      </c>
      <c r="F193" s="800">
        <f>Таблица2000!H193</f>
        <v>0</v>
      </c>
      <c r="G193" s="800">
        <f>Таблица1000!H193+Таблица2000!I193</f>
        <v>0</v>
      </c>
      <c r="H193" s="800">
        <f>Таблица1000!I193</f>
        <v>0</v>
      </c>
      <c r="I193" s="800">
        <f>Таблица1000!J193</f>
        <v>0</v>
      </c>
      <c r="J193" s="800">
        <f>Таблица1000!K193</f>
        <v>0</v>
      </c>
      <c r="K193" s="800">
        <f>Таблица2000!J193</f>
        <v>0</v>
      </c>
      <c r="L193" s="800">
        <f>Таблица1000!L193+Таблица2000!K193</f>
        <v>0</v>
      </c>
      <c r="M193" s="800">
        <f>Таблица2000!L193</f>
        <v>0</v>
      </c>
      <c r="N193" s="800">
        <f>Таблица1000!M193+Таблица2000!M193</f>
        <v>0</v>
      </c>
      <c r="O193" s="800">
        <f>Таблица1000!N193+Таблица2000!N193</f>
        <v>0</v>
      </c>
      <c r="P193" s="800">
        <f>Таблица1000!O193+Таблица2000!O193</f>
        <v>0</v>
      </c>
      <c r="Q193" s="800">
        <f>Таблица1000!P193+Таблица2000!P193</f>
        <v>0</v>
      </c>
      <c r="R193" s="800">
        <f>Таблица2000!Q193</f>
        <v>0</v>
      </c>
      <c r="S193" s="800">
        <f>Таблица2000!R193</f>
        <v>0</v>
      </c>
      <c r="T193" s="800">
        <f>Таблица1000!Q193+Таблица2000!S193</f>
        <v>0</v>
      </c>
      <c r="U193" s="800">
        <f>Таблица2000!T193</f>
        <v>0</v>
      </c>
      <c r="V193" s="800">
        <f>Таблица1000!R193+Таблица2000!U193</f>
        <v>0</v>
      </c>
      <c r="W193" s="800">
        <f>Таблица2000!V193</f>
        <v>0</v>
      </c>
    </row>
    <row r="194" spans="1:23" s="41" customFormat="1" x14ac:dyDescent="0.15">
      <c r="A194" s="37" t="s">
        <v>728</v>
      </c>
      <c r="B194" s="506" t="s">
        <v>236</v>
      </c>
      <c r="C194" s="6" t="s">
        <v>90</v>
      </c>
      <c r="D194" s="2" t="s">
        <v>777</v>
      </c>
      <c r="E194" s="800">
        <f>Таблица1000!G194+Таблица2000!G194</f>
        <v>0</v>
      </c>
      <c r="F194" s="800">
        <f>Таблица2000!H194</f>
        <v>0</v>
      </c>
      <c r="G194" s="800">
        <f>Таблица1000!H194+Таблица2000!I194</f>
        <v>0</v>
      </c>
      <c r="H194" s="799">
        <f>Таблица1000!I194</f>
        <v>0</v>
      </c>
      <c r="I194" s="799">
        <f>Таблица1000!J194</f>
        <v>0</v>
      </c>
      <c r="J194" s="799">
        <f>Таблица1000!K194</f>
        <v>0</v>
      </c>
      <c r="K194" s="800">
        <f>Таблица2000!J194</f>
        <v>0</v>
      </c>
      <c r="L194" s="800">
        <f>Таблица1000!L194+Таблица2000!K194</f>
        <v>0</v>
      </c>
      <c r="M194" s="800">
        <f>Таблица2000!L194</f>
        <v>0</v>
      </c>
      <c r="N194" s="800">
        <f>Таблица1000!M194+Таблица2000!M194</f>
        <v>0</v>
      </c>
      <c r="O194" s="800">
        <f>Таблица1000!N194+Таблица2000!N194</f>
        <v>0</v>
      </c>
      <c r="P194" s="800">
        <f>Таблица1000!O194+Таблица2000!O194</f>
        <v>0</v>
      </c>
      <c r="Q194" s="800">
        <f>Таблица1000!P194+Таблица2000!P194</f>
        <v>0</v>
      </c>
      <c r="R194" s="800">
        <f>Таблица2000!Q194</f>
        <v>0</v>
      </c>
      <c r="S194" s="800">
        <f>Таблица2000!R194</f>
        <v>0</v>
      </c>
      <c r="T194" s="800">
        <f>Таблица1000!Q194+Таблица2000!S194</f>
        <v>0</v>
      </c>
      <c r="U194" s="800">
        <f>Таблица2000!T194</f>
        <v>0</v>
      </c>
      <c r="V194" s="800">
        <f>Таблица1000!R194+Таблица2000!U194</f>
        <v>0</v>
      </c>
      <c r="W194" s="800">
        <f>Таблица2000!V194</f>
        <v>0</v>
      </c>
    </row>
    <row r="195" spans="1:23" s="41" customFormat="1" x14ac:dyDescent="0.15">
      <c r="A195" s="37" t="s">
        <v>42</v>
      </c>
      <c r="B195" s="506" t="s">
        <v>237</v>
      </c>
      <c r="C195" s="6" t="s">
        <v>92</v>
      </c>
      <c r="D195" s="2" t="s">
        <v>778</v>
      </c>
      <c r="E195" s="800">
        <f>Таблица1000!G195+Таблица2000!G195</f>
        <v>0</v>
      </c>
      <c r="F195" s="800">
        <f>Таблица2000!H195</f>
        <v>0</v>
      </c>
      <c r="G195" s="800">
        <f>Таблица1000!H195+Таблица2000!I195</f>
        <v>0</v>
      </c>
      <c r="H195" s="799">
        <f>Таблица1000!I195</f>
        <v>0</v>
      </c>
      <c r="I195" s="799">
        <f>Таблица1000!J195</f>
        <v>0</v>
      </c>
      <c r="J195" s="799">
        <f>Таблица1000!K195</f>
        <v>0</v>
      </c>
      <c r="K195" s="800">
        <f>Таблица2000!J195</f>
        <v>0</v>
      </c>
      <c r="L195" s="800">
        <f>Таблица1000!L195+Таблица2000!K195</f>
        <v>0</v>
      </c>
      <c r="M195" s="800">
        <f>Таблица2000!L195</f>
        <v>0</v>
      </c>
      <c r="N195" s="800">
        <f>Таблица1000!M195+Таблица2000!M195</f>
        <v>0</v>
      </c>
      <c r="O195" s="800">
        <f>Таблица1000!N195+Таблица2000!N195</f>
        <v>0</v>
      </c>
      <c r="P195" s="800">
        <f>Таблица1000!O195+Таблица2000!O195</f>
        <v>0</v>
      </c>
      <c r="Q195" s="800">
        <f>Таблица1000!P195+Таблица2000!P195</f>
        <v>0</v>
      </c>
      <c r="R195" s="800">
        <f>Таблица2000!Q195</f>
        <v>0</v>
      </c>
      <c r="S195" s="800">
        <f>Таблица2000!R195</f>
        <v>0</v>
      </c>
      <c r="T195" s="800">
        <f>Таблица1000!Q195+Таблица2000!S195</f>
        <v>0</v>
      </c>
      <c r="U195" s="800">
        <f>Таблица2000!T195</f>
        <v>0</v>
      </c>
      <c r="V195" s="800">
        <f>Таблица1000!R195+Таблица2000!U195</f>
        <v>0</v>
      </c>
      <c r="W195" s="800">
        <f>Таблица2000!V195</f>
        <v>0</v>
      </c>
    </row>
    <row r="196" spans="1:23" s="41" customFormat="1" x14ac:dyDescent="0.15">
      <c r="A196" s="37" t="s">
        <v>500</v>
      </c>
      <c r="B196" s="506" t="s">
        <v>238</v>
      </c>
      <c r="C196" s="6" t="s">
        <v>93</v>
      </c>
      <c r="D196" s="2" t="s">
        <v>549</v>
      </c>
      <c r="E196" s="800">
        <f>Таблица1000!G196+Таблица2000!G196</f>
        <v>0</v>
      </c>
      <c r="F196" s="800">
        <f>Таблица2000!H196</f>
        <v>0</v>
      </c>
      <c r="G196" s="800">
        <f>Таблица1000!H196+Таблица2000!I196</f>
        <v>0</v>
      </c>
      <c r="H196" s="799">
        <f>Таблица1000!I196</f>
        <v>0</v>
      </c>
      <c r="I196" s="799">
        <f>Таблица1000!J196</f>
        <v>0</v>
      </c>
      <c r="J196" s="799">
        <f>Таблица1000!K196</f>
        <v>0</v>
      </c>
      <c r="K196" s="800">
        <f>Таблица2000!J196</f>
        <v>0</v>
      </c>
      <c r="L196" s="800">
        <f>Таблица1000!L196+Таблица2000!K196</f>
        <v>0</v>
      </c>
      <c r="M196" s="800">
        <f>Таблица2000!L196</f>
        <v>0</v>
      </c>
      <c r="N196" s="800">
        <f>Таблица1000!M196+Таблица2000!M196</f>
        <v>0</v>
      </c>
      <c r="O196" s="800">
        <f>Таблица1000!N196+Таблица2000!N196</f>
        <v>0</v>
      </c>
      <c r="P196" s="800">
        <f>Таблица1000!O196+Таблица2000!O196</f>
        <v>0</v>
      </c>
      <c r="Q196" s="800">
        <f>Таблица1000!P196+Таблица2000!P196</f>
        <v>0</v>
      </c>
      <c r="R196" s="800">
        <f>Таблица2000!Q196</f>
        <v>0</v>
      </c>
      <c r="S196" s="800">
        <f>Таблица2000!R196</f>
        <v>0</v>
      </c>
      <c r="T196" s="800">
        <f>Таблица1000!Q196+Таблица2000!S196</f>
        <v>0</v>
      </c>
      <c r="U196" s="800">
        <f>Таблица2000!T196</f>
        <v>0</v>
      </c>
      <c r="V196" s="800">
        <f>Таблица1000!R196+Таблица2000!U196</f>
        <v>0</v>
      </c>
      <c r="W196" s="800">
        <f>Таблица2000!V196</f>
        <v>0</v>
      </c>
    </row>
    <row r="197" spans="1:23" s="41" customFormat="1" x14ac:dyDescent="0.15">
      <c r="A197" s="37" t="s">
        <v>729</v>
      </c>
      <c r="B197" s="506" t="s">
        <v>239</v>
      </c>
      <c r="C197" s="6" t="s">
        <v>94</v>
      </c>
      <c r="D197" s="2" t="s">
        <v>779</v>
      </c>
      <c r="E197" s="800">
        <f>Таблица1000!G197+Таблица2000!G197</f>
        <v>0</v>
      </c>
      <c r="F197" s="800">
        <f>Таблица2000!H197</f>
        <v>0</v>
      </c>
      <c r="G197" s="800">
        <f>Таблица1000!H197+Таблица2000!I197</f>
        <v>0</v>
      </c>
      <c r="H197" s="799">
        <f>Таблица1000!I197</f>
        <v>0</v>
      </c>
      <c r="I197" s="799">
        <f>Таблица1000!J197</f>
        <v>0</v>
      </c>
      <c r="J197" s="799">
        <f>Таблица1000!K197</f>
        <v>0</v>
      </c>
      <c r="K197" s="800">
        <f>Таблица2000!J197</f>
        <v>0</v>
      </c>
      <c r="L197" s="800">
        <f>Таблица1000!L197+Таблица2000!K197</f>
        <v>0</v>
      </c>
      <c r="M197" s="800">
        <f>Таблица2000!L197</f>
        <v>0</v>
      </c>
      <c r="N197" s="800">
        <f>Таблица1000!M197+Таблица2000!M197</f>
        <v>0</v>
      </c>
      <c r="O197" s="800">
        <f>Таблица1000!N197+Таблица2000!N197</f>
        <v>0</v>
      </c>
      <c r="P197" s="800">
        <f>Таблица1000!O197+Таблица2000!O197</f>
        <v>0</v>
      </c>
      <c r="Q197" s="800">
        <f>Таблица1000!P197+Таблица2000!P197</f>
        <v>0</v>
      </c>
      <c r="R197" s="800">
        <f>Таблица2000!Q197</f>
        <v>0</v>
      </c>
      <c r="S197" s="800">
        <f>Таблица2000!R197</f>
        <v>0</v>
      </c>
      <c r="T197" s="800">
        <f>Таблица1000!Q197+Таблица2000!S197</f>
        <v>0</v>
      </c>
      <c r="U197" s="800">
        <f>Таблица2000!T197</f>
        <v>0</v>
      </c>
      <c r="V197" s="800">
        <f>Таблица1000!R197+Таблица2000!U197</f>
        <v>0</v>
      </c>
      <c r="W197" s="800">
        <f>Таблица2000!V197</f>
        <v>0</v>
      </c>
    </row>
    <row r="198" spans="1:23" s="41" customFormat="1" x14ac:dyDescent="0.15">
      <c r="A198" s="295" t="s">
        <v>1600</v>
      </c>
      <c r="B198" s="531" t="s">
        <v>1606</v>
      </c>
      <c r="C198" s="296" t="s">
        <v>1601</v>
      </c>
      <c r="D198" s="297" t="s">
        <v>1602</v>
      </c>
      <c r="E198" s="800">
        <f>Таблица1000!G198+Таблица2000!G198</f>
        <v>0</v>
      </c>
      <c r="F198" s="800">
        <f>Таблица2000!H198</f>
        <v>0</v>
      </c>
      <c r="G198" s="800">
        <f>Таблица1000!H198+Таблица2000!I198</f>
        <v>0</v>
      </c>
      <c r="H198" s="799">
        <f>Таблица1000!I198</f>
        <v>0</v>
      </c>
      <c r="I198" s="799">
        <f>Таблица1000!J198</f>
        <v>0</v>
      </c>
      <c r="J198" s="799">
        <f>Таблица1000!K198</f>
        <v>0</v>
      </c>
      <c r="K198" s="800">
        <f>Таблица2000!J198</f>
        <v>0</v>
      </c>
      <c r="L198" s="800">
        <f>Таблица1000!L198+Таблица2000!K198</f>
        <v>0</v>
      </c>
      <c r="M198" s="800">
        <f>Таблица2000!L198</f>
        <v>0</v>
      </c>
      <c r="N198" s="800">
        <f>Таблица1000!M198+Таблица2000!M198</f>
        <v>0</v>
      </c>
      <c r="O198" s="800">
        <f>Таблица1000!N198+Таблица2000!N198</f>
        <v>0</v>
      </c>
      <c r="P198" s="800">
        <f>Таблица1000!O198+Таблица2000!O198</f>
        <v>0</v>
      </c>
      <c r="Q198" s="800">
        <f>Таблица1000!P198+Таблица2000!P198</f>
        <v>0</v>
      </c>
      <c r="R198" s="800">
        <f>Таблица2000!Q198</f>
        <v>0</v>
      </c>
      <c r="S198" s="800">
        <f>Таблица2000!R198</f>
        <v>0</v>
      </c>
      <c r="T198" s="800">
        <f>Таблица1000!Q198+Таблица2000!S198</f>
        <v>0</v>
      </c>
      <c r="U198" s="800">
        <f>Таблица2000!T198</f>
        <v>0</v>
      </c>
      <c r="V198" s="800">
        <f>Таблица1000!R198+Таблица2000!U198</f>
        <v>0</v>
      </c>
      <c r="W198" s="800">
        <f>Таблица2000!V198</f>
        <v>0</v>
      </c>
    </row>
    <row r="199" spans="1:23" s="41" customFormat="1" x14ac:dyDescent="0.15">
      <c r="A199" s="295" t="s">
        <v>1603</v>
      </c>
      <c r="B199" s="531" t="s">
        <v>1607</v>
      </c>
      <c r="C199" s="296" t="s">
        <v>1604</v>
      </c>
      <c r="D199" s="297" t="s">
        <v>1605</v>
      </c>
      <c r="E199" s="800">
        <f>Таблица1000!G199+Таблица2000!G199</f>
        <v>0</v>
      </c>
      <c r="F199" s="800">
        <f>Таблица2000!H199</f>
        <v>0</v>
      </c>
      <c r="G199" s="800">
        <f>Таблица1000!H199+Таблица2000!I199</f>
        <v>0</v>
      </c>
      <c r="H199" s="799">
        <f>Таблица1000!I199</f>
        <v>0</v>
      </c>
      <c r="I199" s="799">
        <f>Таблица1000!J199</f>
        <v>0</v>
      </c>
      <c r="J199" s="799">
        <f>Таблица1000!K199</f>
        <v>0</v>
      </c>
      <c r="K199" s="800">
        <f>Таблица2000!J199</f>
        <v>0</v>
      </c>
      <c r="L199" s="800">
        <f>Таблица1000!L199+Таблица2000!K199</f>
        <v>0</v>
      </c>
      <c r="M199" s="800">
        <f>Таблица2000!L199</f>
        <v>0</v>
      </c>
      <c r="N199" s="800">
        <f>Таблица1000!M199+Таблица2000!M199</f>
        <v>0</v>
      </c>
      <c r="O199" s="800">
        <f>Таблица1000!N199+Таблица2000!N199</f>
        <v>0</v>
      </c>
      <c r="P199" s="800">
        <f>Таблица1000!O199+Таблица2000!O199</f>
        <v>0</v>
      </c>
      <c r="Q199" s="800">
        <f>Таблица1000!P199+Таблица2000!P199</f>
        <v>0</v>
      </c>
      <c r="R199" s="800">
        <f>Таблица2000!Q199</f>
        <v>0</v>
      </c>
      <c r="S199" s="800">
        <f>Таблица2000!R199</f>
        <v>0</v>
      </c>
      <c r="T199" s="800">
        <f>Таблица1000!Q199+Таблица2000!S199</f>
        <v>0</v>
      </c>
      <c r="U199" s="800">
        <f>Таблица2000!T199</f>
        <v>0</v>
      </c>
      <c r="V199" s="800">
        <f>Таблица1000!R199+Таблица2000!U199</f>
        <v>0</v>
      </c>
      <c r="W199" s="800">
        <f>Таблица2000!V199</f>
        <v>0</v>
      </c>
    </row>
    <row r="200" spans="1:23" s="41" customFormat="1" x14ac:dyDescent="0.15">
      <c r="A200" s="37" t="s">
        <v>501</v>
      </c>
      <c r="B200" s="506" t="s">
        <v>240</v>
      </c>
      <c r="C200" s="17" t="s">
        <v>95</v>
      </c>
      <c r="D200" s="2" t="s">
        <v>550</v>
      </c>
      <c r="E200" s="800">
        <f>Таблица1000!G200+Таблица2000!G200</f>
        <v>0</v>
      </c>
      <c r="F200" s="800">
        <f>Таблица2000!H200</f>
        <v>0</v>
      </c>
      <c r="G200" s="800">
        <f>Таблица1000!H200+Таблица2000!I200</f>
        <v>0</v>
      </c>
      <c r="H200" s="799">
        <f>Таблица1000!I200</f>
        <v>0</v>
      </c>
      <c r="I200" s="799">
        <f>Таблица1000!J200</f>
        <v>0</v>
      </c>
      <c r="J200" s="799">
        <f>Таблица1000!K200</f>
        <v>0</v>
      </c>
      <c r="K200" s="800">
        <f>Таблица2000!J200</f>
        <v>0</v>
      </c>
      <c r="L200" s="800">
        <f>Таблица1000!L200+Таблица2000!K200</f>
        <v>0</v>
      </c>
      <c r="M200" s="800">
        <f>Таблица2000!L200</f>
        <v>0</v>
      </c>
      <c r="N200" s="800">
        <f>Таблица1000!M200+Таблица2000!M200</f>
        <v>0</v>
      </c>
      <c r="O200" s="800">
        <f>Таблица1000!N200+Таблица2000!N200</f>
        <v>0</v>
      </c>
      <c r="P200" s="800">
        <f>Таблица1000!O200+Таблица2000!O200</f>
        <v>0</v>
      </c>
      <c r="Q200" s="800">
        <f>Таблица1000!P200+Таблица2000!P200</f>
        <v>0</v>
      </c>
      <c r="R200" s="800">
        <f>Таблица2000!Q200</f>
        <v>0</v>
      </c>
      <c r="S200" s="800">
        <f>Таблица2000!R200</f>
        <v>0</v>
      </c>
      <c r="T200" s="800">
        <f>Таблица1000!Q200+Таблица2000!S200</f>
        <v>0</v>
      </c>
      <c r="U200" s="800">
        <f>Таблица2000!T200</f>
        <v>0</v>
      </c>
      <c r="V200" s="800">
        <f>Таблица1000!R200+Таблица2000!U200</f>
        <v>0</v>
      </c>
      <c r="W200" s="800">
        <f>Таблица2000!V200</f>
        <v>0</v>
      </c>
    </row>
    <row r="201" spans="1:23" s="41" customFormat="1" ht="21" x14ac:dyDescent="0.15">
      <c r="A201" s="37" t="s">
        <v>730</v>
      </c>
      <c r="B201" s="506" t="s">
        <v>551</v>
      </c>
      <c r="C201" s="17" t="s">
        <v>552</v>
      </c>
      <c r="D201" s="2" t="s">
        <v>553</v>
      </c>
      <c r="E201" s="800">
        <f>Таблица1000!G201+Таблица2000!G201</f>
        <v>0</v>
      </c>
      <c r="F201" s="800">
        <f>Таблица2000!H201</f>
        <v>0</v>
      </c>
      <c r="G201" s="800">
        <f>Таблица1000!H201+Таблица2000!I201</f>
        <v>0</v>
      </c>
      <c r="H201" s="799">
        <f>Таблица1000!I201</f>
        <v>0</v>
      </c>
      <c r="I201" s="799">
        <f>Таблица1000!J201</f>
        <v>0</v>
      </c>
      <c r="J201" s="799">
        <f>Таблица1000!K201</f>
        <v>0</v>
      </c>
      <c r="K201" s="800">
        <f>Таблица2000!J201</f>
        <v>0</v>
      </c>
      <c r="L201" s="800">
        <f>Таблица1000!L201+Таблица2000!K201</f>
        <v>0</v>
      </c>
      <c r="M201" s="800">
        <f>Таблица2000!L201</f>
        <v>0</v>
      </c>
      <c r="N201" s="800">
        <f>Таблица1000!M201+Таблица2000!M201</f>
        <v>0</v>
      </c>
      <c r="O201" s="800">
        <f>Таблица1000!N201+Таблица2000!N201</f>
        <v>0</v>
      </c>
      <c r="P201" s="800">
        <f>Таблица1000!O201+Таблица2000!O201</f>
        <v>0</v>
      </c>
      <c r="Q201" s="800">
        <f>Таблица1000!P201+Таблица2000!P201</f>
        <v>0</v>
      </c>
      <c r="R201" s="800">
        <f>Таблица2000!Q201</f>
        <v>0</v>
      </c>
      <c r="S201" s="800">
        <f>Таблица2000!R201</f>
        <v>0</v>
      </c>
      <c r="T201" s="800">
        <f>Таблица1000!Q201+Таблица2000!S201</f>
        <v>0</v>
      </c>
      <c r="U201" s="800">
        <f>Таблица2000!T201</f>
        <v>0</v>
      </c>
      <c r="V201" s="800">
        <f>Таблица1000!R201+Таблица2000!U201</f>
        <v>0</v>
      </c>
      <c r="W201" s="800">
        <f>Таблица2000!V201</f>
        <v>0</v>
      </c>
    </row>
    <row r="202" spans="1:23" s="41" customFormat="1" x14ac:dyDescent="0.15">
      <c r="A202" s="37" t="s">
        <v>444</v>
      </c>
      <c r="B202" s="506" t="s">
        <v>610</v>
      </c>
      <c r="C202" s="34" t="s">
        <v>611</v>
      </c>
      <c r="D202" s="2" t="s">
        <v>914</v>
      </c>
      <c r="E202" s="800">
        <f>Таблица1000!G202+Таблица2000!G202</f>
        <v>0</v>
      </c>
      <c r="F202" s="800">
        <f>Таблица2000!H202</f>
        <v>0</v>
      </c>
      <c r="G202" s="800">
        <f>Таблица1000!H202+Таблица2000!I202</f>
        <v>0</v>
      </c>
      <c r="H202" s="799">
        <f>Таблица1000!I202</f>
        <v>0</v>
      </c>
      <c r="I202" s="799">
        <f>Таблица1000!J202</f>
        <v>0</v>
      </c>
      <c r="J202" s="799">
        <f>Таблица1000!K202</f>
        <v>0</v>
      </c>
      <c r="K202" s="800">
        <f>Таблица2000!J202</f>
        <v>0</v>
      </c>
      <c r="L202" s="800">
        <f>Таблица1000!L202+Таблица2000!K202</f>
        <v>0</v>
      </c>
      <c r="M202" s="800">
        <f>Таблица2000!L202</f>
        <v>0</v>
      </c>
      <c r="N202" s="800">
        <f>Таблица1000!M202+Таблица2000!M202</f>
        <v>0</v>
      </c>
      <c r="O202" s="800">
        <f>Таблица1000!N202+Таблица2000!N202</f>
        <v>0</v>
      </c>
      <c r="P202" s="800">
        <f>Таблица1000!O202+Таблица2000!O202</f>
        <v>0</v>
      </c>
      <c r="Q202" s="800">
        <f>Таблица1000!P202+Таблица2000!P202</f>
        <v>0</v>
      </c>
      <c r="R202" s="800">
        <f>Таблица2000!Q202</f>
        <v>0</v>
      </c>
      <c r="S202" s="800">
        <f>Таблица2000!R202</f>
        <v>0</v>
      </c>
      <c r="T202" s="800">
        <f>Таблица1000!Q202+Таблица2000!S202</f>
        <v>0</v>
      </c>
      <c r="U202" s="800">
        <f>Таблица2000!T202</f>
        <v>0</v>
      </c>
      <c r="V202" s="800">
        <f>Таблица1000!R202+Таблица2000!U202</f>
        <v>0</v>
      </c>
      <c r="W202" s="800">
        <f>Таблица2000!V202</f>
        <v>0</v>
      </c>
    </row>
    <row r="203" spans="1:23" s="41" customFormat="1" x14ac:dyDescent="0.15">
      <c r="A203" s="37" t="s">
        <v>122</v>
      </c>
      <c r="B203" s="506" t="s">
        <v>482</v>
      </c>
      <c r="C203" s="17" t="s">
        <v>483</v>
      </c>
      <c r="D203" s="2" t="s">
        <v>780</v>
      </c>
      <c r="E203" s="800">
        <f>Таблица1000!G203+Таблица2000!G203</f>
        <v>0</v>
      </c>
      <c r="F203" s="800">
        <f>Таблица2000!H203</f>
        <v>0</v>
      </c>
      <c r="G203" s="800">
        <f>Таблица1000!H203+Таблица2000!I203</f>
        <v>0</v>
      </c>
      <c r="H203" s="799">
        <f>Таблица1000!I203</f>
        <v>0</v>
      </c>
      <c r="I203" s="799">
        <f>Таблица1000!J203</f>
        <v>0</v>
      </c>
      <c r="J203" s="799">
        <f>Таблица1000!K203</f>
        <v>0</v>
      </c>
      <c r="K203" s="800">
        <f>Таблица2000!J203</f>
        <v>0</v>
      </c>
      <c r="L203" s="800">
        <f>Таблица1000!L203+Таблица2000!K203</f>
        <v>0</v>
      </c>
      <c r="M203" s="800">
        <f>Таблица2000!L203</f>
        <v>0</v>
      </c>
      <c r="N203" s="800">
        <f>Таблица1000!M203+Таблица2000!M203</f>
        <v>0</v>
      </c>
      <c r="O203" s="800">
        <f>Таблица1000!N203+Таблица2000!N203</f>
        <v>0</v>
      </c>
      <c r="P203" s="800">
        <f>Таблица1000!O203+Таблица2000!O203</f>
        <v>0</v>
      </c>
      <c r="Q203" s="800">
        <f>Таблица1000!P203+Таблица2000!P203</f>
        <v>0</v>
      </c>
      <c r="R203" s="800">
        <f>Таблица2000!Q203</f>
        <v>0</v>
      </c>
      <c r="S203" s="800">
        <f>Таблица2000!R203</f>
        <v>0</v>
      </c>
      <c r="T203" s="800">
        <f>Таблица1000!Q203+Таблица2000!S203</f>
        <v>0</v>
      </c>
      <c r="U203" s="800">
        <f>Таблица2000!T203</f>
        <v>0</v>
      </c>
      <c r="V203" s="800">
        <f>Таблица1000!R203+Таблица2000!U203</f>
        <v>0</v>
      </c>
      <c r="W203" s="800">
        <f>Таблица2000!V203</f>
        <v>0</v>
      </c>
    </row>
    <row r="204" spans="1:23" s="41" customFormat="1" x14ac:dyDescent="0.15">
      <c r="A204" s="37" t="s">
        <v>554</v>
      </c>
      <c r="B204" s="506" t="s">
        <v>1026</v>
      </c>
      <c r="C204" s="17" t="s">
        <v>1027</v>
      </c>
      <c r="D204" s="2" t="s">
        <v>555</v>
      </c>
      <c r="E204" s="800">
        <f>Таблица1000!G204+Таблица2000!G204</f>
        <v>0</v>
      </c>
      <c r="F204" s="800">
        <f>Таблица2000!H204</f>
        <v>0</v>
      </c>
      <c r="G204" s="800">
        <f>Таблица1000!H204+Таблица2000!I204</f>
        <v>0</v>
      </c>
      <c r="H204" s="799">
        <f>Таблица1000!I204</f>
        <v>0</v>
      </c>
      <c r="I204" s="799">
        <f>Таблица1000!J204</f>
        <v>0</v>
      </c>
      <c r="J204" s="799">
        <f>Таблица1000!K204</f>
        <v>0</v>
      </c>
      <c r="K204" s="800">
        <f>Таблица2000!J204</f>
        <v>0</v>
      </c>
      <c r="L204" s="800">
        <f>Таблица1000!L204+Таблица2000!K204</f>
        <v>0</v>
      </c>
      <c r="M204" s="800">
        <f>Таблица2000!L204</f>
        <v>0</v>
      </c>
      <c r="N204" s="800">
        <f>Таблица1000!M204+Таблица2000!M204</f>
        <v>0</v>
      </c>
      <c r="O204" s="800">
        <f>Таблица1000!N204+Таблица2000!N204</f>
        <v>0</v>
      </c>
      <c r="P204" s="800">
        <f>Таблица1000!O204+Таблица2000!O204</f>
        <v>0</v>
      </c>
      <c r="Q204" s="800">
        <f>Таблица1000!P204+Таблица2000!P204</f>
        <v>0</v>
      </c>
      <c r="R204" s="800">
        <f>Таблица2000!Q204</f>
        <v>0</v>
      </c>
      <c r="S204" s="800">
        <f>Таблица2000!R204</f>
        <v>0</v>
      </c>
      <c r="T204" s="800">
        <f>Таблица1000!Q204+Таблица2000!S204</f>
        <v>0</v>
      </c>
      <c r="U204" s="800">
        <f>Таблица2000!T204</f>
        <v>0</v>
      </c>
      <c r="V204" s="800">
        <f>Таблица1000!R204+Таблица2000!U204</f>
        <v>0</v>
      </c>
      <c r="W204" s="800">
        <f>Таблица2000!V204</f>
        <v>0</v>
      </c>
    </row>
    <row r="205" spans="1:23" s="41" customFormat="1" x14ac:dyDescent="0.15">
      <c r="A205" s="37" t="s">
        <v>43</v>
      </c>
      <c r="B205" s="506" t="s">
        <v>556</v>
      </c>
      <c r="C205" s="17" t="s">
        <v>557</v>
      </c>
      <c r="D205" s="2" t="s">
        <v>781</v>
      </c>
      <c r="E205" s="800">
        <f>Таблица1000!G205+Таблица2000!G205</f>
        <v>0</v>
      </c>
      <c r="F205" s="800">
        <f>Таблица2000!H205</f>
        <v>0</v>
      </c>
      <c r="G205" s="800">
        <f>Таблица1000!H205+Таблица2000!I205</f>
        <v>0</v>
      </c>
      <c r="H205" s="799">
        <f>Таблица1000!I205</f>
        <v>0</v>
      </c>
      <c r="I205" s="799">
        <f>Таблица1000!J205</f>
        <v>0</v>
      </c>
      <c r="J205" s="799">
        <f>Таблица1000!K205</f>
        <v>0</v>
      </c>
      <c r="K205" s="800">
        <f>Таблица2000!J205</f>
        <v>0</v>
      </c>
      <c r="L205" s="800">
        <f>Таблица1000!L205+Таблица2000!K205</f>
        <v>0</v>
      </c>
      <c r="M205" s="800">
        <f>Таблица2000!L205</f>
        <v>0</v>
      </c>
      <c r="N205" s="800">
        <f>Таблица1000!M205+Таблица2000!M205</f>
        <v>0</v>
      </c>
      <c r="O205" s="800">
        <f>Таблица1000!N205+Таблица2000!N205</f>
        <v>0</v>
      </c>
      <c r="P205" s="800">
        <f>Таблица1000!O205+Таблица2000!O205</f>
        <v>0</v>
      </c>
      <c r="Q205" s="800">
        <f>Таблица1000!P205+Таблица2000!P205</f>
        <v>0</v>
      </c>
      <c r="R205" s="800">
        <f>Таблица2000!Q205</f>
        <v>0</v>
      </c>
      <c r="S205" s="800">
        <f>Таблица2000!R205</f>
        <v>0</v>
      </c>
      <c r="T205" s="800">
        <f>Таблица1000!Q205+Таблица2000!S205</f>
        <v>0</v>
      </c>
      <c r="U205" s="800">
        <f>Таблица2000!T205</f>
        <v>0</v>
      </c>
      <c r="V205" s="800">
        <f>Таблица1000!R205+Таблица2000!U205</f>
        <v>0</v>
      </c>
      <c r="W205" s="800">
        <f>Таблица2000!V205</f>
        <v>0</v>
      </c>
    </row>
    <row r="206" spans="1:23" s="41" customFormat="1" x14ac:dyDescent="0.15">
      <c r="A206" s="37" t="s">
        <v>819</v>
      </c>
      <c r="B206" s="506" t="s">
        <v>558</v>
      </c>
      <c r="C206" s="17" t="s">
        <v>559</v>
      </c>
      <c r="D206" s="2" t="s">
        <v>782</v>
      </c>
      <c r="E206" s="800">
        <f>Таблица1000!G206+Таблица2000!G206</f>
        <v>0</v>
      </c>
      <c r="F206" s="800">
        <f>Таблица2000!H206</f>
        <v>0</v>
      </c>
      <c r="G206" s="800">
        <f>Таблица1000!H206+Таблица2000!I206</f>
        <v>0</v>
      </c>
      <c r="H206" s="799">
        <f>Таблица1000!I206</f>
        <v>0</v>
      </c>
      <c r="I206" s="799">
        <f>Таблица1000!J206</f>
        <v>0</v>
      </c>
      <c r="J206" s="799">
        <f>Таблица1000!K206</f>
        <v>0</v>
      </c>
      <c r="K206" s="800">
        <f>Таблица2000!J206</f>
        <v>0</v>
      </c>
      <c r="L206" s="800">
        <f>Таблица1000!L206+Таблица2000!K206</f>
        <v>0</v>
      </c>
      <c r="M206" s="800">
        <f>Таблица2000!L206</f>
        <v>0</v>
      </c>
      <c r="N206" s="800">
        <f>Таблица1000!M206+Таблица2000!M206</f>
        <v>0</v>
      </c>
      <c r="O206" s="800">
        <f>Таблица1000!N206+Таблица2000!N206</f>
        <v>0</v>
      </c>
      <c r="P206" s="800">
        <f>Таблица1000!O206+Таблица2000!O206</f>
        <v>0</v>
      </c>
      <c r="Q206" s="800">
        <f>Таблица1000!P206+Таблица2000!P206</f>
        <v>0</v>
      </c>
      <c r="R206" s="800">
        <f>Таблица2000!Q206</f>
        <v>0</v>
      </c>
      <c r="S206" s="800">
        <f>Таблица2000!R206</f>
        <v>0</v>
      </c>
      <c r="T206" s="800">
        <f>Таблица1000!Q206+Таблица2000!S206</f>
        <v>0</v>
      </c>
      <c r="U206" s="800">
        <f>Таблица2000!T206</f>
        <v>0</v>
      </c>
      <c r="V206" s="800">
        <f>Таблица1000!R206+Таблица2000!U206</f>
        <v>0</v>
      </c>
      <c r="W206" s="800">
        <f>Таблица2000!V206</f>
        <v>0</v>
      </c>
    </row>
    <row r="207" spans="1:23" s="41" customFormat="1" x14ac:dyDescent="0.15">
      <c r="A207" s="37" t="s">
        <v>915</v>
      </c>
      <c r="B207" s="506" t="s">
        <v>1028</v>
      </c>
      <c r="C207" s="17" t="s">
        <v>1029</v>
      </c>
      <c r="D207" s="2" t="s">
        <v>560</v>
      </c>
      <c r="E207" s="800">
        <f>Таблица1000!G207+Таблица2000!G207</f>
        <v>0</v>
      </c>
      <c r="F207" s="800">
        <f>Таблица2000!H207</f>
        <v>0</v>
      </c>
      <c r="G207" s="800">
        <f>Таблица1000!H207+Таблица2000!I207</f>
        <v>0</v>
      </c>
      <c r="H207" s="799">
        <f>Таблица1000!I207</f>
        <v>0</v>
      </c>
      <c r="I207" s="799">
        <f>Таблица1000!J207</f>
        <v>0</v>
      </c>
      <c r="J207" s="799">
        <f>Таблица1000!K207</f>
        <v>0</v>
      </c>
      <c r="K207" s="800">
        <f>Таблица2000!J207</f>
        <v>0</v>
      </c>
      <c r="L207" s="800">
        <f>Таблица1000!L207+Таблица2000!K207</f>
        <v>0</v>
      </c>
      <c r="M207" s="800">
        <f>Таблица2000!L207</f>
        <v>0</v>
      </c>
      <c r="N207" s="800">
        <f>Таблица1000!M207+Таблица2000!M207</f>
        <v>0</v>
      </c>
      <c r="O207" s="800">
        <f>Таблица1000!N207+Таблица2000!N207</f>
        <v>0</v>
      </c>
      <c r="P207" s="800">
        <f>Таблица1000!O207+Таблица2000!O207</f>
        <v>0</v>
      </c>
      <c r="Q207" s="800">
        <f>Таблица1000!P207+Таблица2000!P207</f>
        <v>0</v>
      </c>
      <c r="R207" s="800">
        <f>Таблица2000!Q207</f>
        <v>0</v>
      </c>
      <c r="S207" s="800">
        <f>Таблица2000!R207</f>
        <v>0</v>
      </c>
      <c r="T207" s="800">
        <f>Таблица1000!Q207+Таблица2000!S207</f>
        <v>0</v>
      </c>
      <c r="U207" s="800">
        <f>Таблица2000!T207</f>
        <v>0</v>
      </c>
      <c r="V207" s="800">
        <f>Таблица1000!R207+Таблица2000!U207</f>
        <v>0</v>
      </c>
      <c r="W207" s="800">
        <f>Таблица2000!V207</f>
        <v>0</v>
      </c>
    </row>
    <row r="208" spans="1:23" s="41" customFormat="1" x14ac:dyDescent="0.15">
      <c r="A208" s="229" t="s">
        <v>1557</v>
      </c>
      <c r="B208" s="506" t="s">
        <v>1486</v>
      </c>
      <c r="C208" s="17" t="s">
        <v>1487</v>
      </c>
      <c r="D208" s="224"/>
      <c r="E208" s="800">
        <f>Таблица1000!G208+Таблица2000!G208</f>
        <v>0</v>
      </c>
      <c r="F208" s="800">
        <f>Таблица2000!H208</f>
        <v>0</v>
      </c>
      <c r="G208" s="800">
        <f>Таблица1000!H208+Таблица2000!I208</f>
        <v>0</v>
      </c>
      <c r="H208" s="799">
        <f>Таблица1000!I208</f>
        <v>0</v>
      </c>
      <c r="I208" s="799">
        <f>Таблица1000!J208</f>
        <v>0</v>
      </c>
      <c r="J208" s="799">
        <f>Таблица1000!K208</f>
        <v>0</v>
      </c>
      <c r="K208" s="800">
        <f>Таблица2000!J208</f>
        <v>0</v>
      </c>
      <c r="L208" s="800">
        <f>Таблица1000!L208+Таблица2000!K208</f>
        <v>0</v>
      </c>
      <c r="M208" s="800">
        <f>Таблица2000!L208</f>
        <v>0</v>
      </c>
      <c r="N208" s="800">
        <f>Таблица1000!M208+Таблица2000!M208</f>
        <v>0</v>
      </c>
      <c r="O208" s="800">
        <f>Таблица1000!N208+Таблица2000!N208</f>
        <v>0</v>
      </c>
      <c r="P208" s="800">
        <f>Таблица1000!O208+Таблица2000!O208</f>
        <v>0</v>
      </c>
      <c r="Q208" s="800">
        <f>Таблица1000!P208+Таблица2000!P208</f>
        <v>0</v>
      </c>
      <c r="R208" s="800">
        <f>Таблица2000!Q208</f>
        <v>0</v>
      </c>
      <c r="S208" s="800">
        <f>Таблица2000!R208</f>
        <v>0</v>
      </c>
      <c r="T208" s="800">
        <f>Таблица1000!Q208+Таблица2000!S208</f>
        <v>0</v>
      </c>
      <c r="U208" s="800">
        <f>Таблица2000!T208</f>
        <v>0</v>
      </c>
      <c r="V208" s="800">
        <f>Таблица1000!R208+Таблица2000!U208</f>
        <v>0</v>
      </c>
      <c r="W208" s="800">
        <f>Таблица2000!V208</f>
        <v>0</v>
      </c>
    </row>
    <row r="209" spans="1:23" s="64" customFormat="1" x14ac:dyDescent="0.15">
      <c r="A209" s="36" t="s">
        <v>731</v>
      </c>
      <c r="B209" s="99" t="s">
        <v>241</v>
      </c>
      <c r="C209" s="46" t="s">
        <v>142</v>
      </c>
      <c r="D209" s="102" t="s">
        <v>965</v>
      </c>
      <c r="E209" s="800">
        <f>Таблица1000!G209+Таблица2000!G209</f>
        <v>0</v>
      </c>
      <c r="F209" s="800">
        <f>Таблица2000!H209</f>
        <v>0</v>
      </c>
      <c r="G209" s="800">
        <f>Таблица1000!H209+Таблица2000!I209</f>
        <v>0</v>
      </c>
      <c r="H209" s="800">
        <f>Таблица1000!I209</f>
        <v>0</v>
      </c>
      <c r="I209" s="800">
        <f>Таблица1000!J209</f>
        <v>0</v>
      </c>
      <c r="J209" s="800">
        <f>Таблица1000!K209</f>
        <v>0</v>
      </c>
      <c r="K209" s="800">
        <f>Таблица2000!J209</f>
        <v>0</v>
      </c>
      <c r="L209" s="800">
        <f>Таблица1000!L209+Таблица2000!K209</f>
        <v>0</v>
      </c>
      <c r="M209" s="800">
        <f>Таблица2000!L209</f>
        <v>0</v>
      </c>
      <c r="N209" s="800">
        <f>Таблица1000!M209+Таблица2000!M209</f>
        <v>0</v>
      </c>
      <c r="O209" s="800">
        <f>Таблица1000!N209+Таблица2000!N209</f>
        <v>0</v>
      </c>
      <c r="P209" s="800">
        <f>Таблица1000!O209+Таблица2000!O209</f>
        <v>0</v>
      </c>
      <c r="Q209" s="800">
        <f>Таблица1000!P209+Таблица2000!P209</f>
        <v>0</v>
      </c>
      <c r="R209" s="800">
        <f>Таблица2000!Q209</f>
        <v>0</v>
      </c>
      <c r="S209" s="800">
        <f>Таблица2000!R209</f>
        <v>0</v>
      </c>
      <c r="T209" s="800">
        <f>Таблица1000!Q209+Таблица2000!S209</f>
        <v>0</v>
      </c>
      <c r="U209" s="800">
        <f>Таблица2000!T209</f>
        <v>0</v>
      </c>
      <c r="V209" s="800">
        <f>Таблица1000!R209+Таблица2000!U209</f>
        <v>0</v>
      </c>
      <c r="W209" s="800">
        <f>Таблица2000!V209</f>
        <v>0</v>
      </c>
    </row>
    <row r="210" spans="1:23" s="41" customFormat="1" x14ac:dyDescent="0.15">
      <c r="A210" s="37" t="s">
        <v>732</v>
      </c>
      <c r="B210" s="506" t="s">
        <v>242</v>
      </c>
      <c r="C210" s="6" t="s">
        <v>96</v>
      </c>
      <c r="D210" s="2" t="s">
        <v>51</v>
      </c>
      <c r="E210" s="800">
        <f>Таблица1000!G210+Таблица2000!G210</f>
        <v>0</v>
      </c>
      <c r="F210" s="800">
        <f>Таблица2000!H210</f>
        <v>0</v>
      </c>
      <c r="G210" s="800">
        <f>Таблица1000!H210+Таблица2000!I210</f>
        <v>0</v>
      </c>
      <c r="H210" s="799">
        <f>Таблица1000!I210</f>
        <v>0</v>
      </c>
      <c r="I210" s="799">
        <f>Таблица1000!J210</f>
        <v>0</v>
      </c>
      <c r="J210" s="799">
        <f>Таблица1000!K210</f>
        <v>0</v>
      </c>
      <c r="K210" s="800">
        <f>Таблица2000!J210</f>
        <v>0</v>
      </c>
      <c r="L210" s="800">
        <f>Таблица1000!L210+Таблица2000!K210</f>
        <v>0</v>
      </c>
      <c r="M210" s="800">
        <f>Таблица2000!L210</f>
        <v>0</v>
      </c>
      <c r="N210" s="800">
        <f>Таблица1000!M210+Таблица2000!M210</f>
        <v>0</v>
      </c>
      <c r="O210" s="800">
        <f>Таблица1000!N210+Таблица2000!N210</f>
        <v>0</v>
      </c>
      <c r="P210" s="800">
        <f>Таблица1000!O210+Таблица2000!O210</f>
        <v>0</v>
      </c>
      <c r="Q210" s="800">
        <f>Таблица1000!P210+Таблица2000!P210</f>
        <v>0</v>
      </c>
      <c r="R210" s="800">
        <f>Таблица2000!Q210</f>
        <v>0</v>
      </c>
      <c r="S210" s="800">
        <f>Таблица2000!R210</f>
        <v>0</v>
      </c>
      <c r="T210" s="800">
        <f>Таблица1000!Q210+Таблица2000!S210</f>
        <v>0</v>
      </c>
      <c r="U210" s="800">
        <f>Таблица2000!T210</f>
        <v>0</v>
      </c>
      <c r="V210" s="800">
        <f>Таблица1000!R210+Таблица2000!U210</f>
        <v>0</v>
      </c>
      <c r="W210" s="800">
        <f>Таблица2000!V210</f>
        <v>0</v>
      </c>
    </row>
    <row r="211" spans="1:23" s="41" customFormat="1" x14ac:dyDescent="0.15">
      <c r="A211" s="37" t="s">
        <v>465</v>
      </c>
      <c r="B211" s="506" t="s">
        <v>243</v>
      </c>
      <c r="C211" s="6" t="s">
        <v>97</v>
      </c>
      <c r="D211" s="2" t="s">
        <v>52</v>
      </c>
      <c r="E211" s="800">
        <f>Таблица1000!G211+Таблица2000!G211</f>
        <v>0</v>
      </c>
      <c r="F211" s="800">
        <f>Таблица2000!H211</f>
        <v>0</v>
      </c>
      <c r="G211" s="800">
        <f>Таблица1000!H211+Таблица2000!I211</f>
        <v>0</v>
      </c>
      <c r="H211" s="799">
        <f>Таблица1000!I211</f>
        <v>0</v>
      </c>
      <c r="I211" s="799">
        <f>Таблица1000!J211</f>
        <v>0</v>
      </c>
      <c r="J211" s="799">
        <f>Таблица1000!K211</f>
        <v>0</v>
      </c>
      <c r="K211" s="800">
        <f>Таблица2000!J211</f>
        <v>0</v>
      </c>
      <c r="L211" s="800">
        <f>Таблица1000!L211+Таблица2000!K211</f>
        <v>0</v>
      </c>
      <c r="M211" s="800">
        <f>Таблица2000!L211</f>
        <v>0</v>
      </c>
      <c r="N211" s="800">
        <f>Таблица1000!M211+Таблица2000!M211</f>
        <v>0</v>
      </c>
      <c r="O211" s="800">
        <f>Таблица1000!N211+Таблица2000!N211</f>
        <v>0</v>
      </c>
      <c r="P211" s="800">
        <f>Таблица1000!O211+Таблица2000!O211</f>
        <v>0</v>
      </c>
      <c r="Q211" s="800">
        <f>Таблица1000!P211+Таблица2000!P211</f>
        <v>0</v>
      </c>
      <c r="R211" s="800">
        <f>Таблица2000!Q211</f>
        <v>0</v>
      </c>
      <c r="S211" s="800">
        <f>Таблица2000!R211</f>
        <v>0</v>
      </c>
      <c r="T211" s="800">
        <f>Таблица1000!Q211+Таблица2000!S211</f>
        <v>0</v>
      </c>
      <c r="U211" s="800">
        <f>Таблица2000!T211</f>
        <v>0</v>
      </c>
      <c r="V211" s="800">
        <f>Таблица1000!R211+Таблица2000!U211</f>
        <v>0</v>
      </c>
      <c r="W211" s="800">
        <f>Таблица2000!V211</f>
        <v>0</v>
      </c>
    </row>
    <row r="212" spans="1:23" s="41" customFormat="1" x14ac:dyDescent="0.15">
      <c r="A212" s="37" t="s">
        <v>655</v>
      </c>
      <c r="B212" s="506" t="s">
        <v>395</v>
      </c>
      <c r="C212" s="6" t="s">
        <v>390</v>
      </c>
      <c r="D212" s="2" t="s">
        <v>646</v>
      </c>
      <c r="E212" s="800">
        <f>Таблица1000!G212+Таблица2000!G212</f>
        <v>0</v>
      </c>
      <c r="F212" s="800">
        <f>Таблица2000!H212</f>
        <v>0</v>
      </c>
      <c r="G212" s="800">
        <f>Таблица1000!H212+Таблица2000!I212</f>
        <v>0</v>
      </c>
      <c r="H212" s="799">
        <f>Таблица1000!I212</f>
        <v>0</v>
      </c>
      <c r="I212" s="799">
        <f>Таблица1000!J212</f>
        <v>0</v>
      </c>
      <c r="J212" s="799">
        <f>Таблица1000!K212</f>
        <v>0</v>
      </c>
      <c r="K212" s="800">
        <f>Таблица2000!J212</f>
        <v>0</v>
      </c>
      <c r="L212" s="800">
        <f>Таблица1000!L212+Таблица2000!K212</f>
        <v>0</v>
      </c>
      <c r="M212" s="800">
        <f>Таблица2000!L212</f>
        <v>0</v>
      </c>
      <c r="N212" s="800">
        <f>Таблица1000!M212+Таблица2000!M212</f>
        <v>0</v>
      </c>
      <c r="O212" s="800">
        <f>Таблица1000!N212+Таблица2000!N212</f>
        <v>0</v>
      </c>
      <c r="P212" s="800">
        <f>Таблица1000!O212+Таблица2000!O212</f>
        <v>0</v>
      </c>
      <c r="Q212" s="800">
        <f>Таблица1000!P212+Таблица2000!P212</f>
        <v>0</v>
      </c>
      <c r="R212" s="800">
        <f>Таблица2000!Q212</f>
        <v>0</v>
      </c>
      <c r="S212" s="800">
        <f>Таблица2000!R212</f>
        <v>0</v>
      </c>
      <c r="T212" s="800">
        <f>Таблица1000!Q212+Таблица2000!S212</f>
        <v>0</v>
      </c>
      <c r="U212" s="800">
        <f>Таблица2000!T212</f>
        <v>0</v>
      </c>
      <c r="V212" s="800">
        <f>Таблица1000!R212+Таблица2000!U212</f>
        <v>0</v>
      </c>
      <c r="W212" s="800">
        <f>Таблица2000!V212</f>
        <v>0</v>
      </c>
    </row>
    <row r="213" spans="1:23" s="41" customFormat="1" x14ac:dyDescent="0.15">
      <c r="A213" s="37" t="s">
        <v>387</v>
      </c>
      <c r="B213" s="506" t="s">
        <v>396</v>
      </c>
      <c r="C213" s="6" t="s">
        <v>391</v>
      </c>
      <c r="D213" s="2" t="s">
        <v>400</v>
      </c>
      <c r="E213" s="800">
        <f>Таблица1000!G213+Таблица2000!G213</f>
        <v>0</v>
      </c>
      <c r="F213" s="800">
        <f>Таблица2000!H213</f>
        <v>0</v>
      </c>
      <c r="G213" s="800">
        <f>Таблица1000!H213+Таблица2000!I213</f>
        <v>0</v>
      </c>
      <c r="H213" s="799">
        <f>Таблица1000!I213</f>
        <v>0</v>
      </c>
      <c r="I213" s="799">
        <f>Таблица1000!J213</f>
        <v>0</v>
      </c>
      <c r="J213" s="799">
        <f>Таблица1000!K213</f>
        <v>0</v>
      </c>
      <c r="K213" s="800">
        <f>Таблица2000!J213</f>
        <v>0</v>
      </c>
      <c r="L213" s="800">
        <f>Таблица1000!L213+Таблица2000!K213</f>
        <v>0</v>
      </c>
      <c r="M213" s="800">
        <f>Таблица2000!L213</f>
        <v>0</v>
      </c>
      <c r="N213" s="800">
        <f>Таблица1000!M213+Таблица2000!M213</f>
        <v>0</v>
      </c>
      <c r="O213" s="800">
        <f>Таблица1000!N213+Таблица2000!N213</f>
        <v>0</v>
      </c>
      <c r="P213" s="800">
        <f>Таблица1000!O213+Таблица2000!O213</f>
        <v>0</v>
      </c>
      <c r="Q213" s="800">
        <f>Таблица1000!P213+Таблица2000!P213</f>
        <v>0</v>
      </c>
      <c r="R213" s="800">
        <f>Таблица2000!Q213</f>
        <v>0</v>
      </c>
      <c r="S213" s="800">
        <f>Таблица2000!R213</f>
        <v>0</v>
      </c>
      <c r="T213" s="800">
        <f>Таблица1000!Q213+Таблица2000!S213</f>
        <v>0</v>
      </c>
      <c r="U213" s="800">
        <f>Таблица2000!T213</f>
        <v>0</v>
      </c>
      <c r="V213" s="800">
        <f>Таблица1000!R213+Таблица2000!U213</f>
        <v>0</v>
      </c>
      <c r="W213" s="800">
        <f>Таблица2000!V213</f>
        <v>0</v>
      </c>
    </row>
    <row r="214" spans="1:23" s="41" customFormat="1" x14ac:dyDescent="0.15">
      <c r="A214" s="37" t="s">
        <v>733</v>
      </c>
      <c r="B214" s="506" t="s">
        <v>397</v>
      </c>
      <c r="C214" s="6" t="s">
        <v>392</v>
      </c>
      <c r="D214" s="2" t="s">
        <v>401</v>
      </c>
      <c r="E214" s="800">
        <f>Таблица1000!G214+Таблица2000!G214</f>
        <v>0</v>
      </c>
      <c r="F214" s="800">
        <f>Таблица2000!H214</f>
        <v>0</v>
      </c>
      <c r="G214" s="800">
        <f>Таблица1000!H214+Таблица2000!I214</f>
        <v>0</v>
      </c>
      <c r="H214" s="799">
        <f>Таблица1000!I214</f>
        <v>0</v>
      </c>
      <c r="I214" s="799">
        <f>Таблица1000!J214</f>
        <v>0</v>
      </c>
      <c r="J214" s="799">
        <f>Таблица1000!K214</f>
        <v>0</v>
      </c>
      <c r="K214" s="800">
        <f>Таблица2000!J214</f>
        <v>0</v>
      </c>
      <c r="L214" s="800">
        <f>Таблица1000!L214+Таблица2000!K214</f>
        <v>0</v>
      </c>
      <c r="M214" s="800">
        <f>Таблица2000!L214</f>
        <v>0</v>
      </c>
      <c r="N214" s="800">
        <f>Таблица1000!M214+Таблица2000!M214</f>
        <v>0</v>
      </c>
      <c r="O214" s="800">
        <f>Таблица1000!N214+Таблица2000!N214</f>
        <v>0</v>
      </c>
      <c r="P214" s="800">
        <f>Таблица1000!O214+Таблица2000!O214</f>
        <v>0</v>
      </c>
      <c r="Q214" s="800">
        <f>Таблица1000!P214+Таблица2000!P214</f>
        <v>0</v>
      </c>
      <c r="R214" s="800">
        <f>Таблица2000!Q214</f>
        <v>0</v>
      </c>
      <c r="S214" s="800">
        <f>Таблица2000!R214</f>
        <v>0</v>
      </c>
      <c r="T214" s="800">
        <f>Таблица1000!Q214+Таблица2000!S214</f>
        <v>0</v>
      </c>
      <c r="U214" s="800">
        <f>Таблица2000!T214</f>
        <v>0</v>
      </c>
      <c r="V214" s="800">
        <f>Таблица1000!R214+Таблица2000!U214</f>
        <v>0</v>
      </c>
      <c r="W214" s="800">
        <f>Таблица2000!V214</f>
        <v>0</v>
      </c>
    </row>
    <row r="215" spans="1:23" s="41" customFormat="1" x14ac:dyDescent="0.15">
      <c r="A215" s="37" t="s">
        <v>388</v>
      </c>
      <c r="B215" s="506" t="s">
        <v>398</v>
      </c>
      <c r="C215" s="6" t="s">
        <v>393</v>
      </c>
      <c r="D215" s="2" t="s">
        <v>402</v>
      </c>
      <c r="E215" s="800">
        <f>Таблица1000!G215+Таблица2000!G215</f>
        <v>0</v>
      </c>
      <c r="F215" s="800">
        <f>Таблица2000!H215</f>
        <v>0</v>
      </c>
      <c r="G215" s="800">
        <f>Таблица1000!H215+Таблица2000!I215</f>
        <v>0</v>
      </c>
      <c r="H215" s="799">
        <f>Таблица1000!I215</f>
        <v>0</v>
      </c>
      <c r="I215" s="799">
        <f>Таблица1000!J215</f>
        <v>0</v>
      </c>
      <c r="J215" s="799">
        <f>Таблица1000!K215</f>
        <v>0</v>
      </c>
      <c r="K215" s="800">
        <f>Таблица2000!J215</f>
        <v>0</v>
      </c>
      <c r="L215" s="800">
        <f>Таблица1000!L215+Таблица2000!K215</f>
        <v>0</v>
      </c>
      <c r="M215" s="800">
        <f>Таблица2000!L215</f>
        <v>0</v>
      </c>
      <c r="N215" s="800">
        <f>Таблица1000!M215+Таблица2000!M215</f>
        <v>0</v>
      </c>
      <c r="O215" s="800">
        <f>Таблица1000!N215+Таблица2000!N215</f>
        <v>0</v>
      </c>
      <c r="P215" s="800">
        <f>Таблица1000!O215+Таблица2000!O215</f>
        <v>0</v>
      </c>
      <c r="Q215" s="800">
        <f>Таблица1000!P215+Таблица2000!P215</f>
        <v>0</v>
      </c>
      <c r="R215" s="800">
        <f>Таблица2000!Q215</f>
        <v>0</v>
      </c>
      <c r="S215" s="800">
        <f>Таблица2000!R215</f>
        <v>0</v>
      </c>
      <c r="T215" s="800">
        <f>Таблица1000!Q215+Таблица2000!S215</f>
        <v>0</v>
      </c>
      <c r="U215" s="800">
        <f>Таблица2000!T215</f>
        <v>0</v>
      </c>
      <c r="V215" s="800">
        <f>Таблица1000!R215+Таблица2000!U215</f>
        <v>0</v>
      </c>
      <c r="W215" s="800">
        <f>Таблица2000!V215</f>
        <v>0</v>
      </c>
    </row>
    <row r="216" spans="1:23" s="41" customFormat="1" x14ac:dyDescent="0.15">
      <c r="A216" s="37" t="s">
        <v>389</v>
      </c>
      <c r="B216" s="506" t="s">
        <v>399</v>
      </c>
      <c r="C216" s="6" t="s">
        <v>394</v>
      </c>
      <c r="D216" s="2" t="s">
        <v>403</v>
      </c>
      <c r="E216" s="800">
        <f>Таблица1000!G216+Таблица2000!G216</f>
        <v>0</v>
      </c>
      <c r="F216" s="800">
        <f>Таблица2000!H216</f>
        <v>0</v>
      </c>
      <c r="G216" s="800">
        <f>Таблица1000!H216+Таблица2000!I216</f>
        <v>0</v>
      </c>
      <c r="H216" s="799">
        <f>Таблица1000!I216</f>
        <v>0</v>
      </c>
      <c r="I216" s="799">
        <f>Таблица1000!J216</f>
        <v>0</v>
      </c>
      <c r="J216" s="799">
        <f>Таблица1000!K216</f>
        <v>0</v>
      </c>
      <c r="K216" s="800">
        <f>Таблица2000!J216</f>
        <v>0</v>
      </c>
      <c r="L216" s="800">
        <f>Таблица1000!L216+Таблица2000!K216</f>
        <v>0</v>
      </c>
      <c r="M216" s="800">
        <f>Таблица2000!L216</f>
        <v>0</v>
      </c>
      <c r="N216" s="800">
        <f>Таблица1000!M216+Таблица2000!M216</f>
        <v>0</v>
      </c>
      <c r="O216" s="800">
        <f>Таблица1000!N216+Таблица2000!N216</f>
        <v>0</v>
      </c>
      <c r="P216" s="800">
        <f>Таблица1000!O216+Таблица2000!O216</f>
        <v>0</v>
      </c>
      <c r="Q216" s="800">
        <f>Таблица1000!P216+Таблица2000!P216</f>
        <v>0</v>
      </c>
      <c r="R216" s="800">
        <f>Таблица2000!Q216</f>
        <v>0</v>
      </c>
      <c r="S216" s="800">
        <f>Таблица2000!R216</f>
        <v>0</v>
      </c>
      <c r="T216" s="800">
        <f>Таблица1000!Q216+Таблица2000!S216</f>
        <v>0</v>
      </c>
      <c r="U216" s="800">
        <f>Таблица2000!T216</f>
        <v>0</v>
      </c>
      <c r="V216" s="800">
        <f>Таблица1000!R216+Таблица2000!U216</f>
        <v>0</v>
      </c>
      <c r="W216" s="800">
        <f>Таблица2000!V216</f>
        <v>0</v>
      </c>
    </row>
    <row r="217" spans="1:23" s="41" customFormat="1" x14ac:dyDescent="0.15">
      <c r="A217" s="229" t="s">
        <v>1488</v>
      </c>
      <c r="B217" s="506" t="s">
        <v>1489</v>
      </c>
      <c r="C217" s="6" t="s">
        <v>1490</v>
      </c>
      <c r="D217" s="223"/>
      <c r="E217" s="800">
        <f>Таблица1000!G217+Таблица2000!G217</f>
        <v>0</v>
      </c>
      <c r="F217" s="800">
        <f>Таблица2000!H217</f>
        <v>0</v>
      </c>
      <c r="G217" s="800">
        <f>Таблица1000!H217+Таблица2000!I217</f>
        <v>0</v>
      </c>
      <c r="H217" s="799">
        <f>Таблица1000!I217</f>
        <v>0</v>
      </c>
      <c r="I217" s="799">
        <f>Таблица1000!J217</f>
        <v>0</v>
      </c>
      <c r="J217" s="799">
        <f>Таблица1000!K217</f>
        <v>0</v>
      </c>
      <c r="K217" s="800">
        <f>Таблица2000!J217</f>
        <v>0</v>
      </c>
      <c r="L217" s="800">
        <f>Таблица1000!L217+Таблица2000!K217</f>
        <v>0</v>
      </c>
      <c r="M217" s="800">
        <f>Таблица2000!L217</f>
        <v>0</v>
      </c>
      <c r="N217" s="800">
        <f>Таблица1000!M217+Таблица2000!M217</f>
        <v>0</v>
      </c>
      <c r="O217" s="800">
        <f>Таблица1000!N217+Таблица2000!N217</f>
        <v>0</v>
      </c>
      <c r="P217" s="800">
        <f>Таблица1000!O217+Таблица2000!O217</f>
        <v>0</v>
      </c>
      <c r="Q217" s="800">
        <f>Таблица1000!P217+Таблица2000!P217</f>
        <v>0</v>
      </c>
      <c r="R217" s="800">
        <f>Таблица2000!Q217</f>
        <v>0</v>
      </c>
      <c r="S217" s="800">
        <f>Таблица2000!R217</f>
        <v>0</v>
      </c>
      <c r="T217" s="800">
        <f>Таблица1000!Q217+Таблица2000!S217</f>
        <v>0</v>
      </c>
      <c r="U217" s="800">
        <f>Таблица2000!T217</f>
        <v>0</v>
      </c>
      <c r="V217" s="800">
        <f>Таблица1000!R217+Таблица2000!U217</f>
        <v>0</v>
      </c>
      <c r="W217" s="800">
        <f>Таблица2000!V217</f>
        <v>0</v>
      </c>
    </row>
    <row r="218" spans="1:23" s="64" customFormat="1" ht="21" x14ac:dyDescent="0.15">
      <c r="A218" s="36" t="s">
        <v>734</v>
      </c>
      <c r="B218" s="99" t="s">
        <v>244</v>
      </c>
      <c r="C218" s="46" t="s">
        <v>143</v>
      </c>
      <c r="D218" s="35" t="s">
        <v>53</v>
      </c>
      <c r="E218" s="800">
        <f>Таблица1000!G218+Таблица2000!G218</f>
        <v>0</v>
      </c>
      <c r="F218" s="800">
        <f>Таблица2000!H218</f>
        <v>0</v>
      </c>
      <c r="G218" s="800">
        <f>Таблица1000!H218+Таблица2000!I218</f>
        <v>0</v>
      </c>
      <c r="H218" s="800">
        <f>Таблица1000!I218</f>
        <v>0</v>
      </c>
      <c r="I218" s="800">
        <f>Таблица1000!J218</f>
        <v>0</v>
      </c>
      <c r="J218" s="800">
        <f>Таблица1000!K218</f>
        <v>0</v>
      </c>
      <c r="K218" s="800">
        <f>Таблица2000!J218</f>
        <v>0</v>
      </c>
      <c r="L218" s="800">
        <f>Таблица1000!L218+Таблица2000!K218</f>
        <v>0</v>
      </c>
      <c r="M218" s="800">
        <f>Таблица2000!L218</f>
        <v>0</v>
      </c>
      <c r="N218" s="800">
        <f>Таблица1000!M218+Таблица2000!M218</f>
        <v>0</v>
      </c>
      <c r="O218" s="800">
        <f>Таблица1000!N218+Таблица2000!N218</f>
        <v>0</v>
      </c>
      <c r="P218" s="800">
        <f>Таблица1000!O218+Таблица2000!O218</f>
        <v>0</v>
      </c>
      <c r="Q218" s="800">
        <f>Таблица1000!P218+Таблица2000!P218</f>
        <v>0</v>
      </c>
      <c r="R218" s="800">
        <f>Таблица2000!Q218</f>
        <v>0</v>
      </c>
      <c r="S218" s="800">
        <f>Таблица2000!R218</f>
        <v>0</v>
      </c>
      <c r="T218" s="800">
        <f>Таблица1000!Q218+Таблица2000!S218</f>
        <v>0</v>
      </c>
      <c r="U218" s="800">
        <f>Таблица2000!T218</f>
        <v>0</v>
      </c>
      <c r="V218" s="800">
        <f>Таблица1000!R218+Таблица2000!U218</f>
        <v>0</v>
      </c>
      <c r="W218" s="800">
        <f>Таблица2000!V218</f>
        <v>0</v>
      </c>
    </row>
    <row r="219" spans="1:23" s="41" customFormat="1" x14ac:dyDescent="0.15">
      <c r="A219" s="37" t="s">
        <v>735</v>
      </c>
      <c r="B219" s="506" t="s">
        <v>245</v>
      </c>
      <c r="C219" s="6" t="s">
        <v>98</v>
      </c>
      <c r="D219" s="2" t="s">
        <v>783</v>
      </c>
      <c r="E219" s="800">
        <f>Таблица1000!G219+Таблица2000!G219</f>
        <v>0</v>
      </c>
      <c r="F219" s="800">
        <f>Таблица2000!H219</f>
        <v>0</v>
      </c>
      <c r="G219" s="800">
        <f>Таблица1000!H219+Таблица2000!I219</f>
        <v>0</v>
      </c>
      <c r="H219" s="800">
        <f>Таблица1000!I219</f>
        <v>0</v>
      </c>
      <c r="I219" s="800">
        <f>Таблица1000!J219</f>
        <v>0</v>
      </c>
      <c r="J219" s="800">
        <f>Таблица1000!K219</f>
        <v>0</v>
      </c>
      <c r="K219" s="800">
        <f>Таблица2000!J219</f>
        <v>0</v>
      </c>
      <c r="L219" s="800">
        <f>Таблица1000!L219+Таблица2000!K219</f>
        <v>0</v>
      </c>
      <c r="M219" s="800">
        <f>Таблица2000!L219</f>
        <v>0</v>
      </c>
      <c r="N219" s="800">
        <f>Таблица1000!M219+Таблица2000!M219</f>
        <v>0</v>
      </c>
      <c r="O219" s="800">
        <f>Таблица1000!N219+Таблица2000!N219</f>
        <v>0</v>
      </c>
      <c r="P219" s="800">
        <f>Таблица1000!O219+Таблица2000!O219</f>
        <v>0</v>
      </c>
      <c r="Q219" s="800">
        <f>Таблица1000!P219+Таблица2000!P219</f>
        <v>0</v>
      </c>
      <c r="R219" s="800">
        <f>Таблица2000!Q219</f>
        <v>0</v>
      </c>
      <c r="S219" s="800">
        <f>Таблица2000!R219</f>
        <v>0</v>
      </c>
      <c r="T219" s="800">
        <f>Таблица1000!Q219+Таблица2000!S219</f>
        <v>0</v>
      </c>
      <c r="U219" s="800">
        <f>Таблица2000!T219</f>
        <v>0</v>
      </c>
      <c r="V219" s="800">
        <f>Таблица1000!R219+Таблица2000!U219</f>
        <v>0</v>
      </c>
      <c r="W219" s="800">
        <f>Таблица2000!V219</f>
        <v>0</v>
      </c>
    </row>
    <row r="220" spans="1:23" s="41" customFormat="1" ht="31.5" x14ac:dyDescent="0.15">
      <c r="A220" s="37" t="s">
        <v>1770</v>
      </c>
      <c r="B220" s="506" t="s">
        <v>1771</v>
      </c>
      <c r="C220" s="6" t="s">
        <v>405</v>
      </c>
      <c r="D220" s="724" t="s">
        <v>1772</v>
      </c>
      <c r="E220" s="800">
        <f>Таблица1000!G220+Таблица2000!G220</f>
        <v>0</v>
      </c>
      <c r="F220" s="800">
        <f>Таблица2000!H220</f>
        <v>0</v>
      </c>
      <c r="G220" s="800">
        <f>Таблица1000!H220+Таблица2000!I220</f>
        <v>0</v>
      </c>
      <c r="H220" s="800">
        <f>Таблица1000!I220</f>
        <v>0</v>
      </c>
      <c r="I220" s="800">
        <f>Таблица1000!J220</f>
        <v>0</v>
      </c>
      <c r="J220" s="800">
        <f>Таблица1000!K220</f>
        <v>0</v>
      </c>
      <c r="K220" s="800">
        <f>Таблица2000!J220</f>
        <v>0</v>
      </c>
      <c r="L220" s="800">
        <f>Таблица1000!L220+Таблица2000!K220</f>
        <v>0</v>
      </c>
      <c r="M220" s="800">
        <f>Таблица2000!L220</f>
        <v>0</v>
      </c>
      <c r="N220" s="800">
        <f>Таблица1000!M220+Таблица2000!M220</f>
        <v>0</v>
      </c>
      <c r="O220" s="800">
        <f>Таблица1000!N220+Таблица2000!N220</f>
        <v>0</v>
      </c>
      <c r="P220" s="800">
        <f>Таблица1000!O220+Таблица2000!O220</f>
        <v>0</v>
      </c>
      <c r="Q220" s="800">
        <f>Таблица1000!P220+Таблица2000!P220</f>
        <v>0</v>
      </c>
      <c r="R220" s="800">
        <f>Таблица2000!Q220</f>
        <v>0</v>
      </c>
      <c r="S220" s="800">
        <f>Таблица2000!R220</f>
        <v>0</v>
      </c>
      <c r="T220" s="800">
        <f>Таблица1000!Q220+Таблица2000!S220</f>
        <v>0</v>
      </c>
      <c r="U220" s="800">
        <f>Таблица2000!T220</f>
        <v>0</v>
      </c>
      <c r="V220" s="800">
        <f>Таблица1000!R220+Таблица2000!U220</f>
        <v>0</v>
      </c>
      <c r="W220" s="800">
        <f>Таблица2000!V220</f>
        <v>0</v>
      </c>
    </row>
    <row r="221" spans="1:23" s="41" customFormat="1" x14ac:dyDescent="0.15">
      <c r="A221" s="37" t="s">
        <v>736</v>
      </c>
      <c r="B221" s="506" t="s">
        <v>408</v>
      </c>
      <c r="C221" s="6" t="s">
        <v>406</v>
      </c>
      <c r="D221" s="2" t="s">
        <v>54</v>
      </c>
      <c r="E221" s="800">
        <f>Таблица1000!G221+Таблица2000!G221</f>
        <v>0</v>
      </c>
      <c r="F221" s="800">
        <f>Таблица2000!H221</f>
        <v>0</v>
      </c>
      <c r="G221" s="800">
        <f>Таблица1000!H221+Таблица2000!I221</f>
        <v>0</v>
      </c>
      <c r="H221" s="799">
        <f>Таблица1000!I221</f>
        <v>0</v>
      </c>
      <c r="I221" s="799">
        <f>Таблица1000!J221</f>
        <v>0</v>
      </c>
      <c r="J221" s="799">
        <f>Таблица1000!K221</f>
        <v>0</v>
      </c>
      <c r="K221" s="800">
        <f>Таблица2000!J221</f>
        <v>0</v>
      </c>
      <c r="L221" s="800">
        <f>Таблица1000!L221+Таблица2000!K221</f>
        <v>0</v>
      </c>
      <c r="M221" s="800">
        <f>Таблица2000!L221</f>
        <v>0</v>
      </c>
      <c r="N221" s="800">
        <f>Таблица1000!M221+Таблица2000!M221</f>
        <v>0</v>
      </c>
      <c r="O221" s="800">
        <f>Таблица1000!N221+Таблица2000!N221</f>
        <v>0</v>
      </c>
      <c r="P221" s="800">
        <f>Таблица1000!O221+Таблица2000!O221</f>
        <v>0</v>
      </c>
      <c r="Q221" s="800">
        <f>Таблица1000!P221+Таблица2000!P221</f>
        <v>0</v>
      </c>
      <c r="R221" s="800">
        <f>Таблица2000!Q221</f>
        <v>0</v>
      </c>
      <c r="S221" s="800">
        <f>Таблица2000!R221</f>
        <v>0</v>
      </c>
      <c r="T221" s="800">
        <f>Таблица1000!Q221+Таблица2000!S221</f>
        <v>0</v>
      </c>
      <c r="U221" s="800">
        <f>Таблица2000!T221</f>
        <v>0</v>
      </c>
      <c r="V221" s="800">
        <f>Таблица1000!R221+Таблица2000!U221</f>
        <v>0</v>
      </c>
      <c r="W221" s="800">
        <f>Таблица2000!V221</f>
        <v>0</v>
      </c>
    </row>
    <row r="222" spans="1:23" s="41" customFormat="1" x14ac:dyDescent="0.15">
      <c r="A222" s="37" t="s">
        <v>737</v>
      </c>
      <c r="B222" s="506" t="s">
        <v>409</v>
      </c>
      <c r="C222" s="6" t="s">
        <v>407</v>
      </c>
      <c r="D222" s="2" t="s">
        <v>784</v>
      </c>
      <c r="E222" s="800">
        <f>Таблица1000!G222+Таблица2000!G222</f>
        <v>0</v>
      </c>
      <c r="F222" s="800">
        <f>Таблица2000!H222</f>
        <v>0</v>
      </c>
      <c r="G222" s="800">
        <f>Таблица1000!H222+Таблица2000!I222</f>
        <v>0</v>
      </c>
      <c r="H222" s="799">
        <f>Таблица1000!I222</f>
        <v>0</v>
      </c>
      <c r="I222" s="799">
        <f>Таблица1000!J222</f>
        <v>0</v>
      </c>
      <c r="J222" s="799">
        <f>Таблица1000!K222</f>
        <v>0</v>
      </c>
      <c r="K222" s="800">
        <f>Таблица2000!J222</f>
        <v>0</v>
      </c>
      <c r="L222" s="800">
        <f>Таблица1000!L222+Таблица2000!K222</f>
        <v>0</v>
      </c>
      <c r="M222" s="800">
        <f>Таблица2000!L222</f>
        <v>0</v>
      </c>
      <c r="N222" s="800">
        <f>Таблица1000!M222+Таблица2000!M222</f>
        <v>0</v>
      </c>
      <c r="O222" s="800">
        <f>Таблица1000!N222+Таблица2000!N222</f>
        <v>0</v>
      </c>
      <c r="P222" s="800">
        <f>Таблица1000!O222+Таблица2000!O222</f>
        <v>0</v>
      </c>
      <c r="Q222" s="800">
        <f>Таблица1000!P222+Таблица2000!P222</f>
        <v>0</v>
      </c>
      <c r="R222" s="800">
        <f>Таблица2000!Q222</f>
        <v>0</v>
      </c>
      <c r="S222" s="800">
        <f>Таблица2000!R222</f>
        <v>0</v>
      </c>
      <c r="T222" s="800">
        <f>Таблица1000!Q222+Таблица2000!S222</f>
        <v>0</v>
      </c>
      <c r="U222" s="800">
        <f>Таблица2000!T222</f>
        <v>0</v>
      </c>
      <c r="V222" s="800">
        <f>Таблица1000!R222+Таблица2000!U222</f>
        <v>0</v>
      </c>
      <c r="W222" s="800">
        <f>Таблица2000!V222</f>
        <v>0</v>
      </c>
    </row>
    <row r="223" spans="1:23" s="41" customFormat="1" x14ac:dyDescent="0.15">
      <c r="A223" s="37" t="s">
        <v>617</v>
      </c>
      <c r="B223" s="506" t="s">
        <v>410</v>
      </c>
      <c r="C223" s="6" t="s">
        <v>467</v>
      </c>
      <c r="D223" s="2" t="s">
        <v>55</v>
      </c>
      <c r="E223" s="800">
        <f>Таблица1000!G223+Таблица2000!G223</f>
        <v>0</v>
      </c>
      <c r="F223" s="800">
        <f>Таблица2000!H223</f>
        <v>0</v>
      </c>
      <c r="G223" s="800">
        <f>Таблица1000!H223+Таблица2000!I223</f>
        <v>0</v>
      </c>
      <c r="H223" s="799">
        <f>Таблица1000!I223</f>
        <v>0</v>
      </c>
      <c r="I223" s="799">
        <f>Таблица1000!J223</f>
        <v>0</v>
      </c>
      <c r="J223" s="799">
        <f>Таблица1000!K223</f>
        <v>0</v>
      </c>
      <c r="K223" s="800">
        <f>Таблица2000!J223</f>
        <v>0</v>
      </c>
      <c r="L223" s="800">
        <f>Таблица1000!L223+Таблица2000!K223</f>
        <v>0</v>
      </c>
      <c r="M223" s="800">
        <f>Таблица2000!L223</f>
        <v>0</v>
      </c>
      <c r="N223" s="800">
        <f>Таблица1000!M223+Таблица2000!M223</f>
        <v>0</v>
      </c>
      <c r="O223" s="800">
        <f>Таблица1000!N223+Таблица2000!N223</f>
        <v>0</v>
      </c>
      <c r="P223" s="800">
        <f>Таблица1000!O223+Таблица2000!O223</f>
        <v>0</v>
      </c>
      <c r="Q223" s="800">
        <f>Таблица1000!P223+Таблица2000!P223</f>
        <v>0</v>
      </c>
      <c r="R223" s="800">
        <f>Таблица2000!Q223</f>
        <v>0</v>
      </c>
      <c r="S223" s="800">
        <f>Таблица2000!R223</f>
        <v>0</v>
      </c>
      <c r="T223" s="800">
        <f>Таблица1000!Q223+Таблица2000!S223</f>
        <v>0</v>
      </c>
      <c r="U223" s="800">
        <f>Таблица2000!T223</f>
        <v>0</v>
      </c>
      <c r="V223" s="800">
        <f>Таблица1000!R223+Таблица2000!U223</f>
        <v>0</v>
      </c>
      <c r="W223" s="800">
        <f>Таблица2000!V223</f>
        <v>0</v>
      </c>
    </row>
    <row r="224" spans="1:23" s="41" customFormat="1" x14ac:dyDescent="0.15">
      <c r="A224" s="37" t="s">
        <v>123</v>
      </c>
      <c r="B224" s="506" t="s">
        <v>469</v>
      </c>
      <c r="C224" s="17" t="s">
        <v>1493</v>
      </c>
      <c r="D224" s="2" t="s">
        <v>561</v>
      </c>
      <c r="E224" s="800">
        <f>Таблица1000!G224+Таблица2000!G224</f>
        <v>0</v>
      </c>
      <c r="F224" s="800">
        <f>Таблица2000!H224</f>
        <v>0</v>
      </c>
      <c r="G224" s="800">
        <f>Таблица1000!H224+Таблица2000!I224</f>
        <v>0</v>
      </c>
      <c r="H224" s="799">
        <f>Таблица1000!I224</f>
        <v>0</v>
      </c>
      <c r="I224" s="799">
        <f>Таблица1000!J224</f>
        <v>0</v>
      </c>
      <c r="J224" s="799">
        <f>Таблица1000!K224</f>
        <v>0</v>
      </c>
      <c r="K224" s="800">
        <f>Таблица2000!J224</f>
        <v>0</v>
      </c>
      <c r="L224" s="800">
        <f>Таблица1000!L224+Таблица2000!K224</f>
        <v>0</v>
      </c>
      <c r="M224" s="800">
        <f>Таблица2000!L224</f>
        <v>0</v>
      </c>
      <c r="N224" s="800">
        <f>Таблица1000!M224+Таблица2000!M224</f>
        <v>0</v>
      </c>
      <c r="O224" s="800">
        <f>Таблица1000!N224+Таблица2000!N224</f>
        <v>0</v>
      </c>
      <c r="P224" s="800">
        <f>Таблица1000!O224+Таблица2000!O224</f>
        <v>0</v>
      </c>
      <c r="Q224" s="800">
        <f>Таблица1000!P224+Таблица2000!P224</f>
        <v>0</v>
      </c>
      <c r="R224" s="800">
        <f>Таблица2000!Q224</f>
        <v>0</v>
      </c>
      <c r="S224" s="800">
        <f>Таблица2000!R224</f>
        <v>0</v>
      </c>
      <c r="T224" s="800">
        <f>Таблица1000!Q224+Таблица2000!S224</f>
        <v>0</v>
      </c>
      <c r="U224" s="800">
        <f>Таблица2000!T224</f>
        <v>0</v>
      </c>
      <c r="V224" s="800">
        <f>Таблица1000!R224+Таблица2000!U224</f>
        <v>0</v>
      </c>
      <c r="W224" s="800">
        <f>Таблица2000!V224</f>
        <v>0</v>
      </c>
    </row>
    <row r="225" spans="1:23" s="41" customFormat="1" x14ac:dyDescent="0.15">
      <c r="A225" s="229" t="s">
        <v>1491</v>
      </c>
      <c r="B225" s="506" t="s">
        <v>1492</v>
      </c>
      <c r="C225" s="17" t="s">
        <v>1773</v>
      </c>
      <c r="D225" s="223"/>
      <c r="E225" s="800">
        <f>Таблица1000!G225+Таблица2000!G225</f>
        <v>0</v>
      </c>
      <c r="F225" s="800">
        <f>Таблица2000!H225</f>
        <v>0</v>
      </c>
      <c r="G225" s="800">
        <f>Таблица1000!H225+Таблица2000!I225</f>
        <v>0</v>
      </c>
      <c r="H225" s="799">
        <f>Таблица1000!I225</f>
        <v>0</v>
      </c>
      <c r="I225" s="799">
        <f>Таблица1000!J225</f>
        <v>0</v>
      </c>
      <c r="J225" s="799">
        <f>Таблица1000!K225</f>
        <v>0</v>
      </c>
      <c r="K225" s="800">
        <f>Таблица2000!J225</f>
        <v>0</v>
      </c>
      <c r="L225" s="800">
        <f>Таблица1000!L225+Таблица2000!K225</f>
        <v>0</v>
      </c>
      <c r="M225" s="800">
        <f>Таблица2000!L225</f>
        <v>0</v>
      </c>
      <c r="N225" s="800">
        <f>Таблица1000!M225+Таблица2000!M225</f>
        <v>0</v>
      </c>
      <c r="O225" s="800">
        <f>Таблица1000!N225+Таблица2000!N225</f>
        <v>0</v>
      </c>
      <c r="P225" s="800">
        <f>Таблица1000!O225+Таблица2000!O225</f>
        <v>0</v>
      </c>
      <c r="Q225" s="800">
        <f>Таблица1000!P225+Таблица2000!P225</f>
        <v>0</v>
      </c>
      <c r="R225" s="800">
        <f>Таблица2000!Q225</f>
        <v>0</v>
      </c>
      <c r="S225" s="800">
        <f>Таблица2000!R225</f>
        <v>0</v>
      </c>
      <c r="T225" s="800">
        <f>Таблица1000!Q225+Таблица2000!S225</f>
        <v>0</v>
      </c>
      <c r="U225" s="800">
        <f>Таблица2000!T225</f>
        <v>0</v>
      </c>
      <c r="V225" s="800">
        <f>Таблица1000!R225+Таблица2000!U225</f>
        <v>0</v>
      </c>
      <c r="W225" s="800">
        <f>Таблица2000!V225</f>
        <v>0</v>
      </c>
    </row>
    <row r="226" spans="1:23" s="41" customFormat="1" x14ac:dyDescent="0.15">
      <c r="A226" s="37" t="s">
        <v>738</v>
      </c>
      <c r="B226" s="506" t="s">
        <v>246</v>
      </c>
      <c r="C226" s="6" t="s">
        <v>99</v>
      </c>
      <c r="D226" s="2" t="s">
        <v>56</v>
      </c>
      <c r="E226" s="800">
        <f>Таблица1000!G226+Таблица2000!G226</f>
        <v>0</v>
      </c>
      <c r="F226" s="800">
        <f>Таблица2000!H226</f>
        <v>0</v>
      </c>
      <c r="G226" s="800">
        <f>Таблица1000!H226+Таблица2000!I226</f>
        <v>0</v>
      </c>
      <c r="H226" s="799">
        <f>Таблица1000!I226</f>
        <v>0</v>
      </c>
      <c r="I226" s="799">
        <f>Таблица1000!J226</f>
        <v>0</v>
      </c>
      <c r="J226" s="799">
        <f>Таблица1000!K226</f>
        <v>0</v>
      </c>
      <c r="K226" s="800">
        <f>Таблица2000!J226</f>
        <v>0</v>
      </c>
      <c r="L226" s="800">
        <f>Таблица1000!L226+Таблица2000!K226</f>
        <v>0</v>
      </c>
      <c r="M226" s="800">
        <f>Таблица2000!L226</f>
        <v>0</v>
      </c>
      <c r="N226" s="800">
        <f>Таблица1000!M226+Таблица2000!M226</f>
        <v>0</v>
      </c>
      <c r="O226" s="800">
        <f>Таблица1000!N226+Таблица2000!N226</f>
        <v>0</v>
      </c>
      <c r="P226" s="800">
        <f>Таблица1000!O226+Таблица2000!O226</f>
        <v>0</v>
      </c>
      <c r="Q226" s="800">
        <f>Таблица1000!P226+Таблица2000!P226</f>
        <v>0</v>
      </c>
      <c r="R226" s="800">
        <f>Таблица2000!Q226</f>
        <v>0</v>
      </c>
      <c r="S226" s="800">
        <f>Таблица2000!R226</f>
        <v>0</v>
      </c>
      <c r="T226" s="800">
        <f>Таблица1000!Q226+Таблица2000!S226</f>
        <v>0</v>
      </c>
      <c r="U226" s="800">
        <f>Таблица2000!T226</f>
        <v>0</v>
      </c>
      <c r="V226" s="800">
        <f>Таблица1000!R226+Таблица2000!U226</f>
        <v>0</v>
      </c>
      <c r="W226" s="800">
        <f>Таблица2000!V226</f>
        <v>0</v>
      </c>
    </row>
    <row r="227" spans="1:23" s="41" customFormat="1" x14ac:dyDescent="0.15">
      <c r="A227" s="37" t="s">
        <v>916</v>
      </c>
      <c r="B227" s="506" t="s">
        <v>917</v>
      </c>
      <c r="C227" s="6" t="s">
        <v>918</v>
      </c>
      <c r="D227" s="2" t="s">
        <v>919</v>
      </c>
      <c r="E227" s="800">
        <f>Таблица1000!G227+Таблица2000!G227</f>
        <v>0</v>
      </c>
      <c r="F227" s="800">
        <f>Таблица2000!H227</f>
        <v>0</v>
      </c>
      <c r="G227" s="800">
        <f>Таблица1000!H227+Таблица2000!I227</f>
        <v>0</v>
      </c>
      <c r="H227" s="799">
        <f>Таблица1000!I227</f>
        <v>0</v>
      </c>
      <c r="I227" s="799">
        <f>Таблица1000!J227</f>
        <v>0</v>
      </c>
      <c r="J227" s="799">
        <f>Таблица1000!K227</f>
        <v>0</v>
      </c>
      <c r="K227" s="800">
        <f>Таблица2000!J227</f>
        <v>0</v>
      </c>
      <c r="L227" s="800">
        <f>Таблица1000!L227+Таблица2000!K227</f>
        <v>0</v>
      </c>
      <c r="M227" s="800">
        <f>Таблица2000!L227</f>
        <v>0</v>
      </c>
      <c r="N227" s="800">
        <f>Таблица1000!M227+Таблица2000!M227</f>
        <v>0</v>
      </c>
      <c r="O227" s="800">
        <f>Таблица1000!N227+Таблица2000!N227</f>
        <v>0</v>
      </c>
      <c r="P227" s="800">
        <f>Таблица1000!O227+Таблица2000!O227</f>
        <v>0</v>
      </c>
      <c r="Q227" s="800">
        <f>Таблица1000!P227+Таблица2000!P227</f>
        <v>0</v>
      </c>
      <c r="R227" s="800">
        <f>Таблица2000!Q227</f>
        <v>0</v>
      </c>
      <c r="S227" s="800">
        <f>Таблица2000!R227</f>
        <v>0</v>
      </c>
      <c r="T227" s="800">
        <f>Таблица1000!Q227+Таблица2000!S227</f>
        <v>0</v>
      </c>
      <c r="U227" s="800">
        <f>Таблица2000!T227</f>
        <v>0</v>
      </c>
      <c r="V227" s="800">
        <f>Таблица1000!R227+Таблица2000!U227</f>
        <v>0</v>
      </c>
      <c r="W227" s="800">
        <f>Таблица2000!V227</f>
        <v>0</v>
      </c>
    </row>
    <row r="228" spans="1:23" s="41" customFormat="1" x14ac:dyDescent="0.15">
      <c r="A228" s="37" t="s">
        <v>466</v>
      </c>
      <c r="B228" s="506" t="s">
        <v>247</v>
      </c>
      <c r="C228" s="6" t="s">
        <v>100</v>
      </c>
      <c r="D228" s="2" t="s">
        <v>468</v>
      </c>
      <c r="E228" s="800">
        <f>Таблица1000!G228+Таблица2000!G228</f>
        <v>0</v>
      </c>
      <c r="F228" s="800">
        <f>Таблица2000!H228</f>
        <v>0</v>
      </c>
      <c r="G228" s="800">
        <f>Таблица1000!H228+Таблица2000!I228</f>
        <v>0</v>
      </c>
      <c r="H228" s="799">
        <f>Таблица1000!I228</f>
        <v>0</v>
      </c>
      <c r="I228" s="799">
        <f>Таблица1000!J228</f>
        <v>0</v>
      </c>
      <c r="J228" s="799">
        <f>Таблица1000!K228</f>
        <v>0</v>
      </c>
      <c r="K228" s="800">
        <f>Таблица2000!J228</f>
        <v>0</v>
      </c>
      <c r="L228" s="800">
        <f>Таблица1000!L228+Таблица2000!K228</f>
        <v>0</v>
      </c>
      <c r="M228" s="800">
        <f>Таблица2000!L228</f>
        <v>0</v>
      </c>
      <c r="N228" s="800">
        <f>Таблица1000!M228+Таблица2000!M228</f>
        <v>0</v>
      </c>
      <c r="O228" s="800">
        <f>Таблица1000!N228+Таблица2000!N228</f>
        <v>0</v>
      </c>
      <c r="P228" s="800">
        <f>Таблица1000!O228+Таблица2000!O228</f>
        <v>0</v>
      </c>
      <c r="Q228" s="800">
        <f>Таблица1000!P228+Таблица2000!P228</f>
        <v>0</v>
      </c>
      <c r="R228" s="800">
        <f>Таблица2000!Q228</f>
        <v>0</v>
      </c>
      <c r="S228" s="800">
        <f>Таблица2000!R228</f>
        <v>0</v>
      </c>
      <c r="T228" s="800">
        <f>Таблица1000!Q228+Таблица2000!S228</f>
        <v>0</v>
      </c>
      <c r="U228" s="800">
        <f>Таблица2000!T228</f>
        <v>0</v>
      </c>
      <c r="V228" s="800">
        <f>Таблица1000!R228+Таблица2000!U228</f>
        <v>0</v>
      </c>
      <c r="W228" s="800">
        <f>Таблица2000!V228</f>
        <v>0</v>
      </c>
    </row>
    <row r="229" spans="1:23" s="41" customFormat="1" x14ac:dyDescent="0.15">
      <c r="A229" s="37" t="s">
        <v>1774</v>
      </c>
      <c r="B229" s="506" t="s">
        <v>1775</v>
      </c>
      <c r="C229" s="6" t="s">
        <v>1776</v>
      </c>
      <c r="D229" s="724" t="s">
        <v>1777</v>
      </c>
      <c r="E229" s="800">
        <f>Таблица1000!G229+Таблица2000!G229</f>
        <v>0</v>
      </c>
      <c r="F229" s="800">
        <f>Таблица2000!H229</f>
        <v>0</v>
      </c>
      <c r="G229" s="800">
        <f>Таблица1000!H229+Таблица2000!I229</f>
        <v>0</v>
      </c>
      <c r="H229" s="799">
        <f>Таблица1000!I229</f>
        <v>0</v>
      </c>
      <c r="I229" s="799">
        <f>Таблица1000!J229</f>
        <v>0</v>
      </c>
      <c r="J229" s="799">
        <f>Таблица1000!K229</f>
        <v>0</v>
      </c>
      <c r="K229" s="800">
        <f>Таблица2000!J229</f>
        <v>0</v>
      </c>
      <c r="L229" s="800">
        <f>Таблица1000!L229+Таблица2000!K229</f>
        <v>0</v>
      </c>
      <c r="M229" s="800">
        <f>Таблица2000!L229</f>
        <v>0</v>
      </c>
      <c r="N229" s="800">
        <f>Таблица1000!M229+Таблица2000!M229</f>
        <v>0</v>
      </c>
      <c r="O229" s="800">
        <f>Таблица1000!N229+Таблица2000!N229</f>
        <v>0</v>
      </c>
      <c r="P229" s="800">
        <f>Таблица1000!O229+Таблица2000!O229</f>
        <v>0</v>
      </c>
      <c r="Q229" s="800">
        <f>Таблица1000!P229+Таблица2000!P229</f>
        <v>0</v>
      </c>
      <c r="R229" s="800">
        <f>Таблица2000!Q229</f>
        <v>0</v>
      </c>
      <c r="S229" s="800">
        <f>Таблица2000!R229</f>
        <v>0</v>
      </c>
      <c r="T229" s="800">
        <f>Таблица1000!Q229+Таблица2000!S229</f>
        <v>0</v>
      </c>
      <c r="U229" s="800">
        <f>Таблица2000!T229</f>
        <v>0</v>
      </c>
      <c r="V229" s="800">
        <f>Таблица1000!R229+Таблица2000!U229</f>
        <v>0</v>
      </c>
      <c r="W229" s="800">
        <f>Таблица2000!V229</f>
        <v>0</v>
      </c>
    </row>
    <row r="230" spans="1:23" s="41" customFormat="1" x14ac:dyDescent="0.15">
      <c r="A230" s="37" t="s">
        <v>627</v>
      </c>
      <c r="B230" s="506" t="s">
        <v>259</v>
      </c>
      <c r="C230" s="6" t="s">
        <v>128</v>
      </c>
      <c r="D230" s="2" t="s">
        <v>920</v>
      </c>
      <c r="E230" s="800">
        <f>Таблица1000!G230+Таблица2000!G230</f>
        <v>0</v>
      </c>
      <c r="F230" s="800">
        <f>Таблица2000!H230</f>
        <v>0</v>
      </c>
      <c r="G230" s="800">
        <f>Таблица1000!H230+Таблица2000!I230</f>
        <v>0</v>
      </c>
      <c r="H230" s="799">
        <f>Таблица1000!I230</f>
        <v>0</v>
      </c>
      <c r="I230" s="799">
        <f>Таблица1000!J230</f>
        <v>0</v>
      </c>
      <c r="J230" s="799">
        <f>Таблица1000!K230</f>
        <v>0</v>
      </c>
      <c r="K230" s="800">
        <f>Таблица2000!J230</f>
        <v>0</v>
      </c>
      <c r="L230" s="800">
        <f>Таблица1000!L230+Таблица2000!K230</f>
        <v>0</v>
      </c>
      <c r="M230" s="800">
        <f>Таблица2000!L230</f>
        <v>0</v>
      </c>
      <c r="N230" s="800">
        <f>Таблица1000!M230+Таблица2000!M230</f>
        <v>0</v>
      </c>
      <c r="O230" s="800">
        <f>Таблица1000!N230+Таблица2000!N230</f>
        <v>0</v>
      </c>
      <c r="P230" s="800">
        <f>Таблица1000!O230+Таблица2000!O230</f>
        <v>0</v>
      </c>
      <c r="Q230" s="800">
        <f>Таблица1000!P230+Таблица2000!P230</f>
        <v>0</v>
      </c>
      <c r="R230" s="800">
        <f>Таблица2000!Q230</f>
        <v>0</v>
      </c>
      <c r="S230" s="800">
        <f>Таблица2000!R230</f>
        <v>0</v>
      </c>
      <c r="T230" s="800">
        <f>Таблица1000!Q230+Таблица2000!S230</f>
        <v>0</v>
      </c>
      <c r="U230" s="800">
        <f>Таблица2000!T230</f>
        <v>0</v>
      </c>
      <c r="V230" s="800">
        <f>Таблица1000!R230+Таблица2000!U230</f>
        <v>0</v>
      </c>
      <c r="W230" s="800">
        <f>Таблица2000!V230</f>
        <v>0</v>
      </c>
    </row>
    <row r="231" spans="1:23" s="41" customFormat="1" x14ac:dyDescent="0.15">
      <c r="A231" s="37" t="s">
        <v>921</v>
      </c>
      <c r="B231" s="506" t="s">
        <v>922</v>
      </c>
      <c r="C231" s="6" t="s">
        <v>924</v>
      </c>
      <c r="D231" s="2" t="s">
        <v>923</v>
      </c>
      <c r="E231" s="800">
        <f>Таблица1000!G231+Таблица2000!G231</f>
        <v>0</v>
      </c>
      <c r="F231" s="800">
        <f>Таблица2000!H231</f>
        <v>0</v>
      </c>
      <c r="G231" s="800">
        <f>Таблица1000!H231+Таблица2000!I231</f>
        <v>0</v>
      </c>
      <c r="H231" s="799">
        <f>Таблица1000!I231</f>
        <v>0</v>
      </c>
      <c r="I231" s="799">
        <f>Таблица1000!J231</f>
        <v>0</v>
      </c>
      <c r="J231" s="799">
        <f>Таблица1000!K231</f>
        <v>0</v>
      </c>
      <c r="K231" s="800">
        <f>Таблица2000!J231</f>
        <v>0</v>
      </c>
      <c r="L231" s="800">
        <f>Таблица1000!L231+Таблица2000!K231</f>
        <v>0</v>
      </c>
      <c r="M231" s="800">
        <f>Таблица2000!L231</f>
        <v>0</v>
      </c>
      <c r="N231" s="800">
        <f>Таблица1000!M231+Таблица2000!M231</f>
        <v>0</v>
      </c>
      <c r="O231" s="800">
        <f>Таблица1000!N231+Таблица2000!N231</f>
        <v>0</v>
      </c>
      <c r="P231" s="800">
        <f>Таблица1000!O231+Таблица2000!O231</f>
        <v>0</v>
      </c>
      <c r="Q231" s="800">
        <f>Таблица1000!P231+Таблица2000!P231</f>
        <v>0</v>
      </c>
      <c r="R231" s="800">
        <f>Таблица2000!Q231</f>
        <v>0</v>
      </c>
      <c r="S231" s="800">
        <f>Таблица2000!R231</f>
        <v>0</v>
      </c>
      <c r="T231" s="800">
        <f>Таблица1000!Q231+Таблица2000!S231</f>
        <v>0</v>
      </c>
      <c r="U231" s="800">
        <f>Таблица2000!T231</f>
        <v>0</v>
      </c>
      <c r="V231" s="800">
        <f>Таблица1000!R231+Таблица2000!U231</f>
        <v>0</v>
      </c>
      <c r="W231" s="800">
        <f>Таблица2000!V231</f>
        <v>0</v>
      </c>
    </row>
    <row r="232" spans="1:23" s="41" customFormat="1" x14ac:dyDescent="0.15">
      <c r="A232" s="37" t="s">
        <v>739</v>
      </c>
      <c r="B232" s="506" t="s">
        <v>268</v>
      </c>
      <c r="C232" s="6" t="s">
        <v>129</v>
      </c>
      <c r="D232" s="2" t="s">
        <v>925</v>
      </c>
      <c r="E232" s="800">
        <f>Таблица1000!G232+Таблица2000!G232</f>
        <v>0</v>
      </c>
      <c r="F232" s="800">
        <f>Таблица2000!H232</f>
        <v>0</v>
      </c>
      <c r="G232" s="800">
        <f>Таблица1000!H232+Таблица2000!I232</f>
        <v>0</v>
      </c>
      <c r="H232" s="799">
        <f>Таблица1000!I232</f>
        <v>0</v>
      </c>
      <c r="I232" s="799">
        <f>Таблица1000!J232</f>
        <v>0</v>
      </c>
      <c r="J232" s="799">
        <f>Таблица1000!K232</f>
        <v>0</v>
      </c>
      <c r="K232" s="800">
        <f>Таблица2000!J232</f>
        <v>0</v>
      </c>
      <c r="L232" s="800">
        <f>Таблица1000!L232+Таблица2000!K232</f>
        <v>0</v>
      </c>
      <c r="M232" s="800">
        <f>Таблица2000!L232</f>
        <v>0</v>
      </c>
      <c r="N232" s="800">
        <f>Таблица1000!M232+Таблица2000!M232</f>
        <v>0</v>
      </c>
      <c r="O232" s="800">
        <f>Таблица1000!N232+Таблица2000!N232</f>
        <v>0</v>
      </c>
      <c r="P232" s="800">
        <f>Таблица1000!O232+Таблица2000!O232</f>
        <v>0</v>
      </c>
      <c r="Q232" s="800">
        <f>Таблица1000!P232+Таблица2000!P232</f>
        <v>0</v>
      </c>
      <c r="R232" s="800">
        <f>Таблица2000!Q232</f>
        <v>0</v>
      </c>
      <c r="S232" s="800">
        <f>Таблица2000!R232</f>
        <v>0</v>
      </c>
      <c r="T232" s="800">
        <f>Таблица1000!Q232+Таблица2000!S232</f>
        <v>0</v>
      </c>
      <c r="U232" s="800">
        <f>Таблица2000!T232</f>
        <v>0</v>
      </c>
      <c r="V232" s="800">
        <f>Таблица1000!R232+Таблица2000!U232</f>
        <v>0</v>
      </c>
      <c r="W232" s="800">
        <f>Таблица2000!V232</f>
        <v>0</v>
      </c>
    </row>
    <row r="233" spans="1:23" s="41" customFormat="1" x14ac:dyDescent="0.15">
      <c r="A233" s="37" t="s">
        <v>404</v>
      </c>
      <c r="B233" s="506" t="s">
        <v>629</v>
      </c>
      <c r="C233" s="6" t="s">
        <v>628</v>
      </c>
      <c r="D233" s="2" t="s">
        <v>785</v>
      </c>
      <c r="E233" s="800">
        <f>Таблица1000!G233+Таблица2000!G233</f>
        <v>0</v>
      </c>
      <c r="F233" s="800">
        <f>Таблица2000!H233</f>
        <v>0</v>
      </c>
      <c r="G233" s="800">
        <f>Таблица1000!H233+Таблица2000!I233</f>
        <v>0</v>
      </c>
      <c r="H233" s="799">
        <f>Таблица1000!I233</f>
        <v>0</v>
      </c>
      <c r="I233" s="799">
        <f>Таблица1000!J233</f>
        <v>0</v>
      </c>
      <c r="J233" s="799">
        <f>Таблица1000!K233</f>
        <v>0</v>
      </c>
      <c r="K233" s="800">
        <f>Таблица2000!J233</f>
        <v>0</v>
      </c>
      <c r="L233" s="800">
        <f>Таблица1000!L233+Таблица2000!K233</f>
        <v>0</v>
      </c>
      <c r="M233" s="800">
        <f>Таблица2000!L233</f>
        <v>0</v>
      </c>
      <c r="N233" s="800">
        <f>Таблица1000!M233+Таблица2000!M233</f>
        <v>0</v>
      </c>
      <c r="O233" s="800">
        <f>Таблица1000!N233+Таблица2000!N233</f>
        <v>0</v>
      </c>
      <c r="P233" s="800">
        <f>Таблица1000!O233+Таблица2000!O233</f>
        <v>0</v>
      </c>
      <c r="Q233" s="800">
        <f>Таблица1000!P233+Таблица2000!P233</f>
        <v>0</v>
      </c>
      <c r="R233" s="800">
        <f>Таблица2000!Q233</f>
        <v>0</v>
      </c>
      <c r="S233" s="800">
        <f>Таблица2000!R233</f>
        <v>0</v>
      </c>
      <c r="T233" s="800">
        <f>Таблица1000!Q233+Таблица2000!S233</f>
        <v>0</v>
      </c>
      <c r="U233" s="800">
        <f>Таблица2000!T233</f>
        <v>0</v>
      </c>
      <c r="V233" s="800">
        <f>Таблица1000!R233+Таблица2000!U233</f>
        <v>0</v>
      </c>
      <c r="W233" s="800">
        <f>Таблица2000!V233</f>
        <v>0</v>
      </c>
    </row>
    <row r="234" spans="1:23" s="41" customFormat="1" x14ac:dyDescent="0.15">
      <c r="A234" s="395" t="s">
        <v>1636</v>
      </c>
      <c r="B234" s="507" t="s">
        <v>631</v>
      </c>
      <c r="C234" s="391" t="s">
        <v>630</v>
      </c>
      <c r="D234" s="392" t="s">
        <v>1638</v>
      </c>
      <c r="E234" s="800">
        <f>Таблица1000!G234+Таблица2000!G234</f>
        <v>0</v>
      </c>
      <c r="F234" s="800">
        <f>Таблица2000!H234</f>
        <v>0</v>
      </c>
      <c r="G234" s="800">
        <f>Таблица1000!H234+Таблица2000!I234</f>
        <v>0</v>
      </c>
      <c r="H234" s="799">
        <f>Таблица1000!I234</f>
        <v>0</v>
      </c>
      <c r="I234" s="799">
        <f>Таблица1000!J234</f>
        <v>0</v>
      </c>
      <c r="J234" s="799">
        <f>Таблица1000!K234</f>
        <v>0</v>
      </c>
      <c r="K234" s="800">
        <f>Таблица2000!J234</f>
        <v>0</v>
      </c>
      <c r="L234" s="800">
        <f>Таблица1000!L234+Таблица2000!K234</f>
        <v>0</v>
      </c>
      <c r="M234" s="800">
        <f>Таблица2000!L234</f>
        <v>0</v>
      </c>
      <c r="N234" s="800">
        <f>Таблица1000!M234+Таблица2000!M234</f>
        <v>0</v>
      </c>
      <c r="O234" s="800">
        <f>Таблица1000!N234+Таблица2000!N234</f>
        <v>0</v>
      </c>
      <c r="P234" s="800">
        <f>Таблица1000!O234+Таблица2000!O234</f>
        <v>0</v>
      </c>
      <c r="Q234" s="800">
        <f>Таблица1000!P234+Таблица2000!P234</f>
        <v>0</v>
      </c>
      <c r="R234" s="800">
        <f>Таблица2000!Q234</f>
        <v>0</v>
      </c>
      <c r="S234" s="800">
        <f>Таблица2000!R234</f>
        <v>0</v>
      </c>
      <c r="T234" s="800">
        <f>Таблица1000!Q234+Таблица2000!S234</f>
        <v>0</v>
      </c>
      <c r="U234" s="800">
        <f>Таблица2000!T234</f>
        <v>0</v>
      </c>
      <c r="V234" s="800">
        <f>Таблица1000!R234+Таблица2000!U234</f>
        <v>0</v>
      </c>
      <c r="W234" s="800">
        <f>Таблица2000!V234</f>
        <v>0</v>
      </c>
    </row>
    <row r="235" spans="1:23" s="41" customFormat="1" x14ac:dyDescent="0.15">
      <c r="A235" s="333" t="s">
        <v>1637</v>
      </c>
      <c r="B235" s="507" t="s">
        <v>1641</v>
      </c>
      <c r="C235" s="334" t="s">
        <v>1640</v>
      </c>
      <c r="D235" s="335" t="s">
        <v>1639</v>
      </c>
      <c r="E235" s="800">
        <f>Таблица1000!G235+Таблица2000!G235</f>
        <v>0</v>
      </c>
      <c r="F235" s="800">
        <f>Таблица2000!H235</f>
        <v>0</v>
      </c>
      <c r="G235" s="799">
        <f>Таблица1000!H235+Таблица2000!I235</f>
        <v>0</v>
      </c>
      <c r="H235" s="799">
        <f>Таблица1000!I235</f>
        <v>0</v>
      </c>
      <c r="I235" s="799">
        <f>Таблица1000!J235</f>
        <v>0</v>
      </c>
      <c r="J235" s="799">
        <f>Таблица1000!K235</f>
        <v>0</v>
      </c>
      <c r="K235" s="800">
        <f>Таблица2000!J235</f>
        <v>0</v>
      </c>
      <c r="L235" s="800">
        <f>Таблица1000!L235+Таблица2000!K235</f>
        <v>0</v>
      </c>
      <c r="M235" s="800">
        <f>Таблица2000!L235</f>
        <v>0</v>
      </c>
      <c r="N235" s="800">
        <f>Таблица1000!M235+Таблица2000!M235</f>
        <v>0</v>
      </c>
      <c r="O235" s="800">
        <f>Таблица1000!N235+Таблица2000!N235</f>
        <v>0</v>
      </c>
      <c r="P235" s="800">
        <f>Таблица1000!O235+Таблица2000!O235</f>
        <v>0</v>
      </c>
      <c r="Q235" s="800">
        <f>Таблица1000!P235+Таблица2000!P235</f>
        <v>0</v>
      </c>
      <c r="R235" s="800">
        <f>Таблица2000!Q235</f>
        <v>0</v>
      </c>
      <c r="S235" s="800">
        <f>Таблица2000!R235</f>
        <v>0</v>
      </c>
      <c r="T235" s="800">
        <f>Таблица1000!Q235+Таблица2000!S235</f>
        <v>0</v>
      </c>
      <c r="U235" s="800">
        <f>Таблица2000!T235</f>
        <v>0</v>
      </c>
      <c r="V235" s="800">
        <f>Таблица1000!R235+Таблица2000!U235</f>
        <v>0</v>
      </c>
      <c r="W235" s="800">
        <f>Таблица2000!V235</f>
        <v>0</v>
      </c>
    </row>
    <row r="236" spans="1:23" s="41" customFormat="1" x14ac:dyDescent="0.15">
      <c r="A236" s="229" t="s">
        <v>1494</v>
      </c>
      <c r="B236" s="506" t="s">
        <v>1495</v>
      </c>
      <c r="C236" s="17" t="s">
        <v>1496</v>
      </c>
      <c r="D236" s="223"/>
      <c r="E236" s="800">
        <f>Таблица1000!G236+Таблица2000!G236</f>
        <v>0</v>
      </c>
      <c r="F236" s="800">
        <f>Таблица2000!H236</f>
        <v>0</v>
      </c>
      <c r="G236" s="800">
        <f>Таблица1000!H236+Таблица2000!I236</f>
        <v>0</v>
      </c>
      <c r="H236" s="799">
        <f>Таблица1000!I236</f>
        <v>0</v>
      </c>
      <c r="I236" s="799">
        <f>Таблица1000!J236</f>
        <v>0</v>
      </c>
      <c r="J236" s="799">
        <f>Таблица1000!K236</f>
        <v>0</v>
      </c>
      <c r="K236" s="800">
        <f>Таблица2000!J236</f>
        <v>0</v>
      </c>
      <c r="L236" s="800">
        <f>Таблица1000!L236+Таблица2000!K236</f>
        <v>0</v>
      </c>
      <c r="M236" s="800">
        <f>Таблица2000!L236</f>
        <v>0</v>
      </c>
      <c r="N236" s="800">
        <f>Таблица1000!M236+Таблица2000!M236</f>
        <v>0</v>
      </c>
      <c r="O236" s="800">
        <f>Таблица1000!N236+Таблица2000!N236</f>
        <v>0</v>
      </c>
      <c r="P236" s="800">
        <f>Таблица1000!O236+Таблица2000!O236</f>
        <v>0</v>
      </c>
      <c r="Q236" s="800">
        <f>Таблица1000!P236+Таблица2000!P236</f>
        <v>0</v>
      </c>
      <c r="R236" s="800">
        <f>Таблица2000!Q236</f>
        <v>0</v>
      </c>
      <c r="S236" s="800">
        <f>Таблица2000!R236</f>
        <v>0</v>
      </c>
      <c r="T236" s="800">
        <f>Таблица1000!Q236+Таблица2000!S236</f>
        <v>0</v>
      </c>
      <c r="U236" s="800">
        <f>Таблица2000!T236</f>
        <v>0</v>
      </c>
      <c r="V236" s="800">
        <f>Таблица1000!R236+Таблица2000!U236</f>
        <v>0</v>
      </c>
      <c r="W236" s="800">
        <f>Таблица2000!V236</f>
        <v>0</v>
      </c>
    </row>
    <row r="237" spans="1:23" s="64" customFormat="1" x14ac:dyDescent="0.15">
      <c r="A237" s="36" t="s">
        <v>740</v>
      </c>
      <c r="B237" s="99" t="s">
        <v>248</v>
      </c>
      <c r="C237" s="46" t="s">
        <v>124</v>
      </c>
      <c r="D237" s="35" t="s">
        <v>57</v>
      </c>
      <c r="E237" s="800">
        <f>Таблица1000!G237+Таблица2000!G237</f>
        <v>0</v>
      </c>
      <c r="F237" s="800">
        <f>Таблица2000!H237</f>
        <v>0</v>
      </c>
      <c r="G237" s="800">
        <f>Таблица1000!H237+Таблица2000!I237</f>
        <v>0</v>
      </c>
      <c r="H237" s="800">
        <f>Таблица1000!I237</f>
        <v>0</v>
      </c>
      <c r="I237" s="800">
        <f>Таблица1000!J237</f>
        <v>0</v>
      </c>
      <c r="J237" s="800">
        <f>Таблица1000!K237</f>
        <v>0</v>
      </c>
      <c r="K237" s="800">
        <f>Таблица2000!J237</f>
        <v>0</v>
      </c>
      <c r="L237" s="800">
        <f>Таблица1000!L237+Таблица2000!K237</f>
        <v>0</v>
      </c>
      <c r="M237" s="800">
        <f>Таблица2000!L237</f>
        <v>0</v>
      </c>
      <c r="N237" s="800">
        <f>Таблица1000!M237+Таблица2000!M237</f>
        <v>0</v>
      </c>
      <c r="O237" s="800">
        <f>Таблица1000!N237+Таблица2000!N237</f>
        <v>0</v>
      </c>
      <c r="P237" s="800">
        <f>Таблица1000!O237+Таблица2000!O237</f>
        <v>0</v>
      </c>
      <c r="Q237" s="800">
        <f>Таблица1000!P237+Таблица2000!P237</f>
        <v>0</v>
      </c>
      <c r="R237" s="800">
        <f>Таблица2000!Q237</f>
        <v>0</v>
      </c>
      <c r="S237" s="800">
        <f>Таблица2000!R237</f>
        <v>0</v>
      </c>
      <c r="T237" s="800">
        <f>Таблица1000!Q237+Таблица2000!S237</f>
        <v>0</v>
      </c>
      <c r="U237" s="800">
        <f>Таблица2000!T237</f>
        <v>0</v>
      </c>
      <c r="V237" s="800">
        <f>Таблица1000!R237+Таблица2000!U237</f>
        <v>0</v>
      </c>
      <c r="W237" s="800">
        <f>Таблица2000!V237</f>
        <v>0</v>
      </c>
    </row>
    <row r="238" spans="1:23" s="41" customFormat="1" ht="21" x14ac:dyDescent="0.15">
      <c r="A238" s="37" t="s">
        <v>741</v>
      </c>
      <c r="B238" s="506" t="s">
        <v>249</v>
      </c>
      <c r="C238" s="6" t="s">
        <v>101</v>
      </c>
      <c r="D238" s="2" t="s">
        <v>926</v>
      </c>
      <c r="E238" s="800">
        <f>Таблица1000!G238+Таблица2000!G238</f>
        <v>0</v>
      </c>
      <c r="F238" s="800">
        <f>Таблица2000!H238</f>
        <v>0</v>
      </c>
      <c r="G238" s="800">
        <f>Таблица1000!H238+Таблица2000!I238</f>
        <v>0</v>
      </c>
      <c r="H238" s="799">
        <f>Таблица1000!I238</f>
        <v>0</v>
      </c>
      <c r="I238" s="799">
        <f>Таблица1000!J238</f>
        <v>0</v>
      </c>
      <c r="J238" s="799">
        <f>Таблица1000!K238</f>
        <v>0</v>
      </c>
      <c r="K238" s="800">
        <f>Таблица2000!J238</f>
        <v>0</v>
      </c>
      <c r="L238" s="800">
        <f>Таблица1000!L238+Таблица2000!K238</f>
        <v>0</v>
      </c>
      <c r="M238" s="800">
        <f>Таблица2000!L238</f>
        <v>0</v>
      </c>
      <c r="N238" s="800">
        <f>Таблица1000!M238+Таблица2000!M238</f>
        <v>0</v>
      </c>
      <c r="O238" s="800">
        <f>Таблица1000!N238+Таблица2000!N238</f>
        <v>0</v>
      </c>
      <c r="P238" s="800">
        <f>Таблица1000!O238+Таблица2000!O238</f>
        <v>0</v>
      </c>
      <c r="Q238" s="800">
        <f>Таблица1000!P238+Таблица2000!P238</f>
        <v>0</v>
      </c>
      <c r="R238" s="800">
        <f>Таблица2000!Q238</f>
        <v>0</v>
      </c>
      <c r="S238" s="800">
        <f>Таблица2000!R238</f>
        <v>0</v>
      </c>
      <c r="T238" s="800">
        <f>Таблица1000!Q238+Таблица2000!S238</f>
        <v>0</v>
      </c>
      <c r="U238" s="800">
        <f>Таблица2000!T238</f>
        <v>0</v>
      </c>
      <c r="V238" s="800">
        <f>Таблица1000!R238+Таблица2000!U238</f>
        <v>0</v>
      </c>
      <c r="W238" s="800">
        <f>Таблица2000!V238</f>
        <v>0</v>
      </c>
    </row>
    <row r="239" spans="1:23" s="41" customFormat="1" x14ac:dyDescent="0.15">
      <c r="A239" s="37" t="s">
        <v>47</v>
      </c>
      <c r="B239" s="506" t="s">
        <v>250</v>
      </c>
      <c r="C239" s="6" t="s">
        <v>102</v>
      </c>
      <c r="D239" s="2" t="s">
        <v>58</v>
      </c>
      <c r="E239" s="800">
        <f>Таблица1000!G239+Таблица2000!G239</f>
        <v>0</v>
      </c>
      <c r="F239" s="800">
        <f>Таблица2000!H239</f>
        <v>0</v>
      </c>
      <c r="G239" s="800">
        <f>Таблица1000!H239+Таблица2000!I239</f>
        <v>0</v>
      </c>
      <c r="H239" s="799">
        <f>Таблица1000!I239</f>
        <v>0</v>
      </c>
      <c r="I239" s="799">
        <f>Таблица1000!J239</f>
        <v>0</v>
      </c>
      <c r="J239" s="799">
        <f>Таблица1000!K239</f>
        <v>0</v>
      </c>
      <c r="K239" s="800">
        <f>Таблица2000!J239</f>
        <v>0</v>
      </c>
      <c r="L239" s="800">
        <f>Таблица1000!L239+Таблица2000!K239</f>
        <v>0</v>
      </c>
      <c r="M239" s="800">
        <f>Таблица2000!L239</f>
        <v>0</v>
      </c>
      <c r="N239" s="800">
        <f>Таблица1000!M239+Таблица2000!M239</f>
        <v>0</v>
      </c>
      <c r="O239" s="800">
        <f>Таблица1000!N239+Таблица2000!N239</f>
        <v>0</v>
      </c>
      <c r="P239" s="800">
        <f>Таблица1000!O239+Таблица2000!O239</f>
        <v>0</v>
      </c>
      <c r="Q239" s="800">
        <f>Таблица1000!P239+Таблица2000!P239</f>
        <v>0</v>
      </c>
      <c r="R239" s="800">
        <f>Таблица2000!Q239</f>
        <v>0</v>
      </c>
      <c r="S239" s="800">
        <f>Таблица2000!R239</f>
        <v>0</v>
      </c>
      <c r="T239" s="800">
        <f>Таблица1000!Q239+Таблица2000!S239</f>
        <v>0</v>
      </c>
      <c r="U239" s="800">
        <f>Таблица2000!T239</f>
        <v>0</v>
      </c>
      <c r="V239" s="800">
        <f>Таблица1000!R239+Таблица2000!U239</f>
        <v>0</v>
      </c>
      <c r="W239" s="800">
        <f>Таблица2000!V239</f>
        <v>0</v>
      </c>
    </row>
    <row r="240" spans="1:23" x14ac:dyDescent="0.15">
      <c r="A240" s="37" t="s">
        <v>48</v>
      </c>
      <c r="B240" s="506" t="s">
        <v>251</v>
      </c>
      <c r="C240" s="6" t="s">
        <v>103</v>
      </c>
      <c r="D240" s="2" t="s">
        <v>656</v>
      </c>
      <c r="E240" s="800">
        <f>Таблица1000!G240+Таблица2000!G240</f>
        <v>0</v>
      </c>
      <c r="F240" s="800">
        <f>Таблица2000!H240</f>
        <v>0</v>
      </c>
      <c r="G240" s="800">
        <f>Таблица1000!H240+Таблица2000!I240</f>
        <v>0</v>
      </c>
      <c r="H240" s="799">
        <f>Таблица1000!I240</f>
        <v>0</v>
      </c>
      <c r="I240" s="799">
        <f>Таблица1000!J240</f>
        <v>0</v>
      </c>
      <c r="J240" s="799">
        <f>Таблица1000!K240</f>
        <v>0</v>
      </c>
      <c r="K240" s="800">
        <f>Таблица2000!J240</f>
        <v>0</v>
      </c>
      <c r="L240" s="800">
        <f>Таблица1000!L240+Таблица2000!K240</f>
        <v>0</v>
      </c>
      <c r="M240" s="800">
        <f>Таблица2000!L240</f>
        <v>0</v>
      </c>
      <c r="N240" s="800">
        <f>Таблица1000!M240+Таблица2000!M240</f>
        <v>0</v>
      </c>
      <c r="O240" s="800">
        <f>Таблица1000!N240+Таблица2000!N240</f>
        <v>0</v>
      </c>
      <c r="P240" s="800">
        <f>Таблица1000!O240+Таблица2000!O240</f>
        <v>0</v>
      </c>
      <c r="Q240" s="800">
        <f>Таблица1000!P240+Таблица2000!P240</f>
        <v>0</v>
      </c>
      <c r="R240" s="800">
        <f>Таблица2000!Q240</f>
        <v>0</v>
      </c>
      <c r="S240" s="800">
        <f>Таблица2000!R240</f>
        <v>0</v>
      </c>
      <c r="T240" s="800">
        <f>Таблица1000!Q240+Таблица2000!S240</f>
        <v>0</v>
      </c>
      <c r="U240" s="800">
        <f>Таблица2000!T240</f>
        <v>0</v>
      </c>
      <c r="V240" s="800">
        <f>Таблица1000!R240+Таблица2000!U240</f>
        <v>0</v>
      </c>
      <c r="W240" s="800">
        <f>Таблица2000!V240</f>
        <v>0</v>
      </c>
    </row>
    <row r="241" spans="1:23" ht="21" x14ac:dyDescent="0.15">
      <c r="A241" s="37" t="s">
        <v>411</v>
      </c>
      <c r="B241" s="506" t="s">
        <v>252</v>
      </c>
      <c r="C241" s="6" t="s">
        <v>104</v>
      </c>
      <c r="D241" s="2" t="s">
        <v>657</v>
      </c>
      <c r="E241" s="800">
        <f>Таблица1000!G241+Таблица2000!G241</f>
        <v>0</v>
      </c>
      <c r="F241" s="800">
        <f>Таблица2000!H241</f>
        <v>0</v>
      </c>
      <c r="G241" s="800">
        <f>Таблица1000!H241+Таблица2000!I241</f>
        <v>0</v>
      </c>
      <c r="H241" s="799">
        <f>Таблица1000!I241</f>
        <v>0</v>
      </c>
      <c r="I241" s="799">
        <f>Таблица1000!J241</f>
        <v>0</v>
      </c>
      <c r="J241" s="799">
        <f>Таблица1000!K241</f>
        <v>0</v>
      </c>
      <c r="K241" s="800">
        <f>Таблица2000!J241</f>
        <v>0</v>
      </c>
      <c r="L241" s="800">
        <f>Таблица1000!L241+Таблица2000!K241</f>
        <v>0</v>
      </c>
      <c r="M241" s="800">
        <f>Таблица2000!L241</f>
        <v>0</v>
      </c>
      <c r="N241" s="800">
        <f>Таблица1000!M241+Таблица2000!M241</f>
        <v>0</v>
      </c>
      <c r="O241" s="800">
        <f>Таблица1000!N241+Таблица2000!N241</f>
        <v>0</v>
      </c>
      <c r="P241" s="800">
        <f>Таблица1000!O241+Таблица2000!O241</f>
        <v>0</v>
      </c>
      <c r="Q241" s="800">
        <f>Таблица1000!P241+Таблица2000!P241</f>
        <v>0</v>
      </c>
      <c r="R241" s="800">
        <f>Таблица2000!Q241</f>
        <v>0</v>
      </c>
      <c r="S241" s="800">
        <f>Таблица2000!R241</f>
        <v>0</v>
      </c>
      <c r="T241" s="800">
        <f>Таблица1000!Q241+Таблица2000!S241</f>
        <v>0</v>
      </c>
      <c r="U241" s="800">
        <f>Таблица2000!T241</f>
        <v>0</v>
      </c>
      <c r="V241" s="800">
        <f>Таблица1000!R241+Таблица2000!U241</f>
        <v>0</v>
      </c>
      <c r="W241" s="800">
        <f>Таблица2000!V241</f>
        <v>0</v>
      </c>
    </row>
    <row r="242" spans="1:23" x14ac:dyDescent="0.15">
      <c r="A242" s="37" t="s">
        <v>742</v>
      </c>
      <c r="B242" s="506" t="s">
        <v>260</v>
      </c>
      <c r="C242" s="17" t="s">
        <v>107</v>
      </c>
      <c r="D242" s="2" t="s">
        <v>127</v>
      </c>
      <c r="E242" s="800">
        <f>Таблица1000!G242+Таблица2000!G242</f>
        <v>0</v>
      </c>
      <c r="F242" s="800">
        <f>Таблица2000!H242</f>
        <v>0</v>
      </c>
      <c r="G242" s="800">
        <f>Таблица1000!H242+Таблица2000!I242</f>
        <v>0</v>
      </c>
      <c r="H242" s="799">
        <f>Таблица1000!I242</f>
        <v>0</v>
      </c>
      <c r="I242" s="799">
        <f>Таблица1000!J242</f>
        <v>0</v>
      </c>
      <c r="J242" s="799">
        <f>Таблица1000!K242</f>
        <v>0</v>
      </c>
      <c r="K242" s="800">
        <f>Таблица2000!J242</f>
        <v>0</v>
      </c>
      <c r="L242" s="800">
        <f>Таблица1000!L242+Таблица2000!K242</f>
        <v>0</v>
      </c>
      <c r="M242" s="800">
        <f>Таблица2000!L242</f>
        <v>0</v>
      </c>
      <c r="N242" s="800">
        <f>Таблица1000!M242+Таблица2000!M242</f>
        <v>0</v>
      </c>
      <c r="O242" s="800">
        <f>Таблица1000!N242+Таблица2000!N242</f>
        <v>0</v>
      </c>
      <c r="P242" s="800">
        <f>Таблица1000!O242+Таблица2000!O242</f>
        <v>0</v>
      </c>
      <c r="Q242" s="800">
        <f>Таблица1000!P242+Таблица2000!P242</f>
        <v>0</v>
      </c>
      <c r="R242" s="800">
        <f>Таблица2000!Q242</f>
        <v>0</v>
      </c>
      <c r="S242" s="800">
        <f>Таблица2000!R242</f>
        <v>0</v>
      </c>
      <c r="T242" s="800">
        <f>Таблица1000!Q242+Таблица2000!S242</f>
        <v>0</v>
      </c>
      <c r="U242" s="800">
        <f>Таблица2000!T242</f>
        <v>0</v>
      </c>
      <c r="V242" s="800">
        <f>Таблица1000!R242+Таблица2000!U242</f>
        <v>0</v>
      </c>
      <c r="W242" s="800">
        <f>Таблица2000!V242</f>
        <v>0</v>
      </c>
    </row>
    <row r="243" spans="1:23" x14ac:dyDescent="0.15">
      <c r="A243" s="37" t="s">
        <v>1057</v>
      </c>
      <c r="B243" s="506" t="s">
        <v>1055</v>
      </c>
      <c r="C243" s="17" t="s">
        <v>1056</v>
      </c>
      <c r="D243" s="2" t="s">
        <v>1076</v>
      </c>
      <c r="E243" s="800">
        <f>Таблица1000!G243+Таблица2000!G243</f>
        <v>0</v>
      </c>
      <c r="F243" s="800">
        <f>Таблица2000!H243</f>
        <v>0</v>
      </c>
      <c r="G243" s="800">
        <f>Таблица1000!H243+Таблица2000!I243</f>
        <v>0</v>
      </c>
      <c r="H243" s="799">
        <f>Таблица1000!I243</f>
        <v>0</v>
      </c>
      <c r="I243" s="799">
        <f>Таблица1000!J243</f>
        <v>0</v>
      </c>
      <c r="J243" s="799">
        <f>Таблица1000!K243</f>
        <v>0</v>
      </c>
      <c r="K243" s="800">
        <f>Таблица2000!J243</f>
        <v>0</v>
      </c>
      <c r="L243" s="800">
        <f>Таблица1000!L243+Таблица2000!K243</f>
        <v>0</v>
      </c>
      <c r="M243" s="800">
        <f>Таблица2000!L243</f>
        <v>0</v>
      </c>
      <c r="N243" s="800">
        <f>Таблица1000!M243+Таблица2000!M243</f>
        <v>0</v>
      </c>
      <c r="O243" s="800">
        <f>Таблица1000!N243+Таблица2000!N243</f>
        <v>0</v>
      </c>
      <c r="P243" s="800">
        <f>Таблица1000!O243+Таблица2000!O243</f>
        <v>0</v>
      </c>
      <c r="Q243" s="800">
        <f>Таблица1000!P243+Таблица2000!P243</f>
        <v>0</v>
      </c>
      <c r="R243" s="800">
        <f>Таблица2000!Q243</f>
        <v>0</v>
      </c>
      <c r="S243" s="800">
        <f>Таблица2000!R243</f>
        <v>0</v>
      </c>
      <c r="T243" s="800">
        <f>Таблица1000!Q243+Таблица2000!S243</f>
        <v>0</v>
      </c>
      <c r="U243" s="800">
        <f>Таблица2000!T243</f>
        <v>0</v>
      </c>
      <c r="V243" s="800">
        <f>Таблица1000!R243+Таблица2000!U243</f>
        <v>0</v>
      </c>
      <c r="W243" s="800">
        <f>Таблица2000!V243</f>
        <v>0</v>
      </c>
    </row>
    <row r="244" spans="1:23" x14ac:dyDescent="0.15">
      <c r="A244" s="37" t="s">
        <v>743</v>
      </c>
      <c r="B244" s="506" t="s">
        <v>269</v>
      </c>
      <c r="C244" s="17" t="s">
        <v>130</v>
      </c>
      <c r="D244" s="2" t="s">
        <v>562</v>
      </c>
      <c r="E244" s="800">
        <f>Таблица1000!G244+Таблица2000!G244</f>
        <v>0</v>
      </c>
      <c r="F244" s="800">
        <f>Таблица2000!H244</f>
        <v>0</v>
      </c>
      <c r="G244" s="800">
        <f>Таблица1000!H244+Таблица2000!I244</f>
        <v>0</v>
      </c>
      <c r="H244" s="799">
        <f>Таблица1000!I244</f>
        <v>0</v>
      </c>
      <c r="I244" s="799">
        <f>Таблица1000!J244</f>
        <v>0</v>
      </c>
      <c r="J244" s="799">
        <f>Таблица1000!K244</f>
        <v>0</v>
      </c>
      <c r="K244" s="800">
        <f>Таблица2000!J244</f>
        <v>0</v>
      </c>
      <c r="L244" s="800">
        <f>Таблица1000!L244+Таблица2000!K244</f>
        <v>0</v>
      </c>
      <c r="M244" s="800">
        <f>Таблица2000!L244</f>
        <v>0</v>
      </c>
      <c r="N244" s="800">
        <f>Таблица1000!M244+Таблица2000!M244</f>
        <v>0</v>
      </c>
      <c r="O244" s="800">
        <f>Таблица1000!N244+Таблица2000!N244</f>
        <v>0</v>
      </c>
      <c r="P244" s="800">
        <f>Таблица1000!O244+Таблица2000!O244</f>
        <v>0</v>
      </c>
      <c r="Q244" s="800">
        <f>Таблица1000!P244+Таблица2000!P244</f>
        <v>0</v>
      </c>
      <c r="R244" s="800">
        <f>Таблица2000!Q244</f>
        <v>0</v>
      </c>
      <c r="S244" s="800">
        <f>Таблица2000!R244</f>
        <v>0</v>
      </c>
      <c r="T244" s="800">
        <f>Таблица1000!Q244+Таблица2000!S244</f>
        <v>0</v>
      </c>
      <c r="U244" s="800">
        <f>Таблица2000!T244</f>
        <v>0</v>
      </c>
      <c r="V244" s="800">
        <f>Таблица1000!R244+Таблица2000!U244</f>
        <v>0</v>
      </c>
      <c r="W244" s="800">
        <f>Таблица2000!V244</f>
        <v>0</v>
      </c>
    </row>
    <row r="245" spans="1:23" x14ac:dyDescent="0.15">
      <c r="A245" s="37" t="s">
        <v>744</v>
      </c>
      <c r="B245" s="506" t="s">
        <v>563</v>
      </c>
      <c r="C245" s="17" t="s">
        <v>564</v>
      </c>
      <c r="D245" s="2" t="s">
        <v>927</v>
      </c>
      <c r="E245" s="800">
        <f>Таблица1000!G245+Таблица2000!G245</f>
        <v>0</v>
      </c>
      <c r="F245" s="800">
        <f>Таблица2000!H245</f>
        <v>0</v>
      </c>
      <c r="G245" s="800">
        <f>Таблица1000!H245+Таблица2000!I245</f>
        <v>0</v>
      </c>
      <c r="H245" s="799">
        <f>Таблица1000!I245</f>
        <v>0</v>
      </c>
      <c r="I245" s="799">
        <f>Таблица1000!J245</f>
        <v>0</v>
      </c>
      <c r="J245" s="799">
        <f>Таблица1000!K245</f>
        <v>0</v>
      </c>
      <c r="K245" s="800">
        <f>Таблица2000!J245</f>
        <v>0</v>
      </c>
      <c r="L245" s="800">
        <f>Таблица1000!L245+Таблица2000!K245</f>
        <v>0</v>
      </c>
      <c r="M245" s="800">
        <f>Таблица2000!L245</f>
        <v>0</v>
      </c>
      <c r="N245" s="800">
        <f>Таблица1000!M245+Таблица2000!M245</f>
        <v>0</v>
      </c>
      <c r="O245" s="800">
        <f>Таблица1000!N245+Таблица2000!N245</f>
        <v>0</v>
      </c>
      <c r="P245" s="800">
        <f>Таблица1000!O245+Таблица2000!O245</f>
        <v>0</v>
      </c>
      <c r="Q245" s="800">
        <f>Таблица1000!P245+Таблица2000!P245</f>
        <v>0</v>
      </c>
      <c r="R245" s="800">
        <f>Таблица2000!Q245</f>
        <v>0</v>
      </c>
      <c r="S245" s="800">
        <f>Таблица2000!R245</f>
        <v>0</v>
      </c>
      <c r="T245" s="800">
        <f>Таблица1000!Q245+Таблица2000!S245</f>
        <v>0</v>
      </c>
      <c r="U245" s="800">
        <f>Таблица2000!T245</f>
        <v>0</v>
      </c>
      <c r="V245" s="800">
        <f>Таблица1000!R245+Таблица2000!U245</f>
        <v>0</v>
      </c>
      <c r="W245" s="800">
        <f>Таблица2000!V245</f>
        <v>0</v>
      </c>
    </row>
    <row r="246" spans="1:23" x14ac:dyDescent="0.15">
      <c r="A246" s="37" t="s">
        <v>928</v>
      </c>
      <c r="B246" s="506" t="s">
        <v>649</v>
      </c>
      <c r="C246" s="17" t="s">
        <v>647</v>
      </c>
      <c r="D246" s="2" t="s">
        <v>108</v>
      </c>
      <c r="E246" s="800">
        <f>Таблица1000!G246+Таблица2000!G246</f>
        <v>0</v>
      </c>
      <c r="F246" s="800">
        <f>Таблица2000!H246</f>
        <v>0</v>
      </c>
      <c r="G246" s="800">
        <f>Таблица1000!H246+Таблица2000!I246</f>
        <v>0</v>
      </c>
      <c r="H246" s="799">
        <f>Таблица1000!I246</f>
        <v>0</v>
      </c>
      <c r="I246" s="799">
        <f>Таблица1000!J246</f>
        <v>0</v>
      </c>
      <c r="J246" s="799">
        <f>Таблица1000!K246</f>
        <v>0</v>
      </c>
      <c r="K246" s="800">
        <f>Таблица2000!J246</f>
        <v>0</v>
      </c>
      <c r="L246" s="800">
        <f>Таблица1000!L246+Таблица2000!K246</f>
        <v>0</v>
      </c>
      <c r="M246" s="800">
        <f>Таблица2000!L246</f>
        <v>0</v>
      </c>
      <c r="N246" s="800">
        <f>Таблица1000!M246+Таблица2000!M246</f>
        <v>0</v>
      </c>
      <c r="O246" s="800">
        <f>Таблица1000!N246+Таблица2000!N246</f>
        <v>0</v>
      </c>
      <c r="P246" s="800">
        <f>Таблица1000!O246+Таблица2000!O246</f>
        <v>0</v>
      </c>
      <c r="Q246" s="800">
        <f>Таблица1000!P246+Таблица2000!P246</f>
        <v>0</v>
      </c>
      <c r="R246" s="800">
        <f>Таблица2000!Q246</f>
        <v>0</v>
      </c>
      <c r="S246" s="800">
        <f>Таблица2000!R246</f>
        <v>0</v>
      </c>
      <c r="T246" s="800">
        <f>Таблица1000!Q246+Таблица2000!S246</f>
        <v>0</v>
      </c>
      <c r="U246" s="800">
        <f>Таблица2000!T246</f>
        <v>0</v>
      </c>
      <c r="V246" s="800">
        <f>Таблица1000!R246+Таблица2000!U246</f>
        <v>0</v>
      </c>
      <c r="W246" s="800">
        <f>Таблица2000!V246</f>
        <v>0</v>
      </c>
    </row>
    <row r="247" spans="1:23" x14ac:dyDescent="0.15">
      <c r="A247" s="37" t="s">
        <v>745</v>
      </c>
      <c r="B247" s="506" t="s">
        <v>612</v>
      </c>
      <c r="C247" s="17" t="s">
        <v>613</v>
      </c>
      <c r="D247" s="2" t="s">
        <v>565</v>
      </c>
      <c r="E247" s="800">
        <f>Таблица1000!G247+Таблица2000!G247</f>
        <v>0</v>
      </c>
      <c r="F247" s="800">
        <f>Таблица2000!H247</f>
        <v>0</v>
      </c>
      <c r="G247" s="800">
        <f>Таблица1000!H247+Таблица2000!I247</f>
        <v>0</v>
      </c>
      <c r="H247" s="799">
        <f>Таблица1000!I247</f>
        <v>0</v>
      </c>
      <c r="I247" s="799">
        <f>Таблица1000!J247</f>
        <v>0</v>
      </c>
      <c r="J247" s="799">
        <f>Таблица1000!K247</f>
        <v>0</v>
      </c>
      <c r="K247" s="800">
        <f>Таблица2000!J247</f>
        <v>0</v>
      </c>
      <c r="L247" s="800">
        <f>Таблица1000!L247+Таблица2000!K247</f>
        <v>0</v>
      </c>
      <c r="M247" s="800">
        <f>Таблица2000!L247</f>
        <v>0</v>
      </c>
      <c r="N247" s="800">
        <f>Таблица1000!M247+Таблица2000!M247</f>
        <v>0</v>
      </c>
      <c r="O247" s="800">
        <f>Таблица1000!N247+Таблица2000!N247</f>
        <v>0</v>
      </c>
      <c r="P247" s="800">
        <f>Таблица1000!O247+Таблица2000!O247</f>
        <v>0</v>
      </c>
      <c r="Q247" s="800">
        <f>Таблица1000!P247+Таблица2000!P247</f>
        <v>0</v>
      </c>
      <c r="R247" s="800">
        <f>Таблица2000!Q247</f>
        <v>0</v>
      </c>
      <c r="S247" s="800">
        <f>Таблица2000!R247</f>
        <v>0</v>
      </c>
      <c r="T247" s="800">
        <f>Таблица1000!Q247+Таблица2000!S247</f>
        <v>0</v>
      </c>
      <c r="U247" s="800">
        <f>Таблица2000!T247</f>
        <v>0</v>
      </c>
      <c r="V247" s="800">
        <f>Таблица1000!R247+Таблица2000!U247</f>
        <v>0</v>
      </c>
      <c r="W247" s="800">
        <f>Таблица2000!V247</f>
        <v>0</v>
      </c>
    </row>
    <row r="248" spans="1:23" x14ac:dyDescent="0.15">
      <c r="A248" s="37" t="s">
        <v>746</v>
      </c>
      <c r="B248" s="506" t="s">
        <v>618</v>
      </c>
      <c r="C248" s="17" t="s">
        <v>619</v>
      </c>
      <c r="D248" s="2" t="s">
        <v>662</v>
      </c>
      <c r="E248" s="800">
        <f>Таблица1000!G248+Таблица2000!G248</f>
        <v>0</v>
      </c>
      <c r="F248" s="800">
        <f>Таблица2000!H248</f>
        <v>0</v>
      </c>
      <c r="G248" s="800">
        <f>Таблица1000!H248+Таблица2000!I248</f>
        <v>0</v>
      </c>
      <c r="H248" s="799">
        <f>Таблица1000!I248</f>
        <v>0</v>
      </c>
      <c r="I248" s="799">
        <f>Таблица1000!J248</f>
        <v>0</v>
      </c>
      <c r="J248" s="799">
        <f>Таблица1000!K248</f>
        <v>0</v>
      </c>
      <c r="K248" s="800">
        <f>Таблица2000!J248</f>
        <v>0</v>
      </c>
      <c r="L248" s="800">
        <f>Таблица1000!L248+Таблица2000!K248</f>
        <v>0</v>
      </c>
      <c r="M248" s="800">
        <f>Таблица2000!L248</f>
        <v>0</v>
      </c>
      <c r="N248" s="800">
        <f>Таблица1000!M248+Таблица2000!M248</f>
        <v>0</v>
      </c>
      <c r="O248" s="800">
        <f>Таблица1000!N248+Таблица2000!N248</f>
        <v>0</v>
      </c>
      <c r="P248" s="800">
        <f>Таблица1000!O248+Таблица2000!O248</f>
        <v>0</v>
      </c>
      <c r="Q248" s="800">
        <f>Таблица1000!P248+Таблица2000!P248</f>
        <v>0</v>
      </c>
      <c r="R248" s="800">
        <f>Таблица2000!Q248</f>
        <v>0</v>
      </c>
      <c r="S248" s="800">
        <f>Таблица2000!R248</f>
        <v>0</v>
      </c>
      <c r="T248" s="800">
        <f>Таблица1000!Q248+Таблица2000!S248</f>
        <v>0</v>
      </c>
      <c r="U248" s="800">
        <f>Таблица2000!T248</f>
        <v>0</v>
      </c>
      <c r="V248" s="800">
        <f>Таблица1000!R248+Таблица2000!U248</f>
        <v>0</v>
      </c>
      <c r="W248" s="800">
        <f>Таблица2000!V248</f>
        <v>0</v>
      </c>
    </row>
    <row r="249" spans="1:23" x14ac:dyDescent="0.15">
      <c r="A249" s="37" t="s">
        <v>664</v>
      </c>
      <c r="B249" s="506" t="s">
        <v>650</v>
      </c>
      <c r="C249" s="17" t="s">
        <v>648</v>
      </c>
      <c r="D249" s="2" t="s">
        <v>614</v>
      </c>
      <c r="E249" s="800">
        <f>Таблица1000!G249+Таблица2000!G249</f>
        <v>0</v>
      </c>
      <c r="F249" s="800">
        <f>Таблица2000!H249</f>
        <v>0</v>
      </c>
      <c r="G249" s="800">
        <f>Таблица1000!H249+Таблица2000!I249</f>
        <v>0</v>
      </c>
      <c r="H249" s="799">
        <f>Таблица1000!I249</f>
        <v>0</v>
      </c>
      <c r="I249" s="799">
        <f>Таблица1000!J249</f>
        <v>0</v>
      </c>
      <c r="J249" s="799">
        <f>Таблица1000!K249</f>
        <v>0</v>
      </c>
      <c r="K249" s="800">
        <f>Таблица2000!J249</f>
        <v>0</v>
      </c>
      <c r="L249" s="800">
        <f>Таблица1000!L249+Таблица2000!K249</f>
        <v>0</v>
      </c>
      <c r="M249" s="800">
        <f>Таблица2000!L249</f>
        <v>0</v>
      </c>
      <c r="N249" s="800">
        <f>Таблица1000!M249+Таблица2000!M249</f>
        <v>0</v>
      </c>
      <c r="O249" s="800">
        <f>Таблица1000!N249+Таблица2000!N249</f>
        <v>0</v>
      </c>
      <c r="P249" s="800">
        <f>Таблица1000!O249+Таблица2000!O249</f>
        <v>0</v>
      </c>
      <c r="Q249" s="800">
        <f>Таблица1000!P249+Таблица2000!P249</f>
        <v>0</v>
      </c>
      <c r="R249" s="800">
        <f>Таблица2000!Q249</f>
        <v>0</v>
      </c>
      <c r="S249" s="800">
        <f>Таблица2000!R249</f>
        <v>0</v>
      </c>
      <c r="T249" s="800">
        <f>Таблица1000!Q249+Таблица2000!S249</f>
        <v>0</v>
      </c>
      <c r="U249" s="800">
        <f>Таблица2000!T249</f>
        <v>0</v>
      </c>
      <c r="V249" s="800">
        <f>Таблица1000!R249+Таблица2000!U249</f>
        <v>0</v>
      </c>
      <c r="W249" s="800">
        <f>Таблица2000!V249</f>
        <v>0</v>
      </c>
    </row>
    <row r="250" spans="1:23" s="41" customFormat="1" x14ac:dyDescent="0.15">
      <c r="A250" s="37" t="s">
        <v>1060</v>
      </c>
      <c r="B250" s="506" t="s">
        <v>1058</v>
      </c>
      <c r="C250" s="17" t="s">
        <v>1059</v>
      </c>
      <c r="D250" s="2" t="s">
        <v>1061</v>
      </c>
      <c r="E250" s="800">
        <f>Таблица1000!G250+Таблица2000!G250</f>
        <v>0</v>
      </c>
      <c r="F250" s="800">
        <f>Таблица2000!H250</f>
        <v>0</v>
      </c>
      <c r="G250" s="800">
        <f>Таблица1000!H250+Таблица2000!I250</f>
        <v>0</v>
      </c>
      <c r="H250" s="799">
        <f>Таблица1000!I250</f>
        <v>0</v>
      </c>
      <c r="I250" s="799">
        <f>Таблица1000!J250</f>
        <v>0</v>
      </c>
      <c r="J250" s="799">
        <f>Таблица1000!K250</f>
        <v>0</v>
      </c>
      <c r="K250" s="800">
        <f>Таблица2000!J250</f>
        <v>0</v>
      </c>
      <c r="L250" s="800">
        <f>Таблица1000!L250+Таблица2000!K250</f>
        <v>0</v>
      </c>
      <c r="M250" s="800">
        <f>Таблица2000!L250</f>
        <v>0</v>
      </c>
      <c r="N250" s="800">
        <f>Таблица1000!M250+Таблица2000!M250</f>
        <v>0</v>
      </c>
      <c r="O250" s="800">
        <f>Таблица1000!N250+Таблица2000!N250</f>
        <v>0</v>
      </c>
      <c r="P250" s="800">
        <f>Таблица1000!O250+Таблица2000!O250</f>
        <v>0</v>
      </c>
      <c r="Q250" s="800">
        <f>Таблица1000!P250+Таблица2000!P250</f>
        <v>0</v>
      </c>
      <c r="R250" s="800">
        <f>Таблица2000!Q250</f>
        <v>0</v>
      </c>
      <c r="S250" s="800">
        <f>Таблица2000!R250</f>
        <v>0</v>
      </c>
      <c r="T250" s="800">
        <f>Таблица1000!Q250+Таблица2000!S250</f>
        <v>0</v>
      </c>
      <c r="U250" s="800">
        <f>Таблица2000!T250</f>
        <v>0</v>
      </c>
      <c r="V250" s="800">
        <f>Таблица1000!R250+Таблица2000!U250</f>
        <v>0</v>
      </c>
      <c r="W250" s="800">
        <f>Таблица2000!V250</f>
        <v>0</v>
      </c>
    </row>
    <row r="251" spans="1:23" s="41" customFormat="1" x14ac:dyDescent="0.15">
      <c r="A251" s="229" t="s">
        <v>1558</v>
      </c>
      <c r="B251" s="506" t="s">
        <v>1498</v>
      </c>
      <c r="C251" s="17" t="s">
        <v>1499</v>
      </c>
      <c r="D251" s="223"/>
      <c r="E251" s="800">
        <f>Таблица1000!G251+Таблица2000!G251</f>
        <v>0</v>
      </c>
      <c r="F251" s="800">
        <f>Таблица2000!H251</f>
        <v>0</v>
      </c>
      <c r="G251" s="800">
        <f>Таблица1000!H251+Таблица2000!I251</f>
        <v>0</v>
      </c>
      <c r="H251" s="799">
        <f>Таблица1000!I251</f>
        <v>0</v>
      </c>
      <c r="I251" s="799">
        <f>Таблица1000!J251</f>
        <v>0</v>
      </c>
      <c r="J251" s="799">
        <f>Таблица1000!K251</f>
        <v>0</v>
      </c>
      <c r="K251" s="800">
        <f>Таблица2000!J251</f>
        <v>0</v>
      </c>
      <c r="L251" s="800">
        <f>Таблица1000!L251+Таблица2000!K251</f>
        <v>0</v>
      </c>
      <c r="M251" s="800">
        <f>Таблица2000!L251</f>
        <v>0</v>
      </c>
      <c r="N251" s="800">
        <f>Таблица1000!M251+Таблица2000!M251</f>
        <v>0</v>
      </c>
      <c r="O251" s="800">
        <f>Таблица1000!N251+Таблица2000!N251</f>
        <v>0</v>
      </c>
      <c r="P251" s="800">
        <f>Таблица1000!O251+Таблица2000!O251</f>
        <v>0</v>
      </c>
      <c r="Q251" s="800">
        <f>Таблица1000!P251+Таблица2000!P251</f>
        <v>0</v>
      </c>
      <c r="R251" s="800">
        <f>Таблица2000!Q251</f>
        <v>0</v>
      </c>
      <c r="S251" s="800">
        <f>Таблица2000!R251</f>
        <v>0</v>
      </c>
      <c r="T251" s="800">
        <f>Таблица1000!Q251+Таблица2000!S251</f>
        <v>0</v>
      </c>
      <c r="U251" s="800">
        <f>Таблица2000!T251</f>
        <v>0</v>
      </c>
      <c r="V251" s="800">
        <f>Таблица1000!R251+Таблица2000!U251</f>
        <v>0</v>
      </c>
      <c r="W251" s="800">
        <f>Таблица2000!V251</f>
        <v>0</v>
      </c>
    </row>
    <row r="252" spans="1:23" s="120" customFormat="1" x14ac:dyDescent="0.15">
      <c r="A252" s="36" t="s">
        <v>747</v>
      </c>
      <c r="B252" s="99" t="s">
        <v>253</v>
      </c>
      <c r="C252" s="70" t="s">
        <v>170</v>
      </c>
      <c r="D252" s="35" t="s">
        <v>786</v>
      </c>
      <c r="E252" s="800">
        <f>Таблица1000!G252+Таблица2000!G252</f>
        <v>0</v>
      </c>
      <c r="F252" s="800">
        <f>Таблица2000!H252</f>
        <v>0</v>
      </c>
      <c r="G252" s="800">
        <f>Таблица1000!H252+Таблица2000!I252</f>
        <v>0</v>
      </c>
      <c r="H252" s="799">
        <f>Таблица1000!I252</f>
        <v>0</v>
      </c>
      <c r="I252" s="799">
        <f>Таблица1000!J252</f>
        <v>0</v>
      </c>
      <c r="J252" s="799">
        <f>Таблица1000!K252</f>
        <v>0</v>
      </c>
      <c r="K252" s="800">
        <f>Таблица2000!J252</f>
        <v>0</v>
      </c>
      <c r="L252" s="800">
        <f>Таблица1000!L252+Таблица2000!K252</f>
        <v>0</v>
      </c>
      <c r="M252" s="800">
        <f>Таблица2000!L252</f>
        <v>0</v>
      </c>
      <c r="N252" s="800">
        <f>Таблица1000!M252+Таблица2000!M252</f>
        <v>0</v>
      </c>
      <c r="O252" s="800">
        <f>Таблица1000!N252+Таблица2000!N252</f>
        <v>0</v>
      </c>
      <c r="P252" s="800">
        <f>Таблица1000!O252+Таблица2000!O252</f>
        <v>0</v>
      </c>
      <c r="Q252" s="800">
        <f>Таблица1000!P252+Таблица2000!P252</f>
        <v>0</v>
      </c>
      <c r="R252" s="800">
        <f>Таблица2000!Q252</f>
        <v>0</v>
      </c>
      <c r="S252" s="800">
        <f>Таблица2000!R252</f>
        <v>0</v>
      </c>
      <c r="T252" s="800">
        <f>Таблица1000!Q252+Таблица2000!S252</f>
        <v>0</v>
      </c>
      <c r="U252" s="800">
        <f>Таблица2000!T252</f>
        <v>0</v>
      </c>
      <c r="V252" s="800">
        <f>Таблица1000!R252+Таблица2000!U252</f>
        <v>0</v>
      </c>
      <c r="W252" s="800">
        <f>Таблица2000!V252</f>
        <v>0</v>
      </c>
    </row>
    <row r="253" spans="1:23" s="120" customFormat="1" ht="21" x14ac:dyDescent="0.15">
      <c r="A253" s="36" t="s">
        <v>748</v>
      </c>
      <c r="B253" s="99" t="s">
        <v>254</v>
      </c>
      <c r="C253" s="70" t="s">
        <v>171</v>
      </c>
      <c r="D253" s="35" t="s">
        <v>992</v>
      </c>
      <c r="E253" s="800">
        <f>Таблица1000!G253+Таблица2000!G253</f>
        <v>0</v>
      </c>
      <c r="F253" s="800">
        <f>Таблица2000!H253</f>
        <v>0</v>
      </c>
      <c r="G253" s="800">
        <f>Таблица1000!H253+Таблица2000!I253</f>
        <v>0</v>
      </c>
      <c r="H253" s="799">
        <f>Таблица1000!I253</f>
        <v>0</v>
      </c>
      <c r="I253" s="799">
        <f>Таблица1000!J253</f>
        <v>0</v>
      </c>
      <c r="J253" s="799">
        <f>Таблица1000!K253</f>
        <v>0</v>
      </c>
      <c r="K253" s="800">
        <f>Таблица2000!J253</f>
        <v>0</v>
      </c>
      <c r="L253" s="800">
        <f>Таблица1000!L253+Таблица2000!K253</f>
        <v>0</v>
      </c>
      <c r="M253" s="800">
        <f>Таблица2000!L253</f>
        <v>0</v>
      </c>
      <c r="N253" s="800">
        <f>Таблица1000!M253+Таблица2000!M253</f>
        <v>0</v>
      </c>
      <c r="O253" s="800">
        <f>Таблица1000!N253+Таблица2000!N253</f>
        <v>0</v>
      </c>
      <c r="P253" s="800">
        <f>Таблица1000!O253+Таблица2000!O253</f>
        <v>0</v>
      </c>
      <c r="Q253" s="800">
        <f>Таблица1000!P253+Таблица2000!P253</f>
        <v>0</v>
      </c>
      <c r="R253" s="800">
        <f>Таблица2000!Q253</f>
        <v>0</v>
      </c>
      <c r="S253" s="800">
        <f>Таблица2000!R253</f>
        <v>0</v>
      </c>
      <c r="T253" s="800">
        <f>Таблица1000!Q253+Таблица2000!S253</f>
        <v>0</v>
      </c>
      <c r="U253" s="800">
        <f>Таблица2000!T253</f>
        <v>0</v>
      </c>
      <c r="V253" s="800">
        <f>Таблица1000!R253+Таблица2000!U253</f>
        <v>0</v>
      </c>
      <c r="W253" s="800">
        <f>Таблица2000!V253</f>
        <v>0</v>
      </c>
    </row>
    <row r="254" spans="1:23" s="120" customFormat="1" ht="21" x14ac:dyDescent="0.15">
      <c r="A254" s="36" t="s">
        <v>749</v>
      </c>
      <c r="B254" s="99" t="s">
        <v>255</v>
      </c>
      <c r="C254" s="46" t="s">
        <v>172</v>
      </c>
      <c r="D254" s="35" t="s">
        <v>60</v>
      </c>
      <c r="E254" s="800">
        <f>Таблица1000!G254+Таблица2000!G254</f>
        <v>0</v>
      </c>
      <c r="F254" s="800">
        <f>Таблица2000!H254</f>
        <v>0</v>
      </c>
      <c r="G254" s="800">
        <f>Таблица1000!H254+Таблица2000!I254</f>
        <v>0</v>
      </c>
      <c r="H254" s="800">
        <f>Таблица1000!I254</f>
        <v>0</v>
      </c>
      <c r="I254" s="800">
        <f>Таблица1000!J254</f>
        <v>0</v>
      </c>
      <c r="J254" s="800">
        <f>Таблица1000!K254</f>
        <v>0</v>
      </c>
      <c r="K254" s="800">
        <f>Таблица2000!J254</f>
        <v>0</v>
      </c>
      <c r="L254" s="800">
        <f>Таблица1000!L254+Таблица2000!K254</f>
        <v>0</v>
      </c>
      <c r="M254" s="800">
        <f>Таблица2000!L254</f>
        <v>0</v>
      </c>
      <c r="N254" s="800">
        <f>Таблица1000!M254+Таблица2000!M254</f>
        <v>0</v>
      </c>
      <c r="O254" s="800">
        <f>Таблица1000!N254+Таблица2000!N254</f>
        <v>0</v>
      </c>
      <c r="P254" s="800">
        <f>Таблица1000!O254+Таблица2000!O254</f>
        <v>0</v>
      </c>
      <c r="Q254" s="800">
        <f>Таблица1000!P254+Таблица2000!P254</f>
        <v>0</v>
      </c>
      <c r="R254" s="800">
        <f>Таблица2000!Q254</f>
        <v>0</v>
      </c>
      <c r="S254" s="800">
        <f>Таблица2000!R254</f>
        <v>0</v>
      </c>
      <c r="T254" s="800">
        <f>Таблица1000!Q254+Таблица2000!S254</f>
        <v>0</v>
      </c>
      <c r="U254" s="800">
        <f>Таблица2000!T254</f>
        <v>0</v>
      </c>
      <c r="V254" s="800">
        <f>Таблица1000!R254+Таблица2000!U254</f>
        <v>0</v>
      </c>
      <c r="W254" s="800">
        <f>Таблица2000!V254</f>
        <v>0</v>
      </c>
    </row>
    <row r="255" spans="1:23" x14ac:dyDescent="0.15">
      <c r="A255" s="37" t="s">
        <v>750</v>
      </c>
      <c r="B255" s="506" t="s">
        <v>256</v>
      </c>
      <c r="C255" s="6" t="s">
        <v>105</v>
      </c>
      <c r="D255" s="2" t="s">
        <v>415</v>
      </c>
      <c r="E255" s="800">
        <f>Таблица1000!G255+Таблица2000!G255</f>
        <v>0</v>
      </c>
      <c r="F255" s="800">
        <f>Таблица2000!H255</f>
        <v>0</v>
      </c>
      <c r="G255" s="800">
        <f>Таблица1000!H255+Таблица2000!I255</f>
        <v>0</v>
      </c>
      <c r="H255" s="799">
        <f>Таблица1000!I255</f>
        <v>0</v>
      </c>
      <c r="I255" s="799">
        <f>Таблица1000!J255</f>
        <v>0</v>
      </c>
      <c r="J255" s="799">
        <f>Таблица1000!K255</f>
        <v>0</v>
      </c>
      <c r="K255" s="800">
        <f>Таблица2000!J255</f>
        <v>0</v>
      </c>
      <c r="L255" s="800">
        <f>Таблица1000!L255+Таблица2000!K255</f>
        <v>0</v>
      </c>
      <c r="M255" s="800">
        <f>Таблица2000!L255</f>
        <v>0</v>
      </c>
      <c r="N255" s="800">
        <f>Таблица1000!M255+Таблица2000!M255</f>
        <v>0</v>
      </c>
      <c r="O255" s="800">
        <f>Таблица1000!N255+Таблица2000!N255</f>
        <v>0</v>
      </c>
      <c r="P255" s="800">
        <f>Таблица1000!O255+Таблица2000!O255</f>
        <v>0</v>
      </c>
      <c r="Q255" s="800">
        <f>Таблица1000!P255+Таблица2000!P255</f>
        <v>0</v>
      </c>
      <c r="R255" s="800">
        <f>Таблица2000!Q255</f>
        <v>0</v>
      </c>
      <c r="S255" s="800">
        <f>Таблица2000!R255</f>
        <v>0</v>
      </c>
      <c r="T255" s="800">
        <f>Таблица1000!Q255+Таблица2000!S255</f>
        <v>0</v>
      </c>
      <c r="U255" s="800">
        <f>Таблица2000!T255</f>
        <v>0</v>
      </c>
      <c r="V255" s="800">
        <f>Таблица1000!R255+Таблица2000!U255</f>
        <v>0</v>
      </c>
      <c r="W255" s="800">
        <f>Таблица2000!V255</f>
        <v>0</v>
      </c>
    </row>
    <row r="256" spans="1:23" x14ac:dyDescent="0.15">
      <c r="A256" s="37" t="s">
        <v>929</v>
      </c>
      <c r="B256" s="506" t="s">
        <v>426</v>
      </c>
      <c r="C256" s="6" t="s">
        <v>420</v>
      </c>
      <c r="D256" s="2" t="s">
        <v>930</v>
      </c>
      <c r="E256" s="800">
        <f>Таблица1000!G256+Таблица2000!G256</f>
        <v>0</v>
      </c>
      <c r="F256" s="800">
        <f>Таблица2000!H256</f>
        <v>0</v>
      </c>
      <c r="G256" s="800">
        <f>Таблица1000!H256+Таблица2000!I256</f>
        <v>0</v>
      </c>
      <c r="H256" s="799">
        <f>Таблица1000!I256</f>
        <v>0</v>
      </c>
      <c r="I256" s="799">
        <f>Таблица1000!J256</f>
        <v>0</v>
      </c>
      <c r="J256" s="799">
        <f>Таблица1000!K256</f>
        <v>0</v>
      </c>
      <c r="K256" s="800">
        <f>Таблица2000!J256</f>
        <v>0</v>
      </c>
      <c r="L256" s="800">
        <f>Таблица1000!L256+Таблица2000!K256</f>
        <v>0</v>
      </c>
      <c r="M256" s="800">
        <f>Таблица2000!L256</f>
        <v>0</v>
      </c>
      <c r="N256" s="800">
        <f>Таблица1000!M256+Таблица2000!M256</f>
        <v>0</v>
      </c>
      <c r="O256" s="800">
        <f>Таблица1000!N256+Таблица2000!N256</f>
        <v>0</v>
      </c>
      <c r="P256" s="800">
        <f>Таблица1000!O256+Таблица2000!O256</f>
        <v>0</v>
      </c>
      <c r="Q256" s="800">
        <f>Таблица1000!P256+Таблица2000!P256</f>
        <v>0</v>
      </c>
      <c r="R256" s="800">
        <f>Таблица2000!Q256</f>
        <v>0</v>
      </c>
      <c r="S256" s="800">
        <f>Таблица2000!R256</f>
        <v>0</v>
      </c>
      <c r="T256" s="800">
        <f>Таблица1000!Q256+Таблица2000!S256</f>
        <v>0</v>
      </c>
      <c r="U256" s="800">
        <f>Таблица2000!T256</f>
        <v>0</v>
      </c>
      <c r="V256" s="800">
        <f>Таблица1000!R256+Таблица2000!U256</f>
        <v>0</v>
      </c>
      <c r="W256" s="800">
        <f>Таблица2000!V256</f>
        <v>0</v>
      </c>
    </row>
    <row r="257" spans="1:23" x14ac:dyDescent="0.15">
      <c r="A257" s="37" t="s">
        <v>751</v>
      </c>
      <c r="B257" s="506" t="s">
        <v>427</v>
      </c>
      <c r="C257" s="6" t="s">
        <v>421</v>
      </c>
      <c r="D257" s="2" t="s">
        <v>61</v>
      </c>
      <c r="E257" s="800">
        <f>Таблица1000!G257+Таблица2000!G257</f>
        <v>0</v>
      </c>
      <c r="F257" s="800">
        <f>Таблица2000!H257</f>
        <v>0</v>
      </c>
      <c r="G257" s="800">
        <f>Таблица1000!H257+Таблица2000!I257</f>
        <v>0</v>
      </c>
      <c r="H257" s="799">
        <f>Таблица1000!I257</f>
        <v>0</v>
      </c>
      <c r="I257" s="799">
        <f>Таблица1000!J257</f>
        <v>0</v>
      </c>
      <c r="J257" s="799">
        <f>Таблица1000!K257</f>
        <v>0</v>
      </c>
      <c r="K257" s="800">
        <f>Таблица2000!J257</f>
        <v>0</v>
      </c>
      <c r="L257" s="800">
        <f>Таблица1000!L257+Таблица2000!K257</f>
        <v>0</v>
      </c>
      <c r="M257" s="800">
        <f>Таблица2000!L257</f>
        <v>0</v>
      </c>
      <c r="N257" s="800">
        <f>Таблица1000!M257+Таблица2000!M257</f>
        <v>0</v>
      </c>
      <c r="O257" s="800">
        <f>Таблица1000!N257+Таблица2000!N257</f>
        <v>0</v>
      </c>
      <c r="P257" s="800">
        <f>Таблица1000!O257+Таблица2000!O257</f>
        <v>0</v>
      </c>
      <c r="Q257" s="800">
        <f>Таблица1000!P257+Таблица2000!P257</f>
        <v>0</v>
      </c>
      <c r="R257" s="800">
        <f>Таблица2000!Q257</f>
        <v>0</v>
      </c>
      <c r="S257" s="800">
        <f>Таблица2000!R257</f>
        <v>0</v>
      </c>
      <c r="T257" s="800">
        <f>Таблица1000!Q257+Таблица2000!S257</f>
        <v>0</v>
      </c>
      <c r="U257" s="800">
        <f>Таблица2000!T257</f>
        <v>0</v>
      </c>
      <c r="V257" s="800">
        <f>Таблица1000!R257+Таблица2000!U257</f>
        <v>0</v>
      </c>
      <c r="W257" s="800">
        <f>Таблица2000!V257</f>
        <v>0</v>
      </c>
    </row>
    <row r="258" spans="1:23" x14ac:dyDescent="0.15">
      <c r="A258" s="37" t="s">
        <v>931</v>
      </c>
      <c r="B258" s="506" t="s">
        <v>428</v>
      </c>
      <c r="C258" s="6" t="s">
        <v>422</v>
      </c>
      <c r="D258" s="2" t="s">
        <v>932</v>
      </c>
      <c r="E258" s="800">
        <f>Таблица1000!G258+Таблица2000!G258</f>
        <v>0</v>
      </c>
      <c r="F258" s="800">
        <f>Таблица2000!H258</f>
        <v>0</v>
      </c>
      <c r="G258" s="800">
        <f>Таблица1000!H258+Таблица2000!I258</f>
        <v>0</v>
      </c>
      <c r="H258" s="799">
        <f>Таблица1000!I258</f>
        <v>0</v>
      </c>
      <c r="I258" s="799">
        <f>Таблица1000!J258</f>
        <v>0</v>
      </c>
      <c r="J258" s="799">
        <f>Таблица1000!K258</f>
        <v>0</v>
      </c>
      <c r="K258" s="800">
        <f>Таблица2000!J258</f>
        <v>0</v>
      </c>
      <c r="L258" s="800">
        <f>Таблица1000!L258+Таблица2000!K258</f>
        <v>0</v>
      </c>
      <c r="M258" s="800">
        <f>Таблица2000!L258</f>
        <v>0</v>
      </c>
      <c r="N258" s="800">
        <f>Таблица1000!M258+Таблица2000!M258</f>
        <v>0</v>
      </c>
      <c r="O258" s="800">
        <f>Таблица1000!N258+Таблица2000!N258</f>
        <v>0</v>
      </c>
      <c r="P258" s="800">
        <f>Таблица1000!O258+Таблица2000!O258</f>
        <v>0</v>
      </c>
      <c r="Q258" s="800">
        <f>Таблица1000!P258+Таблица2000!P258</f>
        <v>0</v>
      </c>
      <c r="R258" s="800">
        <f>Таблица2000!Q258</f>
        <v>0</v>
      </c>
      <c r="S258" s="800">
        <f>Таблица2000!R258</f>
        <v>0</v>
      </c>
      <c r="T258" s="800">
        <f>Таблица1000!Q258+Таблица2000!S258</f>
        <v>0</v>
      </c>
      <c r="U258" s="800">
        <f>Таблица2000!T258</f>
        <v>0</v>
      </c>
      <c r="V258" s="800">
        <f>Таблица1000!R258+Таблица2000!U258</f>
        <v>0</v>
      </c>
      <c r="W258" s="800">
        <f>Таблица2000!V258</f>
        <v>0</v>
      </c>
    </row>
    <row r="259" spans="1:23" x14ac:dyDescent="0.15">
      <c r="A259" s="37" t="s">
        <v>412</v>
      </c>
      <c r="B259" s="506" t="s">
        <v>429</v>
      </c>
      <c r="C259" s="6" t="s">
        <v>423</v>
      </c>
      <c r="D259" s="2" t="s">
        <v>416</v>
      </c>
      <c r="E259" s="800">
        <f>Таблица1000!G259+Таблица2000!G259</f>
        <v>0</v>
      </c>
      <c r="F259" s="800">
        <f>Таблица2000!H259</f>
        <v>0</v>
      </c>
      <c r="G259" s="800">
        <f>Таблица1000!H259+Таблица2000!I259</f>
        <v>0</v>
      </c>
      <c r="H259" s="799">
        <f>Таблица1000!I259</f>
        <v>0</v>
      </c>
      <c r="I259" s="799">
        <f>Таблица1000!J259</f>
        <v>0</v>
      </c>
      <c r="J259" s="799">
        <f>Таблица1000!K259</f>
        <v>0</v>
      </c>
      <c r="K259" s="800">
        <f>Таблица2000!J259</f>
        <v>0</v>
      </c>
      <c r="L259" s="800">
        <f>Таблица1000!L259+Таблица2000!K259</f>
        <v>0</v>
      </c>
      <c r="M259" s="800">
        <f>Таблица2000!L259</f>
        <v>0</v>
      </c>
      <c r="N259" s="800">
        <f>Таблица1000!M259+Таблица2000!M259</f>
        <v>0</v>
      </c>
      <c r="O259" s="800">
        <f>Таблица1000!N259+Таблица2000!N259</f>
        <v>0</v>
      </c>
      <c r="P259" s="800">
        <f>Таблица1000!O259+Таблица2000!O259</f>
        <v>0</v>
      </c>
      <c r="Q259" s="800">
        <f>Таблица1000!P259+Таблица2000!P259</f>
        <v>0</v>
      </c>
      <c r="R259" s="800">
        <f>Таблица2000!Q259</f>
        <v>0</v>
      </c>
      <c r="S259" s="800">
        <f>Таблица2000!R259</f>
        <v>0</v>
      </c>
      <c r="T259" s="800">
        <f>Таблица1000!Q259+Таблица2000!S259</f>
        <v>0</v>
      </c>
      <c r="U259" s="800">
        <f>Таблица2000!T259</f>
        <v>0</v>
      </c>
      <c r="V259" s="800">
        <f>Таблица1000!R259+Таблица2000!U259</f>
        <v>0</v>
      </c>
      <c r="W259" s="800">
        <f>Таблица2000!V259</f>
        <v>0</v>
      </c>
    </row>
    <row r="260" spans="1:23" x14ac:dyDescent="0.15">
      <c r="A260" s="37" t="s">
        <v>752</v>
      </c>
      <c r="B260" s="506" t="s">
        <v>430</v>
      </c>
      <c r="C260" s="6" t="s">
        <v>424</v>
      </c>
      <c r="D260" s="2" t="s">
        <v>632</v>
      </c>
      <c r="E260" s="800">
        <f>Таблица1000!G260+Таблица2000!G260</f>
        <v>0</v>
      </c>
      <c r="F260" s="800">
        <f>Таблица2000!H260</f>
        <v>0</v>
      </c>
      <c r="G260" s="800">
        <f>Таблица1000!H260+Таблица2000!I260</f>
        <v>0</v>
      </c>
      <c r="H260" s="799">
        <f>Таблица1000!I260</f>
        <v>0</v>
      </c>
      <c r="I260" s="799">
        <f>Таблица1000!J260</f>
        <v>0</v>
      </c>
      <c r="J260" s="799">
        <f>Таблица1000!K260</f>
        <v>0</v>
      </c>
      <c r="K260" s="800">
        <f>Таблица2000!J260</f>
        <v>0</v>
      </c>
      <c r="L260" s="800">
        <f>Таблица1000!L260+Таблица2000!K260</f>
        <v>0</v>
      </c>
      <c r="M260" s="800">
        <f>Таблица2000!L260</f>
        <v>0</v>
      </c>
      <c r="N260" s="800">
        <f>Таблица1000!M260+Таблица2000!M260</f>
        <v>0</v>
      </c>
      <c r="O260" s="800">
        <f>Таблица1000!N260+Таблица2000!N260</f>
        <v>0</v>
      </c>
      <c r="P260" s="800">
        <f>Таблица1000!O260+Таблица2000!O260</f>
        <v>0</v>
      </c>
      <c r="Q260" s="800">
        <f>Таблица1000!P260+Таблица2000!P260</f>
        <v>0</v>
      </c>
      <c r="R260" s="800">
        <f>Таблица2000!Q260</f>
        <v>0</v>
      </c>
      <c r="S260" s="800">
        <f>Таблица2000!R260</f>
        <v>0</v>
      </c>
      <c r="T260" s="800">
        <f>Таблица1000!Q260+Таблица2000!S260</f>
        <v>0</v>
      </c>
      <c r="U260" s="800">
        <f>Таблица2000!T260</f>
        <v>0</v>
      </c>
      <c r="V260" s="800">
        <f>Таблица1000!R260+Таблица2000!U260</f>
        <v>0</v>
      </c>
      <c r="W260" s="800">
        <f>Таблица2000!V260</f>
        <v>0</v>
      </c>
    </row>
    <row r="261" spans="1:23" x14ac:dyDescent="0.15">
      <c r="A261" s="37" t="s">
        <v>413</v>
      </c>
      <c r="B261" s="506" t="s">
        <v>431</v>
      </c>
      <c r="C261" s="6" t="s">
        <v>425</v>
      </c>
      <c r="D261" s="2" t="s">
        <v>417</v>
      </c>
      <c r="E261" s="800">
        <f>Таблица1000!G261+Таблица2000!G261</f>
        <v>0</v>
      </c>
      <c r="F261" s="800">
        <f>Таблица2000!H261</f>
        <v>0</v>
      </c>
      <c r="G261" s="800">
        <f>Таблица1000!H261+Таблица2000!I261</f>
        <v>0</v>
      </c>
      <c r="H261" s="799">
        <f>Таблица1000!I261</f>
        <v>0</v>
      </c>
      <c r="I261" s="799">
        <f>Таблица1000!J261</f>
        <v>0</v>
      </c>
      <c r="J261" s="799">
        <f>Таблица1000!K261</f>
        <v>0</v>
      </c>
      <c r="K261" s="800">
        <f>Таблица2000!J261</f>
        <v>0</v>
      </c>
      <c r="L261" s="800">
        <f>Таблица1000!L261+Таблица2000!K261</f>
        <v>0</v>
      </c>
      <c r="M261" s="800">
        <f>Таблица2000!L261</f>
        <v>0</v>
      </c>
      <c r="N261" s="800">
        <f>Таблица1000!M261+Таблица2000!M261</f>
        <v>0</v>
      </c>
      <c r="O261" s="800">
        <f>Таблица1000!N261+Таблица2000!N261</f>
        <v>0</v>
      </c>
      <c r="P261" s="800">
        <f>Таблица1000!O261+Таблица2000!O261</f>
        <v>0</v>
      </c>
      <c r="Q261" s="800">
        <f>Таблица1000!P261+Таблица2000!P261</f>
        <v>0</v>
      </c>
      <c r="R261" s="800">
        <f>Таблица2000!Q261</f>
        <v>0</v>
      </c>
      <c r="S261" s="800">
        <f>Таблица2000!R261</f>
        <v>0</v>
      </c>
      <c r="T261" s="800">
        <f>Таблица1000!Q261+Таблица2000!S261</f>
        <v>0</v>
      </c>
      <c r="U261" s="800">
        <f>Таблица2000!T261</f>
        <v>0</v>
      </c>
      <c r="V261" s="800">
        <f>Таблица1000!R261+Таблица2000!U261</f>
        <v>0</v>
      </c>
      <c r="W261" s="800">
        <f>Таблица2000!V261</f>
        <v>0</v>
      </c>
    </row>
    <row r="262" spans="1:23" x14ac:dyDescent="0.15">
      <c r="A262" s="37" t="s">
        <v>414</v>
      </c>
      <c r="B262" s="506" t="s">
        <v>634</v>
      </c>
      <c r="C262" s="6" t="s">
        <v>633</v>
      </c>
      <c r="D262" s="2" t="s">
        <v>418</v>
      </c>
      <c r="E262" s="800">
        <f>Таблица1000!G262+Таблица2000!G262</f>
        <v>0</v>
      </c>
      <c r="F262" s="800">
        <f>Таблица2000!H262</f>
        <v>0</v>
      </c>
      <c r="G262" s="800">
        <f>Таблица1000!H262+Таблица2000!I262</f>
        <v>0</v>
      </c>
      <c r="H262" s="799">
        <f>Таблица1000!I262</f>
        <v>0</v>
      </c>
      <c r="I262" s="799">
        <f>Таблица1000!J262</f>
        <v>0</v>
      </c>
      <c r="J262" s="799">
        <f>Таблица1000!K262</f>
        <v>0</v>
      </c>
      <c r="K262" s="800">
        <f>Таблица2000!J262</f>
        <v>0</v>
      </c>
      <c r="L262" s="800">
        <f>Таблица1000!L262+Таблица2000!K262</f>
        <v>0</v>
      </c>
      <c r="M262" s="800">
        <f>Таблица2000!L262</f>
        <v>0</v>
      </c>
      <c r="N262" s="800">
        <f>Таблица1000!M262+Таблица2000!M262</f>
        <v>0</v>
      </c>
      <c r="O262" s="800">
        <f>Таблица1000!N262+Таблица2000!N262</f>
        <v>0</v>
      </c>
      <c r="P262" s="800">
        <f>Таблица1000!O262+Таблица2000!O262</f>
        <v>0</v>
      </c>
      <c r="Q262" s="800">
        <f>Таблица1000!P262+Таблица2000!P262</f>
        <v>0</v>
      </c>
      <c r="R262" s="800">
        <f>Таблица2000!Q262</f>
        <v>0</v>
      </c>
      <c r="S262" s="800">
        <f>Таблица2000!R262</f>
        <v>0</v>
      </c>
      <c r="T262" s="800">
        <f>Таблица1000!Q262+Таблица2000!S262</f>
        <v>0</v>
      </c>
      <c r="U262" s="800">
        <f>Таблица2000!T262</f>
        <v>0</v>
      </c>
      <c r="V262" s="800">
        <f>Таблица1000!R262+Таблица2000!U262</f>
        <v>0</v>
      </c>
      <c r="W262" s="800">
        <f>Таблица2000!V262</f>
        <v>0</v>
      </c>
    </row>
    <row r="263" spans="1:23" x14ac:dyDescent="0.15">
      <c r="A263" s="37" t="s">
        <v>753</v>
      </c>
      <c r="B263" s="506" t="s">
        <v>814</v>
      </c>
      <c r="C263" s="6" t="s">
        <v>815</v>
      </c>
      <c r="D263" s="2" t="s">
        <v>419</v>
      </c>
      <c r="E263" s="800">
        <f>Таблица1000!G263+Таблица2000!G263</f>
        <v>0</v>
      </c>
      <c r="F263" s="800">
        <f>Таблица2000!H263</f>
        <v>0</v>
      </c>
      <c r="G263" s="800">
        <f>Таблица1000!H263+Таблица2000!I263</f>
        <v>0</v>
      </c>
      <c r="H263" s="799">
        <f>Таблица1000!I263</f>
        <v>0</v>
      </c>
      <c r="I263" s="799">
        <f>Таблица1000!J263</f>
        <v>0</v>
      </c>
      <c r="J263" s="799">
        <f>Таблица1000!K263</f>
        <v>0</v>
      </c>
      <c r="K263" s="800">
        <f>Таблица2000!J263</f>
        <v>0</v>
      </c>
      <c r="L263" s="800">
        <f>Таблица1000!L263+Таблица2000!K263</f>
        <v>0</v>
      </c>
      <c r="M263" s="800">
        <f>Таблица2000!L263</f>
        <v>0</v>
      </c>
      <c r="N263" s="800">
        <f>Таблица1000!M263+Таблица2000!M263</f>
        <v>0</v>
      </c>
      <c r="O263" s="800">
        <f>Таблица1000!N263+Таблица2000!N263</f>
        <v>0</v>
      </c>
      <c r="P263" s="800">
        <f>Таблица1000!O263+Таблица2000!O263</f>
        <v>0</v>
      </c>
      <c r="Q263" s="800">
        <f>Таблица1000!P263+Таблица2000!P263</f>
        <v>0</v>
      </c>
      <c r="R263" s="800">
        <f>Таблица2000!Q263</f>
        <v>0</v>
      </c>
      <c r="S263" s="800">
        <f>Таблица2000!R263</f>
        <v>0</v>
      </c>
      <c r="T263" s="800">
        <f>Таблица1000!Q263+Таблица2000!S263</f>
        <v>0</v>
      </c>
      <c r="U263" s="800">
        <f>Таблица2000!T263</f>
        <v>0</v>
      </c>
      <c r="V263" s="800">
        <f>Таблица1000!R263+Таблица2000!U263</f>
        <v>0</v>
      </c>
      <c r="W263" s="800">
        <f>Таблица2000!V263</f>
        <v>0</v>
      </c>
    </row>
    <row r="264" spans="1:23" x14ac:dyDescent="0.15">
      <c r="A264" s="229" t="s">
        <v>1559</v>
      </c>
      <c r="B264" s="506" t="s">
        <v>1501</v>
      </c>
      <c r="C264" s="6" t="s">
        <v>1502</v>
      </c>
      <c r="D264" s="223"/>
      <c r="E264" s="800">
        <f>Таблица1000!G264+Таблица2000!G264</f>
        <v>0</v>
      </c>
      <c r="F264" s="800">
        <f>Таблица2000!H264</f>
        <v>0</v>
      </c>
      <c r="G264" s="800">
        <f>Таблица1000!H264+Таблица2000!I264</f>
        <v>0</v>
      </c>
      <c r="H264" s="799">
        <f>Таблица1000!I264</f>
        <v>0</v>
      </c>
      <c r="I264" s="799">
        <f>Таблица1000!J264</f>
        <v>0</v>
      </c>
      <c r="J264" s="799">
        <f>Таблица1000!K264</f>
        <v>0</v>
      </c>
      <c r="K264" s="800">
        <f>Таблица2000!J264</f>
        <v>0</v>
      </c>
      <c r="L264" s="800">
        <f>Таблица1000!L264+Таблица2000!K264</f>
        <v>0</v>
      </c>
      <c r="M264" s="800">
        <f>Таблица2000!L264</f>
        <v>0</v>
      </c>
      <c r="N264" s="800">
        <f>Таблица1000!M264+Таблица2000!M264</f>
        <v>0</v>
      </c>
      <c r="O264" s="800">
        <f>Таблица1000!N264+Таблица2000!N264</f>
        <v>0</v>
      </c>
      <c r="P264" s="800">
        <f>Таблица1000!O264+Таблица2000!O264</f>
        <v>0</v>
      </c>
      <c r="Q264" s="800">
        <f>Таблица1000!P264+Таблица2000!P264</f>
        <v>0</v>
      </c>
      <c r="R264" s="800">
        <f>Таблица2000!Q264</f>
        <v>0</v>
      </c>
      <c r="S264" s="800">
        <f>Таблица2000!R264</f>
        <v>0</v>
      </c>
      <c r="T264" s="800">
        <f>Таблица1000!Q264+Таблица2000!S264</f>
        <v>0</v>
      </c>
      <c r="U264" s="800">
        <f>Таблица2000!T264</f>
        <v>0</v>
      </c>
      <c r="V264" s="800">
        <f>Таблица1000!R264+Таблица2000!U264</f>
        <v>0</v>
      </c>
      <c r="W264" s="800">
        <f>Таблица2000!V264</f>
        <v>0</v>
      </c>
    </row>
    <row r="265" spans="1:23" x14ac:dyDescent="0.15">
      <c r="A265" s="299" t="s">
        <v>1614</v>
      </c>
      <c r="B265" s="314" t="s">
        <v>1608</v>
      </c>
      <c r="C265" s="298" t="s">
        <v>1609</v>
      </c>
      <c r="D265" s="298" t="s">
        <v>1610</v>
      </c>
      <c r="E265" s="800">
        <f>Таблица1000!G265+Таблица2000!G265</f>
        <v>0</v>
      </c>
      <c r="F265" s="799">
        <f>Таблица2000!H265</f>
        <v>0</v>
      </c>
      <c r="G265" s="799">
        <f>Таблица1000!H265+Таблица2000!I265</f>
        <v>0</v>
      </c>
      <c r="H265" s="799">
        <f>Таблица1000!I265</f>
        <v>0</v>
      </c>
      <c r="I265" s="799">
        <f>Таблица1000!J265</f>
        <v>0</v>
      </c>
      <c r="J265" s="799">
        <f>Таблица1000!K265</f>
        <v>0</v>
      </c>
      <c r="K265" s="799">
        <f>Таблица2000!J265</f>
        <v>0</v>
      </c>
      <c r="L265" s="800">
        <f>Таблица1000!L265+Таблица2000!K265</f>
        <v>0</v>
      </c>
      <c r="M265" s="800">
        <f>Таблица2000!L265</f>
        <v>0</v>
      </c>
      <c r="N265" s="800">
        <f>Таблица1000!M265+Таблица2000!M265</f>
        <v>0</v>
      </c>
      <c r="O265" s="800">
        <f>Таблица1000!N265+Таблица2000!N265</f>
        <v>0</v>
      </c>
      <c r="P265" s="800">
        <f>Таблица1000!O265+Таблица2000!O265</f>
        <v>0</v>
      </c>
      <c r="Q265" s="800">
        <f>Таблица1000!P265+Таблица2000!P265</f>
        <v>0</v>
      </c>
      <c r="R265" s="800">
        <f>Таблица2000!Q265</f>
        <v>0</v>
      </c>
      <c r="S265" s="800">
        <f>Таблица2000!R265</f>
        <v>0</v>
      </c>
      <c r="T265" s="800">
        <f>Таблица1000!Q265+Таблица2000!S265</f>
        <v>0</v>
      </c>
      <c r="U265" s="800">
        <f>Таблица2000!T265</f>
        <v>0</v>
      </c>
      <c r="V265" s="800">
        <f>Таблица1000!R265+Таблица2000!U265</f>
        <v>0</v>
      </c>
      <c r="W265" s="800">
        <f>Таблица2000!V265</f>
        <v>0</v>
      </c>
    </row>
    <row r="266" spans="1:23" ht="21" x14ac:dyDescent="0.15">
      <c r="A266" s="299" t="s">
        <v>1615</v>
      </c>
      <c r="B266" s="314" t="s">
        <v>1613</v>
      </c>
      <c r="C266" s="298" t="s">
        <v>1611</v>
      </c>
      <c r="D266" s="298" t="s">
        <v>1612</v>
      </c>
      <c r="E266" s="800">
        <f>Таблица1000!G266+Таблица2000!G266</f>
        <v>0</v>
      </c>
      <c r="F266" s="800">
        <f>Таблица2000!H266</f>
        <v>0</v>
      </c>
      <c r="G266" s="799">
        <f>Таблица1000!H266+Таблица2000!I266</f>
        <v>0</v>
      </c>
      <c r="H266" s="799">
        <f>Таблица1000!I266</f>
        <v>0</v>
      </c>
      <c r="I266" s="799">
        <f>Таблица1000!J266</f>
        <v>0</v>
      </c>
      <c r="J266" s="799">
        <f>Таблица1000!K266</f>
        <v>0</v>
      </c>
      <c r="K266" s="799">
        <f>Таблица2000!J266</f>
        <v>0</v>
      </c>
      <c r="L266" s="800">
        <f>Таблица1000!L266+Таблица2000!K266</f>
        <v>0</v>
      </c>
      <c r="M266" s="800">
        <f>Таблица2000!L266</f>
        <v>0</v>
      </c>
      <c r="N266" s="800">
        <f>Таблица1000!M266+Таблица2000!M266</f>
        <v>0</v>
      </c>
      <c r="O266" s="800">
        <f>Таблица1000!N266+Таблица2000!N266</f>
        <v>0</v>
      </c>
      <c r="P266" s="800">
        <f>Таблица1000!O266+Таблица2000!O266</f>
        <v>0</v>
      </c>
      <c r="Q266" s="800">
        <f>Таблица1000!P266+Таблица2000!P266</f>
        <v>0</v>
      </c>
      <c r="R266" s="800">
        <f>Таблица2000!Q266</f>
        <v>0</v>
      </c>
      <c r="S266" s="800">
        <f>Таблица2000!R266</f>
        <v>0</v>
      </c>
      <c r="T266" s="800">
        <f>Таблица1000!Q266+Таблица2000!S266</f>
        <v>0</v>
      </c>
      <c r="U266" s="800">
        <f>Таблица2000!T266</f>
        <v>0</v>
      </c>
      <c r="V266" s="800">
        <f>Таблица1000!R266+Таблица2000!U266</f>
        <v>0</v>
      </c>
      <c r="W266" s="800">
        <f>Таблица2000!V266</f>
        <v>0</v>
      </c>
    </row>
    <row r="267" spans="1:23" s="120" customFormat="1" ht="42" x14ac:dyDescent="0.15">
      <c r="A267" s="98" t="s">
        <v>754</v>
      </c>
      <c r="B267" s="99" t="s">
        <v>257</v>
      </c>
      <c r="C267" s="99" t="s">
        <v>125</v>
      </c>
      <c r="D267" s="101" t="s">
        <v>62</v>
      </c>
      <c r="E267" s="800">
        <f>Таблица1000!G267+Таблица2000!G267</f>
        <v>0</v>
      </c>
      <c r="F267" s="800">
        <f>Таблица2000!H267</f>
        <v>0</v>
      </c>
      <c r="G267" s="800">
        <f>Таблица1000!H267+Таблица2000!I267</f>
        <v>0</v>
      </c>
      <c r="H267" s="799">
        <f>Таблица1000!I267</f>
        <v>0</v>
      </c>
      <c r="I267" s="799">
        <f>Таблица1000!J267</f>
        <v>0</v>
      </c>
      <c r="J267" s="799">
        <f>Таблица1000!K267</f>
        <v>0</v>
      </c>
      <c r="K267" s="800">
        <f>Таблица2000!J267</f>
        <v>0</v>
      </c>
      <c r="L267" s="800">
        <f>Таблица1000!L267+Таблица2000!K267</f>
        <v>0</v>
      </c>
      <c r="M267" s="800">
        <f>Таблица2000!L267</f>
        <v>0</v>
      </c>
      <c r="N267" s="800">
        <f>Таблица1000!M267+Таблица2000!M267</f>
        <v>0</v>
      </c>
      <c r="O267" s="800">
        <f>Таблица1000!N267+Таблица2000!N267</f>
        <v>0</v>
      </c>
      <c r="P267" s="800">
        <f>Таблица1000!O267+Таблица2000!O267</f>
        <v>0</v>
      </c>
      <c r="Q267" s="800">
        <f>Таблица1000!P267+Таблица2000!P267</f>
        <v>0</v>
      </c>
      <c r="R267" s="800">
        <f>Таблица2000!Q267</f>
        <v>0</v>
      </c>
      <c r="S267" s="800">
        <f>Таблица2000!R267</f>
        <v>0</v>
      </c>
      <c r="T267" s="800">
        <f>Таблица1000!Q267+Таблица2000!S267</f>
        <v>0</v>
      </c>
      <c r="U267" s="800">
        <f>Таблица2000!T267</f>
        <v>0</v>
      </c>
      <c r="V267" s="800">
        <f>Таблица1000!R267+Таблица2000!U267</f>
        <v>0</v>
      </c>
      <c r="W267" s="800">
        <f>Таблица2000!V267</f>
        <v>0</v>
      </c>
    </row>
    <row r="268" spans="1:23" ht="21" x14ac:dyDescent="0.15">
      <c r="A268" s="37" t="s">
        <v>1128</v>
      </c>
      <c r="B268" s="506" t="s">
        <v>1275</v>
      </c>
      <c r="C268" s="6" t="s">
        <v>1177</v>
      </c>
      <c r="D268" s="2" t="s">
        <v>1178</v>
      </c>
      <c r="E268" s="800">
        <f>Таблица1000!G268+Таблица2000!G268</f>
        <v>0</v>
      </c>
      <c r="F268" s="800">
        <f>Таблица2000!H268</f>
        <v>0</v>
      </c>
      <c r="G268" s="800">
        <f>Таблица1000!H268+Таблица2000!I268</f>
        <v>0</v>
      </c>
      <c r="H268" s="799">
        <f>Таблица1000!I268</f>
        <v>0</v>
      </c>
      <c r="I268" s="799">
        <f>Таблица1000!J268</f>
        <v>0</v>
      </c>
      <c r="J268" s="799">
        <f>Таблица1000!K268</f>
        <v>0</v>
      </c>
      <c r="K268" s="800">
        <f>Таблица2000!J268</f>
        <v>0</v>
      </c>
      <c r="L268" s="800">
        <f>Таблица1000!L268+Таблица2000!K268</f>
        <v>0</v>
      </c>
      <c r="M268" s="800">
        <f>Таблица2000!L268</f>
        <v>0</v>
      </c>
      <c r="N268" s="800">
        <f>Таблица1000!M268+Таблица2000!M268</f>
        <v>0</v>
      </c>
      <c r="O268" s="800">
        <f>Таблица1000!N268+Таблица2000!N268</f>
        <v>0</v>
      </c>
      <c r="P268" s="800">
        <f>Таблица1000!O268+Таблица2000!O268</f>
        <v>0</v>
      </c>
      <c r="Q268" s="800">
        <f>Таблица1000!P268+Таблица2000!P268</f>
        <v>0</v>
      </c>
      <c r="R268" s="800">
        <f>Таблица2000!Q268</f>
        <v>0</v>
      </c>
      <c r="S268" s="800">
        <f>Таблица2000!R268</f>
        <v>0</v>
      </c>
      <c r="T268" s="800">
        <f>Таблица1000!Q268+Таблица2000!S268</f>
        <v>0</v>
      </c>
      <c r="U268" s="800">
        <f>Таблица2000!T268</f>
        <v>0</v>
      </c>
      <c r="V268" s="800">
        <f>Таблица1000!R268+Таблица2000!U268</f>
        <v>0</v>
      </c>
      <c r="W268" s="800">
        <f>Таблица2000!V268</f>
        <v>0</v>
      </c>
    </row>
    <row r="269" spans="1:23" x14ac:dyDescent="0.15">
      <c r="A269" s="37" t="s">
        <v>1129</v>
      </c>
      <c r="B269" s="506" t="s">
        <v>1276</v>
      </c>
      <c r="C269" s="6" t="s">
        <v>1179</v>
      </c>
      <c r="D269" s="2" t="s">
        <v>1180</v>
      </c>
      <c r="E269" s="800">
        <f>Таблица1000!G269+Таблица2000!G269</f>
        <v>0</v>
      </c>
      <c r="F269" s="800">
        <f>Таблица2000!H269</f>
        <v>0</v>
      </c>
      <c r="G269" s="800">
        <f>Таблица1000!H269+Таблица2000!I269</f>
        <v>0</v>
      </c>
      <c r="H269" s="799">
        <f>Таблица1000!I269</f>
        <v>0</v>
      </c>
      <c r="I269" s="799">
        <f>Таблица1000!J269</f>
        <v>0</v>
      </c>
      <c r="J269" s="799">
        <f>Таблица1000!K269</f>
        <v>0</v>
      </c>
      <c r="K269" s="800">
        <f>Таблица2000!J269</f>
        <v>0</v>
      </c>
      <c r="L269" s="800">
        <f>Таблица1000!L269+Таблица2000!K269</f>
        <v>0</v>
      </c>
      <c r="M269" s="800">
        <f>Таблица2000!L269</f>
        <v>0</v>
      </c>
      <c r="N269" s="800">
        <f>Таблица1000!M269+Таблица2000!M269</f>
        <v>0</v>
      </c>
      <c r="O269" s="800">
        <f>Таблица1000!N269+Таблица2000!N269</f>
        <v>0</v>
      </c>
      <c r="P269" s="800">
        <f>Таблица1000!O269+Таблица2000!O269</f>
        <v>0</v>
      </c>
      <c r="Q269" s="800">
        <f>Таблица1000!P269+Таблица2000!P269</f>
        <v>0</v>
      </c>
      <c r="R269" s="800">
        <f>Таблица2000!Q269</f>
        <v>0</v>
      </c>
      <c r="S269" s="800">
        <f>Таблица2000!R269</f>
        <v>0</v>
      </c>
      <c r="T269" s="800">
        <f>Таблица1000!Q269+Таблица2000!S269</f>
        <v>0</v>
      </c>
      <c r="U269" s="800">
        <f>Таблица2000!T269</f>
        <v>0</v>
      </c>
      <c r="V269" s="800">
        <f>Таблица1000!R269+Таблица2000!U269</f>
        <v>0</v>
      </c>
      <c r="W269" s="800">
        <f>Таблица2000!V269</f>
        <v>0</v>
      </c>
    </row>
    <row r="270" spans="1:23" ht="21" x14ac:dyDescent="0.15">
      <c r="A270" s="37" t="s">
        <v>1130</v>
      </c>
      <c r="B270" s="506" t="s">
        <v>1277</v>
      </c>
      <c r="C270" s="6" t="s">
        <v>1181</v>
      </c>
      <c r="D270" s="2" t="s">
        <v>1182</v>
      </c>
      <c r="E270" s="800">
        <f>Таблица1000!G270+Таблица2000!G270</f>
        <v>0</v>
      </c>
      <c r="F270" s="800">
        <f>Таблица2000!H270</f>
        <v>0</v>
      </c>
      <c r="G270" s="800">
        <f>Таблица1000!H270+Таблица2000!I270</f>
        <v>0</v>
      </c>
      <c r="H270" s="799">
        <f>Таблица1000!I270</f>
        <v>0</v>
      </c>
      <c r="I270" s="799">
        <f>Таблица1000!J270</f>
        <v>0</v>
      </c>
      <c r="J270" s="799">
        <f>Таблица1000!K270</f>
        <v>0</v>
      </c>
      <c r="K270" s="800">
        <f>Таблица2000!J270</f>
        <v>0</v>
      </c>
      <c r="L270" s="800">
        <f>Таблица1000!L270+Таблица2000!K270</f>
        <v>0</v>
      </c>
      <c r="M270" s="800">
        <f>Таблица2000!L270</f>
        <v>0</v>
      </c>
      <c r="N270" s="800">
        <f>Таблица1000!M270+Таблица2000!M270</f>
        <v>0</v>
      </c>
      <c r="O270" s="800">
        <f>Таблица1000!N270+Таблица2000!N270</f>
        <v>0</v>
      </c>
      <c r="P270" s="800">
        <f>Таблица1000!O270+Таблица2000!O270</f>
        <v>0</v>
      </c>
      <c r="Q270" s="800">
        <f>Таблица1000!P270+Таблица2000!P270</f>
        <v>0</v>
      </c>
      <c r="R270" s="800">
        <f>Таблица2000!Q270</f>
        <v>0</v>
      </c>
      <c r="S270" s="800">
        <f>Таблица2000!R270</f>
        <v>0</v>
      </c>
      <c r="T270" s="800">
        <f>Таблица1000!Q270+Таблица2000!S270</f>
        <v>0</v>
      </c>
      <c r="U270" s="800">
        <f>Таблица2000!T270</f>
        <v>0</v>
      </c>
      <c r="V270" s="800">
        <f>Таблица1000!R270+Таблица2000!U270</f>
        <v>0</v>
      </c>
      <c r="W270" s="800">
        <f>Таблица2000!V270</f>
        <v>0</v>
      </c>
    </row>
    <row r="271" spans="1:23" x14ac:dyDescent="0.15">
      <c r="A271" s="37" t="s">
        <v>1131</v>
      </c>
      <c r="B271" s="506" t="s">
        <v>1278</v>
      </c>
      <c r="C271" s="6" t="s">
        <v>1183</v>
      </c>
      <c r="D271" s="2" t="s">
        <v>1184</v>
      </c>
      <c r="E271" s="800">
        <f>Таблица1000!G271+Таблица2000!G271</f>
        <v>0</v>
      </c>
      <c r="F271" s="800">
        <f>Таблица2000!H271</f>
        <v>0</v>
      </c>
      <c r="G271" s="800">
        <f>Таблица1000!H271+Таблица2000!I271</f>
        <v>0</v>
      </c>
      <c r="H271" s="799">
        <f>Таблица1000!I271</f>
        <v>0</v>
      </c>
      <c r="I271" s="799">
        <f>Таблица1000!J271</f>
        <v>0</v>
      </c>
      <c r="J271" s="799">
        <f>Таблица1000!K271</f>
        <v>0</v>
      </c>
      <c r="K271" s="800">
        <f>Таблица2000!J271</f>
        <v>0</v>
      </c>
      <c r="L271" s="800">
        <f>Таблица1000!L271+Таблица2000!K271</f>
        <v>0</v>
      </c>
      <c r="M271" s="800">
        <f>Таблица2000!L271</f>
        <v>0</v>
      </c>
      <c r="N271" s="800">
        <f>Таблица1000!M271+Таблица2000!M271</f>
        <v>0</v>
      </c>
      <c r="O271" s="800">
        <f>Таблица1000!N271+Таблица2000!N271</f>
        <v>0</v>
      </c>
      <c r="P271" s="800">
        <f>Таблица1000!O271+Таблица2000!O271</f>
        <v>0</v>
      </c>
      <c r="Q271" s="800">
        <f>Таблица1000!P271+Таблица2000!P271</f>
        <v>0</v>
      </c>
      <c r="R271" s="800">
        <f>Таблица2000!Q271</f>
        <v>0</v>
      </c>
      <c r="S271" s="800">
        <f>Таблица2000!R271</f>
        <v>0</v>
      </c>
      <c r="T271" s="800">
        <f>Таблица1000!Q271+Таблица2000!S271</f>
        <v>0</v>
      </c>
      <c r="U271" s="800">
        <f>Таблица2000!T271</f>
        <v>0</v>
      </c>
      <c r="V271" s="800">
        <f>Таблица1000!R271+Таблица2000!U271</f>
        <v>0</v>
      </c>
      <c r="W271" s="800">
        <f>Таблица2000!V271</f>
        <v>0</v>
      </c>
    </row>
    <row r="272" spans="1:23" x14ac:dyDescent="0.15">
      <c r="A272" s="37" t="s">
        <v>1132</v>
      </c>
      <c r="B272" s="506" t="s">
        <v>1279</v>
      </c>
      <c r="C272" s="6" t="s">
        <v>1185</v>
      </c>
      <c r="D272" s="2" t="s">
        <v>1186</v>
      </c>
      <c r="E272" s="800">
        <f>Таблица1000!G272+Таблица2000!G272</f>
        <v>0</v>
      </c>
      <c r="F272" s="800">
        <f>Таблица2000!H272</f>
        <v>0</v>
      </c>
      <c r="G272" s="800">
        <f>Таблица1000!H272+Таблица2000!I272</f>
        <v>0</v>
      </c>
      <c r="H272" s="799">
        <f>Таблица1000!I272</f>
        <v>0</v>
      </c>
      <c r="I272" s="799">
        <f>Таблица1000!J272</f>
        <v>0</v>
      </c>
      <c r="J272" s="799">
        <f>Таблица1000!K272</f>
        <v>0</v>
      </c>
      <c r="K272" s="800">
        <f>Таблица2000!J272</f>
        <v>0</v>
      </c>
      <c r="L272" s="800">
        <f>Таблица1000!L272+Таблица2000!K272</f>
        <v>0</v>
      </c>
      <c r="M272" s="800">
        <f>Таблица2000!L272</f>
        <v>0</v>
      </c>
      <c r="N272" s="800">
        <f>Таблица1000!M272+Таблица2000!M272</f>
        <v>0</v>
      </c>
      <c r="O272" s="800">
        <f>Таблица1000!N272+Таблица2000!N272</f>
        <v>0</v>
      </c>
      <c r="P272" s="800">
        <f>Таблица1000!O272+Таблица2000!O272</f>
        <v>0</v>
      </c>
      <c r="Q272" s="800">
        <f>Таблица1000!P272+Таблица2000!P272</f>
        <v>0</v>
      </c>
      <c r="R272" s="800">
        <f>Таблица2000!Q272</f>
        <v>0</v>
      </c>
      <c r="S272" s="800">
        <f>Таблица2000!R272</f>
        <v>0</v>
      </c>
      <c r="T272" s="800">
        <f>Таблица1000!Q272+Таблица2000!S272</f>
        <v>0</v>
      </c>
      <c r="U272" s="800">
        <f>Таблица2000!T272</f>
        <v>0</v>
      </c>
      <c r="V272" s="800">
        <f>Таблица1000!R272+Таблица2000!U272</f>
        <v>0</v>
      </c>
      <c r="W272" s="800">
        <f>Таблица2000!V272</f>
        <v>0</v>
      </c>
    </row>
    <row r="273" spans="1:23" ht="31.5" x14ac:dyDescent="0.15">
      <c r="A273" s="37" t="s">
        <v>1133</v>
      </c>
      <c r="B273" s="506" t="s">
        <v>1280</v>
      </c>
      <c r="C273" s="6" t="s">
        <v>1187</v>
      </c>
      <c r="D273" s="2" t="s">
        <v>1188</v>
      </c>
      <c r="E273" s="800">
        <f>Таблица1000!G273+Таблица2000!G273</f>
        <v>0</v>
      </c>
      <c r="F273" s="800">
        <f>Таблица2000!H273</f>
        <v>0</v>
      </c>
      <c r="G273" s="800">
        <f>Таблица1000!H273+Таблица2000!I273</f>
        <v>0</v>
      </c>
      <c r="H273" s="799">
        <f>Таблица1000!I273</f>
        <v>0</v>
      </c>
      <c r="I273" s="799">
        <f>Таблица1000!J273</f>
        <v>0</v>
      </c>
      <c r="J273" s="799">
        <f>Таблица1000!K273</f>
        <v>0</v>
      </c>
      <c r="K273" s="800">
        <f>Таблица2000!J273</f>
        <v>0</v>
      </c>
      <c r="L273" s="800">
        <f>Таблица1000!L273+Таблица2000!K273</f>
        <v>0</v>
      </c>
      <c r="M273" s="800">
        <f>Таблица2000!L273</f>
        <v>0</v>
      </c>
      <c r="N273" s="800">
        <f>Таблица1000!M273+Таблица2000!M273</f>
        <v>0</v>
      </c>
      <c r="O273" s="800">
        <f>Таблица1000!N273+Таблица2000!N273</f>
        <v>0</v>
      </c>
      <c r="P273" s="800">
        <f>Таблица1000!O273+Таблица2000!O273</f>
        <v>0</v>
      </c>
      <c r="Q273" s="800">
        <f>Таблица1000!P273+Таблица2000!P273</f>
        <v>0</v>
      </c>
      <c r="R273" s="800">
        <f>Таблица2000!Q273</f>
        <v>0</v>
      </c>
      <c r="S273" s="800">
        <f>Таблица2000!R273</f>
        <v>0</v>
      </c>
      <c r="T273" s="800">
        <f>Таблица1000!Q273+Таблица2000!S273</f>
        <v>0</v>
      </c>
      <c r="U273" s="800">
        <f>Таблица2000!T273</f>
        <v>0</v>
      </c>
      <c r="V273" s="800">
        <f>Таблица1000!R273+Таблица2000!U273</f>
        <v>0</v>
      </c>
      <c r="W273" s="800">
        <f>Таблица2000!V273</f>
        <v>0</v>
      </c>
    </row>
    <row r="274" spans="1:23" x14ac:dyDescent="0.15">
      <c r="A274" s="37" t="s">
        <v>1134</v>
      </c>
      <c r="B274" s="506" t="s">
        <v>1281</v>
      </c>
      <c r="C274" s="6" t="s">
        <v>1189</v>
      </c>
      <c r="D274" s="2" t="s">
        <v>1190</v>
      </c>
      <c r="E274" s="800">
        <f>Таблица1000!G274+Таблица2000!G274</f>
        <v>0</v>
      </c>
      <c r="F274" s="800">
        <f>Таблица2000!H274</f>
        <v>0</v>
      </c>
      <c r="G274" s="800">
        <f>Таблица1000!H274+Таблица2000!I274</f>
        <v>0</v>
      </c>
      <c r="H274" s="799">
        <f>Таблица1000!I274</f>
        <v>0</v>
      </c>
      <c r="I274" s="799">
        <f>Таблица1000!J274</f>
        <v>0</v>
      </c>
      <c r="J274" s="799">
        <f>Таблица1000!K274</f>
        <v>0</v>
      </c>
      <c r="K274" s="800">
        <f>Таблица2000!J274</f>
        <v>0</v>
      </c>
      <c r="L274" s="800">
        <f>Таблица1000!L274+Таблица2000!K274</f>
        <v>0</v>
      </c>
      <c r="M274" s="800">
        <f>Таблица2000!L274</f>
        <v>0</v>
      </c>
      <c r="N274" s="800">
        <f>Таблица1000!M274+Таблица2000!M274</f>
        <v>0</v>
      </c>
      <c r="O274" s="800">
        <f>Таблица1000!N274+Таблица2000!N274</f>
        <v>0</v>
      </c>
      <c r="P274" s="800">
        <f>Таблица1000!O274+Таблица2000!O274</f>
        <v>0</v>
      </c>
      <c r="Q274" s="800">
        <f>Таблица1000!P274+Таблица2000!P274</f>
        <v>0</v>
      </c>
      <c r="R274" s="800">
        <f>Таблица2000!Q274</f>
        <v>0</v>
      </c>
      <c r="S274" s="800">
        <f>Таблица2000!R274</f>
        <v>0</v>
      </c>
      <c r="T274" s="800">
        <f>Таблица1000!Q274+Таблица2000!S274</f>
        <v>0</v>
      </c>
      <c r="U274" s="800">
        <f>Таблица2000!T274</f>
        <v>0</v>
      </c>
      <c r="V274" s="800">
        <f>Таблица1000!R274+Таблица2000!U274</f>
        <v>0</v>
      </c>
      <c r="W274" s="800">
        <f>Таблица2000!V274</f>
        <v>0</v>
      </c>
    </row>
    <row r="275" spans="1:23" x14ac:dyDescent="0.15">
      <c r="A275" s="37" t="s">
        <v>1135</v>
      </c>
      <c r="B275" s="506" t="s">
        <v>1282</v>
      </c>
      <c r="C275" s="6" t="s">
        <v>1191</v>
      </c>
      <c r="D275" s="2" t="s">
        <v>1192</v>
      </c>
      <c r="E275" s="800">
        <f>Таблица1000!G275+Таблица2000!G275</f>
        <v>0</v>
      </c>
      <c r="F275" s="800">
        <f>Таблица2000!H275</f>
        <v>0</v>
      </c>
      <c r="G275" s="800">
        <f>Таблица1000!H275+Таблица2000!I275</f>
        <v>0</v>
      </c>
      <c r="H275" s="799">
        <f>Таблица1000!I275</f>
        <v>0</v>
      </c>
      <c r="I275" s="799">
        <f>Таблица1000!J275</f>
        <v>0</v>
      </c>
      <c r="J275" s="799">
        <f>Таблица1000!K275</f>
        <v>0</v>
      </c>
      <c r="K275" s="800">
        <f>Таблица2000!J275</f>
        <v>0</v>
      </c>
      <c r="L275" s="800">
        <f>Таблица1000!L275+Таблица2000!K275</f>
        <v>0</v>
      </c>
      <c r="M275" s="800">
        <f>Таблица2000!L275</f>
        <v>0</v>
      </c>
      <c r="N275" s="800">
        <f>Таблица1000!M275+Таблица2000!M275</f>
        <v>0</v>
      </c>
      <c r="O275" s="800">
        <f>Таблица1000!N275+Таблица2000!N275</f>
        <v>0</v>
      </c>
      <c r="P275" s="800">
        <f>Таблица1000!O275+Таблица2000!O275</f>
        <v>0</v>
      </c>
      <c r="Q275" s="800">
        <f>Таблица1000!P275+Таблица2000!P275</f>
        <v>0</v>
      </c>
      <c r="R275" s="800">
        <f>Таблица2000!Q275</f>
        <v>0</v>
      </c>
      <c r="S275" s="800">
        <f>Таблица2000!R275</f>
        <v>0</v>
      </c>
      <c r="T275" s="800">
        <f>Таблица1000!Q275+Таблица2000!S275</f>
        <v>0</v>
      </c>
      <c r="U275" s="800">
        <f>Таблица2000!T275</f>
        <v>0</v>
      </c>
      <c r="V275" s="800">
        <f>Таблица1000!R275+Таблица2000!U275</f>
        <v>0</v>
      </c>
      <c r="W275" s="800">
        <f>Таблица2000!V275</f>
        <v>0</v>
      </c>
    </row>
    <row r="276" spans="1:23" x14ac:dyDescent="0.15">
      <c r="A276" s="37" t="s">
        <v>1136</v>
      </c>
      <c r="B276" s="506" t="s">
        <v>1283</v>
      </c>
      <c r="C276" s="6" t="s">
        <v>1193</v>
      </c>
      <c r="D276" s="2" t="s">
        <v>1194</v>
      </c>
      <c r="E276" s="800">
        <f>Таблица1000!G276+Таблица2000!G276</f>
        <v>0</v>
      </c>
      <c r="F276" s="800">
        <f>Таблица2000!H276</f>
        <v>0</v>
      </c>
      <c r="G276" s="800">
        <f>Таблица1000!H276+Таблица2000!I276</f>
        <v>0</v>
      </c>
      <c r="H276" s="799">
        <f>Таблица1000!I276</f>
        <v>0</v>
      </c>
      <c r="I276" s="799">
        <f>Таблица1000!J276</f>
        <v>0</v>
      </c>
      <c r="J276" s="799">
        <f>Таблица1000!K276</f>
        <v>0</v>
      </c>
      <c r="K276" s="800">
        <f>Таблица2000!J276</f>
        <v>0</v>
      </c>
      <c r="L276" s="800">
        <f>Таблица1000!L276+Таблица2000!K276</f>
        <v>0</v>
      </c>
      <c r="M276" s="800">
        <f>Таблица2000!L276</f>
        <v>0</v>
      </c>
      <c r="N276" s="800">
        <f>Таблица1000!M276+Таблица2000!M276</f>
        <v>0</v>
      </c>
      <c r="O276" s="800">
        <f>Таблица1000!N276+Таблица2000!N276</f>
        <v>0</v>
      </c>
      <c r="P276" s="800">
        <f>Таблица1000!O276+Таблица2000!O276</f>
        <v>0</v>
      </c>
      <c r="Q276" s="800">
        <f>Таблица1000!P276+Таблица2000!P276</f>
        <v>0</v>
      </c>
      <c r="R276" s="800">
        <f>Таблица2000!Q276</f>
        <v>0</v>
      </c>
      <c r="S276" s="800">
        <f>Таблица2000!R276</f>
        <v>0</v>
      </c>
      <c r="T276" s="800">
        <f>Таблица1000!Q276+Таблица2000!S276</f>
        <v>0</v>
      </c>
      <c r="U276" s="800">
        <f>Таблица2000!T276</f>
        <v>0</v>
      </c>
      <c r="V276" s="800">
        <f>Таблица1000!R276+Таблица2000!U276</f>
        <v>0</v>
      </c>
      <c r="W276" s="800">
        <f>Таблица2000!V276</f>
        <v>0</v>
      </c>
    </row>
    <row r="277" spans="1:23" ht="21" x14ac:dyDescent="0.15">
      <c r="A277" s="37" t="s">
        <v>1137</v>
      </c>
      <c r="B277" s="506" t="s">
        <v>1284</v>
      </c>
      <c r="C277" s="6" t="s">
        <v>1195</v>
      </c>
      <c r="D277" s="2" t="s">
        <v>1196</v>
      </c>
      <c r="E277" s="800">
        <f>Таблица1000!G277+Таблица2000!G277</f>
        <v>0</v>
      </c>
      <c r="F277" s="800">
        <f>Таблица2000!H277</f>
        <v>0</v>
      </c>
      <c r="G277" s="800">
        <f>Таблица1000!H277+Таблица2000!I277</f>
        <v>0</v>
      </c>
      <c r="H277" s="799">
        <f>Таблица1000!I277</f>
        <v>0</v>
      </c>
      <c r="I277" s="799">
        <f>Таблица1000!J277</f>
        <v>0</v>
      </c>
      <c r="J277" s="799">
        <f>Таблица1000!K277</f>
        <v>0</v>
      </c>
      <c r="K277" s="800">
        <f>Таблица2000!J277</f>
        <v>0</v>
      </c>
      <c r="L277" s="800">
        <f>Таблица1000!L277+Таблица2000!K277</f>
        <v>0</v>
      </c>
      <c r="M277" s="800">
        <f>Таблица2000!L277</f>
        <v>0</v>
      </c>
      <c r="N277" s="800">
        <f>Таблица1000!M277+Таблица2000!M277</f>
        <v>0</v>
      </c>
      <c r="O277" s="800">
        <f>Таблица1000!N277+Таблица2000!N277</f>
        <v>0</v>
      </c>
      <c r="P277" s="800">
        <f>Таблица1000!O277+Таблица2000!O277</f>
        <v>0</v>
      </c>
      <c r="Q277" s="800">
        <f>Таблица1000!P277+Таблица2000!P277</f>
        <v>0</v>
      </c>
      <c r="R277" s="800">
        <f>Таблица2000!Q277</f>
        <v>0</v>
      </c>
      <c r="S277" s="800">
        <f>Таблица2000!R277</f>
        <v>0</v>
      </c>
      <c r="T277" s="800">
        <f>Таблица1000!Q277+Таблица2000!S277</f>
        <v>0</v>
      </c>
      <c r="U277" s="800">
        <f>Таблица2000!T277</f>
        <v>0</v>
      </c>
      <c r="V277" s="800">
        <f>Таблица1000!R277+Таблица2000!U277</f>
        <v>0</v>
      </c>
      <c r="W277" s="800">
        <f>Таблица2000!V277</f>
        <v>0</v>
      </c>
    </row>
    <row r="278" spans="1:23" x14ac:dyDescent="0.15">
      <c r="A278" s="37" t="s">
        <v>1138</v>
      </c>
      <c r="B278" s="506" t="s">
        <v>1285</v>
      </c>
      <c r="C278" s="6" t="s">
        <v>1197</v>
      </c>
      <c r="D278" s="2" t="s">
        <v>1198</v>
      </c>
      <c r="E278" s="800">
        <f>Таблица1000!G278+Таблица2000!G278</f>
        <v>0</v>
      </c>
      <c r="F278" s="800">
        <f>Таблица2000!H278</f>
        <v>0</v>
      </c>
      <c r="G278" s="800">
        <f>Таблица1000!H278+Таблица2000!I278</f>
        <v>0</v>
      </c>
      <c r="H278" s="799">
        <f>Таблица1000!I278</f>
        <v>0</v>
      </c>
      <c r="I278" s="799">
        <f>Таблица1000!J278</f>
        <v>0</v>
      </c>
      <c r="J278" s="799">
        <f>Таблица1000!K278</f>
        <v>0</v>
      </c>
      <c r="K278" s="800">
        <f>Таблица2000!J278</f>
        <v>0</v>
      </c>
      <c r="L278" s="800">
        <f>Таблица1000!L278+Таблица2000!K278</f>
        <v>0</v>
      </c>
      <c r="M278" s="800">
        <f>Таблица2000!L278</f>
        <v>0</v>
      </c>
      <c r="N278" s="800">
        <f>Таблица1000!M278+Таблица2000!M278</f>
        <v>0</v>
      </c>
      <c r="O278" s="800">
        <f>Таблица1000!N278+Таблица2000!N278</f>
        <v>0</v>
      </c>
      <c r="P278" s="800">
        <f>Таблица1000!O278+Таблица2000!O278</f>
        <v>0</v>
      </c>
      <c r="Q278" s="800">
        <f>Таблица1000!P278+Таблица2000!P278</f>
        <v>0</v>
      </c>
      <c r="R278" s="800">
        <f>Таблица2000!Q278</f>
        <v>0</v>
      </c>
      <c r="S278" s="800">
        <f>Таблица2000!R278</f>
        <v>0</v>
      </c>
      <c r="T278" s="800">
        <f>Таблица1000!Q278+Таблица2000!S278</f>
        <v>0</v>
      </c>
      <c r="U278" s="800">
        <f>Таблица2000!T278</f>
        <v>0</v>
      </c>
      <c r="V278" s="800">
        <f>Таблица1000!R278+Таблица2000!U278</f>
        <v>0</v>
      </c>
      <c r="W278" s="800">
        <f>Таблица2000!V278</f>
        <v>0</v>
      </c>
    </row>
    <row r="279" spans="1:23" ht="63" x14ac:dyDescent="0.15">
      <c r="A279" s="37" t="s">
        <v>1139</v>
      </c>
      <c r="B279" s="506" t="s">
        <v>1286</v>
      </c>
      <c r="C279" s="6" t="s">
        <v>1199</v>
      </c>
      <c r="D279" s="2" t="s">
        <v>1200</v>
      </c>
      <c r="E279" s="800">
        <f>Таблица1000!G279+Таблица2000!G279</f>
        <v>0</v>
      </c>
      <c r="F279" s="800">
        <f>Таблица2000!H279</f>
        <v>0</v>
      </c>
      <c r="G279" s="800">
        <f>Таблица1000!H279+Таблица2000!I279</f>
        <v>0</v>
      </c>
      <c r="H279" s="799">
        <f>Таблица1000!I279</f>
        <v>0</v>
      </c>
      <c r="I279" s="799">
        <f>Таблица1000!J279</f>
        <v>0</v>
      </c>
      <c r="J279" s="799">
        <f>Таблица1000!K279</f>
        <v>0</v>
      </c>
      <c r="K279" s="800">
        <f>Таблица2000!J279</f>
        <v>0</v>
      </c>
      <c r="L279" s="800">
        <f>Таблица1000!L279+Таблица2000!K279</f>
        <v>0</v>
      </c>
      <c r="M279" s="800">
        <f>Таблица2000!L279</f>
        <v>0</v>
      </c>
      <c r="N279" s="800">
        <f>Таблица1000!M279+Таблица2000!M279</f>
        <v>0</v>
      </c>
      <c r="O279" s="800">
        <f>Таблица1000!N279+Таблица2000!N279</f>
        <v>0</v>
      </c>
      <c r="P279" s="800">
        <f>Таблица1000!O279+Таблица2000!O279</f>
        <v>0</v>
      </c>
      <c r="Q279" s="800">
        <f>Таблица1000!P279+Таблица2000!P279</f>
        <v>0</v>
      </c>
      <c r="R279" s="800">
        <f>Таблица2000!Q279</f>
        <v>0</v>
      </c>
      <c r="S279" s="800">
        <f>Таблица2000!R279</f>
        <v>0</v>
      </c>
      <c r="T279" s="800">
        <f>Таблица1000!Q279+Таблица2000!S279</f>
        <v>0</v>
      </c>
      <c r="U279" s="800">
        <f>Таблица2000!T279</f>
        <v>0</v>
      </c>
      <c r="V279" s="800">
        <f>Таблица1000!R279+Таблица2000!U279</f>
        <v>0</v>
      </c>
      <c r="W279" s="800">
        <f>Таблица2000!V279</f>
        <v>0</v>
      </c>
    </row>
    <row r="280" spans="1:23" x14ac:dyDescent="0.15">
      <c r="A280" s="37" t="s">
        <v>1140</v>
      </c>
      <c r="B280" s="506" t="s">
        <v>1287</v>
      </c>
      <c r="C280" s="6" t="s">
        <v>1201</v>
      </c>
      <c r="D280" s="2" t="s">
        <v>1202</v>
      </c>
      <c r="E280" s="800">
        <f>Таблица1000!G280+Таблица2000!G280</f>
        <v>0</v>
      </c>
      <c r="F280" s="800">
        <f>Таблица2000!H280</f>
        <v>0</v>
      </c>
      <c r="G280" s="800">
        <f>Таблица1000!H280+Таблица2000!I280</f>
        <v>0</v>
      </c>
      <c r="H280" s="799">
        <f>Таблица1000!I280</f>
        <v>0</v>
      </c>
      <c r="I280" s="799">
        <f>Таблица1000!J280</f>
        <v>0</v>
      </c>
      <c r="J280" s="799">
        <f>Таблица1000!K280</f>
        <v>0</v>
      </c>
      <c r="K280" s="800">
        <f>Таблица2000!J280</f>
        <v>0</v>
      </c>
      <c r="L280" s="800">
        <f>Таблица1000!L280+Таблица2000!K280</f>
        <v>0</v>
      </c>
      <c r="M280" s="800">
        <f>Таблица2000!L280</f>
        <v>0</v>
      </c>
      <c r="N280" s="800">
        <f>Таблица1000!M280+Таблица2000!M280</f>
        <v>0</v>
      </c>
      <c r="O280" s="800">
        <f>Таблица1000!N280+Таблица2000!N280</f>
        <v>0</v>
      </c>
      <c r="P280" s="800">
        <f>Таблица1000!O280+Таблица2000!O280</f>
        <v>0</v>
      </c>
      <c r="Q280" s="800">
        <f>Таблица1000!P280+Таблица2000!P280</f>
        <v>0</v>
      </c>
      <c r="R280" s="800">
        <f>Таблица2000!Q280</f>
        <v>0</v>
      </c>
      <c r="S280" s="800">
        <f>Таблица2000!R280</f>
        <v>0</v>
      </c>
      <c r="T280" s="800">
        <f>Таблица1000!Q280+Таблица2000!S280</f>
        <v>0</v>
      </c>
      <c r="U280" s="800">
        <f>Таблица2000!T280</f>
        <v>0</v>
      </c>
      <c r="V280" s="800">
        <f>Таблица1000!R280+Таблица2000!U280</f>
        <v>0</v>
      </c>
      <c r="W280" s="800">
        <f>Таблица2000!V280</f>
        <v>0</v>
      </c>
    </row>
    <row r="281" spans="1:23" x14ac:dyDescent="0.15">
      <c r="A281" s="37" t="s">
        <v>1141</v>
      </c>
      <c r="B281" s="506" t="s">
        <v>1288</v>
      </c>
      <c r="C281" s="6" t="s">
        <v>1203</v>
      </c>
      <c r="D281" s="2" t="s">
        <v>1204</v>
      </c>
      <c r="E281" s="800">
        <f>Таблица1000!G281+Таблица2000!G281</f>
        <v>0</v>
      </c>
      <c r="F281" s="800">
        <f>Таблица2000!H281</f>
        <v>0</v>
      </c>
      <c r="G281" s="800">
        <f>Таблица1000!H281+Таблица2000!I281</f>
        <v>0</v>
      </c>
      <c r="H281" s="799">
        <f>Таблица1000!I281</f>
        <v>0</v>
      </c>
      <c r="I281" s="799">
        <f>Таблица1000!J281</f>
        <v>0</v>
      </c>
      <c r="J281" s="799">
        <f>Таблица1000!K281</f>
        <v>0</v>
      </c>
      <c r="K281" s="800">
        <f>Таблица2000!J281</f>
        <v>0</v>
      </c>
      <c r="L281" s="800">
        <f>Таблица1000!L281+Таблица2000!K281</f>
        <v>0</v>
      </c>
      <c r="M281" s="800">
        <f>Таблица2000!L281</f>
        <v>0</v>
      </c>
      <c r="N281" s="800">
        <f>Таблица1000!M281+Таблица2000!M281</f>
        <v>0</v>
      </c>
      <c r="O281" s="800">
        <f>Таблица1000!N281+Таблица2000!N281</f>
        <v>0</v>
      </c>
      <c r="P281" s="800">
        <f>Таблица1000!O281+Таблица2000!O281</f>
        <v>0</v>
      </c>
      <c r="Q281" s="800">
        <f>Таблица1000!P281+Таблица2000!P281</f>
        <v>0</v>
      </c>
      <c r="R281" s="800">
        <f>Таблица2000!Q281</f>
        <v>0</v>
      </c>
      <c r="S281" s="800">
        <f>Таблица2000!R281</f>
        <v>0</v>
      </c>
      <c r="T281" s="800">
        <f>Таблица1000!Q281+Таблица2000!S281</f>
        <v>0</v>
      </c>
      <c r="U281" s="800">
        <f>Таблица2000!T281</f>
        <v>0</v>
      </c>
      <c r="V281" s="800">
        <f>Таблица1000!R281+Таблица2000!U281</f>
        <v>0</v>
      </c>
      <c r="W281" s="800">
        <f>Таблица2000!V281</f>
        <v>0</v>
      </c>
    </row>
    <row r="282" spans="1:23" ht="21" x14ac:dyDescent="0.15">
      <c r="A282" s="37" t="s">
        <v>1142</v>
      </c>
      <c r="B282" s="506" t="s">
        <v>1289</v>
      </c>
      <c r="C282" s="6" t="s">
        <v>1205</v>
      </c>
      <c r="D282" s="2" t="s">
        <v>1206</v>
      </c>
      <c r="E282" s="800">
        <f>Таблица1000!G282+Таблица2000!G282</f>
        <v>0</v>
      </c>
      <c r="F282" s="800">
        <f>Таблица2000!H282</f>
        <v>0</v>
      </c>
      <c r="G282" s="800">
        <f>Таблица1000!H282+Таблица2000!I282</f>
        <v>0</v>
      </c>
      <c r="H282" s="799">
        <f>Таблица1000!I282</f>
        <v>0</v>
      </c>
      <c r="I282" s="799">
        <f>Таблица1000!J282</f>
        <v>0</v>
      </c>
      <c r="J282" s="799">
        <f>Таблица1000!K282</f>
        <v>0</v>
      </c>
      <c r="K282" s="800">
        <f>Таблица2000!J282</f>
        <v>0</v>
      </c>
      <c r="L282" s="800">
        <f>Таблица1000!L282+Таблица2000!K282</f>
        <v>0</v>
      </c>
      <c r="M282" s="800">
        <f>Таблица2000!L282</f>
        <v>0</v>
      </c>
      <c r="N282" s="800">
        <f>Таблица1000!M282+Таблица2000!M282</f>
        <v>0</v>
      </c>
      <c r="O282" s="800">
        <f>Таблица1000!N282+Таблица2000!N282</f>
        <v>0</v>
      </c>
      <c r="P282" s="800">
        <f>Таблица1000!O282+Таблица2000!O282</f>
        <v>0</v>
      </c>
      <c r="Q282" s="800">
        <f>Таблица1000!P282+Таблица2000!P282</f>
        <v>0</v>
      </c>
      <c r="R282" s="800">
        <f>Таблица2000!Q282</f>
        <v>0</v>
      </c>
      <c r="S282" s="800">
        <f>Таблица2000!R282</f>
        <v>0</v>
      </c>
      <c r="T282" s="800">
        <f>Таблица1000!Q282+Таблица2000!S282</f>
        <v>0</v>
      </c>
      <c r="U282" s="800">
        <f>Таблица2000!T282</f>
        <v>0</v>
      </c>
      <c r="V282" s="800">
        <f>Таблица1000!R282+Таблица2000!U282</f>
        <v>0</v>
      </c>
      <c r="W282" s="800">
        <f>Таблица2000!V282</f>
        <v>0</v>
      </c>
    </row>
    <row r="283" spans="1:23" ht="21" x14ac:dyDescent="0.15">
      <c r="A283" s="37" t="s">
        <v>1143</v>
      </c>
      <c r="B283" s="506" t="s">
        <v>1290</v>
      </c>
      <c r="C283" s="6" t="s">
        <v>1207</v>
      </c>
      <c r="D283" s="2" t="s">
        <v>1208</v>
      </c>
      <c r="E283" s="800">
        <f>Таблица1000!G283+Таблица2000!G283</f>
        <v>0</v>
      </c>
      <c r="F283" s="800">
        <f>Таблица2000!H283</f>
        <v>0</v>
      </c>
      <c r="G283" s="800">
        <f>Таблица1000!H283+Таблица2000!I283</f>
        <v>0</v>
      </c>
      <c r="H283" s="799">
        <f>Таблица1000!I283</f>
        <v>0</v>
      </c>
      <c r="I283" s="799">
        <f>Таблица1000!J283</f>
        <v>0</v>
      </c>
      <c r="J283" s="799">
        <f>Таблица1000!K283</f>
        <v>0</v>
      </c>
      <c r="K283" s="800">
        <f>Таблица2000!J283</f>
        <v>0</v>
      </c>
      <c r="L283" s="800">
        <f>Таблица1000!L283+Таблица2000!K283</f>
        <v>0</v>
      </c>
      <c r="M283" s="800">
        <f>Таблица2000!L283</f>
        <v>0</v>
      </c>
      <c r="N283" s="800">
        <f>Таблица1000!M283+Таблица2000!M283</f>
        <v>0</v>
      </c>
      <c r="O283" s="800">
        <f>Таблица1000!N283+Таблица2000!N283</f>
        <v>0</v>
      </c>
      <c r="P283" s="800">
        <f>Таблица1000!O283+Таблица2000!O283</f>
        <v>0</v>
      </c>
      <c r="Q283" s="800">
        <f>Таблица1000!P283+Таблица2000!P283</f>
        <v>0</v>
      </c>
      <c r="R283" s="800">
        <f>Таблица2000!Q283</f>
        <v>0</v>
      </c>
      <c r="S283" s="800">
        <f>Таблица2000!R283</f>
        <v>0</v>
      </c>
      <c r="T283" s="800">
        <f>Таблица1000!Q283+Таблица2000!S283</f>
        <v>0</v>
      </c>
      <c r="U283" s="800">
        <f>Таблица2000!T283</f>
        <v>0</v>
      </c>
      <c r="V283" s="800">
        <f>Таблица1000!R283+Таблица2000!U283</f>
        <v>0</v>
      </c>
      <c r="W283" s="800">
        <f>Таблица2000!V283</f>
        <v>0</v>
      </c>
    </row>
    <row r="284" spans="1:23" ht="21" x14ac:dyDescent="0.15">
      <c r="A284" s="37" t="s">
        <v>1144</v>
      </c>
      <c r="B284" s="506" t="s">
        <v>1291</v>
      </c>
      <c r="C284" s="6" t="s">
        <v>1209</v>
      </c>
      <c r="D284" s="2" t="s">
        <v>1210</v>
      </c>
      <c r="E284" s="800">
        <f>Таблица1000!G284+Таблица2000!G284</f>
        <v>0</v>
      </c>
      <c r="F284" s="800">
        <f>Таблица2000!H284</f>
        <v>0</v>
      </c>
      <c r="G284" s="800">
        <f>Таблица1000!H284+Таблица2000!I284</f>
        <v>0</v>
      </c>
      <c r="H284" s="799">
        <f>Таблица1000!I284</f>
        <v>0</v>
      </c>
      <c r="I284" s="799">
        <f>Таблица1000!J284</f>
        <v>0</v>
      </c>
      <c r="J284" s="799">
        <f>Таблица1000!K284</f>
        <v>0</v>
      </c>
      <c r="K284" s="800">
        <f>Таблица2000!J284</f>
        <v>0</v>
      </c>
      <c r="L284" s="800">
        <f>Таблица1000!L284+Таблица2000!K284</f>
        <v>0</v>
      </c>
      <c r="M284" s="800">
        <f>Таблица2000!L284</f>
        <v>0</v>
      </c>
      <c r="N284" s="800">
        <f>Таблица1000!M284+Таблица2000!M284</f>
        <v>0</v>
      </c>
      <c r="O284" s="800">
        <f>Таблица1000!N284+Таблица2000!N284</f>
        <v>0</v>
      </c>
      <c r="P284" s="800">
        <f>Таблица1000!O284+Таблица2000!O284</f>
        <v>0</v>
      </c>
      <c r="Q284" s="800">
        <f>Таблица1000!P284+Таблица2000!P284</f>
        <v>0</v>
      </c>
      <c r="R284" s="800">
        <f>Таблица2000!Q284</f>
        <v>0</v>
      </c>
      <c r="S284" s="800">
        <f>Таблица2000!R284</f>
        <v>0</v>
      </c>
      <c r="T284" s="800">
        <f>Таблица1000!Q284+Таблица2000!S284</f>
        <v>0</v>
      </c>
      <c r="U284" s="800">
        <f>Таблица2000!T284</f>
        <v>0</v>
      </c>
      <c r="V284" s="800">
        <f>Таблица1000!R284+Таблица2000!U284</f>
        <v>0</v>
      </c>
      <c r="W284" s="800">
        <f>Таблица2000!V284</f>
        <v>0</v>
      </c>
    </row>
    <row r="285" spans="1:23" ht="21" x14ac:dyDescent="0.15">
      <c r="A285" s="37" t="s">
        <v>1145</v>
      </c>
      <c r="B285" s="506" t="s">
        <v>1292</v>
      </c>
      <c r="C285" s="6" t="s">
        <v>1211</v>
      </c>
      <c r="D285" s="2" t="s">
        <v>1212</v>
      </c>
      <c r="E285" s="800">
        <f>Таблица1000!G285+Таблица2000!G285</f>
        <v>0</v>
      </c>
      <c r="F285" s="800">
        <f>Таблица2000!H285</f>
        <v>0</v>
      </c>
      <c r="G285" s="800">
        <f>Таблица1000!H285+Таблица2000!I285</f>
        <v>0</v>
      </c>
      <c r="H285" s="799">
        <f>Таблица1000!I285</f>
        <v>0</v>
      </c>
      <c r="I285" s="799">
        <f>Таблица1000!J285</f>
        <v>0</v>
      </c>
      <c r="J285" s="799">
        <f>Таблица1000!K285</f>
        <v>0</v>
      </c>
      <c r="K285" s="800">
        <f>Таблица2000!J285</f>
        <v>0</v>
      </c>
      <c r="L285" s="800">
        <f>Таблица1000!L285+Таблица2000!K285</f>
        <v>0</v>
      </c>
      <c r="M285" s="800">
        <f>Таблица2000!L285</f>
        <v>0</v>
      </c>
      <c r="N285" s="800">
        <f>Таблица1000!M285+Таблица2000!M285</f>
        <v>0</v>
      </c>
      <c r="O285" s="800">
        <f>Таблица1000!N285+Таблица2000!N285</f>
        <v>0</v>
      </c>
      <c r="P285" s="800">
        <f>Таблица1000!O285+Таблица2000!O285</f>
        <v>0</v>
      </c>
      <c r="Q285" s="800">
        <f>Таблица1000!P285+Таблица2000!P285</f>
        <v>0</v>
      </c>
      <c r="R285" s="800">
        <f>Таблица2000!Q285</f>
        <v>0</v>
      </c>
      <c r="S285" s="800">
        <f>Таблица2000!R285</f>
        <v>0</v>
      </c>
      <c r="T285" s="800">
        <f>Таблица1000!Q285+Таблица2000!S285</f>
        <v>0</v>
      </c>
      <c r="U285" s="800">
        <f>Таблица2000!T285</f>
        <v>0</v>
      </c>
      <c r="V285" s="800">
        <f>Таблица1000!R285+Таблица2000!U285</f>
        <v>0</v>
      </c>
      <c r="W285" s="800">
        <f>Таблица2000!V285</f>
        <v>0</v>
      </c>
    </row>
    <row r="286" spans="1:23" ht="42" x14ac:dyDescent="0.15">
      <c r="A286" s="37" t="s">
        <v>1146</v>
      </c>
      <c r="B286" s="506" t="s">
        <v>1293</v>
      </c>
      <c r="C286" s="6" t="s">
        <v>1213</v>
      </c>
      <c r="D286" s="2" t="s">
        <v>1214</v>
      </c>
      <c r="E286" s="800">
        <f>Таблица1000!G286+Таблица2000!G286</f>
        <v>0</v>
      </c>
      <c r="F286" s="800">
        <f>Таблица2000!H286</f>
        <v>0</v>
      </c>
      <c r="G286" s="800">
        <f>Таблица1000!H286+Таблица2000!I286</f>
        <v>0</v>
      </c>
      <c r="H286" s="799">
        <f>Таблица1000!I286</f>
        <v>0</v>
      </c>
      <c r="I286" s="799">
        <f>Таблица1000!J286</f>
        <v>0</v>
      </c>
      <c r="J286" s="799">
        <f>Таблица1000!K286</f>
        <v>0</v>
      </c>
      <c r="K286" s="800">
        <f>Таблица2000!J286</f>
        <v>0</v>
      </c>
      <c r="L286" s="800">
        <f>Таблица1000!L286+Таблица2000!K286</f>
        <v>0</v>
      </c>
      <c r="M286" s="800">
        <f>Таблица2000!L286</f>
        <v>0</v>
      </c>
      <c r="N286" s="800">
        <f>Таблица1000!M286+Таблица2000!M286</f>
        <v>0</v>
      </c>
      <c r="O286" s="800">
        <f>Таблица1000!N286+Таблица2000!N286</f>
        <v>0</v>
      </c>
      <c r="P286" s="800">
        <f>Таблица1000!O286+Таблица2000!O286</f>
        <v>0</v>
      </c>
      <c r="Q286" s="800">
        <f>Таблица1000!P286+Таблица2000!P286</f>
        <v>0</v>
      </c>
      <c r="R286" s="800">
        <f>Таблица2000!Q286</f>
        <v>0</v>
      </c>
      <c r="S286" s="800">
        <f>Таблица2000!R286</f>
        <v>0</v>
      </c>
      <c r="T286" s="800">
        <f>Таблица1000!Q286+Таблица2000!S286</f>
        <v>0</v>
      </c>
      <c r="U286" s="800">
        <f>Таблица2000!T286</f>
        <v>0</v>
      </c>
      <c r="V286" s="800">
        <f>Таблица1000!R286+Таблица2000!U286</f>
        <v>0</v>
      </c>
      <c r="W286" s="800">
        <f>Таблица2000!V286</f>
        <v>0</v>
      </c>
    </row>
    <row r="287" spans="1:23" ht="31.5" x14ac:dyDescent="0.15">
      <c r="A287" s="37" t="s">
        <v>1147</v>
      </c>
      <c r="B287" s="506" t="s">
        <v>1294</v>
      </c>
      <c r="C287" s="6" t="s">
        <v>1215</v>
      </c>
      <c r="D287" s="2" t="s">
        <v>1216</v>
      </c>
      <c r="E287" s="800">
        <f>Таблица1000!G287+Таблица2000!G287</f>
        <v>0</v>
      </c>
      <c r="F287" s="800">
        <f>Таблица2000!H287</f>
        <v>0</v>
      </c>
      <c r="G287" s="800">
        <f>Таблица1000!H287+Таблица2000!I287</f>
        <v>0</v>
      </c>
      <c r="H287" s="799">
        <f>Таблица1000!I287</f>
        <v>0</v>
      </c>
      <c r="I287" s="799">
        <f>Таблица1000!J287</f>
        <v>0</v>
      </c>
      <c r="J287" s="799">
        <f>Таблица1000!K287</f>
        <v>0</v>
      </c>
      <c r="K287" s="800">
        <f>Таблица2000!J287</f>
        <v>0</v>
      </c>
      <c r="L287" s="800">
        <f>Таблица1000!L287+Таблица2000!K287</f>
        <v>0</v>
      </c>
      <c r="M287" s="800">
        <f>Таблица2000!L287</f>
        <v>0</v>
      </c>
      <c r="N287" s="800">
        <f>Таблица1000!M287+Таблица2000!M287</f>
        <v>0</v>
      </c>
      <c r="O287" s="800">
        <f>Таблица1000!N287+Таблица2000!N287</f>
        <v>0</v>
      </c>
      <c r="P287" s="800">
        <f>Таблица1000!O287+Таблица2000!O287</f>
        <v>0</v>
      </c>
      <c r="Q287" s="800">
        <f>Таблица1000!P287+Таблица2000!P287</f>
        <v>0</v>
      </c>
      <c r="R287" s="800">
        <f>Таблица2000!Q287</f>
        <v>0</v>
      </c>
      <c r="S287" s="800">
        <f>Таблица2000!R287</f>
        <v>0</v>
      </c>
      <c r="T287" s="800">
        <f>Таблица1000!Q287+Таблица2000!S287</f>
        <v>0</v>
      </c>
      <c r="U287" s="800">
        <f>Таблица2000!T287</f>
        <v>0</v>
      </c>
      <c r="V287" s="800">
        <f>Таблица1000!R287+Таблица2000!U287</f>
        <v>0</v>
      </c>
      <c r="W287" s="800">
        <f>Таблица2000!V287</f>
        <v>0</v>
      </c>
    </row>
    <row r="288" spans="1:23" ht="21" x14ac:dyDescent="0.15">
      <c r="A288" s="117" t="s">
        <v>1148</v>
      </c>
      <c r="B288" s="506" t="s">
        <v>1295</v>
      </c>
      <c r="C288" s="6" t="s">
        <v>1217</v>
      </c>
      <c r="D288" s="2" t="s">
        <v>1218</v>
      </c>
      <c r="E288" s="800">
        <f>Таблица1000!G288+Таблица2000!G288</f>
        <v>0</v>
      </c>
      <c r="F288" s="800">
        <f>Таблица2000!H288</f>
        <v>0</v>
      </c>
      <c r="G288" s="800">
        <f>Таблица1000!H288+Таблица2000!I288</f>
        <v>0</v>
      </c>
      <c r="H288" s="799">
        <f>Таблица1000!I288</f>
        <v>0</v>
      </c>
      <c r="I288" s="799">
        <f>Таблица1000!J288</f>
        <v>0</v>
      </c>
      <c r="J288" s="799">
        <f>Таблица1000!K288</f>
        <v>0</v>
      </c>
      <c r="K288" s="800">
        <f>Таблица2000!J288</f>
        <v>0</v>
      </c>
      <c r="L288" s="800">
        <f>Таблица1000!L288+Таблица2000!K288</f>
        <v>0</v>
      </c>
      <c r="M288" s="800">
        <f>Таблица2000!L288</f>
        <v>0</v>
      </c>
      <c r="N288" s="800">
        <f>Таблица1000!M288+Таблица2000!M288</f>
        <v>0</v>
      </c>
      <c r="O288" s="800">
        <f>Таблица1000!N288+Таблица2000!N288</f>
        <v>0</v>
      </c>
      <c r="P288" s="800">
        <f>Таблица1000!O288+Таблица2000!O288</f>
        <v>0</v>
      </c>
      <c r="Q288" s="800">
        <f>Таблица1000!P288+Таблица2000!P288</f>
        <v>0</v>
      </c>
      <c r="R288" s="800">
        <f>Таблица2000!Q288</f>
        <v>0</v>
      </c>
      <c r="S288" s="800">
        <f>Таблица2000!R288</f>
        <v>0</v>
      </c>
      <c r="T288" s="800">
        <f>Таблица1000!Q288+Таблица2000!S288</f>
        <v>0</v>
      </c>
      <c r="U288" s="800">
        <f>Таблица2000!T288</f>
        <v>0</v>
      </c>
      <c r="V288" s="800">
        <f>Таблица1000!R288+Таблица2000!U288</f>
        <v>0</v>
      </c>
      <c r="W288" s="800">
        <f>Таблица2000!V288</f>
        <v>0</v>
      </c>
    </row>
    <row r="289" spans="1:23" x14ac:dyDescent="0.15">
      <c r="A289" s="37" t="s">
        <v>1149</v>
      </c>
      <c r="B289" s="506" t="s">
        <v>1296</v>
      </c>
      <c r="C289" s="6" t="s">
        <v>1219</v>
      </c>
      <c r="D289" s="2" t="s">
        <v>1220</v>
      </c>
      <c r="E289" s="800">
        <f>Таблица1000!G289+Таблица2000!G289</f>
        <v>0</v>
      </c>
      <c r="F289" s="800">
        <f>Таблица2000!H289</f>
        <v>0</v>
      </c>
      <c r="G289" s="800">
        <f>Таблица1000!H289+Таблица2000!I289</f>
        <v>0</v>
      </c>
      <c r="H289" s="799">
        <f>Таблица1000!I289</f>
        <v>0</v>
      </c>
      <c r="I289" s="799">
        <f>Таблица1000!J289</f>
        <v>0</v>
      </c>
      <c r="J289" s="799">
        <f>Таблица1000!K289</f>
        <v>0</v>
      </c>
      <c r="K289" s="800">
        <f>Таблица2000!J289</f>
        <v>0</v>
      </c>
      <c r="L289" s="800">
        <f>Таблица1000!L289+Таблица2000!K289</f>
        <v>0</v>
      </c>
      <c r="M289" s="800">
        <f>Таблица2000!L289</f>
        <v>0</v>
      </c>
      <c r="N289" s="800">
        <f>Таблица1000!M289+Таблица2000!M289</f>
        <v>0</v>
      </c>
      <c r="O289" s="800">
        <f>Таблица1000!N289+Таблица2000!N289</f>
        <v>0</v>
      </c>
      <c r="P289" s="800">
        <f>Таблица1000!O289+Таблица2000!O289</f>
        <v>0</v>
      </c>
      <c r="Q289" s="800">
        <f>Таблица1000!P289+Таблица2000!P289</f>
        <v>0</v>
      </c>
      <c r="R289" s="800">
        <f>Таблица2000!Q289</f>
        <v>0</v>
      </c>
      <c r="S289" s="800">
        <f>Таблица2000!R289</f>
        <v>0</v>
      </c>
      <c r="T289" s="800">
        <f>Таблица1000!Q289+Таблица2000!S289</f>
        <v>0</v>
      </c>
      <c r="U289" s="800">
        <f>Таблица2000!T289</f>
        <v>0</v>
      </c>
      <c r="V289" s="800">
        <f>Таблица1000!R289+Таблица2000!U289</f>
        <v>0</v>
      </c>
      <c r="W289" s="800">
        <f>Таблица2000!V289</f>
        <v>0</v>
      </c>
    </row>
    <row r="290" spans="1:23" ht="42" x14ac:dyDescent="0.15">
      <c r="A290" s="117" t="s">
        <v>1150</v>
      </c>
      <c r="B290" s="506" t="s">
        <v>1297</v>
      </c>
      <c r="C290" s="6" t="s">
        <v>1221</v>
      </c>
      <c r="D290" s="2" t="s">
        <v>1222</v>
      </c>
      <c r="E290" s="800">
        <f>Таблица1000!G290+Таблица2000!G290</f>
        <v>0</v>
      </c>
      <c r="F290" s="800">
        <f>Таблица2000!H290</f>
        <v>0</v>
      </c>
      <c r="G290" s="800">
        <f>Таблица1000!H290+Таблица2000!I290</f>
        <v>0</v>
      </c>
      <c r="H290" s="799">
        <f>Таблица1000!I290</f>
        <v>0</v>
      </c>
      <c r="I290" s="799">
        <f>Таблица1000!J290</f>
        <v>0</v>
      </c>
      <c r="J290" s="799">
        <f>Таблица1000!K290</f>
        <v>0</v>
      </c>
      <c r="K290" s="800">
        <f>Таблица2000!J290</f>
        <v>0</v>
      </c>
      <c r="L290" s="800">
        <f>Таблица1000!L290+Таблица2000!K290</f>
        <v>0</v>
      </c>
      <c r="M290" s="800">
        <f>Таблица2000!L290</f>
        <v>0</v>
      </c>
      <c r="N290" s="800">
        <f>Таблица1000!M290+Таблица2000!M290</f>
        <v>0</v>
      </c>
      <c r="O290" s="800">
        <f>Таблица1000!N290+Таблица2000!N290</f>
        <v>0</v>
      </c>
      <c r="P290" s="800">
        <f>Таблица1000!O290+Таблица2000!O290</f>
        <v>0</v>
      </c>
      <c r="Q290" s="800">
        <f>Таблица1000!P290+Таблица2000!P290</f>
        <v>0</v>
      </c>
      <c r="R290" s="800">
        <f>Таблица2000!Q290</f>
        <v>0</v>
      </c>
      <c r="S290" s="800">
        <f>Таблица2000!R290</f>
        <v>0</v>
      </c>
      <c r="T290" s="800">
        <f>Таблица1000!Q290+Таблица2000!S290</f>
        <v>0</v>
      </c>
      <c r="U290" s="800">
        <f>Таблица2000!T290</f>
        <v>0</v>
      </c>
      <c r="V290" s="800">
        <f>Таблица1000!R290+Таблица2000!U290</f>
        <v>0</v>
      </c>
      <c r="W290" s="800">
        <f>Таблица2000!V290</f>
        <v>0</v>
      </c>
    </row>
    <row r="291" spans="1:23" x14ac:dyDescent="0.15">
      <c r="A291" s="37" t="s">
        <v>1151</v>
      </c>
      <c r="B291" s="506" t="s">
        <v>1298</v>
      </c>
      <c r="C291" s="6" t="s">
        <v>1223</v>
      </c>
      <c r="D291" s="2" t="s">
        <v>1224</v>
      </c>
      <c r="E291" s="800">
        <f>Таблица1000!G291+Таблица2000!G291</f>
        <v>0</v>
      </c>
      <c r="F291" s="800">
        <f>Таблица2000!H291</f>
        <v>0</v>
      </c>
      <c r="G291" s="800">
        <f>Таблица1000!H291+Таблица2000!I291</f>
        <v>0</v>
      </c>
      <c r="H291" s="799">
        <f>Таблица1000!I291</f>
        <v>0</v>
      </c>
      <c r="I291" s="799">
        <f>Таблица1000!J291</f>
        <v>0</v>
      </c>
      <c r="J291" s="799">
        <f>Таблица1000!K291</f>
        <v>0</v>
      </c>
      <c r="K291" s="800">
        <f>Таблица2000!J291</f>
        <v>0</v>
      </c>
      <c r="L291" s="800">
        <f>Таблица1000!L291+Таблица2000!K291</f>
        <v>0</v>
      </c>
      <c r="M291" s="800">
        <f>Таблица2000!L291</f>
        <v>0</v>
      </c>
      <c r="N291" s="800">
        <f>Таблица1000!M291+Таблица2000!M291</f>
        <v>0</v>
      </c>
      <c r="O291" s="800">
        <f>Таблица1000!N291+Таблица2000!N291</f>
        <v>0</v>
      </c>
      <c r="P291" s="800">
        <f>Таблица1000!O291+Таблица2000!O291</f>
        <v>0</v>
      </c>
      <c r="Q291" s="800">
        <f>Таблица1000!P291+Таблица2000!P291</f>
        <v>0</v>
      </c>
      <c r="R291" s="800">
        <f>Таблица2000!Q291</f>
        <v>0</v>
      </c>
      <c r="S291" s="800">
        <f>Таблица2000!R291</f>
        <v>0</v>
      </c>
      <c r="T291" s="800">
        <f>Таблица1000!Q291+Таблица2000!S291</f>
        <v>0</v>
      </c>
      <c r="U291" s="800">
        <f>Таблица2000!T291</f>
        <v>0</v>
      </c>
      <c r="V291" s="800">
        <f>Таблица1000!R291+Таблица2000!U291</f>
        <v>0</v>
      </c>
      <c r="W291" s="800">
        <f>Таблица2000!V291</f>
        <v>0</v>
      </c>
    </row>
    <row r="292" spans="1:23" ht="31.5" x14ac:dyDescent="0.15">
      <c r="A292" s="47" t="s">
        <v>1152</v>
      </c>
      <c r="B292" s="506" t="s">
        <v>1299</v>
      </c>
      <c r="C292" s="6" t="s">
        <v>1225</v>
      </c>
      <c r="D292" s="2" t="s">
        <v>1226</v>
      </c>
      <c r="E292" s="800">
        <f>Таблица1000!G292+Таблица2000!G292</f>
        <v>0</v>
      </c>
      <c r="F292" s="800">
        <f>Таблица2000!H292</f>
        <v>0</v>
      </c>
      <c r="G292" s="800">
        <f>Таблица1000!H292+Таблица2000!I292</f>
        <v>0</v>
      </c>
      <c r="H292" s="799">
        <f>Таблица1000!I292</f>
        <v>0</v>
      </c>
      <c r="I292" s="799">
        <f>Таблица1000!J292</f>
        <v>0</v>
      </c>
      <c r="J292" s="799">
        <f>Таблица1000!K292</f>
        <v>0</v>
      </c>
      <c r="K292" s="800">
        <f>Таблица2000!J292</f>
        <v>0</v>
      </c>
      <c r="L292" s="800">
        <f>Таблица1000!L292+Таблица2000!K292</f>
        <v>0</v>
      </c>
      <c r="M292" s="800">
        <f>Таблица2000!L292</f>
        <v>0</v>
      </c>
      <c r="N292" s="800">
        <f>Таблица1000!M292+Таблица2000!M292</f>
        <v>0</v>
      </c>
      <c r="O292" s="800">
        <f>Таблица1000!N292+Таблица2000!N292</f>
        <v>0</v>
      </c>
      <c r="P292" s="800">
        <f>Таблица1000!O292+Таблица2000!O292</f>
        <v>0</v>
      </c>
      <c r="Q292" s="800">
        <f>Таблица1000!P292+Таблица2000!P292</f>
        <v>0</v>
      </c>
      <c r="R292" s="800">
        <f>Таблица2000!Q292</f>
        <v>0</v>
      </c>
      <c r="S292" s="800">
        <f>Таблица2000!R292</f>
        <v>0</v>
      </c>
      <c r="T292" s="800">
        <f>Таблица1000!Q292+Таблица2000!S292</f>
        <v>0</v>
      </c>
      <c r="U292" s="800">
        <f>Таблица2000!T292</f>
        <v>0</v>
      </c>
      <c r="V292" s="800">
        <f>Таблица1000!R292+Таблица2000!U292</f>
        <v>0</v>
      </c>
      <c r="W292" s="800">
        <f>Таблица2000!V292</f>
        <v>0</v>
      </c>
    </row>
    <row r="293" spans="1:23" ht="42" x14ac:dyDescent="0.15">
      <c r="A293" s="47" t="s">
        <v>1153</v>
      </c>
      <c r="B293" s="506" t="s">
        <v>1300</v>
      </c>
      <c r="C293" s="6" t="s">
        <v>1227</v>
      </c>
      <c r="D293" s="2" t="s">
        <v>1228</v>
      </c>
      <c r="E293" s="800">
        <f>Таблица1000!G293+Таблица2000!G293</f>
        <v>0</v>
      </c>
      <c r="F293" s="800">
        <f>Таблица2000!H293</f>
        <v>0</v>
      </c>
      <c r="G293" s="800">
        <f>Таблица1000!H293+Таблица2000!I293</f>
        <v>0</v>
      </c>
      <c r="H293" s="799">
        <f>Таблица1000!I293</f>
        <v>0</v>
      </c>
      <c r="I293" s="799">
        <f>Таблица1000!J293</f>
        <v>0</v>
      </c>
      <c r="J293" s="799">
        <f>Таблица1000!K293</f>
        <v>0</v>
      </c>
      <c r="K293" s="800">
        <f>Таблица2000!J293</f>
        <v>0</v>
      </c>
      <c r="L293" s="800">
        <f>Таблица1000!L293+Таблица2000!K293</f>
        <v>0</v>
      </c>
      <c r="M293" s="800">
        <f>Таблица2000!L293</f>
        <v>0</v>
      </c>
      <c r="N293" s="800">
        <f>Таблица1000!M293+Таблица2000!M293</f>
        <v>0</v>
      </c>
      <c r="O293" s="800">
        <f>Таблица1000!N293+Таблица2000!N293</f>
        <v>0</v>
      </c>
      <c r="P293" s="800">
        <f>Таблица1000!O293+Таблица2000!O293</f>
        <v>0</v>
      </c>
      <c r="Q293" s="800">
        <f>Таблица1000!P293+Таблица2000!P293</f>
        <v>0</v>
      </c>
      <c r="R293" s="800">
        <f>Таблица2000!Q293</f>
        <v>0</v>
      </c>
      <c r="S293" s="800">
        <f>Таблица2000!R293</f>
        <v>0</v>
      </c>
      <c r="T293" s="800">
        <f>Таблица1000!Q293+Таблица2000!S293</f>
        <v>0</v>
      </c>
      <c r="U293" s="800">
        <f>Таблица2000!T293</f>
        <v>0</v>
      </c>
      <c r="V293" s="800">
        <f>Таблица1000!R293+Таблица2000!U293</f>
        <v>0</v>
      </c>
      <c r="W293" s="800">
        <f>Таблица2000!V293</f>
        <v>0</v>
      </c>
    </row>
    <row r="294" spans="1:23" ht="42" x14ac:dyDescent="0.15">
      <c r="A294" s="37" t="s">
        <v>1154</v>
      </c>
      <c r="B294" s="506" t="s">
        <v>1301</v>
      </c>
      <c r="C294" s="118" t="s">
        <v>1229</v>
      </c>
      <c r="D294" s="2" t="s">
        <v>1230</v>
      </c>
      <c r="E294" s="800">
        <f>Таблица1000!G294+Таблица2000!G294</f>
        <v>0</v>
      </c>
      <c r="F294" s="800">
        <f>Таблица2000!H294</f>
        <v>0</v>
      </c>
      <c r="G294" s="800">
        <f>Таблица1000!H294+Таблица2000!I294</f>
        <v>0</v>
      </c>
      <c r="H294" s="799">
        <f>Таблица1000!I294</f>
        <v>0</v>
      </c>
      <c r="I294" s="799">
        <f>Таблица1000!J294</f>
        <v>0</v>
      </c>
      <c r="J294" s="799">
        <f>Таблица1000!K294</f>
        <v>0</v>
      </c>
      <c r="K294" s="800">
        <f>Таблица2000!J294</f>
        <v>0</v>
      </c>
      <c r="L294" s="800">
        <f>Таблица1000!L294+Таблица2000!K294</f>
        <v>0</v>
      </c>
      <c r="M294" s="800">
        <f>Таблица2000!L294</f>
        <v>0</v>
      </c>
      <c r="N294" s="800">
        <f>Таблица1000!M294+Таблица2000!M294</f>
        <v>0</v>
      </c>
      <c r="O294" s="800">
        <f>Таблица1000!N294+Таблица2000!N294</f>
        <v>0</v>
      </c>
      <c r="P294" s="800">
        <f>Таблица1000!O294+Таблица2000!O294</f>
        <v>0</v>
      </c>
      <c r="Q294" s="800">
        <f>Таблица1000!P294+Таблица2000!P294</f>
        <v>0</v>
      </c>
      <c r="R294" s="800">
        <f>Таблица2000!Q294</f>
        <v>0</v>
      </c>
      <c r="S294" s="800">
        <f>Таблица2000!R294</f>
        <v>0</v>
      </c>
      <c r="T294" s="800">
        <f>Таблица1000!Q294+Таблица2000!S294</f>
        <v>0</v>
      </c>
      <c r="U294" s="800">
        <f>Таблица2000!T294</f>
        <v>0</v>
      </c>
      <c r="V294" s="800">
        <f>Таблица1000!R294+Таблица2000!U294</f>
        <v>0</v>
      </c>
      <c r="W294" s="800">
        <f>Таблица2000!V294</f>
        <v>0</v>
      </c>
    </row>
    <row r="295" spans="1:23" ht="21" x14ac:dyDescent="0.15">
      <c r="A295" s="37" t="s">
        <v>1155</v>
      </c>
      <c r="B295" s="506" t="s">
        <v>1302</v>
      </c>
      <c r="C295" s="6" t="s">
        <v>1231</v>
      </c>
      <c r="D295" s="2" t="s">
        <v>1232</v>
      </c>
      <c r="E295" s="800">
        <f>Таблица1000!G295+Таблица2000!G295</f>
        <v>0</v>
      </c>
      <c r="F295" s="800">
        <f>Таблица2000!H295</f>
        <v>0</v>
      </c>
      <c r="G295" s="800">
        <f>Таблица1000!H295+Таблица2000!I295</f>
        <v>0</v>
      </c>
      <c r="H295" s="799">
        <f>Таблица1000!I295</f>
        <v>0</v>
      </c>
      <c r="I295" s="799">
        <f>Таблица1000!J295</f>
        <v>0</v>
      </c>
      <c r="J295" s="799">
        <f>Таблица1000!K295</f>
        <v>0</v>
      </c>
      <c r="K295" s="800">
        <f>Таблица2000!J295</f>
        <v>0</v>
      </c>
      <c r="L295" s="800">
        <f>Таблица1000!L295+Таблица2000!K295</f>
        <v>0</v>
      </c>
      <c r="M295" s="800">
        <f>Таблица2000!L295</f>
        <v>0</v>
      </c>
      <c r="N295" s="800">
        <f>Таблица1000!M295+Таблица2000!M295</f>
        <v>0</v>
      </c>
      <c r="O295" s="800">
        <f>Таблица1000!N295+Таблица2000!N295</f>
        <v>0</v>
      </c>
      <c r="P295" s="800">
        <f>Таблица1000!O295+Таблица2000!O295</f>
        <v>0</v>
      </c>
      <c r="Q295" s="800">
        <f>Таблица1000!P295+Таблица2000!P295</f>
        <v>0</v>
      </c>
      <c r="R295" s="800">
        <f>Таблица2000!Q295</f>
        <v>0</v>
      </c>
      <c r="S295" s="800">
        <f>Таблица2000!R295</f>
        <v>0</v>
      </c>
      <c r="T295" s="800">
        <f>Таблица1000!Q295+Таблица2000!S295</f>
        <v>0</v>
      </c>
      <c r="U295" s="800">
        <f>Таблица2000!T295</f>
        <v>0</v>
      </c>
      <c r="V295" s="800">
        <f>Таблица1000!R295+Таблица2000!U295</f>
        <v>0</v>
      </c>
      <c r="W295" s="800">
        <f>Таблица2000!V295</f>
        <v>0</v>
      </c>
    </row>
    <row r="296" spans="1:23" ht="21" x14ac:dyDescent="0.15">
      <c r="A296" s="37" t="s">
        <v>1156</v>
      </c>
      <c r="B296" s="506" t="s">
        <v>1303</v>
      </c>
      <c r="C296" s="6" t="s">
        <v>1233</v>
      </c>
      <c r="D296" s="2" t="s">
        <v>1234</v>
      </c>
      <c r="E296" s="800">
        <f>Таблица1000!G296+Таблица2000!G296</f>
        <v>0</v>
      </c>
      <c r="F296" s="800">
        <f>Таблица2000!H296</f>
        <v>0</v>
      </c>
      <c r="G296" s="800">
        <f>Таблица1000!H296+Таблица2000!I296</f>
        <v>0</v>
      </c>
      <c r="H296" s="799">
        <f>Таблица1000!I296</f>
        <v>0</v>
      </c>
      <c r="I296" s="799">
        <f>Таблица1000!J296</f>
        <v>0</v>
      </c>
      <c r="J296" s="799">
        <f>Таблица1000!K296</f>
        <v>0</v>
      </c>
      <c r="K296" s="800">
        <f>Таблица2000!J296</f>
        <v>0</v>
      </c>
      <c r="L296" s="800">
        <f>Таблица1000!L296+Таблица2000!K296</f>
        <v>0</v>
      </c>
      <c r="M296" s="800">
        <f>Таблица2000!L296</f>
        <v>0</v>
      </c>
      <c r="N296" s="800">
        <f>Таблица1000!M296+Таблица2000!M296</f>
        <v>0</v>
      </c>
      <c r="O296" s="800">
        <f>Таблица1000!N296+Таблица2000!N296</f>
        <v>0</v>
      </c>
      <c r="P296" s="800">
        <f>Таблица1000!O296+Таблица2000!O296</f>
        <v>0</v>
      </c>
      <c r="Q296" s="800">
        <f>Таблица1000!P296+Таблица2000!P296</f>
        <v>0</v>
      </c>
      <c r="R296" s="800">
        <f>Таблица2000!Q296</f>
        <v>0</v>
      </c>
      <c r="S296" s="800">
        <f>Таблица2000!R296</f>
        <v>0</v>
      </c>
      <c r="T296" s="800">
        <f>Таблица1000!Q296+Таблица2000!S296</f>
        <v>0</v>
      </c>
      <c r="U296" s="800">
        <f>Таблица2000!T296</f>
        <v>0</v>
      </c>
      <c r="V296" s="800">
        <f>Таблица1000!R296+Таблица2000!U296</f>
        <v>0</v>
      </c>
      <c r="W296" s="800">
        <f>Таблица2000!V296</f>
        <v>0</v>
      </c>
    </row>
    <row r="297" spans="1:23" x14ac:dyDescent="0.15">
      <c r="A297" s="37" t="s">
        <v>1157</v>
      </c>
      <c r="B297" s="506" t="s">
        <v>1304</v>
      </c>
      <c r="C297" s="6" t="s">
        <v>1235</v>
      </c>
      <c r="D297" s="2" t="s">
        <v>1236</v>
      </c>
      <c r="E297" s="800">
        <f>Таблица1000!G297+Таблица2000!G297</f>
        <v>0</v>
      </c>
      <c r="F297" s="800">
        <f>Таблица2000!H297</f>
        <v>0</v>
      </c>
      <c r="G297" s="800">
        <f>Таблица1000!H297+Таблица2000!I297</f>
        <v>0</v>
      </c>
      <c r="H297" s="799">
        <f>Таблица1000!I297</f>
        <v>0</v>
      </c>
      <c r="I297" s="799">
        <f>Таблица1000!J297</f>
        <v>0</v>
      </c>
      <c r="J297" s="799">
        <f>Таблица1000!K297</f>
        <v>0</v>
      </c>
      <c r="K297" s="800">
        <f>Таблица2000!J297</f>
        <v>0</v>
      </c>
      <c r="L297" s="800">
        <f>Таблица1000!L297+Таблица2000!K297</f>
        <v>0</v>
      </c>
      <c r="M297" s="800">
        <f>Таблица2000!L297</f>
        <v>0</v>
      </c>
      <c r="N297" s="800">
        <f>Таблица1000!M297+Таблица2000!M297</f>
        <v>0</v>
      </c>
      <c r="O297" s="800">
        <f>Таблица1000!N297+Таблица2000!N297</f>
        <v>0</v>
      </c>
      <c r="P297" s="800">
        <f>Таблица1000!O297+Таблица2000!O297</f>
        <v>0</v>
      </c>
      <c r="Q297" s="800">
        <f>Таблица1000!P297+Таблица2000!P297</f>
        <v>0</v>
      </c>
      <c r="R297" s="800">
        <f>Таблица2000!Q297</f>
        <v>0</v>
      </c>
      <c r="S297" s="800">
        <f>Таблица2000!R297</f>
        <v>0</v>
      </c>
      <c r="T297" s="800">
        <f>Таблица1000!Q297+Таблица2000!S297</f>
        <v>0</v>
      </c>
      <c r="U297" s="800">
        <f>Таблица2000!T297</f>
        <v>0</v>
      </c>
      <c r="V297" s="800">
        <f>Таблица1000!R297+Таблица2000!U297</f>
        <v>0</v>
      </c>
      <c r="W297" s="800">
        <f>Таблица2000!V297</f>
        <v>0</v>
      </c>
    </row>
    <row r="298" spans="1:23" ht="31.5" x14ac:dyDescent="0.15">
      <c r="A298" s="37" t="s">
        <v>1158</v>
      </c>
      <c r="B298" s="506" t="s">
        <v>1305</v>
      </c>
      <c r="C298" s="6" t="s">
        <v>1237</v>
      </c>
      <c r="D298" s="2" t="s">
        <v>1238</v>
      </c>
      <c r="E298" s="800">
        <f>Таблица1000!G298+Таблица2000!G298</f>
        <v>0</v>
      </c>
      <c r="F298" s="800">
        <f>Таблица2000!H298</f>
        <v>0</v>
      </c>
      <c r="G298" s="800">
        <f>Таблица1000!H298+Таблица2000!I298</f>
        <v>0</v>
      </c>
      <c r="H298" s="799">
        <f>Таблица1000!I298</f>
        <v>0</v>
      </c>
      <c r="I298" s="799">
        <f>Таблица1000!J298</f>
        <v>0</v>
      </c>
      <c r="J298" s="799">
        <f>Таблица1000!K298</f>
        <v>0</v>
      </c>
      <c r="K298" s="800">
        <f>Таблица2000!J298</f>
        <v>0</v>
      </c>
      <c r="L298" s="800">
        <f>Таблица1000!L298+Таблица2000!K298</f>
        <v>0</v>
      </c>
      <c r="M298" s="800">
        <f>Таблица2000!L298</f>
        <v>0</v>
      </c>
      <c r="N298" s="800">
        <f>Таблица1000!M298+Таблица2000!M298</f>
        <v>0</v>
      </c>
      <c r="O298" s="800">
        <f>Таблица1000!N298+Таблица2000!N298</f>
        <v>0</v>
      </c>
      <c r="P298" s="800">
        <f>Таблица1000!O298+Таблица2000!O298</f>
        <v>0</v>
      </c>
      <c r="Q298" s="800">
        <f>Таблица1000!P298+Таблица2000!P298</f>
        <v>0</v>
      </c>
      <c r="R298" s="800">
        <f>Таблица2000!Q298</f>
        <v>0</v>
      </c>
      <c r="S298" s="800">
        <f>Таблица2000!R298</f>
        <v>0</v>
      </c>
      <c r="T298" s="800">
        <f>Таблица1000!Q298+Таблица2000!S298</f>
        <v>0</v>
      </c>
      <c r="U298" s="800">
        <f>Таблица2000!T298</f>
        <v>0</v>
      </c>
      <c r="V298" s="800">
        <f>Таблица1000!R298+Таблица2000!U298</f>
        <v>0</v>
      </c>
      <c r="W298" s="800">
        <f>Таблица2000!V298</f>
        <v>0</v>
      </c>
    </row>
    <row r="299" spans="1:23" x14ac:dyDescent="0.15">
      <c r="A299" s="37" t="s">
        <v>1159</v>
      </c>
      <c r="B299" s="506" t="s">
        <v>1306</v>
      </c>
      <c r="C299" s="6" t="s">
        <v>1239</v>
      </c>
      <c r="D299" s="2" t="s">
        <v>1240</v>
      </c>
      <c r="E299" s="800">
        <f>Таблица1000!G299+Таблица2000!G299</f>
        <v>0</v>
      </c>
      <c r="F299" s="800">
        <f>Таблица2000!H299</f>
        <v>0</v>
      </c>
      <c r="G299" s="800">
        <f>Таблица1000!H299+Таблица2000!I299</f>
        <v>0</v>
      </c>
      <c r="H299" s="799">
        <f>Таблица1000!I299</f>
        <v>0</v>
      </c>
      <c r="I299" s="799">
        <f>Таблица1000!J299</f>
        <v>0</v>
      </c>
      <c r="J299" s="799">
        <f>Таблица1000!K299</f>
        <v>0</v>
      </c>
      <c r="K299" s="800">
        <f>Таблица2000!J299</f>
        <v>0</v>
      </c>
      <c r="L299" s="800">
        <f>Таблица1000!L299+Таблица2000!K299</f>
        <v>0</v>
      </c>
      <c r="M299" s="800">
        <f>Таблица2000!L299</f>
        <v>0</v>
      </c>
      <c r="N299" s="800">
        <f>Таблица1000!M299+Таблица2000!M299</f>
        <v>0</v>
      </c>
      <c r="O299" s="800">
        <f>Таблица1000!N299+Таблица2000!N299</f>
        <v>0</v>
      </c>
      <c r="P299" s="800">
        <f>Таблица1000!O299+Таблица2000!O299</f>
        <v>0</v>
      </c>
      <c r="Q299" s="800">
        <f>Таблица1000!P299+Таблица2000!P299</f>
        <v>0</v>
      </c>
      <c r="R299" s="800">
        <f>Таблица2000!Q299</f>
        <v>0</v>
      </c>
      <c r="S299" s="800">
        <f>Таблица2000!R299</f>
        <v>0</v>
      </c>
      <c r="T299" s="800">
        <f>Таблица1000!Q299+Таблица2000!S299</f>
        <v>0</v>
      </c>
      <c r="U299" s="800">
        <f>Таблица2000!T299</f>
        <v>0</v>
      </c>
      <c r="V299" s="800">
        <f>Таблица1000!R299+Таблица2000!U299</f>
        <v>0</v>
      </c>
      <c r="W299" s="800">
        <f>Таблица2000!V299</f>
        <v>0</v>
      </c>
    </row>
    <row r="300" spans="1:23" ht="42" x14ac:dyDescent="0.15">
      <c r="A300" s="37" t="s">
        <v>1160</v>
      </c>
      <c r="B300" s="506" t="s">
        <v>1307</v>
      </c>
      <c r="C300" s="6" t="s">
        <v>1241</v>
      </c>
      <c r="D300" s="2" t="s">
        <v>1242</v>
      </c>
      <c r="E300" s="800">
        <f>Таблица1000!G300+Таблица2000!G300</f>
        <v>0</v>
      </c>
      <c r="F300" s="800">
        <f>Таблица2000!H300</f>
        <v>0</v>
      </c>
      <c r="G300" s="800">
        <f>Таблица1000!H300+Таблица2000!I300</f>
        <v>0</v>
      </c>
      <c r="H300" s="799">
        <f>Таблица1000!I300</f>
        <v>0</v>
      </c>
      <c r="I300" s="799">
        <f>Таблица1000!J300</f>
        <v>0</v>
      </c>
      <c r="J300" s="799">
        <f>Таблица1000!K300</f>
        <v>0</v>
      </c>
      <c r="K300" s="800">
        <f>Таблица2000!J300</f>
        <v>0</v>
      </c>
      <c r="L300" s="800">
        <f>Таблица1000!L300+Таблица2000!K300</f>
        <v>0</v>
      </c>
      <c r="M300" s="800">
        <f>Таблица2000!L300</f>
        <v>0</v>
      </c>
      <c r="N300" s="800">
        <f>Таблица1000!M300+Таблица2000!M300</f>
        <v>0</v>
      </c>
      <c r="O300" s="800">
        <f>Таблица1000!N300+Таблица2000!N300</f>
        <v>0</v>
      </c>
      <c r="P300" s="800">
        <f>Таблица1000!O300+Таблица2000!O300</f>
        <v>0</v>
      </c>
      <c r="Q300" s="800">
        <f>Таблица1000!P300+Таблица2000!P300</f>
        <v>0</v>
      </c>
      <c r="R300" s="800">
        <f>Таблица2000!Q300</f>
        <v>0</v>
      </c>
      <c r="S300" s="800">
        <f>Таблица2000!R300</f>
        <v>0</v>
      </c>
      <c r="T300" s="800">
        <f>Таблица1000!Q300+Таблица2000!S300</f>
        <v>0</v>
      </c>
      <c r="U300" s="800">
        <f>Таблица2000!T300</f>
        <v>0</v>
      </c>
      <c r="V300" s="800">
        <f>Таблица1000!R300+Таблица2000!U300</f>
        <v>0</v>
      </c>
      <c r="W300" s="800">
        <f>Таблица2000!V300</f>
        <v>0</v>
      </c>
    </row>
    <row r="301" spans="1:23" x14ac:dyDescent="0.15">
      <c r="A301" s="37" t="s">
        <v>1161</v>
      </c>
      <c r="B301" s="506" t="s">
        <v>1308</v>
      </c>
      <c r="C301" s="6" t="s">
        <v>1243</v>
      </c>
      <c r="D301" s="2" t="s">
        <v>1244</v>
      </c>
      <c r="E301" s="800">
        <f>Таблица1000!G301+Таблица2000!G301</f>
        <v>0</v>
      </c>
      <c r="F301" s="800">
        <f>Таблица2000!H301</f>
        <v>0</v>
      </c>
      <c r="G301" s="800">
        <f>Таблица1000!H301+Таблица2000!I301</f>
        <v>0</v>
      </c>
      <c r="H301" s="799">
        <f>Таблица1000!I301</f>
        <v>0</v>
      </c>
      <c r="I301" s="799">
        <f>Таблица1000!J301</f>
        <v>0</v>
      </c>
      <c r="J301" s="799">
        <f>Таблица1000!K301</f>
        <v>0</v>
      </c>
      <c r="K301" s="800">
        <f>Таблица2000!J301</f>
        <v>0</v>
      </c>
      <c r="L301" s="800">
        <f>Таблица1000!L301+Таблица2000!K301</f>
        <v>0</v>
      </c>
      <c r="M301" s="800">
        <f>Таблица2000!L301</f>
        <v>0</v>
      </c>
      <c r="N301" s="800">
        <f>Таблица1000!M301+Таблица2000!M301</f>
        <v>0</v>
      </c>
      <c r="O301" s="800">
        <f>Таблица1000!N301+Таблица2000!N301</f>
        <v>0</v>
      </c>
      <c r="P301" s="800">
        <f>Таблица1000!O301+Таблица2000!O301</f>
        <v>0</v>
      </c>
      <c r="Q301" s="800">
        <f>Таблица1000!P301+Таблица2000!P301</f>
        <v>0</v>
      </c>
      <c r="R301" s="800">
        <f>Таблица2000!Q301</f>
        <v>0</v>
      </c>
      <c r="S301" s="800">
        <f>Таблица2000!R301</f>
        <v>0</v>
      </c>
      <c r="T301" s="800">
        <f>Таблица1000!Q301+Таблица2000!S301</f>
        <v>0</v>
      </c>
      <c r="U301" s="800">
        <f>Таблица2000!T301</f>
        <v>0</v>
      </c>
      <c r="V301" s="800">
        <f>Таблица1000!R301+Таблица2000!U301</f>
        <v>0</v>
      </c>
      <c r="W301" s="800">
        <f>Таблица2000!V301</f>
        <v>0</v>
      </c>
    </row>
    <row r="302" spans="1:23" x14ac:dyDescent="0.15">
      <c r="A302" s="37" t="s">
        <v>1162</v>
      </c>
      <c r="B302" s="506" t="s">
        <v>1309</v>
      </c>
      <c r="C302" s="6" t="s">
        <v>1245</v>
      </c>
      <c r="D302" s="2" t="s">
        <v>1246</v>
      </c>
      <c r="E302" s="800">
        <f>Таблица1000!G302+Таблица2000!G302</f>
        <v>0</v>
      </c>
      <c r="F302" s="800">
        <f>Таблица2000!H302</f>
        <v>0</v>
      </c>
      <c r="G302" s="800">
        <f>Таблица1000!H302+Таблица2000!I302</f>
        <v>0</v>
      </c>
      <c r="H302" s="799">
        <f>Таблица1000!I302</f>
        <v>0</v>
      </c>
      <c r="I302" s="799">
        <f>Таблица1000!J302</f>
        <v>0</v>
      </c>
      <c r="J302" s="799">
        <f>Таблица1000!K302</f>
        <v>0</v>
      </c>
      <c r="K302" s="800">
        <f>Таблица2000!J302</f>
        <v>0</v>
      </c>
      <c r="L302" s="800">
        <f>Таблица1000!L302+Таблица2000!K302</f>
        <v>0</v>
      </c>
      <c r="M302" s="800">
        <f>Таблица2000!L302</f>
        <v>0</v>
      </c>
      <c r="N302" s="800">
        <f>Таблица1000!M302+Таблица2000!M302</f>
        <v>0</v>
      </c>
      <c r="O302" s="800">
        <f>Таблица1000!N302+Таблица2000!N302</f>
        <v>0</v>
      </c>
      <c r="P302" s="800">
        <f>Таблица1000!O302+Таблица2000!O302</f>
        <v>0</v>
      </c>
      <c r="Q302" s="800">
        <f>Таблица1000!P302+Таблица2000!P302</f>
        <v>0</v>
      </c>
      <c r="R302" s="800">
        <f>Таблица2000!Q302</f>
        <v>0</v>
      </c>
      <c r="S302" s="800">
        <f>Таблица2000!R302</f>
        <v>0</v>
      </c>
      <c r="T302" s="800">
        <f>Таблица1000!Q302+Таблица2000!S302</f>
        <v>0</v>
      </c>
      <c r="U302" s="800">
        <f>Таблица2000!T302</f>
        <v>0</v>
      </c>
      <c r="V302" s="800">
        <f>Таблица1000!R302+Таблица2000!U302</f>
        <v>0</v>
      </c>
      <c r="W302" s="800">
        <f>Таблица2000!V302</f>
        <v>0</v>
      </c>
    </row>
    <row r="303" spans="1:23" x14ac:dyDescent="0.15">
      <c r="A303" s="37" t="s">
        <v>1163</v>
      </c>
      <c r="B303" s="506" t="s">
        <v>1310</v>
      </c>
      <c r="C303" s="6" t="s">
        <v>1247</v>
      </c>
      <c r="D303" s="2" t="s">
        <v>1248</v>
      </c>
      <c r="E303" s="800">
        <f>Таблица1000!G303+Таблица2000!G303</f>
        <v>0</v>
      </c>
      <c r="F303" s="800">
        <f>Таблица2000!H303</f>
        <v>0</v>
      </c>
      <c r="G303" s="800">
        <f>Таблица1000!H303+Таблица2000!I303</f>
        <v>0</v>
      </c>
      <c r="H303" s="799">
        <f>Таблица1000!I303</f>
        <v>0</v>
      </c>
      <c r="I303" s="799">
        <f>Таблица1000!J303</f>
        <v>0</v>
      </c>
      <c r="J303" s="799">
        <f>Таблица1000!K303</f>
        <v>0</v>
      </c>
      <c r="K303" s="800">
        <f>Таблица2000!J303</f>
        <v>0</v>
      </c>
      <c r="L303" s="800">
        <f>Таблица1000!L303+Таблица2000!K303</f>
        <v>0</v>
      </c>
      <c r="M303" s="800">
        <f>Таблица2000!L303</f>
        <v>0</v>
      </c>
      <c r="N303" s="800">
        <f>Таблица1000!M303+Таблица2000!M303</f>
        <v>0</v>
      </c>
      <c r="O303" s="800">
        <f>Таблица1000!N303+Таблица2000!N303</f>
        <v>0</v>
      </c>
      <c r="P303" s="800">
        <f>Таблица1000!O303+Таблица2000!O303</f>
        <v>0</v>
      </c>
      <c r="Q303" s="800">
        <f>Таблица1000!P303+Таблица2000!P303</f>
        <v>0</v>
      </c>
      <c r="R303" s="800">
        <f>Таблица2000!Q303</f>
        <v>0</v>
      </c>
      <c r="S303" s="800">
        <f>Таблица2000!R303</f>
        <v>0</v>
      </c>
      <c r="T303" s="800">
        <f>Таблица1000!Q303+Таблица2000!S303</f>
        <v>0</v>
      </c>
      <c r="U303" s="800">
        <f>Таблица2000!T303</f>
        <v>0</v>
      </c>
      <c r="V303" s="800">
        <f>Таблица1000!R303+Таблица2000!U303</f>
        <v>0</v>
      </c>
      <c r="W303" s="800">
        <f>Таблица2000!V303</f>
        <v>0</v>
      </c>
    </row>
    <row r="304" spans="1:23" x14ac:dyDescent="0.15">
      <c r="A304" s="37" t="s">
        <v>1164</v>
      </c>
      <c r="B304" s="506" t="s">
        <v>1311</v>
      </c>
      <c r="C304" s="6" t="s">
        <v>1249</v>
      </c>
      <c r="D304" s="2" t="s">
        <v>1250</v>
      </c>
      <c r="E304" s="800">
        <f>Таблица1000!G304+Таблица2000!G304</f>
        <v>0</v>
      </c>
      <c r="F304" s="800">
        <f>Таблица2000!H304</f>
        <v>0</v>
      </c>
      <c r="G304" s="800">
        <f>Таблица1000!H304+Таблица2000!I304</f>
        <v>0</v>
      </c>
      <c r="H304" s="799">
        <f>Таблица1000!I304</f>
        <v>0</v>
      </c>
      <c r="I304" s="799">
        <f>Таблица1000!J304</f>
        <v>0</v>
      </c>
      <c r="J304" s="799">
        <f>Таблица1000!K304</f>
        <v>0</v>
      </c>
      <c r="K304" s="800">
        <f>Таблица2000!J304</f>
        <v>0</v>
      </c>
      <c r="L304" s="800">
        <f>Таблица1000!L304+Таблица2000!K304</f>
        <v>0</v>
      </c>
      <c r="M304" s="800">
        <f>Таблица2000!L304</f>
        <v>0</v>
      </c>
      <c r="N304" s="800">
        <f>Таблица1000!M304+Таблица2000!M304</f>
        <v>0</v>
      </c>
      <c r="O304" s="800">
        <f>Таблица1000!N304+Таблица2000!N304</f>
        <v>0</v>
      </c>
      <c r="P304" s="800">
        <f>Таблица1000!O304+Таблица2000!O304</f>
        <v>0</v>
      </c>
      <c r="Q304" s="800">
        <f>Таблица1000!P304+Таблица2000!P304</f>
        <v>0</v>
      </c>
      <c r="R304" s="800">
        <f>Таблица2000!Q304</f>
        <v>0</v>
      </c>
      <c r="S304" s="800">
        <f>Таблица2000!R304</f>
        <v>0</v>
      </c>
      <c r="T304" s="800">
        <f>Таблица1000!Q304+Таблица2000!S304</f>
        <v>0</v>
      </c>
      <c r="U304" s="800">
        <f>Таблица2000!T304</f>
        <v>0</v>
      </c>
      <c r="V304" s="800">
        <f>Таблица1000!R304+Таблица2000!U304</f>
        <v>0</v>
      </c>
      <c r="W304" s="800">
        <f>Таблица2000!V304</f>
        <v>0</v>
      </c>
    </row>
    <row r="305" spans="1:23" ht="21" x14ac:dyDescent="0.15">
      <c r="A305" s="37" t="s">
        <v>1165</v>
      </c>
      <c r="B305" s="506" t="s">
        <v>1312</v>
      </c>
      <c r="C305" s="6" t="s">
        <v>1251</v>
      </c>
      <c r="D305" s="2" t="s">
        <v>1252</v>
      </c>
      <c r="E305" s="800">
        <f>Таблица1000!G305+Таблица2000!G305</f>
        <v>0</v>
      </c>
      <c r="F305" s="800">
        <f>Таблица2000!H305</f>
        <v>0</v>
      </c>
      <c r="G305" s="800">
        <f>Таблица1000!H305+Таблица2000!I305</f>
        <v>0</v>
      </c>
      <c r="H305" s="799">
        <f>Таблица1000!I305</f>
        <v>0</v>
      </c>
      <c r="I305" s="799">
        <f>Таблица1000!J305</f>
        <v>0</v>
      </c>
      <c r="J305" s="799">
        <f>Таблица1000!K305</f>
        <v>0</v>
      </c>
      <c r="K305" s="800">
        <f>Таблица2000!J305</f>
        <v>0</v>
      </c>
      <c r="L305" s="800">
        <f>Таблица1000!L305+Таблица2000!K305</f>
        <v>0</v>
      </c>
      <c r="M305" s="800">
        <f>Таблица2000!L305</f>
        <v>0</v>
      </c>
      <c r="N305" s="800">
        <f>Таблица1000!M305+Таблица2000!M305</f>
        <v>0</v>
      </c>
      <c r="O305" s="800">
        <f>Таблица1000!N305+Таблица2000!N305</f>
        <v>0</v>
      </c>
      <c r="P305" s="800">
        <f>Таблица1000!O305+Таблица2000!O305</f>
        <v>0</v>
      </c>
      <c r="Q305" s="800">
        <f>Таблица1000!P305+Таблица2000!P305</f>
        <v>0</v>
      </c>
      <c r="R305" s="800">
        <f>Таблица2000!Q305</f>
        <v>0</v>
      </c>
      <c r="S305" s="800">
        <f>Таблица2000!R305</f>
        <v>0</v>
      </c>
      <c r="T305" s="800">
        <f>Таблица1000!Q305+Таблица2000!S305</f>
        <v>0</v>
      </c>
      <c r="U305" s="800">
        <f>Таблица2000!T305</f>
        <v>0</v>
      </c>
      <c r="V305" s="800">
        <f>Таблица1000!R305+Таблица2000!U305</f>
        <v>0</v>
      </c>
      <c r="W305" s="800">
        <f>Таблица2000!V305</f>
        <v>0</v>
      </c>
    </row>
    <row r="306" spans="1:23" ht="31.5" x14ac:dyDescent="0.15">
      <c r="A306" s="37" t="s">
        <v>1166</v>
      </c>
      <c r="B306" s="506" t="s">
        <v>1313</v>
      </c>
      <c r="C306" s="6" t="s">
        <v>1253</v>
      </c>
      <c r="D306" s="2" t="s">
        <v>1254</v>
      </c>
      <c r="E306" s="800">
        <f>Таблица1000!G306+Таблица2000!G306</f>
        <v>0</v>
      </c>
      <c r="F306" s="800">
        <f>Таблица2000!H306</f>
        <v>0</v>
      </c>
      <c r="G306" s="800">
        <f>Таблица1000!H306+Таблица2000!I306</f>
        <v>0</v>
      </c>
      <c r="H306" s="799">
        <f>Таблица1000!I306</f>
        <v>0</v>
      </c>
      <c r="I306" s="799">
        <f>Таблица1000!J306</f>
        <v>0</v>
      </c>
      <c r="J306" s="799">
        <f>Таблица1000!K306</f>
        <v>0</v>
      </c>
      <c r="K306" s="800">
        <f>Таблица2000!J306</f>
        <v>0</v>
      </c>
      <c r="L306" s="800">
        <f>Таблица1000!L306+Таблица2000!K306</f>
        <v>0</v>
      </c>
      <c r="M306" s="800">
        <f>Таблица2000!L306</f>
        <v>0</v>
      </c>
      <c r="N306" s="800">
        <f>Таблица1000!M306+Таблица2000!M306</f>
        <v>0</v>
      </c>
      <c r="O306" s="800">
        <f>Таблица1000!N306+Таблица2000!N306</f>
        <v>0</v>
      </c>
      <c r="P306" s="800">
        <f>Таблица1000!O306+Таблица2000!O306</f>
        <v>0</v>
      </c>
      <c r="Q306" s="800">
        <f>Таблица1000!P306+Таблица2000!P306</f>
        <v>0</v>
      </c>
      <c r="R306" s="800">
        <f>Таблица2000!Q306</f>
        <v>0</v>
      </c>
      <c r="S306" s="800">
        <f>Таблица2000!R306</f>
        <v>0</v>
      </c>
      <c r="T306" s="800">
        <f>Таблица1000!Q306+Таблица2000!S306</f>
        <v>0</v>
      </c>
      <c r="U306" s="800">
        <f>Таблица2000!T306</f>
        <v>0</v>
      </c>
      <c r="V306" s="800">
        <f>Таблица1000!R306+Таблица2000!U306</f>
        <v>0</v>
      </c>
      <c r="W306" s="800">
        <f>Таблица2000!V306</f>
        <v>0</v>
      </c>
    </row>
    <row r="307" spans="1:23" x14ac:dyDescent="0.15">
      <c r="A307" s="37" t="s">
        <v>1167</v>
      </c>
      <c r="B307" s="506" t="s">
        <v>1314</v>
      </c>
      <c r="C307" s="6" t="s">
        <v>1255</v>
      </c>
      <c r="D307" s="2" t="s">
        <v>1256</v>
      </c>
      <c r="E307" s="800">
        <f>Таблица1000!G307+Таблица2000!G307</f>
        <v>0</v>
      </c>
      <c r="F307" s="800">
        <f>Таблица2000!H307</f>
        <v>0</v>
      </c>
      <c r="G307" s="800">
        <f>Таблица1000!H307+Таблица2000!I307</f>
        <v>0</v>
      </c>
      <c r="H307" s="799">
        <f>Таблица1000!I307</f>
        <v>0</v>
      </c>
      <c r="I307" s="799">
        <f>Таблица1000!J307</f>
        <v>0</v>
      </c>
      <c r="J307" s="799">
        <f>Таблица1000!K307</f>
        <v>0</v>
      </c>
      <c r="K307" s="800">
        <f>Таблица2000!J307</f>
        <v>0</v>
      </c>
      <c r="L307" s="800">
        <f>Таблица1000!L307+Таблица2000!K307</f>
        <v>0</v>
      </c>
      <c r="M307" s="800">
        <f>Таблица2000!L307</f>
        <v>0</v>
      </c>
      <c r="N307" s="800">
        <f>Таблица1000!M307+Таблица2000!M307</f>
        <v>0</v>
      </c>
      <c r="O307" s="800">
        <f>Таблица1000!N307+Таблица2000!N307</f>
        <v>0</v>
      </c>
      <c r="P307" s="800">
        <f>Таблица1000!O307+Таблица2000!O307</f>
        <v>0</v>
      </c>
      <c r="Q307" s="800">
        <f>Таблица1000!P307+Таблица2000!P307</f>
        <v>0</v>
      </c>
      <c r="R307" s="800">
        <f>Таблица2000!Q307</f>
        <v>0</v>
      </c>
      <c r="S307" s="800">
        <f>Таблица2000!R307</f>
        <v>0</v>
      </c>
      <c r="T307" s="800">
        <f>Таблица1000!Q307+Таблица2000!S307</f>
        <v>0</v>
      </c>
      <c r="U307" s="800">
        <f>Таблица2000!T307</f>
        <v>0</v>
      </c>
      <c r="V307" s="800">
        <f>Таблица1000!R307+Таблица2000!U307</f>
        <v>0</v>
      </c>
      <c r="W307" s="800">
        <f>Таблица2000!V307</f>
        <v>0</v>
      </c>
    </row>
    <row r="308" spans="1:23" ht="42" x14ac:dyDescent="0.15">
      <c r="A308" s="37" t="s">
        <v>1168</v>
      </c>
      <c r="B308" s="506" t="s">
        <v>1315</v>
      </c>
      <c r="C308" s="6" t="s">
        <v>1257</v>
      </c>
      <c r="D308" s="2" t="s">
        <v>1258</v>
      </c>
      <c r="E308" s="800">
        <f>Таблица1000!G308+Таблица2000!G308</f>
        <v>0</v>
      </c>
      <c r="F308" s="800">
        <f>Таблица2000!H308</f>
        <v>0</v>
      </c>
      <c r="G308" s="800">
        <f>Таблица1000!H308+Таблица2000!I308</f>
        <v>0</v>
      </c>
      <c r="H308" s="799">
        <f>Таблица1000!I308</f>
        <v>0</v>
      </c>
      <c r="I308" s="799">
        <f>Таблица1000!J308</f>
        <v>0</v>
      </c>
      <c r="J308" s="799">
        <f>Таблица1000!K308</f>
        <v>0</v>
      </c>
      <c r="K308" s="800">
        <f>Таблица2000!J308</f>
        <v>0</v>
      </c>
      <c r="L308" s="800">
        <f>Таблица1000!L308+Таблица2000!K308</f>
        <v>0</v>
      </c>
      <c r="M308" s="800">
        <f>Таблица2000!L308</f>
        <v>0</v>
      </c>
      <c r="N308" s="800">
        <f>Таблица1000!M308+Таблица2000!M308</f>
        <v>0</v>
      </c>
      <c r="O308" s="800">
        <f>Таблица1000!N308+Таблица2000!N308</f>
        <v>0</v>
      </c>
      <c r="P308" s="800">
        <f>Таблица1000!O308+Таблица2000!O308</f>
        <v>0</v>
      </c>
      <c r="Q308" s="800">
        <f>Таблица1000!P308+Таблица2000!P308</f>
        <v>0</v>
      </c>
      <c r="R308" s="800">
        <f>Таблица2000!Q308</f>
        <v>0</v>
      </c>
      <c r="S308" s="800">
        <f>Таблица2000!R308</f>
        <v>0</v>
      </c>
      <c r="T308" s="800">
        <f>Таблица1000!Q308+Таблица2000!S308</f>
        <v>0</v>
      </c>
      <c r="U308" s="800">
        <f>Таблица2000!T308</f>
        <v>0</v>
      </c>
      <c r="V308" s="800">
        <f>Таблица1000!R308+Таблица2000!U308</f>
        <v>0</v>
      </c>
      <c r="W308" s="800">
        <f>Таблица2000!V308</f>
        <v>0</v>
      </c>
    </row>
    <row r="309" spans="1:23" ht="21" x14ac:dyDescent="0.15">
      <c r="A309" s="37" t="s">
        <v>1169</v>
      </c>
      <c r="B309" s="506" t="s">
        <v>1316</v>
      </c>
      <c r="C309" s="6" t="s">
        <v>1259</v>
      </c>
      <c r="D309" s="2" t="s">
        <v>1260</v>
      </c>
      <c r="E309" s="800">
        <f>Таблица1000!G309+Таблица2000!G309</f>
        <v>0</v>
      </c>
      <c r="F309" s="800">
        <f>Таблица2000!H309</f>
        <v>0</v>
      </c>
      <c r="G309" s="800">
        <f>Таблица1000!H309+Таблица2000!I309</f>
        <v>0</v>
      </c>
      <c r="H309" s="799">
        <f>Таблица1000!I309</f>
        <v>0</v>
      </c>
      <c r="I309" s="799">
        <f>Таблица1000!J309</f>
        <v>0</v>
      </c>
      <c r="J309" s="799">
        <f>Таблица1000!K309</f>
        <v>0</v>
      </c>
      <c r="K309" s="800">
        <f>Таблица2000!J309</f>
        <v>0</v>
      </c>
      <c r="L309" s="800">
        <f>Таблица1000!L309+Таблица2000!K309</f>
        <v>0</v>
      </c>
      <c r="M309" s="800">
        <f>Таблица2000!L309</f>
        <v>0</v>
      </c>
      <c r="N309" s="800">
        <f>Таблица1000!M309+Таблица2000!M309</f>
        <v>0</v>
      </c>
      <c r="O309" s="800">
        <f>Таблица1000!N309+Таблица2000!N309</f>
        <v>0</v>
      </c>
      <c r="P309" s="800">
        <f>Таблица1000!O309+Таблица2000!O309</f>
        <v>0</v>
      </c>
      <c r="Q309" s="800">
        <f>Таблица1000!P309+Таблица2000!P309</f>
        <v>0</v>
      </c>
      <c r="R309" s="800">
        <f>Таблица2000!Q309</f>
        <v>0</v>
      </c>
      <c r="S309" s="800">
        <f>Таблица2000!R309</f>
        <v>0</v>
      </c>
      <c r="T309" s="800">
        <f>Таблица1000!Q309+Таблица2000!S309</f>
        <v>0</v>
      </c>
      <c r="U309" s="800">
        <f>Таблица2000!T309</f>
        <v>0</v>
      </c>
      <c r="V309" s="800">
        <f>Таблица1000!R309+Таблица2000!U309</f>
        <v>0</v>
      </c>
      <c r="W309" s="800">
        <f>Таблица2000!V309</f>
        <v>0</v>
      </c>
    </row>
    <row r="310" spans="1:23" ht="21" x14ac:dyDescent="0.15">
      <c r="A310" s="37" t="s">
        <v>1170</v>
      </c>
      <c r="B310" s="506" t="s">
        <v>1317</v>
      </c>
      <c r="C310" s="6" t="s">
        <v>1261</v>
      </c>
      <c r="D310" s="2" t="s">
        <v>1262</v>
      </c>
      <c r="E310" s="800">
        <f>Таблица1000!G310+Таблица2000!G310</f>
        <v>0</v>
      </c>
      <c r="F310" s="800">
        <f>Таблица2000!H310</f>
        <v>0</v>
      </c>
      <c r="G310" s="800">
        <f>Таблица1000!H310+Таблица2000!I310</f>
        <v>0</v>
      </c>
      <c r="H310" s="799">
        <f>Таблица1000!I310</f>
        <v>0</v>
      </c>
      <c r="I310" s="799">
        <f>Таблица1000!J310</f>
        <v>0</v>
      </c>
      <c r="J310" s="799">
        <f>Таблица1000!K310</f>
        <v>0</v>
      </c>
      <c r="K310" s="800">
        <f>Таблица2000!J310</f>
        <v>0</v>
      </c>
      <c r="L310" s="800">
        <f>Таблица1000!L310+Таблица2000!K310</f>
        <v>0</v>
      </c>
      <c r="M310" s="800">
        <f>Таблица2000!L310</f>
        <v>0</v>
      </c>
      <c r="N310" s="800">
        <f>Таблица1000!M310+Таблица2000!M310</f>
        <v>0</v>
      </c>
      <c r="O310" s="800">
        <f>Таблица1000!N310+Таблица2000!N310</f>
        <v>0</v>
      </c>
      <c r="P310" s="800">
        <f>Таблица1000!O310+Таблица2000!O310</f>
        <v>0</v>
      </c>
      <c r="Q310" s="800">
        <f>Таблица1000!P310+Таблица2000!P310</f>
        <v>0</v>
      </c>
      <c r="R310" s="800">
        <f>Таблица2000!Q310</f>
        <v>0</v>
      </c>
      <c r="S310" s="800">
        <f>Таблица2000!R310</f>
        <v>0</v>
      </c>
      <c r="T310" s="800">
        <f>Таблица1000!Q310+Таблица2000!S310</f>
        <v>0</v>
      </c>
      <c r="U310" s="800">
        <f>Таблица2000!T310</f>
        <v>0</v>
      </c>
      <c r="V310" s="800">
        <f>Таблица1000!R310+Таблица2000!U310</f>
        <v>0</v>
      </c>
      <c r="W310" s="800">
        <f>Таблица2000!V310</f>
        <v>0</v>
      </c>
    </row>
    <row r="311" spans="1:23" ht="31.5" x14ac:dyDescent="0.15">
      <c r="A311" s="37" t="s">
        <v>1171</v>
      </c>
      <c r="B311" s="506" t="s">
        <v>1318</v>
      </c>
      <c r="C311" s="6" t="s">
        <v>1263</v>
      </c>
      <c r="D311" s="2" t="s">
        <v>1264</v>
      </c>
      <c r="E311" s="800">
        <f>Таблица1000!G311+Таблица2000!G311</f>
        <v>0</v>
      </c>
      <c r="F311" s="800">
        <f>Таблица2000!H311</f>
        <v>0</v>
      </c>
      <c r="G311" s="800">
        <f>Таблица1000!H311+Таблица2000!I311</f>
        <v>0</v>
      </c>
      <c r="H311" s="799">
        <f>Таблица1000!I311</f>
        <v>0</v>
      </c>
      <c r="I311" s="799">
        <f>Таблица1000!J311</f>
        <v>0</v>
      </c>
      <c r="J311" s="799">
        <f>Таблица1000!K311</f>
        <v>0</v>
      </c>
      <c r="K311" s="800">
        <f>Таблица2000!J311</f>
        <v>0</v>
      </c>
      <c r="L311" s="800">
        <f>Таблица1000!L311+Таблица2000!K311</f>
        <v>0</v>
      </c>
      <c r="M311" s="800">
        <f>Таблица2000!L311</f>
        <v>0</v>
      </c>
      <c r="N311" s="800">
        <f>Таблица1000!M311+Таблица2000!M311</f>
        <v>0</v>
      </c>
      <c r="O311" s="800">
        <f>Таблица1000!N311+Таблица2000!N311</f>
        <v>0</v>
      </c>
      <c r="P311" s="800">
        <f>Таблица1000!O311+Таблица2000!O311</f>
        <v>0</v>
      </c>
      <c r="Q311" s="800">
        <f>Таблица1000!P311+Таблица2000!P311</f>
        <v>0</v>
      </c>
      <c r="R311" s="800">
        <f>Таблица2000!Q311</f>
        <v>0</v>
      </c>
      <c r="S311" s="800">
        <f>Таблица2000!R311</f>
        <v>0</v>
      </c>
      <c r="T311" s="800">
        <f>Таблица1000!Q311+Таблица2000!S311</f>
        <v>0</v>
      </c>
      <c r="U311" s="800">
        <f>Таблица2000!T311</f>
        <v>0</v>
      </c>
      <c r="V311" s="800">
        <f>Таблица1000!R311+Таблица2000!U311</f>
        <v>0</v>
      </c>
      <c r="W311" s="800">
        <f>Таблица2000!V311</f>
        <v>0</v>
      </c>
    </row>
    <row r="312" spans="1:23" ht="52.5" x14ac:dyDescent="0.15">
      <c r="A312" s="37" t="s">
        <v>1172</v>
      </c>
      <c r="B312" s="506" t="s">
        <v>1319</v>
      </c>
      <c r="C312" s="6" t="s">
        <v>1265</v>
      </c>
      <c r="D312" s="2" t="s">
        <v>1266</v>
      </c>
      <c r="E312" s="800">
        <f>Таблица1000!G312+Таблица2000!G312</f>
        <v>0</v>
      </c>
      <c r="F312" s="800">
        <f>Таблица2000!H312</f>
        <v>0</v>
      </c>
      <c r="G312" s="800">
        <f>Таблица1000!H312+Таблица2000!I312</f>
        <v>0</v>
      </c>
      <c r="H312" s="799">
        <f>Таблица1000!I312</f>
        <v>0</v>
      </c>
      <c r="I312" s="799">
        <f>Таблица1000!J312</f>
        <v>0</v>
      </c>
      <c r="J312" s="799">
        <f>Таблица1000!K312</f>
        <v>0</v>
      </c>
      <c r="K312" s="800">
        <f>Таблица2000!J312</f>
        <v>0</v>
      </c>
      <c r="L312" s="800">
        <f>Таблица1000!L312+Таблица2000!K312</f>
        <v>0</v>
      </c>
      <c r="M312" s="800">
        <f>Таблица2000!L312</f>
        <v>0</v>
      </c>
      <c r="N312" s="800">
        <f>Таблица1000!M312+Таблица2000!M312</f>
        <v>0</v>
      </c>
      <c r="O312" s="800">
        <f>Таблица1000!N312+Таблица2000!N312</f>
        <v>0</v>
      </c>
      <c r="P312" s="800">
        <f>Таблица1000!O312+Таблица2000!O312</f>
        <v>0</v>
      </c>
      <c r="Q312" s="800">
        <f>Таблица1000!P312+Таблица2000!P312</f>
        <v>0</v>
      </c>
      <c r="R312" s="800">
        <f>Таблица2000!Q312</f>
        <v>0</v>
      </c>
      <c r="S312" s="800">
        <f>Таблица2000!R312</f>
        <v>0</v>
      </c>
      <c r="T312" s="800">
        <f>Таблица1000!Q312+Таблица2000!S312</f>
        <v>0</v>
      </c>
      <c r="U312" s="800">
        <f>Таблица2000!T312</f>
        <v>0</v>
      </c>
      <c r="V312" s="800">
        <f>Таблица1000!R312+Таблица2000!U312</f>
        <v>0</v>
      </c>
      <c r="W312" s="800">
        <f>Таблица2000!V312</f>
        <v>0</v>
      </c>
    </row>
    <row r="313" spans="1:23" ht="21" x14ac:dyDescent="0.15">
      <c r="A313" s="37" t="s">
        <v>1173</v>
      </c>
      <c r="B313" s="506" t="s">
        <v>1320</v>
      </c>
      <c r="C313" s="6" t="s">
        <v>1267</v>
      </c>
      <c r="D313" s="2" t="s">
        <v>1268</v>
      </c>
      <c r="E313" s="800">
        <f>Таблица1000!G313+Таблица2000!G313</f>
        <v>0</v>
      </c>
      <c r="F313" s="800">
        <f>Таблица2000!H313</f>
        <v>0</v>
      </c>
      <c r="G313" s="800">
        <f>Таблица1000!H313+Таблица2000!I313</f>
        <v>0</v>
      </c>
      <c r="H313" s="799">
        <f>Таблица1000!I313</f>
        <v>0</v>
      </c>
      <c r="I313" s="799">
        <f>Таблица1000!J313</f>
        <v>0</v>
      </c>
      <c r="J313" s="799">
        <f>Таблица1000!K313</f>
        <v>0</v>
      </c>
      <c r="K313" s="800">
        <f>Таблица2000!J313</f>
        <v>0</v>
      </c>
      <c r="L313" s="800">
        <f>Таблица1000!L313+Таблица2000!K313</f>
        <v>0</v>
      </c>
      <c r="M313" s="800">
        <f>Таблица2000!L313</f>
        <v>0</v>
      </c>
      <c r="N313" s="800">
        <f>Таблица1000!M313+Таблица2000!M313</f>
        <v>0</v>
      </c>
      <c r="O313" s="800">
        <f>Таблица1000!N313+Таблица2000!N313</f>
        <v>0</v>
      </c>
      <c r="P313" s="800">
        <f>Таблица1000!O313+Таблица2000!O313</f>
        <v>0</v>
      </c>
      <c r="Q313" s="800">
        <f>Таблица1000!P313+Таблица2000!P313</f>
        <v>0</v>
      </c>
      <c r="R313" s="800">
        <f>Таблица2000!Q313</f>
        <v>0</v>
      </c>
      <c r="S313" s="800">
        <f>Таблица2000!R313</f>
        <v>0</v>
      </c>
      <c r="T313" s="800">
        <f>Таблица1000!Q313+Таблица2000!S313</f>
        <v>0</v>
      </c>
      <c r="U313" s="800">
        <f>Таблица2000!T313</f>
        <v>0</v>
      </c>
      <c r="V313" s="800">
        <f>Таблица1000!R313+Таблица2000!U313</f>
        <v>0</v>
      </c>
      <c r="W313" s="800">
        <f>Таблица2000!V313</f>
        <v>0</v>
      </c>
    </row>
    <row r="314" spans="1:23" ht="31.5" x14ac:dyDescent="0.15">
      <c r="A314" s="37" t="s">
        <v>1174</v>
      </c>
      <c r="B314" s="506" t="s">
        <v>1321</v>
      </c>
      <c r="C314" s="6" t="s">
        <v>1269</v>
      </c>
      <c r="D314" s="2" t="s">
        <v>1270</v>
      </c>
      <c r="E314" s="800">
        <f>Таблица1000!G314+Таблица2000!G314</f>
        <v>0</v>
      </c>
      <c r="F314" s="800">
        <f>Таблица2000!H314</f>
        <v>0</v>
      </c>
      <c r="G314" s="800">
        <f>Таблица1000!H314+Таблица2000!I314</f>
        <v>0</v>
      </c>
      <c r="H314" s="799">
        <f>Таблица1000!I314</f>
        <v>0</v>
      </c>
      <c r="I314" s="799">
        <f>Таблица1000!J314</f>
        <v>0</v>
      </c>
      <c r="J314" s="799">
        <f>Таблица1000!K314</f>
        <v>0</v>
      </c>
      <c r="K314" s="800">
        <f>Таблица2000!J314</f>
        <v>0</v>
      </c>
      <c r="L314" s="800">
        <f>Таблица1000!L314+Таблица2000!K314</f>
        <v>0</v>
      </c>
      <c r="M314" s="800">
        <f>Таблица2000!L314</f>
        <v>0</v>
      </c>
      <c r="N314" s="800">
        <f>Таблица1000!M314+Таблица2000!M314</f>
        <v>0</v>
      </c>
      <c r="O314" s="800">
        <f>Таблица1000!N314+Таблица2000!N314</f>
        <v>0</v>
      </c>
      <c r="P314" s="800">
        <f>Таблица1000!O314+Таблица2000!O314</f>
        <v>0</v>
      </c>
      <c r="Q314" s="800">
        <f>Таблица1000!P314+Таблица2000!P314</f>
        <v>0</v>
      </c>
      <c r="R314" s="800">
        <f>Таблица2000!Q314</f>
        <v>0</v>
      </c>
      <c r="S314" s="800">
        <f>Таблица2000!R314</f>
        <v>0</v>
      </c>
      <c r="T314" s="800">
        <f>Таблица1000!Q314+Таблица2000!S314</f>
        <v>0</v>
      </c>
      <c r="U314" s="800">
        <f>Таблица2000!T314</f>
        <v>0</v>
      </c>
      <c r="V314" s="800">
        <f>Таблица1000!R314+Таблица2000!U314</f>
        <v>0</v>
      </c>
      <c r="W314" s="800">
        <f>Таблица2000!V314</f>
        <v>0</v>
      </c>
    </row>
    <row r="315" spans="1:23" ht="31.5" x14ac:dyDescent="0.15">
      <c r="A315" s="37" t="s">
        <v>1175</v>
      </c>
      <c r="B315" s="506" t="s">
        <v>1322</v>
      </c>
      <c r="C315" s="6" t="s">
        <v>1271</v>
      </c>
      <c r="D315" s="2" t="s">
        <v>1272</v>
      </c>
      <c r="E315" s="800">
        <f>Таблица1000!G315+Таблица2000!G315</f>
        <v>0</v>
      </c>
      <c r="F315" s="800">
        <f>Таблица2000!H315</f>
        <v>0</v>
      </c>
      <c r="G315" s="800">
        <f>Таблица1000!H315+Таблица2000!I315</f>
        <v>0</v>
      </c>
      <c r="H315" s="799">
        <f>Таблица1000!I315</f>
        <v>0</v>
      </c>
      <c r="I315" s="799">
        <f>Таблица1000!J315</f>
        <v>0</v>
      </c>
      <c r="J315" s="799">
        <f>Таблица1000!K315</f>
        <v>0</v>
      </c>
      <c r="K315" s="800">
        <f>Таблица2000!J315</f>
        <v>0</v>
      </c>
      <c r="L315" s="800">
        <f>Таблица1000!L315+Таблица2000!K315</f>
        <v>0</v>
      </c>
      <c r="M315" s="800">
        <f>Таблица2000!L315</f>
        <v>0</v>
      </c>
      <c r="N315" s="800">
        <f>Таблица1000!M315+Таблица2000!M315</f>
        <v>0</v>
      </c>
      <c r="O315" s="800">
        <f>Таблица1000!N315+Таблица2000!N315</f>
        <v>0</v>
      </c>
      <c r="P315" s="800">
        <f>Таблица1000!O315+Таблица2000!O315</f>
        <v>0</v>
      </c>
      <c r="Q315" s="800">
        <f>Таблица1000!P315+Таблица2000!P315</f>
        <v>0</v>
      </c>
      <c r="R315" s="800">
        <f>Таблица2000!Q315</f>
        <v>0</v>
      </c>
      <c r="S315" s="800">
        <f>Таблица2000!R315</f>
        <v>0</v>
      </c>
      <c r="T315" s="800">
        <f>Таблица1000!Q315+Таблица2000!S315</f>
        <v>0</v>
      </c>
      <c r="U315" s="800">
        <f>Таблица2000!T315</f>
        <v>0</v>
      </c>
      <c r="V315" s="800">
        <f>Таблица1000!R315+Таблица2000!U315</f>
        <v>0</v>
      </c>
      <c r="W315" s="800">
        <f>Таблица2000!V315</f>
        <v>0</v>
      </c>
    </row>
    <row r="316" spans="1:23" x14ac:dyDescent="0.15">
      <c r="A316" s="37" t="s">
        <v>1176</v>
      </c>
      <c r="B316" s="506" t="s">
        <v>1323</v>
      </c>
      <c r="C316" s="6" t="s">
        <v>1273</v>
      </c>
      <c r="D316" s="2" t="s">
        <v>1274</v>
      </c>
      <c r="E316" s="800">
        <f>Таблица1000!G316+Таблица2000!G316</f>
        <v>0</v>
      </c>
      <c r="F316" s="800">
        <f>Таблица2000!H316</f>
        <v>0</v>
      </c>
      <c r="G316" s="800">
        <f>Таблица1000!H316+Таблица2000!I316</f>
        <v>0</v>
      </c>
      <c r="H316" s="799">
        <f>Таблица1000!I316</f>
        <v>0</v>
      </c>
      <c r="I316" s="799">
        <f>Таблица1000!J316</f>
        <v>0</v>
      </c>
      <c r="J316" s="799">
        <f>Таблица1000!K316</f>
        <v>0</v>
      </c>
      <c r="K316" s="800">
        <f>Таблица2000!J316</f>
        <v>0</v>
      </c>
      <c r="L316" s="800">
        <f>Таблица1000!L316+Таблица2000!K316</f>
        <v>0</v>
      </c>
      <c r="M316" s="800">
        <f>Таблица2000!L316</f>
        <v>0</v>
      </c>
      <c r="N316" s="800">
        <f>Таблица1000!M316+Таблица2000!M316</f>
        <v>0</v>
      </c>
      <c r="O316" s="800">
        <f>Таблица1000!N316+Таблица2000!N316</f>
        <v>0</v>
      </c>
      <c r="P316" s="800">
        <f>Таблица1000!O316+Таблица2000!O316</f>
        <v>0</v>
      </c>
      <c r="Q316" s="800">
        <f>Таблица1000!P316+Таблица2000!P316</f>
        <v>0</v>
      </c>
      <c r="R316" s="800">
        <f>Таблица2000!Q316</f>
        <v>0</v>
      </c>
      <c r="S316" s="800">
        <f>Таблица2000!R316</f>
        <v>0</v>
      </c>
      <c r="T316" s="800">
        <f>Таблица1000!Q316+Таблица2000!S316</f>
        <v>0</v>
      </c>
      <c r="U316" s="800">
        <f>Таблица2000!T316</f>
        <v>0</v>
      </c>
      <c r="V316" s="800">
        <f>Таблица1000!R316+Таблица2000!U316</f>
        <v>0</v>
      </c>
      <c r="W316" s="800">
        <f>Таблица2000!V316</f>
        <v>0</v>
      </c>
    </row>
    <row r="317" spans="1:23" s="120" customFormat="1" ht="21" x14ac:dyDescent="0.15">
      <c r="A317" s="36" t="s">
        <v>660</v>
      </c>
      <c r="B317" s="99" t="s">
        <v>258</v>
      </c>
      <c r="C317" s="46" t="s">
        <v>126</v>
      </c>
      <c r="D317" s="35" t="s">
        <v>63</v>
      </c>
      <c r="E317" s="800">
        <f>Таблица1000!G317+Таблица2000!G317</f>
        <v>0</v>
      </c>
      <c r="F317" s="800">
        <f>Таблица2000!H317</f>
        <v>0</v>
      </c>
      <c r="G317" s="800">
        <f>Таблица1000!H317+Таблица2000!I317</f>
        <v>0</v>
      </c>
      <c r="H317" s="799">
        <f>Таблица1000!I317</f>
        <v>0</v>
      </c>
      <c r="I317" s="799">
        <f>Таблица1000!J317</f>
        <v>0</v>
      </c>
      <c r="J317" s="799">
        <f>Таблица1000!K317</f>
        <v>0</v>
      </c>
      <c r="K317" s="800">
        <f>Таблица2000!J317</f>
        <v>0</v>
      </c>
      <c r="L317" s="800">
        <f>Таблица1000!L317+Таблица2000!K317</f>
        <v>0</v>
      </c>
      <c r="M317" s="800">
        <f>Таблица2000!L317</f>
        <v>0</v>
      </c>
      <c r="N317" s="800">
        <f>Таблица1000!M317+Таблица2000!M317</f>
        <v>0</v>
      </c>
      <c r="O317" s="800">
        <f>Таблица1000!N317+Таблица2000!N317</f>
        <v>0</v>
      </c>
      <c r="P317" s="800">
        <f>Таблица1000!O317+Таблица2000!O317</f>
        <v>0</v>
      </c>
      <c r="Q317" s="800">
        <f>Таблица1000!P317+Таблица2000!P317</f>
        <v>0</v>
      </c>
      <c r="R317" s="800">
        <f>Таблица2000!Q317</f>
        <v>0</v>
      </c>
      <c r="S317" s="800">
        <f>Таблица2000!R317</f>
        <v>0</v>
      </c>
      <c r="T317" s="800">
        <f>Таблица1000!Q317+Таблица2000!S317</f>
        <v>0</v>
      </c>
      <c r="U317" s="800">
        <f>Таблица2000!T317</f>
        <v>0</v>
      </c>
      <c r="V317" s="800">
        <f>Таблица1000!R317+Таблица2000!U317</f>
        <v>0</v>
      </c>
      <c r="W317" s="800">
        <f>Таблица2000!V317</f>
        <v>0</v>
      </c>
    </row>
    <row r="318" spans="1:23" s="161" customFormat="1" ht="44.25" customHeight="1" x14ac:dyDescent="0.15">
      <c r="A318" s="146" t="s">
        <v>1370</v>
      </c>
      <c r="B318" s="99" t="s">
        <v>1371</v>
      </c>
      <c r="C318" s="143" t="s">
        <v>1372</v>
      </c>
      <c r="D318" s="147" t="s">
        <v>1373</v>
      </c>
      <c r="E318" s="800">
        <f>Таблица1000!G318+Таблица2000!G318</f>
        <v>0</v>
      </c>
      <c r="F318" s="800">
        <f>Таблица2000!H318</f>
        <v>0</v>
      </c>
      <c r="G318" s="800">
        <f>Таблица1000!H318+Таблица2000!I318</f>
        <v>0</v>
      </c>
      <c r="H318" s="800">
        <f>Таблица1000!I318</f>
        <v>0</v>
      </c>
      <c r="I318" s="800">
        <f>Таблица1000!J318</f>
        <v>0</v>
      </c>
      <c r="J318" s="800">
        <f>Таблица1000!K318</f>
        <v>0</v>
      </c>
      <c r="K318" s="800">
        <f>Таблица2000!J318</f>
        <v>0</v>
      </c>
      <c r="L318" s="800">
        <f>Таблица1000!L318+Таблица2000!K318</f>
        <v>0</v>
      </c>
      <c r="M318" s="800">
        <f>Таблица2000!L318</f>
        <v>0</v>
      </c>
      <c r="N318" s="800">
        <f>Таблица1000!M318+Таблица2000!M318</f>
        <v>0</v>
      </c>
      <c r="O318" s="800">
        <f>Таблица1000!N318+Таблица2000!N318</f>
        <v>0</v>
      </c>
      <c r="P318" s="800">
        <f>Таблица1000!O318+Таблица2000!O318</f>
        <v>0</v>
      </c>
      <c r="Q318" s="800">
        <f>Таблица1000!P318+Таблица2000!P318</f>
        <v>0</v>
      </c>
      <c r="R318" s="800">
        <f>Таблица2000!Q318</f>
        <v>0</v>
      </c>
      <c r="S318" s="800">
        <f>Таблица2000!R318</f>
        <v>0</v>
      </c>
      <c r="T318" s="800">
        <f>Таблица1000!Q318+Таблица2000!S318</f>
        <v>0</v>
      </c>
      <c r="U318" s="800">
        <f>Таблица2000!T318</f>
        <v>0</v>
      </c>
      <c r="V318" s="800">
        <f>Таблица1000!R318+Таблица2000!U318</f>
        <v>0</v>
      </c>
      <c r="W318" s="800">
        <f>Таблица2000!V318</f>
        <v>0</v>
      </c>
    </row>
    <row r="319" spans="1:23" s="161" customFormat="1" ht="44.25" customHeight="1" x14ac:dyDescent="0.15">
      <c r="A319" s="146" t="s">
        <v>1503</v>
      </c>
      <c r="B319" s="99" t="s">
        <v>1504</v>
      </c>
      <c r="C319" s="143" t="s">
        <v>1504</v>
      </c>
      <c r="D319" s="147" t="s">
        <v>1505</v>
      </c>
      <c r="E319" s="800">
        <f>Таблица1000!G319+Таблица2000!G319</f>
        <v>0</v>
      </c>
      <c r="F319" s="800">
        <f>Таблица2000!H319</f>
        <v>0</v>
      </c>
      <c r="G319" s="800">
        <f>Таблица1000!H319+Таблица2000!I319</f>
        <v>0</v>
      </c>
      <c r="H319" s="800">
        <f>Таблица1000!I319</f>
        <v>0</v>
      </c>
      <c r="I319" s="800">
        <f>Таблица1000!J319</f>
        <v>0</v>
      </c>
      <c r="J319" s="800">
        <f>Таблица1000!K319</f>
        <v>0</v>
      </c>
      <c r="K319" s="800">
        <f>Таблица2000!J319</f>
        <v>0</v>
      </c>
      <c r="L319" s="800">
        <f>Таблица1000!L319+Таблица2000!K319</f>
        <v>0</v>
      </c>
      <c r="M319" s="800">
        <f>Таблица2000!L319</f>
        <v>0</v>
      </c>
      <c r="N319" s="800">
        <f>Таблица1000!M319+Таблица2000!M319</f>
        <v>0</v>
      </c>
      <c r="O319" s="800">
        <f>Таблица1000!N319+Таблица2000!N319</f>
        <v>0</v>
      </c>
      <c r="P319" s="800">
        <f>Таблица1000!O319+Таблица2000!O319</f>
        <v>0</v>
      </c>
      <c r="Q319" s="800">
        <f>Таблица1000!P319+Таблица2000!P319</f>
        <v>0</v>
      </c>
      <c r="R319" s="800">
        <f>Таблица2000!Q319</f>
        <v>0</v>
      </c>
      <c r="S319" s="800">
        <f>Таблица2000!R319</f>
        <v>0</v>
      </c>
      <c r="T319" s="800">
        <f>Таблица1000!Q319+Таблица2000!S319</f>
        <v>0</v>
      </c>
      <c r="U319" s="800">
        <f>Таблица2000!T319</f>
        <v>0</v>
      </c>
      <c r="V319" s="800">
        <f>Таблица1000!R319+Таблица2000!U319</f>
        <v>0</v>
      </c>
      <c r="W319" s="800">
        <f>Таблица2000!V319</f>
        <v>0</v>
      </c>
    </row>
    <row r="320" spans="1:23" s="161" customFormat="1" ht="44.25" customHeight="1" x14ac:dyDescent="0.15">
      <c r="A320" s="162"/>
      <c r="B320" s="537"/>
      <c r="C320" s="163"/>
      <c r="D320" s="164"/>
      <c r="E320" s="165"/>
      <c r="F320" s="165"/>
      <c r="G320" s="165"/>
      <c r="H320" s="165"/>
      <c r="I320" s="165"/>
      <c r="J320" s="165"/>
      <c r="K320" s="165"/>
      <c r="L320" s="165"/>
      <c r="M320" s="165"/>
      <c r="N320" s="166"/>
    </row>
    <row r="321" spans="1:23" s="41" customFormat="1" x14ac:dyDescent="0.15">
      <c r="A321" s="532" t="s">
        <v>844</v>
      </c>
      <c r="B321" s="512"/>
      <c r="C321" s="533"/>
      <c r="D321" s="526"/>
      <c r="E321" s="529"/>
      <c r="F321" s="529"/>
      <c r="G321" s="529"/>
      <c r="H321" s="529"/>
      <c r="I321" s="529"/>
      <c r="J321" s="529"/>
      <c r="K321" s="529"/>
      <c r="L321" s="529"/>
      <c r="M321" s="529"/>
      <c r="N321" s="529"/>
      <c r="O321" s="529"/>
      <c r="P321" s="529"/>
      <c r="Q321" s="529"/>
      <c r="R321" s="529"/>
      <c r="S321" s="529"/>
      <c r="T321" s="529"/>
      <c r="U321" s="529"/>
      <c r="V321" s="529"/>
      <c r="W321" s="529"/>
    </row>
  </sheetData>
  <mergeCells count="18">
    <mergeCell ref="E2:J2"/>
    <mergeCell ref="N2:O2"/>
    <mergeCell ref="A4:A6"/>
    <mergeCell ref="B4:B6"/>
    <mergeCell ref="C4:C6"/>
    <mergeCell ref="D4:D6"/>
    <mergeCell ref="E4:E6"/>
    <mergeCell ref="F4:F6"/>
    <mergeCell ref="G4:R4"/>
    <mergeCell ref="T4:T6"/>
    <mergeCell ref="V4:V6"/>
    <mergeCell ref="W4:W6"/>
    <mergeCell ref="G5:G6"/>
    <mergeCell ref="H5:J5"/>
    <mergeCell ref="L5:N5"/>
    <mergeCell ref="O5:R5"/>
    <mergeCell ref="S5:S6"/>
    <mergeCell ref="U4:U6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30" sqref="G30"/>
    </sheetView>
  </sheetViews>
  <sheetFormatPr defaultRowHeight="10.5" x14ac:dyDescent="0.15"/>
  <cols>
    <col min="1" max="2" width="9.140625" style="483"/>
    <col min="3" max="3" width="7.42578125" style="483" customWidth="1"/>
    <col min="4" max="4" width="23" style="483" customWidth="1"/>
    <col min="5" max="5" width="14.7109375" style="483" customWidth="1"/>
    <col min="6" max="6" width="15.140625" style="483" customWidth="1"/>
    <col min="7" max="7" width="16.5703125" style="483" customWidth="1"/>
    <col min="8" max="16384" width="9.140625" style="483"/>
  </cols>
  <sheetData>
    <row r="1" spans="1:7" x14ac:dyDescent="0.15">
      <c r="A1" s="678" t="s">
        <v>1866</v>
      </c>
      <c r="B1" s="678"/>
      <c r="C1" s="678"/>
      <c r="D1" s="678"/>
      <c r="E1" s="678"/>
      <c r="F1" s="678"/>
      <c r="G1" s="678"/>
    </row>
    <row r="2" spans="1:7" x14ac:dyDescent="0.15">
      <c r="B2" s="678" t="s">
        <v>7</v>
      </c>
    </row>
    <row r="3" spans="1:7" x14ac:dyDescent="0.15">
      <c r="B3" s="678"/>
      <c r="D3" s="937" t="s">
        <v>1867</v>
      </c>
      <c r="E3" s="937"/>
    </row>
    <row r="4" spans="1:7" x14ac:dyDescent="0.15">
      <c r="B4" s="678"/>
    </row>
    <row r="5" spans="1:7" ht="136.5" x14ac:dyDescent="0.15">
      <c r="B5" s="678"/>
      <c r="C5" s="490" t="s">
        <v>838</v>
      </c>
      <c r="D5" s="712" t="s">
        <v>1796</v>
      </c>
      <c r="E5" s="712" t="s">
        <v>1797</v>
      </c>
      <c r="F5" s="559" t="s">
        <v>1868</v>
      </c>
      <c r="G5" s="559" t="s">
        <v>1869</v>
      </c>
    </row>
    <row r="6" spans="1:7" x14ac:dyDescent="0.15">
      <c r="B6" s="733"/>
      <c r="C6" s="488"/>
      <c r="D6" s="488">
        <v>1</v>
      </c>
      <c r="E6" s="488">
        <v>2</v>
      </c>
      <c r="F6" s="737">
        <v>3</v>
      </c>
      <c r="G6" s="737">
        <v>4</v>
      </c>
    </row>
    <row r="7" spans="1:7" x14ac:dyDescent="0.15">
      <c r="A7" s="678" t="s">
        <v>6</v>
      </c>
      <c r="B7" s="733"/>
      <c r="C7" s="685"/>
      <c r="D7" s="685">
        <v>1</v>
      </c>
      <c r="E7" s="685">
        <v>2</v>
      </c>
      <c r="F7" s="685">
        <v>3</v>
      </c>
      <c r="G7" s="685">
        <v>4</v>
      </c>
    </row>
    <row r="8" spans="1:7" x14ac:dyDescent="0.15">
      <c r="B8" s="734" t="s">
        <v>568</v>
      </c>
      <c r="C8" s="488">
        <v>1</v>
      </c>
      <c r="D8" s="738">
        <f>Таблица1007!D8+Таблица2007!D8</f>
        <v>0</v>
      </c>
      <c r="E8" s="738">
        <f>Таблица1007!E8+Таблица2007!E8</f>
        <v>0</v>
      </c>
      <c r="F8" s="737"/>
      <c r="G8" s="737"/>
    </row>
    <row r="9" spans="1:7" x14ac:dyDescent="0.15">
      <c r="B9" s="678"/>
      <c r="C9" s="735"/>
      <c r="D9" s="735"/>
      <c r="E9" s="735"/>
      <c r="F9" s="735"/>
      <c r="G9" s="735"/>
    </row>
    <row r="10" spans="1:7" x14ac:dyDescent="0.15">
      <c r="A10" s="678" t="s">
        <v>2</v>
      </c>
      <c r="B10" s="678"/>
      <c r="C10" s="736"/>
      <c r="D10" s="736"/>
      <c r="E10" s="736"/>
      <c r="F10" s="736"/>
      <c r="G10" s="736"/>
    </row>
    <row r="11" spans="1:7" x14ac:dyDescent="0.15">
      <c r="C11" s="735"/>
      <c r="D11" s="735"/>
      <c r="E11" s="735"/>
      <c r="F11" s="735"/>
      <c r="G11" s="735"/>
    </row>
    <row r="12" spans="1:7" x14ac:dyDescent="0.15">
      <c r="C12" s="735"/>
      <c r="D12" s="735"/>
      <c r="E12" s="735"/>
      <c r="F12" s="735"/>
      <c r="G12" s="735"/>
    </row>
    <row r="13" spans="1:7" x14ac:dyDescent="0.15">
      <c r="C13" s="735"/>
      <c r="D13" s="735"/>
      <c r="E13" s="735"/>
      <c r="F13" s="735"/>
      <c r="G13" s="735"/>
    </row>
    <row r="14" spans="1:7" x14ac:dyDescent="0.15">
      <c r="C14" s="735"/>
      <c r="D14" s="735"/>
      <c r="E14" s="735"/>
      <c r="F14" s="735"/>
      <c r="G14" s="735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H10" sqref="H10"/>
    </sheetView>
  </sheetViews>
  <sheetFormatPr defaultRowHeight="10.5" x14ac:dyDescent="0.15"/>
  <cols>
    <col min="1" max="3" width="9.140625" style="483"/>
    <col min="4" max="4" width="34.7109375" style="483" customWidth="1"/>
    <col min="5" max="5" width="28.7109375" style="483" customWidth="1"/>
    <col min="6" max="16384" width="9.140625" style="483"/>
  </cols>
  <sheetData>
    <row r="1" spans="1:5" x14ac:dyDescent="0.15">
      <c r="A1" s="678" t="s">
        <v>1873</v>
      </c>
      <c r="B1" s="678"/>
      <c r="C1" s="678"/>
      <c r="D1" s="678"/>
      <c r="E1" s="678"/>
    </row>
    <row r="2" spans="1:5" x14ac:dyDescent="0.15">
      <c r="B2" s="678" t="s">
        <v>7</v>
      </c>
    </row>
    <row r="3" spans="1:5" x14ac:dyDescent="0.15">
      <c r="B3" s="678"/>
      <c r="D3" s="937" t="s">
        <v>1872</v>
      </c>
      <c r="E3" s="937"/>
    </row>
    <row r="4" spans="1:5" x14ac:dyDescent="0.15">
      <c r="B4" s="678"/>
    </row>
    <row r="5" spans="1:5" ht="157.5" x14ac:dyDescent="0.15">
      <c r="B5" s="678"/>
      <c r="C5" s="490" t="s">
        <v>838</v>
      </c>
      <c r="D5" s="712" t="s">
        <v>1803</v>
      </c>
      <c r="E5" s="559" t="s">
        <v>1870</v>
      </c>
    </row>
    <row r="6" spans="1:5" x14ac:dyDescent="0.15">
      <c r="B6" s="733"/>
      <c r="C6" s="488"/>
      <c r="D6" s="488">
        <v>1</v>
      </c>
      <c r="E6" s="737">
        <v>2</v>
      </c>
    </row>
    <row r="7" spans="1:5" x14ac:dyDescent="0.15">
      <c r="A7" s="678" t="s">
        <v>6</v>
      </c>
      <c r="B7" s="733"/>
      <c r="C7" s="685"/>
      <c r="D7" s="685">
        <v>1</v>
      </c>
      <c r="E7" s="685">
        <v>2</v>
      </c>
    </row>
    <row r="8" spans="1:5" x14ac:dyDescent="0.15">
      <c r="B8" s="734" t="s">
        <v>568</v>
      </c>
      <c r="C8" s="488">
        <v>1</v>
      </c>
      <c r="D8" s="738">
        <f>Таблица2009!D8+Таблица1009!D8</f>
        <v>0</v>
      </c>
      <c r="E8" s="739"/>
    </row>
    <row r="9" spans="1:5" x14ac:dyDescent="0.15">
      <c r="B9" s="678"/>
      <c r="C9" s="735"/>
      <c r="D9" s="735"/>
      <c r="E9" s="735"/>
    </row>
    <row r="10" spans="1:5" x14ac:dyDescent="0.15">
      <c r="A10" s="678" t="s">
        <v>2</v>
      </c>
      <c r="B10" s="678"/>
      <c r="C10" s="736"/>
      <c r="D10" s="736"/>
      <c r="E10" s="736"/>
    </row>
  </sheetData>
  <mergeCells count="1">
    <mergeCell ref="D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zoomScaleNormal="100" workbookViewId="0">
      <pane xSplit="4" ySplit="8" topLeftCell="E68" activePane="bottomRight" state="frozen"/>
      <selection pane="topRight"/>
      <selection pane="bottomLeft"/>
      <selection pane="bottomRight" activeCell="F72" sqref="F72"/>
    </sheetView>
  </sheetViews>
  <sheetFormatPr defaultColWidth="9.140625" defaultRowHeight="10.5" customHeight="1" x14ac:dyDescent="0.15"/>
  <cols>
    <col min="1" max="1" width="49" style="3" customWidth="1"/>
    <col min="2" max="2" width="8.140625" style="14" customWidth="1"/>
    <col min="3" max="3" width="7.85546875" style="3" customWidth="1"/>
    <col min="4" max="4" width="15.7109375" style="12" customWidth="1"/>
    <col min="5" max="5" width="13.28515625" style="14" customWidth="1"/>
    <col min="6" max="6" width="13.85546875" style="3" customWidth="1"/>
    <col min="7" max="7" width="13.28515625" style="3" customWidth="1"/>
    <col min="8" max="8" width="13.7109375" style="3" customWidth="1"/>
    <col min="9" max="9" width="12.7109375" style="3" customWidth="1"/>
    <col min="10" max="10" width="11.140625" style="3" customWidth="1"/>
    <col min="11" max="11" width="11.42578125" style="3" customWidth="1"/>
    <col min="12" max="12" width="14" style="3" customWidth="1"/>
    <col min="13" max="13" width="11" style="3" customWidth="1"/>
    <col min="14" max="14" width="11.85546875" style="3" customWidth="1"/>
    <col min="15" max="15" width="9.140625" style="3" customWidth="1"/>
    <col min="16" max="16384" width="9.140625" style="3"/>
  </cols>
  <sheetData>
    <row r="1" spans="1:18" s="8" customFormat="1" x14ac:dyDescent="0.15">
      <c r="A1" s="502" t="s">
        <v>593</v>
      </c>
      <c r="B1" s="498"/>
      <c r="C1" s="502"/>
      <c r="D1" s="498"/>
      <c r="E1" s="498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</row>
    <row r="2" spans="1:18" s="8" customFormat="1" x14ac:dyDescent="0.15">
      <c r="A2" s="15" t="s">
        <v>594</v>
      </c>
      <c r="B2" s="498" t="s">
        <v>7</v>
      </c>
      <c r="C2" s="15"/>
      <c r="D2" s="871" t="s">
        <v>841</v>
      </c>
      <c r="E2" s="871"/>
      <c r="F2" s="871"/>
      <c r="G2" s="889"/>
      <c r="H2" s="889"/>
    </row>
    <row r="3" spans="1:18" s="8" customFormat="1" x14ac:dyDescent="0.15">
      <c r="A3" s="15"/>
      <c r="B3" s="498"/>
      <c r="C3" s="15"/>
      <c r="D3" s="29"/>
      <c r="E3" s="14"/>
      <c r="F3" s="29"/>
      <c r="G3" s="27"/>
      <c r="H3" s="27"/>
    </row>
    <row r="4" spans="1:18" ht="17.25" customHeight="1" x14ac:dyDescent="0.15">
      <c r="A4" s="920" t="s">
        <v>12</v>
      </c>
      <c r="B4" s="539"/>
      <c r="C4" s="866" t="s">
        <v>476</v>
      </c>
      <c r="D4" s="921" t="s">
        <v>477</v>
      </c>
      <c r="E4" s="812" t="s">
        <v>1335</v>
      </c>
      <c r="F4" s="861" t="s">
        <v>1330</v>
      </c>
      <c r="G4" s="843" t="s">
        <v>1013</v>
      </c>
      <c r="H4" s="844"/>
      <c r="I4" s="844"/>
      <c r="J4" s="844"/>
      <c r="K4" s="844"/>
      <c r="L4" s="844"/>
      <c r="M4" s="862" t="s">
        <v>1127</v>
      </c>
      <c r="N4" s="934" t="s">
        <v>988</v>
      </c>
      <c r="O4" s="875" t="s">
        <v>1698</v>
      </c>
      <c r="P4" s="875" t="s">
        <v>1699</v>
      </c>
      <c r="Q4" s="875" t="s">
        <v>1700</v>
      </c>
      <c r="R4" s="875" t="s">
        <v>1701</v>
      </c>
    </row>
    <row r="5" spans="1:18" ht="17.25" customHeight="1" x14ac:dyDescent="0.15">
      <c r="A5" s="920"/>
      <c r="B5" s="539"/>
      <c r="C5" s="867"/>
      <c r="D5" s="921"/>
      <c r="E5" s="812"/>
      <c r="F5" s="861"/>
      <c r="G5" s="813" t="s">
        <v>13</v>
      </c>
      <c r="H5" s="813" t="s">
        <v>1010</v>
      </c>
      <c r="I5" s="813"/>
      <c r="J5" s="843" t="s">
        <v>1065</v>
      </c>
      <c r="K5" s="844"/>
      <c r="L5" s="844"/>
      <c r="M5" s="863"/>
      <c r="N5" s="934"/>
      <c r="O5" s="876"/>
      <c r="P5" s="876"/>
      <c r="Q5" s="876"/>
      <c r="R5" s="876"/>
    </row>
    <row r="6" spans="1:18" ht="52.5" x14ac:dyDescent="0.15">
      <c r="A6" s="920"/>
      <c r="B6" s="539"/>
      <c r="C6" s="868"/>
      <c r="D6" s="921"/>
      <c r="E6" s="123" t="s">
        <v>1062</v>
      </c>
      <c r="F6" s="122" t="s">
        <v>1329</v>
      </c>
      <c r="G6" s="935"/>
      <c r="H6" s="94" t="s">
        <v>1011</v>
      </c>
      <c r="I6" s="2" t="s">
        <v>1012</v>
      </c>
      <c r="J6" s="2" t="s">
        <v>1071</v>
      </c>
      <c r="K6" s="2" t="s">
        <v>1014</v>
      </c>
      <c r="L6" s="2" t="s">
        <v>1054</v>
      </c>
      <c r="M6" s="864"/>
      <c r="N6" s="934"/>
      <c r="O6" s="877"/>
      <c r="P6" s="877"/>
      <c r="Q6" s="877"/>
      <c r="R6" s="877"/>
    </row>
    <row r="7" spans="1:18" x14ac:dyDescent="0.15">
      <c r="A7" s="5">
        <v>1</v>
      </c>
      <c r="B7" s="500"/>
      <c r="C7" s="13">
        <v>2</v>
      </c>
      <c r="D7" s="4" t="s">
        <v>14</v>
      </c>
      <c r="E7" s="13" t="s">
        <v>505</v>
      </c>
      <c r="F7" s="91" t="s">
        <v>278</v>
      </c>
      <c r="G7" s="31">
        <v>4</v>
      </c>
      <c r="H7" s="95">
        <v>8</v>
      </c>
      <c r="I7" s="31">
        <v>9</v>
      </c>
      <c r="J7" s="31">
        <v>10</v>
      </c>
      <c r="K7" s="31">
        <v>11</v>
      </c>
      <c r="L7" s="13" t="s">
        <v>1044</v>
      </c>
      <c r="M7" s="31">
        <v>14</v>
      </c>
      <c r="N7" s="95">
        <v>15</v>
      </c>
      <c r="O7" s="471">
        <v>17</v>
      </c>
      <c r="P7" s="471">
        <v>18</v>
      </c>
      <c r="Q7" s="471">
        <v>19</v>
      </c>
      <c r="R7" s="471">
        <v>20</v>
      </c>
    </row>
    <row r="8" spans="1:18" s="8" customFormat="1" x14ac:dyDescent="0.15">
      <c r="A8" s="538" t="s">
        <v>6</v>
      </c>
      <c r="B8" s="500"/>
      <c r="C8" s="500"/>
      <c r="D8" s="500"/>
      <c r="E8" s="500" t="s">
        <v>505</v>
      </c>
      <c r="F8" s="500" t="s">
        <v>278</v>
      </c>
      <c r="G8" s="500">
        <v>4</v>
      </c>
      <c r="H8" s="500">
        <v>8</v>
      </c>
      <c r="I8" s="461">
        <v>9</v>
      </c>
      <c r="J8" s="461">
        <v>10</v>
      </c>
      <c r="K8" s="461">
        <v>11</v>
      </c>
      <c r="L8" s="461" t="s">
        <v>1044</v>
      </c>
      <c r="M8" s="461">
        <v>14</v>
      </c>
      <c r="N8" s="461">
        <v>15</v>
      </c>
      <c r="O8" s="504">
        <v>17</v>
      </c>
      <c r="P8" s="504">
        <v>18</v>
      </c>
      <c r="Q8" s="504">
        <v>19</v>
      </c>
      <c r="R8" s="504">
        <v>20</v>
      </c>
    </row>
    <row r="9" spans="1:18" s="121" customFormat="1" x14ac:dyDescent="0.15">
      <c r="A9" s="98" t="s">
        <v>645</v>
      </c>
      <c r="B9" s="99" t="s">
        <v>195</v>
      </c>
      <c r="C9" s="99" t="s">
        <v>132</v>
      </c>
      <c r="D9" s="101" t="s">
        <v>15</v>
      </c>
      <c r="E9" s="107">
        <f>Таблица4000!E9+Таблица4500!E9</f>
        <v>0</v>
      </c>
      <c r="F9" s="79">
        <f>Таблица4000!G9+Таблица4500!F9</f>
        <v>0</v>
      </c>
      <c r="G9" s="79">
        <f>Таблица4000!H9+Таблица4500!G9</f>
        <v>0</v>
      </c>
      <c r="H9" s="79">
        <f>Таблица4000!I9+Таблица4500!H9</f>
        <v>0</v>
      </c>
      <c r="I9" s="79">
        <f>Таблица4000!J9+Таблица4500!I9</f>
        <v>0</v>
      </c>
      <c r="J9" s="79">
        <f>Таблица4000!K9+Таблица4500!J9</f>
        <v>0</v>
      </c>
      <c r="K9" s="79">
        <f>Таблица4000!L9+Таблица4500!K9</f>
        <v>0</v>
      </c>
      <c r="L9" s="79">
        <f>Таблица4000!M9+Таблица4500!L9</f>
        <v>0</v>
      </c>
      <c r="M9" s="79">
        <f>Таблица4000!N9+Таблица4500!M9</f>
        <v>0</v>
      </c>
      <c r="N9" s="79">
        <f>Таблица4000!O9+Таблица4500!N9</f>
        <v>0</v>
      </c>
      <c r="O9" s="472">
        <f>IF(Таблица3002!$F$9=0,0,(G9*1000/Таблица3002!$F$9))</f>
        <v>0</v>
      </c>
      <c r="P9" s="472">
        <f>IF(Таблица3002!$F$9=0,0,(H9*1000/Таблица3002!$F$9))</f>
        <v>0</v>
      </c>
      <c r="Q9" s="472">
        <f>IF(Таблица3002!$F$9=0,0,(I9*1000/Таблица3002!$F$9))</f>
        <v>0</v>
      </c>
      <c r="R9" s="472">
        <f>IF(I9=0,0,J9*100/I9)</f>
        <v>0</v>
      </c>
    </row>
    <row r="10" spans="1:18" s="121" customFormat="1" ht="21" x14ac:dyDescent="0.15">
      <c r="A10" s="36" t="s">
        <v>1324</v>
      </c>
      <c r="B10" s="99" t="s">
        <v>196</v>
      </c>
      <c r="C10" s="46" t="s">
        <v>133</v>
      </c>
      <c r="D10" s="35" t="s">
        <v>755</v>
      </c>
      <c r="E10" s="107">
        <f>Таблица4000!E10+Таблица4500!E10</f>
        <v>0</v>
      </c>
      <c r="F10" s="79">
        <f>Таблица4000!G10+Таблица4500!F10</f>
        <v>0</v>
      </c>
      <c r="G10" s="79">
        <f>Таблица4000!H10+Таблица4500!G10</f>
        <v>0</v>
      </c>
      <c r="H10" s="79">
        <f>Таблица4000!I10+Таблица4500!H10</f>
        <v>0</v>
      </c>
      <c r="I10" s="79">
        <f>Таблица4000!J10+Таблица4500!I10</f>
        <v>0</v>
      </c>
      <c r="J10" s="79">
        <f>Таблица4000!K10+Таблица4500!J10</f>
        <v>0</v>
      </c>
      <c r="K10" s="79">
        <f>Таблица4000!L10+Таблица4500!K10</f>
        <v>0</v>
      </c>
      <c r="L10" s="79">
        <f>Таблица4000!M10+Таблица4500!L10</f>
        <v>0</v>
      </c>
      <c r="M10" s="79">
        <f>Таблица4000!N10+Таблица4500!M10</f>
        <v>0</v>
      </c>
      <c r="N10" s="79">
        <f>Таблица4000!O10+Таблица4500!N10</f>
        <v>0</v>
      </c>
      <c r="O10" s="699">
        <f>IF(Таблица3002!$F$9=0,0,(G10*1000/Таблица3002!$F$9))</f>
        <v>0</v>
      </c>
      <c r="P10" s="699">
        <f>IF(Таблица3002!$F$9=0,0,(H10*1000/Таблица3002!$F$9))</f>
        <v>0</v>
      </c>
      <c r="Q10" s="699">
        <f>IF(Таблица3002!$F$9=0,0,(I10*1000/Таблица3002!$F$9))</f>
        <v>0</v>
      </c>
      <c r="R10" s="699">
        <f t="shared" ref="R10:R73" si="0">IF(I10=0,0,J10*100/I10)</f>
        <v>0</v>
      </c>
    </row>
    <row r="11" spans="1:18" x14ac:dyDescent="0.15">
      <c r="A11" s="37" t="s">
        <v>279</v>
      </c>
      <c r="B11" s="506" t="s">
        <v>270</v>
      </c>
      <c r="C11" s="6" t="s">
        <v>144</v>
      </c>
      <c r="D11" s="241" t="s">
        <v>756</v>
      </c>
      <c r="E11" s="107">
        <f>Таблица4000!E11+Таблица4500!E11</f>
        <v>0</v>
      </c>
      <c r="F11" s="79">
        <f>Таблица4000!G11+Таблица4500!F11</f>
        <v>0</v>
      </c>
      <c r="G11" s="79">
        <f>Таблица4000!H11+Таблица4500!G11</f>
        <v>0</v>
      </c>
      <c r="H11" s="79">
        <f>Таблица4000!I11+Таблица4500!H11</f>
        <v>0</v>
      </c>
      <c r="I11" s="79">
        <f>Таблица4000!J11+Таблица4500!I11</f>
        <v>0</v>
      </c>
      <c r="J11" s="79">
        <f>Таблица4000!K11+Таблица4500!J11</f>
        <v>0</v>
      </c>
      <c r="K11" s="79">
        <f>Таблица4000!L11+Таблица4500!K11</f>
        <v>0</v>
      </c>
      <c r="L11" s="79">
        <f>Таблица4000!M11+Таблица4500!L11</f>
        <v>0</v>
      </c>
      <c r="M11" s="79">
        <f>Таблица4000!N11+Таблица4500!M11</f>
        <v>0</v>
      </c>
      <c r="N11" s="79">
        <f>Таблица4000!O11+Таблица4500!N11</f>
        <v>0</v>
      </c>
      <c r="O11" s="699">
        <f>IF(Таблица3002!$F$9=0,0,(G11*1000/Таблица3002!$F$9))</f>
        <v>0</v>
      </c>
      <c r="P11" s="699">
        <f>IF(Таблица3002!$F$9=0,0,(H11*1000/Таблица3002!$F$9))</f>
        <v>0</v>
      </c>
      <c r="Q11" s="699">
        <f>IF(Таблица3002!$F$9=0,0,(I11*1000/Таблица3002!$F$9))</f>
        <v>0</v>
      </c>
      <c r="R11" s="699">
        <f t="shared" si="0"/>
        <v>0</v>
      </c>
    </row>
    <row r="12" spans="1:18" x14ac:dyDescent="0.15">
      <c r="A12" s="37" t="s">
        <v>503</v>
      </c>
      <c r="B12" s="506" t="s">
        <v>602</v>
      </c>
      <c r="C12" s="6" t="s">
        <v>601</v>
      </c>
      <c r="D12" s="241" t="s">
        <v>492</v>
      </c>
      <c r="E12" s="107">
        <f>Таблица4000!E12+Таблица4500!E12</f>
        <v>0</v>
      </c>
      <c r="F12" s="79">
        <f>Таблица4000!G12+Таблица4500!F12</f>
        <v>0</v>
      </c>
      <c r="G12" s="79">
        <f>Таблица4000!H12+Таблица4500!G12</f>
        <v>0</v>
      </c>
      <c r="H12" s="79">
        <f>Таблица4000!I12+Таблица4500!H12</f>
        <v>0</v>
      </c>
      <c r="I12" s="79">
        <f>Таблица4000!J12+Таблица4500!I12</f>
        <v>0</v>
      </c>
      <c r="J12" s="79">
        <f>Таблица4000!K12+Таблица4500!J12</f>
        <v>0</v>
      </c>
      <c r="K12" s="79">
        <f>Таблица4000!L12+Таблица4500!K12</f>
        <v>0</v>
      </c>
      <c r="L12" s="79">
        <f>Таблица4000!M12+Таблица4500!L12</f>
        <v>0</v>
      </c>
      <c r="M12" s="79">
        <f>Таблица4000!N12+Таблица4500!M12</f>
        <v>0</v>
      </c>
      <c r="N12" s="79">
        <f>Таблица4000!O12+Таблица4500!N12</f>
        <v>0</v>
      </c>
      <c r="O12" s="699">
        <f>IF(Таблица3002!$F$9=0,0,(G12*1000/Таблица3002!$F$9))</f>
        <v>0</v>
      </c>
      <c r="P12" s="699">
        <f>IF(Таблица3002!$F$9=0,0,(H12*1000/Таблица3002!$F$9))</f>
        <v>0</v>
      </c>
      <c r="Q12" s="699">
        <f>IF(Таблица3002!$F$9=0,0,(I12*1000/Таблица3002!$F$9))</f>
        <v>0</v>
      </c>
      <c r="R12" s="699">
        <f t="shared" si="0"/>
        <v>0</v>
      </c>
    </row>
    <row r="13" spans="1:18" x14ac:dyDescent="0.15">
      <c r="A13" s="37" t="s">
        <v>280</v>
      </c>
      <c r="B13" s="506" t="s">
        <v>493</v>
      </c>
      <c r="C13" s="6" t="s">
        <v>494</v>
      </c>
      <c r="D13" s="241" t="s">
        <v>504</v>
      </c>
      <c r="E13" s="107">
        <f>Таблица4000!E13+Таблица4500!E13</f>
        <v>0</v>
      </c>
      <c r="F13" s="79">
        <f>Таблица4000!G13+Таблица4500!F13</f>
        <v>0</v>
      </c>
      <c r="G13" s="79">
        <f>Таблица4000!H13+Таблица4500!G13</f>
        <v>0</v>
      </c>
      <c r="H13" s="79">
        <f>Таблица4000!I13+Таблица4500!H13</f>
        <v>0</v>
      </c>
      <c r="I13" s="79">
        <f>Таблица4000!J13+Таблица4500!I13</f>
        <v>0</v>
      </c>
      <c r="J13" s="79">
        <f>Таблица4000!K13+Таблица4500!J13</f>
        <v>0</v>
      </c>
      <c r="K13" s="79">
        <f>Таблица4000!L13+Таблица4500!K13</f>
        <v>0</v>
      </c>
      <c r="L13" s="79">
        <f>Таблица4000!M13+Таблица4500!L13</f>
        <v>0</v>
      </c>
      <c r="M13" s="79">
        <f>Таблица4000!N13+Таблица4500!M13</f>
        <v>0</v>
      </c>
      <c r="N13" s="79">
        <f>Таблица4000!O13+Таблица4500!N13</f>
        <v>0</v>
      </c>
      <c r="O13" s="699">
        <f>IF(Таблица3002!$F$9=0,0,(G13*1000/Таблица3002!$F$9))</f>
        <v>0</v>
      </c>
      <c r="P13" s="699">
        <f>IF(Таблица3002!$F$9=0,0,(H13*1000/Таблица3002!$F$9))</f>
        <v>0</v>
      </c>
      <c r="Q13" s="699">
        <f>IF(Таблица3002!$F$9=0,0,(I13*1000/Таблица3002!$F$9))</f>
        <v>0</v>
      </c>
      <c r="R13" s="699">
        <f t="shared" si="0"/>
        <v>0</v>
      </c>
    </row>
    <row r="14" spans="1:18" x14ac:dyDescent="0.15">
      <c r="A14" s="394" t="s">
        <v>1631</v>
      </c>
      <c r="B14" s="510" t="s">
        <v>1632</v>
      </c>
      <c r="C14" s="387" t="s">
        <v>1633</v>
      </c>
      <c r="D14" s="388" t="s">
        <v>1634</v>
      </c>
      <c r="E14" s="107">
        <f>Таблица4000!E14+Таблица4500!E14</f>
        <v>0</v>
      </c>
      <c r="F14" s="79">
        <f>Таблица4000!G14+Таблица4500!F14</f>
        <v>0</v>
      </c>
      <c r="G14" s="79">
        <f>Таблица4000!H14+Таблица4500!G14</f>
        <v>0</v>
      </c>
      <c r="H14" s="79">
        <f>Таблица4000!I14+Таблица4500!H14</f>
        <v>0</v>
      </c>
      <c r="I14" s="79">
        <f>Таблица4000!J14+Таблица4500!I14</f>
        <v>0</v>
      </c>
      <c r="J14" s="79">
        <f>Таблица4000!K14+Таблица4500!J14</f>
        <v>0</v>
      </c>
      <c r="K14" s="79">
        <f>Таблица4000!L14+Таблица4500!K14</f>
        <v>0</v>
      </c>
      <c r="L14" s="79">
        <f>Таблица4000!M14+Таблица4500!L14</f>
        <v>0</v>
      </c>
      <c r="M14" s="79">
        <f>Таблица4000!N14+Таблица4500!M14</f>
        <v>0</v>
      </c>
      <c r="N14" s="79">
        <f>Таблица4000!O14+Таблица4500!N14</f>
        <v>0</v>
      </c>
      <c r="O14" s="699">
        <f>IF(Таблица3002!$F$9=0,0,(G14*1000/Таблица3002!$F$9))</f>
        <v>0</v>
      </c>
      <c r="P14" s="699">
        <f>IF(Таблица3002!$F$9=0,0,(H14*1000/Таблица3002!$F$9))</f>
        <v>0</v>
      </c>
      <c r="Q14" s="699">
        <f>IF(Таблица3002!$F$9=0,0,(I14*1000/Таблица3002!$F$9))</f>
        <v>0</v>
      </c>
      <c r="R14" s="699">
        <f t="shared" si="0"/>
        <v>0</v>
      </c>
    </row>
    <row r="15" spans="1:18" ht="31.5" x14ac:dyDescent="0.15">
      <c r="A15" s="175" t="s">
        <v>1694</v>
      </c>
      <c r="B15" s="506" t="s">
        <v>1426</v>
      </c>
      <c r="C15" s="176" t="s">
        <v>1630</v>
      </c>
      <c r="D15" s="290"/>
      <c r="E15" s="306">
        <f>E16+E17+E18+E19</f>
        <v>0</v>
      </c>
      <c r="F15" s="79">
        <f>Таблица4000!G15+Таблица4500!F15</f>
        <v>0</v>
      </c>
      <c r="G15" s="79">
        <f>Таблица4000!H15+Таблица4500!G15</f>
        <v>0</v>
      </c>
      <c r="H15" s="79">
        <f>Таблица4000!I15+Таблица4500!H15</f>
        <v>0</v>
      </c>
      <c r="I15" s="79">
        <f>Таблица4000!J15+Таблица4500!I15</f>
        <v>0</v>
      </c>
      <c r="J15" s="79">
        <f>Таблица4000!K15+Таблица4500!J15</f>
        <v>0</v>
      </c>
      <c r="K15" s="79">
        <f>Таблица4000!L15+Таблица4500!K15</f>
        <v>0</v>
      </c>
      <c r="L15" s="79">
        <f>Таблица4000!M15+Таблица4500!L15</f>
        <v>0</v>
      </c>
      <c r="M15" s="79">
        <f>Таблица4000!N15+Таблица4500!M15</f>
        <v>0</v>
      </c>
      <c r="N15" s="79">
        <f>Таблица4000!O15+Таблица4500!N15</f>
        <v>0</v>
      </c>
      <c r="O15" s="699">
        <f>IF(Таблица3002!$F$9=0,0,(G15*1000/Таблица3002!$F$9))</f>
        <v>0</v>
      </c>
      <c r="P15" s="699">
        <f>IF(Таблица3002!$F$9=0,0,(H15*1000/Таблица3002!$F$9))</f>
        <v>0</v>
      </c>
      <c r="Q15" s="699">
        <f>IF(Таблица3002!$F$9=0,0,(I15*1000/Таблица3002!$F$9))</f>
        <v>0</v>
      </c>
      <c r="R15" s="699">
        <f t="shared" si="0"/>
        <v>0</v>
      </c>
    </row>
    <row r="16" spans="1:18" x14ac:dyDescent="0.15">
      <c r="A16" s="110" t="s">
        <v>1366</v>
      </c>
      <c r="B16" s="506" t="s">
        <v>1363</v>
      </c>
      <c r="C16" s="176" t="s">
        <v>1427</v>
      </c>
      <c r="D16" s="241"/>
      <c r="E16" s="107">
        <f>Таблица4000!E16+Таблица4500!E16</f>
        <v>0</v>
      </c>
      <c r="F16" s="79">
        <f>Таблица4000!G16+Таблица4500!F16</f>
        <v>0</v>
      </c>
      <c r="G16" s="79">
        <f>Таблица4000!H16+Таблица4500!G16</f>
        <v>0</v>
      </c>
      <c r="H16" s="79">
        <f>Таблица4000!I16+Таблица4500!H16</f>
        <v>0</v>
      </c>
      <c r="I16" s="79">
        <f>Таблица4000!J16+Таблица4500!I16</f>
        <v>0</v>
      </c>
      <c r="J16" s="79">
        <f>Таблица4000!K16+Таблица4500!J16</f>
        <v>0</v>
      </c>
      <c r="K16" s="79">
        <f>Таблица4000!L16+Таблица4500!K16</f>
        <v>0</v>
      </c>
      <c r="L16" s="79">
        <f>Таблица4000!M16+Таблица4500!L16</f>
        <v>0</v>
      </c>
      <c r="M16" s="79">
        <f>Таблица4000!N16+Таблица4500!M16</f>
        <v>0</v>
      </c>
      <c r="N16" s="79">
        <f>Таблица4000!O16+Таблица4500!N16</f>
        <v>0</v>
      </c>
      <c r="O16" s="699">
        <f>IF(Таблица3002!$F$9=0,0,(G16*1000/Таблица3002!$F$9))</f>
        <v>0</v>
      </c>
      <c r="P16" s="699">
        <f>IF(Таблица3002!$F$9=0,0,(H16*1000/Таблица3002!$F$9))</f>
        <v>0</v>
      </c>
      <c r="Q16" s="699">
        <f>IF(Таблица3002!$F$9=0,0,(I16*1000/Таблица3002!$F$9))</f>
        <v>0</v>
      </c>
      <c r="R16" s="699">
        <f t="shared" si="0"/>
        <v>0</v>
      </c>
    </row>
    <row r="17" spans="1:18" x14ac:dyDescent="0.15">
      <c r="A17" s="110" t="s">
        <v>1367</v>
      </c>
      <c r="B17" s="506" t="s">
        <v>1364</v>
      </c>
      <c r="C17" s="176" t="s">
        <v>1428</v>
      </c>
      <c r="D17" s="241"/>
      <c r="E17" s="107">
        <f>Таблица4000!E17+Таблица4500!E17</f>
        <v>0</v>
      </c>
      <c r="F17" s="79">
        <f>Таблица4000!G17+Таблица4500!F17</f>
        <v>0</v>
      </c>
      <c r="G17" s="79">
        <f>Таблица4000!H17+Таблица4500!G17</f>
        <v>0</v>
      </c>
      <c r="H17" s="79">
        <f>Таблица4000!I17+Таблица4500!H17</f>
        <v>0</v>
      </c>
      <c r="I17" s="79">
        <f>Таблица4000!J17+Таблица4500!I17</f>
        <v>0</v>
      </c>
      <c r="J17" s="79">
        <f>Таблица4000!K17+Таблица4500!J17</f>
        <v>0</v>
      </c>
      <c r="K17" s="79">
        <f>Таблица4000!L17+Таблица4500!K17</f>
        <v>0</v>
      </c>
      <c r="L17" s="79">
        <f>Таблица4000!M17+Таблица4500!L17</f>
        <v>0</v>
      </c>
      <c r="M17" s="79">
        <f>Таблица4000!N17+Таблица4500!M17</f>
        <v>0</v>
      </c>
      <c r="N17" s="79">
        <f>Таблица4000!O17+Таблица4500!N17</f>
        <v>0</v>
      </c>
      <c r="O17" s="699">
        <f>IF(Таблица3002!$F$9=0,0,(G17*1000/Таблица3002!$F$9))</f>
        <v>0</v>
      </c>
      <c r="P17" s="699">
        <f>IF(Таблица3002!$F$9=0,0,(H17*1000/Таблица3002!$F$9))</f>
        <v>0</v>
      </c>
      <c r="Q17" s="699">
        <f>IF(Таблица3002!$F$9=0,0,(I17*1000/Таблица3002!$F$9))</f>
        <v>0</v>
      </c>
      <c r="R17" s="699">
        <f t="shared" si="0"/>
        <v>0</v>
      </c>
    </row>
    <row r="18" spans="1:18" x14ac:dyDescent="0.15">
      <c r="A18" s="110" t="s">
        <v>1368</v>
      </c>
      <c r="B18" s="506" t="s">
        <v>1365</v>
      </c>
      <c r="C18" s="176" t="s">
        <v>1429</v>
      </c>
      <c r="D18" s="241"/>
      <c r="E18" s="107">
        <f>Таблица4000!E18+Таблица4500!E18</f>
        <v>0</v>
      </c>
      <c r="F18" s="79">
        <f>Таблица4000!G18+Таблица4500!F18</f>
        <v>0</v>
      </c>
      <c r="G18" s="79">
        <f>Таблица4000!H18+Таблица4500!G18</f>
        <v>0</v>
      </c>
      <c r="H18" s="79">
        <f>Таблица4000!I18+Таблица4500!H18</f>
        <v>0</v>
      </c>
      <c r="I18" s="79">
        <f>Таблица4000!J18+Таблица4500!I18</f>
        <v>0</v>
      </c>
      <c r="J18" s="79">
        <f>Таблица4000!K18+Таблица4500!J18</f>
        <v>0</v>
      </c>
      <c r="K18" s="79">
        <f>Таблица4000!L18+Таблица4500!K18</f>
        <v>0</v>
      </c>
      <c r="L18" s="79">
        <f>Таблица4000!M18+Таблица4500!L18</f>
        <v>0</v>
      </c>
      <c r="M18" s="79">
        <f>Таблица4000!N18+Таблица4500!M18</f>
        <v>0</v>
      </c>
      <c r="N18" s="79">
        <f>Таблица4000!O18+Таблица4500!N18</f>
        <v>0</v>
      </c>
      <c r="O18" s="699">
        <f>IF(Таблица3002!$F$9=0,0,(G18*1000/Таблица3002!$F$9))</f>
        <v>0</v>
      </c>
      <c r="P18" s="699">
        <f>IF(Таблица3002!$F$9=0,0,(H18*1000/Таблица3002!$F$9))</f>
        <v>0</v>
      </c>
      <c r="Q18" s="699">
        <f>IF(Таблица3002!$F$9=0,0,(I18*1000/Таблица3002!$F$9))</f>
        <v>0</v>
      </c>
      <c r="R18" s="699">
        <f t="shared" si="0"/>
        <v>0</v>
      </c>
    </row>
    <row r="19" spans="1:18" s="121" customFormat="1" x14ac:dyDescent="0.15">
      <c r="A19" s="229" t="s">
        <v>1431</v>
      </c>
      <c r="B19" s="506" t="s">
        <v>1549</v>
      </c>
      <c r="C19" s="176" t="s">
        <v>1430</v>
      </c>
      <c r="D19" s="241"/>
      <c r="E19" s="107">
        <f>Таблица4000!E19+Таблица4500!E19</f>
        <v>0</v>
      </c>
      <c r="F19" s="79">
        <f>Таблица4000!G19+Таблица4500!F19</f>
        <v>0</v>
      </c>
      <c r="G19" s="79">
        <f>Таблица4000!H19+Таблица4500!G19</f>
        <v>0</v>
      </c>
      <c r="H19" s="79">
        <f>Таблица4000!I19+Таблица4500!H19</f>
        <v>0</v>
      </c>
      <c r="I19" s="79">
        <f>Таблица4000!J19+Таблица4500!I19</f>
        <v>0</v>
      </c>
      <c r="J19" s="79">
        <f>Таблица4000!K19+Таблица4500!J19</f>
        <v>0</v>
      </c>
      <c r="K19" s="79">
        <f>Таблица4000!L19+Таблица4500!K19</f>
        <v>0</v>
      </c>
      <c r="L19" s="79">
        <f>Таблица4000!M19+Таблица4500!L19</f>
        <v>0</v>
      </c>
      <c r="M19" s="79">
        <f>Таблица4000!N19+Таблица4500!M19</f>
        <v>0</v>
      </c>
      <c r="N19" s="79">
        <f>Таблица4000!O19+Таблица4500!N19</f>
        <v>0</v>
      </c>
      <c r="O19" s="699">
        <f>IF(Таблица3002!$F$9=0,0,(G19*1000/Таблица3002!$F$9))</f>
        <v>0</v>
      </c>
      <c r="P19" s="699">
        <f>IF(Таблица3002!$F$9=0,0,(H19*1000/Таблица3002!$F$9))</f>
        <v>0</v>
      </c>
      <c r="Q19" s="699">
        <f>IF(Таблица3002!$F$9=0,0,(I19*1000/Таблица3002!$F$9))</f>
        <v>0</v>
      </c>
      <c r="R19" s="699">
        <f t="shared" si="0"/>
        <v>0</v>
      </c>
    </row>
    <row r="20" spans="1:18" x14ac:dyDescent="0.15">
      <c r="A20" s="98" t="s">
        <v>665</v>
      </c>
      <c r="B20" s="99" t="s">
        <v>197</v>
      </c>
      <c r="C20" s="99" t="s">
        <v>134</v>
      </c>
      <c r="D20" s="101" t="s">
        <v>757</v>
      </c>
      <c r="E20" s="107">
        <f>Таблица4000!E20+Таблица4500!E20</f>
        <v>0</v>
      </c>
      <c r="F20" s="79">
        <f>Таблица4000!G20+Таблица4500!F20</f>
        <v>0</v>
      </c>
      <c r="G20" s="79">
        <f>Таблица4000!H20+Таблица4500!G20</f>
        <v>0</v>
      </c>
      <c r="H20" s="79">
        <f>Таблица4000!I20+Таблица4500!H20</f>
        <v>0</v>
      </c>
      <c r="I20" s="79">
        <f>Таблица4000!J20+Таблица4500!I20</f>
        <v>0</v>
      </c>
      <c r="J20" s="79">
        <f>Таблица4000!K20+Таблица4500!J20</f>
        <v>0</v>
      </c>
      <c r="K20" s="79">
        <f>Таблица4000!L20+Таблица4500!K20</f>
        <v>0</v>
      </c>
      <c r="L20" s="79">
        <f>Таблица4000!M20+Таблица4500!L20</f>
        <v>0</v>
      </c>
      <c r="M20" s="79">
        <f>Таблица4000!N20+Таблица4500!M20</f>
        <v>0</v>
      </c>
      <c r="N20" s="79">
        <f>Таблица4000!O20+Таблица4500!N20</f>
        <v>0</v>
      </c>
      <c r="O20" s="699">
        <f>IF(Таблица3002!$F$9=0,0,(G20*1000/Таблица3002!$F$9))</f>
        <v>0</v>
      </c>
      <c r="P20" s="699">
        <f>IF(Таблица3002!$F$9=0,0,(H20*1000/Таблица3002!$F$9))</f>
        <v>0</v>
      </c>
      <c r="Q20" s="699">
        <f>IF(Таблица3002!$F$9=0,0,(I20*1000/Таблица3002!$F$9))</f>
        <v>0</v>
      </c>
      <c r="R20" s="699">
        <f t="shared" si="0"/>
        <v>0</v>
      </c>
    </row>
    <row r="21" spans="1:18" x14ac:dyDescent="0.15">
      <c r="A21" s="37" t="s">
        <v>282</v>
      </c>
      <c r="B21" s="506" t="s">
        <v>278</v>
      </c>
      <c r="C21" s="6" t="s">
        <v>166</v>
      </c>
      <c r="D21" s="241" t="s">
        <v>283</v>
      </c>
      <c r="E21" s="107">
        <f>Таблица4000!E21+Таблица4500!E21</f>
        <v>0</v>
      </c>
      <c r="F21" s="79">
        <f>Таблица4000!G21+Таблица4500!F21</f>
        <v>0</v>
      </c>
      <c r="G21" s="79">
        <f>Таблица4000!H21+Таблица4500!G21</f>
        <v>0</v>
      </c>
      <c r="H21" s="79">
        <f>Таблица4000!I21+Таблица4500!H21</f>
        <v>0</v>
      </c>
      <c r="I21" s="79">
        <f>Таблица4000!J21+Таблица4500!I21</f>
        <v>0</v>
      </c>
      <c r="J21" s="79">
        <f>Таблица4000!K21+Таблица4500!J21</f>
        <v>0</v>
      </c>
      <c r="K21" s="79">
        <f>Таблица4000!L21+Таблица4500!K21</f>
        <v>0</v>
      </c>
      <c r="L21" s="79">
        <f>Таблица4000!M21+Таблица4500!L21</f>
        <v>0</v>
      </c>
      <c r="M21" s="79">
        <f>Таблица4000!N21+Таблица4500!M21</f>
        <v>0</v>
      </c>
      <c r="N21" s="79">
        <f>Таблица4000!O21+Таблица4500!N21</f>
        <v>0</v>
      </c>
      <c r="O21" s="699">
        <f>IF(Таблица3002!$F$9=0,0,(G21*1000/Таблица3002!$F$9))</f>
        <v>0</v>
      </c>
      <c r="P21" s="699">
        <f>IF(Таблица3002!$F$9=0,0,(H21*1000/Таблица3002!$F$9))</f>
        <v>0</v>
      </c>
      <c r="Q21" s="699">
        <f>IF(Таблица3002!$F$9=0,0,(I21*1000/Таблица3002!$F$9))</f>
        <v>0</v>
      </c>
      <c r="R21" s="699">
        <f t="shared" si="0"/>
        <v>0</v>
      </c>
    </row>
    <row r="22" spans="1:18" ht="21" x14ac:dyDescent="0.15">
      <c r="A22" s="37" t="s">
        <v>666</v>
      </c>
      <c r="B22" s="506" t="s">
        <v>505</v>
      </c>
      <c r="C22" s="17" t="s">
        <v>506</v>
      </c>
      <c r="D22" s="241" t="s">
        <v>507</v>
      </c>
      <c r="E22" s="107">
        <f>Таблица4000!E22+Таблица4500!E22</f>
        <v>0</v>
      </c>
      <c r="F22" s="79">
        <f>Таблица4000!G22+Таблица4500!F22</f>
        <v>0</v>
      </c>
      <c r="G22" s="79">
        <f>Таблица4000!H22+Таблица4500!G22</f>
        <v>0</v>
      </c>
      <c r="H22" s="79">
        <f>Таблица4000!I22+Таблица4500!H22</f>
        <v>0</v>
      </c>
      <c r="I22" s="79">
        <f>Таблица4000!J22+Таблица4500!I22</f>
        <v>0</v>
      </c>
      <c r="J22" s="79">
        <f>Таблица4000!K22+Таблица4500!J22</f>
        <v>0</v>
      </c>
      <c r="K22" s="79">
        <f>Таблица4000!L22+Таблица4500!K22</f>
        <v>0</v>
      </c>
      <c r="L22" s="79">
        <f>Таблица4000!M22+Таблица4500!L22</f>
        <v>0</v>
      </c>
      <c r="M22" s="79">
        <f>Таблица4000!N22+Таблица4500!M22</f>
        <v>0</v>
      </c>
      <c r="N22" s="79">
        <f>Таблица4000!O22+Таблица4500!N22</f>
        <v>0</v>
      </c>
      <c r="O22" s="699">
        <f>IF(Таблица3002!$F$9=0,0,(G22*1000/Таблица3002!$F$9))</f>
        <v>0</v>
      </c>
      <c r="P22" s="699">
        <f>IF(Таблица3002!$F$9=0,0,(H22*1000/Таблица3002!$F$9))</f>
        <v>0</v>
      </c>
      <c r="Q22" s="699">
        <f>IF(Таблица3002!$F$9=0,0,(I22*1000/Таблица3002!$F$9))</f>
        <v>0</v>
      </c>
      <c r="R22" s="699">
        <f t="shared" si="0"/>
        <v>0</v>
      </c>
    </row>
    <row r="23" spans="1:18" ht="21" customHeight="1" x14ac:dyDescent="0.15">
      <c r="A23" s="37" t="s">
        <v>788</v>
      </c>
      <c r="B23" s="506" t="s">
        <v>508</v>
      </c>
      <c r="C23" s="17" t="s">
        <v>509</v>
      </c>
      <c r="D23" s="241" t="s">
        <v>510</v>
      </c>
      <c r="E23" s="107">
        <f>Таблица4000!E23+Таблица4500!E23</f>
        <v>0</v>
      </c>
      <c r="F23" s="79">
        <f>Таблица4000!G23+Таблица4500!F23</f>
        <v>0</v>
      </c>
      <c r="G23" s="79">
        <f>Таблица4000!H23+Таблица4500!G23</f>
        <v>0</v>
      </c>
      <c r="H23" s="79">
        <f>Таблица4000!I23+Таблица4500!H23</f>
        <v>0</v>
      </c>
      <c r="I23" s="79">
        <f>Таблица4000!J23+Таблица4500!I23</f>
        <v>0</v>
      </c>
      <c r="J23" s="79">
        <f>Таблица4000!K23+Таблица4500!J23</f>
        <v>0</v>
      </c>
      <c r="K23" s="79">
        <f>Таблица4000!L23+Таблица4500!K23</f>
        <v>0</v>
      </c>
      <c r="L23" s="79">
        <f>Таблица4000!M23+Таблица4500!L23</f>
        <v>0</v>
      </c>
      <c r="M23" s="79">
        <f>Таблица4000!N23+Таблица4500!M23</f>
        <v>0</v>
      </c>
      <c r="N23" s="79">
        <f>Таблица4000!O23+Таблица4500!N23</f>
        <v>0</v>
      </c>
      <c r="O23" s="699">
        <f>IF(Таблица3002!$F$9=0,0,(G23*1000/Таблица3002!$F$9))</f>
        <v>0</v>
      </c>
      <c r="P23" s="699">
        <f>IF(Таблица3002!$F$9=0,0,(H23*1000/Таблица3002!$F$9))</f>
        <v>0</v>
      </c>
      <c r="Q23" s="699">
        <f>IF(Таблица3002!$F$9=0,0,(I23*1000/Таблица3002!$F$9))</f>
        <v>0</v>
      </c>
      <c r="R23" s="699">
        <f t="shared" si="0"/>
        <v>0</v>
      </c>
    </row>
    <row r="24" spans="1:18" s="121" customFormat="1" x14ac:dyDescent="0.15">
      <c r="A24" s="37" t="s">
        <v>1073</v>
      </c>
      <c r="B24" s="506" t="s">
        <v>1077</v>
      </c>
      <c r="C24" s="17" t="s">
        <v>1074</v>
      </c>
      <c r="D24" s="241" t="s">
        <v>1075</v>
      </c>
      <c r="E24" s="107">
        <f>Таблица4000!E24+Таблица4500!E24</f>
        <v>0</v>
      </c>
      <c r="F24" s="79">
        <f>Таблица4000!G24+Таблица4500!F24</f>
        <v>0</v>
      </c>
      <c r="G24" s="79">
        <f>Таблица4000!H24+Таблица4500!G24</f>
        <v>0</v>
      </c>
      <c r="H24" s="79">
        <f>Таблица4000!I24+Таблица4500!H24</f>
        <v>0</v>
      </c>
      <c r="I24" s="79">
        <f>Таблица4000!J24+Таблица4500!I24</f>
        <v>0</v>
      </c>
      <c r="J24" s="79">
        <f>Таблица4000!K24+Таблица4500!J24</f>
        <v>0</v>
      </c>
      <c r="K24" s="79">
        <f>Таблица4000!L24+Таблица4500!K24</f>
        <v>0</v>
      </c>
      <c r="L24" s="79">
        <f>Таблица4000!M24+Таблица4500!L24</f>
        <v>0</v>
      </c>
      <c r="M24" s="79">
        <f>Таблица4000!N24+Таблица4500!M24</f>
        <v>0</v>
      </c>
      <c r="N24" s="79">
        <f>Таблица4000!O24+Таблица4500!N24</f>
        <v>0</v>
      </c>
      <c r="O24" s="699">
        <f>IF(Таблица3002!$F$9=0,0,(G24*1000/Таблица3002!$F$9))</f>
        <v>0</v>
      </c>
      <c r="P24" s="699">
        <f>IF(Таблица3002!$F$9=0,0,(H24*1000/Таблица3002!$F$9))</f>
        <v>0</v>
      </c>
      <c r="Q24" s="699">
        <f>IF(Таблица3002!$F$9=0,0,(I24*1000/Таблица3002!$F$9))</f>
        <v>0</v>
      </c>
      <c r="R24" s="699">
        <f t="shared" si="0"/>
        <v>0</v>
      </c>
    </row>
    <row r="25" spans="1:18" ht="21" x14ac:dyDescent="0.15">
      <c r="A25" s="36" t="s">
        <v>667</v>
      </c>
      <c r="B25" s="99" t="s">
        <v>198</v>
      </c>
      <c r="C25" s="46" t="s">
        <v>135</v>
      </c>
      <c r="D25" s="35" t="s">
        <v>25</v>
      </c>
      <c r="E25" s="107">
        <f>Таблица4000!E25+Таблица4500!E25</f>
        <v>0</v>
      </c>
      <c r="F25" s="79">
        <f>Таблица4000!G25+Таблица4500!F25</f>
        <v>0</v>
      </c>
      <c r="G25" s="79">
        <f>Таблица4000!H25+Таблица4500!G25</f>
        <v>0</v>
      </c>
      <c r="H25" s="79">
        <f>Таблица4000!I25+Таблица4500!H25</f>
        <v>0</v>
      </c>
      <c r="I25" s="79">
        <f>Таблица4000!J25+Таблица4500!I25</f>
        <v>0</v>
      </c>
      <c r="J25" s="79">
        <f>Таблица4000!K25+Таблица4500!J25</f>
        <v>0</v>
      </c>
      <c r="K25" s="79">
        <f>Таблица4000!L25+Таблица4500!K25</f>
        <v>0</v>
      </c>
      <c r="L25" s="79">
        <f>Таблица4000!M25+Таблица4500!L25</f>
        <v>0</v>
      </c>
      <c r="M25" s="79">
        <f>Таблица4000!N25+Таблица4500!M25</f>
        <v>0</v>
      </c>
      <c r="N25" s="79">
        <f>Таблица4000!O25+Таблица4500!N25</f>
        <v>0</v>
      </c>
      <c r="O25" s="699">
        <f>IF(Таблица3002!$F$9=0,0,(G25*1000/Таблица3002!$F$9))</f>
        <v>0</v>
      </c>
      <c r="P25" s="699">
        <f>IF(Таблица3002!$F$9=0,0,(H25*1000/Таблица3002!$F$9))</f>
        <v>0</v>
      </c>
      <c r="Q25" s="699">
        <f>IF(Таблица3002!$F$9=0,0,(I25*1000/Таблица3002!$F$9))</f>
        <v>0</v>
      </c>
      <c r="R25" s="699">
        <f t="shared" si="0"/>
        <v>0</v>
      </c>
    </row>
    <row r="26" spans="1:18" x14ac:dyDescent="0.15">
      <c r="A26" s="37" t="s">
        <v>668</v>
      </c>
      <c r="B26" s="506" t="s">
        <v>199</v>
      </c>
      <c r="C26" s="6" t="s">
        <v>65</v>
      </c>
      <c r="D26" s="241" t="s">
        <v>26</v>
      </c>
      <c r="E26" s="107">
        <f>Таблица4000!E26+Таблица4500!E26</f>
        <v>0</v>
      </c>
      <c r="F26" s="79">
        <f>Таблица4000!G26+Таблица4500!F26</f>
        <v>0</v>
      </c>
      <c r="G26" s="79">
        <f>Таблица4000!H26+Таблица4500!G26</f>
        <v>0</v>
      </c>
      <c r="H26" s="79">
        <f>Таблица4000!I26+Таблица4500!H26</f>
        <v>0</v>
      </c>
      <c r="I26" s="79">
        <f>Таблица4000!J26+Таблица4500!I26</f>
        <v>0</v>
      </c>
      <c r="J26" s="79">
        <f>Таблица4000!K26+Таблица4500!J26</f>
        <v>0</v>
      </c>
      <c r="K26" s="79">
        <f>Таблица4000!L26+Таблица4500!K26</f>
        <v>0</v>
      </c>
      <c r="L26" s="79">
        <f>Таблица4000!M26+Таблица4500!L26</f>
        <v>0</v>
      </c>
      <c r="M26" s="79">
        <f>Таблица4000!N26+Таблица4500!M26</f>
        <v>0</v>
      </c>
      <c r="N26" s="79">
        <f>Таблица4000!O26+Таблица4500!N26</f>
        <v>0</v>
      </c>
      <c r="O26" s="699">
        <f>IF(Таблица3002!$F$9=0,0,(G26*1000/Таблица3002!$F$9))</f>
        <v>0</v>
      </c>
      <c r="P26" s="699">
        <f>IF(Таблица3002!$F$9=0,0,(H26*1000/Таблица3002!$F$9))</f>
        <v>0</v>
      </c>
      <c r="Q26" s="699">
        <f>IF(Таблица3002!$F$9=0,0,(I26*1000/Таблица3002!$F$9))</f>
        <v>0</v>
      </c>
      <c r="R26" s="699">
        <f t="shared" si="0"/>
        <v>0</v>
      </c>
    </row>
    <row r="27" spans="1:18" x14ac:dyDescent="0.15">
      <c r="A27" s="37" t="s">
        <v>669</v>
      </c>
      <c r="B27" s="506" t="s">
        <v>511</v>
      </c>
      <c r="C27" s="17" t="s">
        <v>512</v>
      </c>
      <c r="D27" s="241" t="s">
        <v>513</v>
      </c>
      <c r="E27" s="107">
        <f>Таблица4000!E27+Таблица4500!E27</f>
        <v>0</v>
      </c>
      <c r="F27" s="79">
        <f>Таблица4000!G27+Таблица4500!F27</f>
        <v>0</v>
      </c>
      <c r="G27" s="79">
        <f>Таблица4000!H27+Таблица4500!G27</f>
        <v>0</v>
      </c>
      <c r="H27" s="79">
        <f>Таблица4000!I27+Таблица4500!H27</f>
        <v>0</v>
      </c>
      <c r="I27" s="79">
        <f>Таблица4000!J27+Таблица4500!I27</f>
        <v>0</v>
      </c>
      <c r="J27" s="79">
        <f>Таблица4000!K27+Таблица4500!J27</f>
        <v>0</v>
      </c>
      <c r="K27" s="79">
        <f>Таблица4000!L27+Таблица4500!K27</f>
        <v>0</v>
      </c>
      <c r="L27" s="79">
        <f>Таблица4000!M27+Таблица4500!L27</f>
        <v>0</v>
      </c>
      <c r="M27" s="79">
        <f>Таблица4000!N27+Таблица4500!M27</f>
        <v>0</v>
      </c>
      <c r="N27" s="79">
        <f>Таблица4000!O27+Таблица4500!N27</f>
        <v>0</v>
      </c>
      <c r="O27" s="699">
        <f>IF(Таблица3002!$F$9=0,0,(G27*1000/Таблица3002!$F$9))</f>
        <v>0</v>
      </c>
      <c r="P27" s="699">
        <f>IF(Таблица3002!$F$9=0,0,(H27*1000/Таблица3002!$F$9))</f>
        <v>0</v>
      </c>
      <c r="Q27" s="699">
        <f>IF(Таблица3002!$F$9=0,0,(I27*1000/Таблица3002!$F$9))</f>
        <v>0</v>
      </c>
      <c r="R27" s="699">
        <f t="shared" si="0"/>
        <v>0</v>
      </c>
    </row>
    <row r="28" spans="1:18" ht="21" x14ac:dyDescent="0.15">
      <c r="A28" s="37" t="s">
        <v>670</v>
      </c>
      <c r="B28" s="506" t="s">
        <v>200</v>
      </c>
      <c r="C28" s="6" t="s">
        <v>66</v>
      </c>
      <c r="D28" s="241" t="s">
        <v>623</v>
      </c>
      <c r="E28" s="107">
        <f>Таблица4000!E28+Таблица4500!E28</f>
        <v>0</v>
      </c>
      <c r="F28" s="79">
        <f>Таблица4000!G28+Таблица4500!F28</f>
        <v>0</v>
      </c>
      <c r="G28" s="79">
        <f>Таблица4000!H28+Таблица4500!G28</f>
        <v>0</v>
      </c>
      <c r="H28" s="79">
        <f>Таблица4000!I28+Таблица4500!H28</f>
        <v>0</v>
      </c>
      <c r="I28" s="79">
        <f>Таблица4000!J28+Таблица4500!I28</f>
        <v>0</v>
      </c>
      <c r="J28" s="79">
        <f>Таблица4000!K28+Таблица4500!J28</f>
        <v>0</v>
      </c>
      <c r="K28" s="79">
        <f>Таблица4000!L28+Таблица4500!K28</f>
        <v>0</v>
      </c>
      <c r="L28" s="79">
        <f>Таблица4000!M28+Таблица4500!L28</f>
        <v>0</v>
      </c>
      <c r="M28" s="79">
        <f>Таблица4000!N28+Таблица4500!M28</f>
        <v>0</v>
      </c>
      <c r="N28" s="79">
        <f>Таблица4000!O28+Таблица4500!N28</f>
        <v>0</v>
      </c>
      <c r="O28" s="699">
        <f>IF(Таблица3002!$F$9=0,0,(G28*1000/Таблица3002!$F$9))</f>
        <v>0</v>
      </c>
      <c r="P28" s="699">
        <f>IF(Таблица3002!$F$9=0,0,(H28*1000/Таблица3002!$F$9))</f>
        <v>0</v>
      </c>
      <c r="Q28" s="699">
        <f>IF(Таблица3002!$F$9=0,0,(I28*1000/Таблица3002!$F$9))</f>
        <v>0</v>
      </c>
      <c r="R28" s="699">
        <f t="shared" si="0"/>
        <v>0</v>
      </c>
    </row>
    <row r="29" spans="1:18" x14ac:dyDescent="0.15">
      <c r="A29" s="740" t="s">
        <v>1738</v>
      </c>
      <c r="B29" s="506" t="s">
        <v>201</v>
      </c>
      <c r="C29" s="6" t="s">
        <v>67</v>
      </c>
      <c r="D29" s="241" t="s">
        <v>758</v>
      </c>
      <c r="E29" s="107">
        <f>Таблица4000!E29+Таблица4500!E29</f>
        <v>0</v>
      </c>
      <c r="F29" s="79">
        <f>Таблица4000!G29+Таблица4500!F29</f>
        <v>0</v>
      </c>
      <c r="G29" s="79">
        <f>Таблица4000!H29+Таблица4500!G29</f>
        <v>0</v>
      </c>
      <c r="H29" s="79">
        <f>Таблица4000!I29+Таблица4500!H29</f>
        <v>0</v>
      </c>
      <c r="I29" s="79">
        <f>Таблица4000!J29+Таблица4500!I29</f>
        <v>0</v>
      </c>
      <c r="J29" s="79">
        <f>Таблица4000!K29+Таблица4500!J29</f>
        <v>0</v>
      </c>
      <c r="K29" s="79">
        <f>Таблица4000!L29+Таблица4500!K29</f>
        <v>0</v>
      </c>
      <c r="L29" s="79">
        <f>Таблица4000!M29+Таблица4500!L29</f>
        <v>0</v>
      </c>
      <c r="M29" s="79">
        <f>Таблица4000!N29+Таблица4500!M29</f>
        <v>0</v>
      </c>
      <c r="N29" s="79">
        <f>Таблица4000!O29+Таблица4500!N29</f>
        <v>0</v>
      </c>
      <c r="O29" s="699">
        <f>IF(Таблица3002!$F$9=0,0,(G29*1000/Таблица3002!$F$9))</f>
        <v>0</v>
      </c>
      <c r="P29" s="699">
        <f>IF(Таблица3002!$F$9=0,0,(H29*1000/Таблица3002!$F$9))</f>
        <v>0</v>
      </c>
      <c r="Q29" s="699">
        <f>IF(Таблица3002!$F$9=0,0,(I29*1000/Таблица3002!$F$9))</f>
        <v>0</v>
      </c>
      <c r="R29" s="699">
        <f t="shared" si="0"/>
        <v>0</v>
      </c>
    </row>
    <row r="30" spans="1:18" x14ac:dyDescent="0.15">
      <c r="A30" s="740" t="s">
        <v>1741</v>
      </c>
      <c r="B30" s="506" t="s">
        <v>1739</v>
      </c>
      <c r="C30" s="6" t="s">
        <v>1740</v>
      </c>
      <c r="D30" s="730" t="s">
        <v>1742</v>
      </c>
      <c r="E30" s="107">
        <f>Таблица4000!E31+Таблица4500!E31</f>
        <v>0</v>
      </c>
      <c r="F30" s="79">
        <f>Таблица4000!G31+Таблица4500!F31</f>
        <v>0</v>
      </c>
      <c r="G30" s="79">
        <f>Таблица4000!H31+Таблица4500!G31</f>
        <v>0</v>
      </c>
      <c r="H30" s="79">
        <f>Таблица4000!I31+Таблица4500!H31</f>
        <v>0</v>
      </c>
      <c r="I30" s="79">
        <f>Таблица4000!J31+Таблица4500!I31</f>
        <v>0</v>
      </c>
      <c r="J30" s="79">
        <f>Таблица4000!K31+Таблица4500!J31</f>
        <v>0</v>
      </c>
      <c r="K30" s="79">
        <f>Таблица4000!L31+Таблица4500!K31</f>
        <v>0</v>
      </c>
      <c r="L30" s="79">
        <f>Таблица4000!M31+Таблица4500!L31</f>
        <v>0</v>
      </c>
      <c r="M30" s="79">
        <f>Таблица4000!N31+Таблица4500!M31</f>
        <v>0</v>
      </c>
      <c r="N30" s="79">
        <f>Таблица4000!O31+Таблица4500!N31</f>
        <v>0</v>
      </c>
      <c r="O30" s="699">
        <f>IF(Таблица3002!$F$9=0,0,(G30*1000/Таблица3002!$F$9))</f>
        <v>0</v>
      </c>
      <c r="P30" s="699">
        <f>IF(Таблица3002!$F$9=0,0,(H30*1000/Таблица3002!$F$9))</f>
        <v>0</v>
      </c>
      <c r="Q30" s="699">
        <f>IF(Таблица3002!$F$9=0,0,(I30*1000/Таблица3002!$F$9))</f>
        <v>0</v>
      </c>
      <c r="R30" s="699">
        <f t="shared" si="0"/>
        <v>0</v>
      </c>
    </row>
    <row r="31" spans="1:18" s="121" customFormat="1" x14ac:dyDescent="0.15">
      <c r="A31" s="37" t="s">
        <v>671</v>
      </c>
      <c r="B31" s="506" t="s">
        <v>202</v>
      </c>
      <c r="C31" s="6" t="s">
        <v>68</v>
      </c>
      <c r="D31" s="241" t="s">
        <v>27</v>
      </c>
      <c r="E31" s="107">
        <f>Таблица4000!E31+Таблица4500!E31</f>
        <v>0</v>
      </c>
      <c r="F31" s="79">
        <f>Таблица4000!G33+Таблица4500!F33</f>
        <v>0</v>
      </c>
      <c r="G31" s="79">
        <f>Таблица4000!H33+Таблица4500!G33</f>
        <v>0</v>
      </c>
      <c r="H31" s="79">
        <f>Таблица4000!I33+Таблица4500!H33</f>
        <v>0</v>
      </c>
      <c r="I31" s="79">
        <f>Таблица4000!J33+Таблица4500!I33</f>
        <v>0</v>
      </c>
      <c r="J31" s="79">
        <f>Таблица4000!K33+Таблица4500!J33</f>
        <v>0</v>
      </c>
      <c r="K31" s="79">
        <f>Таблица4000!L33+Таблица4500!K33</f>
        <v>0</v>
      </c>
      <c r="L31" s="79">
        <f>Таблица4000!M33+Таблица4500!L33</f>
        <v>0</v>
      </c>
      <c r="M31" s="79">
        <f>Таблица4000!N33+Таблица4500!M33</f>
        <v>0</v>
      </c>
      <c r="N31" s="79">
        <f>Таблица4000!O33+Таблица4500!N33</f>
        <v>0</v>
      </c>
      <c r="O31" s="699">
        <f>IF(Таблица3002!$F$9=0,0,(G31*1000/Таблица3002!$F$9))</f>
        <v>0</v>
      </c>
      <c r="P31" s="699">
        <f>IF(Таблица3002!$F$9=0,0,(H31*1000/Таблица3002!$F$9))</f>
        <v>0</v>
      </c>
      <c r="Q31" s="699">
        <f>IF(Таблица3002!$F$9=0,0,(I31*1000/Таблица3002!$F$9))</f>
        <v>0</v>
      </c>
      <c r="R31" s="699">
        <f t="shared" si="0"/>
        <v>0</v>
      </c>
    </row>
    <row r="32" spans="1:18" s="121" customFormat="1" ht="31.5" x14ac:dyDescent="0.15">
      <c r="A32" s="37" t="s">
        <v>1864</v>
      </c>
      <c r="B32" s="506" t="s">
        <v>1743</v>
      </c>
      <c r="C32" s="6" t="s">
        <v>1744</v>
      </c>
      <c r="D32" s="730" t="s">
        <v>1745</v>
      </c>
      <c r="E32" s="107">
        <v>0</v>
      </c>
      <c r="F32" s="79">
        <f>Таблица4000!G34+Таблица4500!F34</f>
        <v>0</v>
      </c>
      <c r="G32" s="79">
        <f>Таблица4000!H34+Таблица4500!G34</f>
        <v>0</v>
      </c>
      <c r="H32" s="79">
        <f>Таблица4000!I34+Таблица4500!H34</f>
        <v>0</v>
      </c>
      <c r="I32" s="79">
        <f>Таблица4000!J34+Таблица4500!I34</f>
        <v>0</v>
      </c>
      <c r="J32" s="79">
        <f>Таблица4000!K34+Таблица4500!J34</f>
        <v>0</v>
      </c>
      <c r="K32" s="79">
        <f>Таблица4000!L34+Таблица4500!K34</f>
        <v>0</v>
      </c>
      <c r="L32" s="79">
        <f>Таблица4000!M34+Таблица4500!L34</f>
        <v>0</v>
      </c>
      <c r="M32" s="79">
        <f>Таблица4000!N34+Таблица4500!M34</f>
        <v>0</v>
      </c>
      <c r="N32" s="79">
        <f>Таблица4000!O34+Таблица4500!N34</f>
        <v>0</v>
      </c>
      <c r="O32" s="699">
        <f>IF(Таблица3002!$F$9=0,0,(G32*1000/Таблица3002!$F$9))</f>
        <v>0</v>
      </c>
      <c r="P32" s="699">
        <f>IF(Таблица3002!$F$9=0,0,(H32*1000/Таблица3002!$F$9))</f>
        <v>0</v>
      </c>
      <c r="Q32" s="699">
        <f>IF(Таблица3002!$F$9=0,0,(I32*1000/Таблица3002!$F$9))</f>
        <v>0</v>
      </c>
      <c r="R32" s="699">
        <f t="shared" si="0"/>
        <v>0</v>
      </c>
    </row>
    <row r="33" spans="1:18" s="8" customFormat="1" x14ac:dyDescent="0.15">
      <c r="A33" s="229" t="s">
        <v>1550</v>
      </c>
      <c r="B33" s="506" t="s">
        <v>1434</v>
      </c>
      <c r="C33" s="6" t="s">
        <v>1435</v>
      </c>
      <c r="D33" s="241"/>
      <c r="E33" s="107">
        <f>Таблица4000!E33+Таблица4500!E33</f>
        <v>0</v>
      </c>
      <c r="F33" s="79">
        <f>Таблица4000!G35+Таблица4500!F35</f>
        <v>0</v>
      </c>
      <c r="G33" s="79">
        <f>Таблица4000!H35+Таблица4500!G35</f>
        <v>0</v>
      </c>
      <c r="H33" s="79">
        <f>Таблица4000!I35+Таблица4500!H35</f>
        <v>0</v>
      </c>
      <c r="I33" s="79">
        <f>Таблица4000!J35+Таблица4500!I35</f>
        <v>0</v>
      </c>
      <c r="J33" s="79">
        <f>Таблица4000!K35+Таблица4500!J35</f>
        <v>0</v>
      </c>
      <c r="K33" s="79">
        <f>Таблица4000!L35+Таблица4500!K35</f>
        <v>0</v>
      </c>
      <c r="L33" s="79">
        <f>Таблица4000!M35+Таблица4500!L35</f>
        <v>0</v>
      </c>
      <c r="M33" s="79">
        <f>Таблица4000!N35+Таблица4500!M35</f>
        <v>0</v>
      </c>
      <c r="N33" s="79">
        <f>Таблица4000!O35+Таблица4500!N35</f>
        <v>0</v>
      </c>
      <c r="O33" s="699">
        <f>IF(Таблица3002!$F$9=0,0,(G33*1000/Таблица3002!$F$9))</f>
        <v>0</v>
      </c>
      <c r="P33" s="699">
        <f>IF(Таблица3002!$F$9=0,0,(H33*1000/Таблица3002!$F$9))</f>
        <v>0</v>
      </c>
      <c r="Q33" s="699">
        <f>IF(Таблица3002!$F$9=0,0,(I33*1000/Таблица3002!$F$9))</f>
        <v>0</v>
      </c>
      <c r="R33" s="699">
        <f t="shared" si="0"/>
        <v>0</v>
      </c>
    </row>
    <row r="34" spans="1:18" s="8" customFormat="1" ht="22.5" customHeight="1" x14ac:dyDescent="0.15">
      <c r="A34" s="36" t="s">
        <v>672</v>
      </c>
      <c r="B34" s="99" t="s">
        <v>203</v>
      </c>
      <c r="C34" s="46" t="s">
        <v>69</v>
      </c>
      <c r="D34" s="35" t="s">
        <v>759</v>
      </c>
      <c r="E34" s="107">
        <f>Таблица4000!E34+Таблица4500!E34</f>
        <v>0</v>
      </c>
      <c r="F34" s="79">
        <f>Таблица4000!G36+Таблица4500!F36</f>
        <v>0</v>
      </c>
      <c r="G34" s="79">
        <f>Таблица4000!H36+Таблица4500!G36</f>
        <v>0</v>
      </c>
      <c r="H34" s="79">
        <f>Таблица4000!I36+Таблица4500!H36</f>
        <v>0</v>
      </c>
      <c r="I34" s="79">
        <f>Таблица4000!J36+Таблица4500!I36</f>
        <v>0</v>
      </c>
      <c r="J34" s="79">
        <f>Таблица4000!K36+Таблица4500!J36</f>
        <v>0</v>
      </c>
      <c r="K34" s="79">
        <f>Таблица4000!L36+Таблица4500!K36</f>
        <v>0</v>
      </c>
      <c r="L34" s="79">
        <f>Таблица4000!M36+Таблица4500!L36</f>
        <v>0</v>
      </c>
      <c r="M34" s="79">
        <f>Таблица4000!N36+Таблица4500!M36</f>
        <v>0</v>
      </c>
      <c r="N34" s="79">
        <f>Таблица4000!O36+Таблица4500!N36</f>
        <v>0</v>
      </c>
      <c r="O34" s="699">
        <f>IF(Таблица3002!$F$9=0,0,(G34*1000/Таблица3002!$F$9))</f>
        <v>0</v>
      </c>
      <c r="P34" s="699">
        <f>IF(Таблица3002!$F$9=0,0,(H34*1000/Таблица3002!$F$9))</f>
        <v>0</v>
      </c>
      <c r="Q34" s="699">
        <f>IF(Таблица3002!$F$9=0,0,(I34*1000/Таблица3002!$F$9))</f>
        <v>0</v>
      </c>
      <c r="R34" s="699">
        <f t="shared" si="0"/>
        <v>0</v>
      </c>
    </row>
    <row r="35" spans="1:18" s="8" customFormat="1" x14ac:dyDescent="0.15">
      <c r="A35" s="37" t="s">
        <v>638</v>
      </c>
      <c r="B35" s="506" t="s">
        <v>204</v>
      </c>
      <c r="C35" s="33" t="s">
        <v>70</v>
      </c>
      <c r="D35" s="241" t="s">
        <v>603</v>
      </c>
      <c r="E35" s="107">
        <f>Таблица4000!E35+Таблица4500!E35</f>
        <v>0</v>
      </c>
      <c r="F35" s="79">
        <f>Таблица4000!G37+Таблица4500!F37</f>
        <v>0</v>
      </c>
      <c r="G35" s="79">
        <f>Таблица4000!H37+Таблица4500!G37</f>
        <v>0</v>
      </c>
      <c r="H35" s="79">
        <f>Таблица4000!I37+Таблица4500!H37</f>
        <v>0</v>
      </c>
      <c r="I35" s="79">
        <f>Таблица4000!J37+Таблица4500!I37</f>
        <v>0</v>
      </c>
      <c r="J35" s="79">
        <f>Таблица4000!K37+Таблица4500!J37</f>
        <v>0</v>
      </c>
      <c r="K35" s="79">
        <f>Таблица4000!L37+Таблица4500!K37</f>
        <v>0</v>
      </c>
      <c r="L35" s="79">
        <f>Таблица4000!M37+Таблица4500!L37</f>
        <v>0</v>
      </c>
      <c r="M35" s="79">
        <f>Таблица4000!N37+Таблица4500!M37</f>
        <v>0</v>
      </c>
      <c r="N35" s="79">
        <f>Таблица4000!O37+Таблица4500!N37</f>
        <v>0</v>
      </c>
      <c r="O35" s="699">
        <f>IF(Таблица3002!$F$9=0,0,(G35*1000/Таблица3002!$F$9))</f>
        <v>0</v>
      </c>
      <c r="P35" s="699">
        <f>IF(Таблица3002!$F$9=0,0,(H35*1000/Таблица3002!$F$9))</f>
        <v>0</v>
      </c>
      <c r="Q35" s="699">
        <f>IF(Таблица3002!$F$9=0,0,(I35*1000/Таблица3002!$F$9))</f>
        <v>0</v>
      </c>
      <c r="R35" s="699">
        <f t="shared" si="0"/>
        <v>0</v>
      </c>
    </row>
    <row r="36" spans="1:18" s="8" customFormat="1" x14ac:dyDescent="0.15">
      <c r="A36" s="37" t="s">
        <v>847</v>
      </c>
      <c r="B36" s="506" t="s">
        <v>285</v>
      </c>
      <c r="C36" s="33" t="s">
        <v>287</v>
      </c>
      <c r="D36" s="241" t="s">
        <v>848</v>
      </c>
      <c r="E36" s="107">
        <f>Таблица4000!E36+Таблица4500!E36</f>
        <v>0</v>
      </c>
      <c r="F36" s="79">
        <f>Таблица4000!G38+Таблица4500!F38</f>
        <v>0</v>
      </c>
      <c r="G36" s="79">
        <f>Таблица4000!H38+Таблица4500!G38</f>
        <v>0</v>
      </c>
      <c r="H36" s="79">
        <f>Таблица4000!I38+Таблица4500!H38</f>
        <v>0</v>
      </c>
      <c r="I36" s="79">
        <f>Таблица4000!J38+Таблица4500!I38</f>
        <v>0</v>
      </c>
      <c r="J36" s="79">
        <f>Таблица4000!K38+Таблица4500!J38</f>
        <v>0</v>
      </c>
      <c r="K36" s="79">
        <f>Таблица4000!L38+Таблица4500!K38</f>
        <v>0</v>
      </c>
      <c r="L36" s="79">
        <f>Таблица4000!M38+Таблица4500!L38</f>
        <v>0</v>
      </c>
      <c r="M36" s="79">
        <f>Таблица4000!N38+Таблица4500!M38</f>
        <v>0</v>
      </c>
      <c r="N36" s="79">
        <f>Таблица4000!O38+Таблица4500!N38</f>
        <v>0</v>
      </c>
      <c r="O36" s="699">
        <f>IF(Таблица3002!$F$9=0,0,(G36*1000/Таблица3002!$F$9))</f>
        <v>0</v>
      </c>
      <c r="P36" s="699">
        <f>IF(Таблица3002!$F$9=0,0,(H36*1000/Таблица3002!$F$9))</f>
        <v>0</v>
      </c>
      <c r="Q36" s="699">
        <f>IF(Таблица3002!$F$9=0,0,(I36*1000/Таблица3002!$F$9))</f>
        <v>0</v>
      </c>
      <c r="R36" s="699">
        <f t="shared" si="0"/>
        <v>0</v>
      </c>
    </row>
    <row r="37" spans="1:18" x14ac:dyDescent="0.15">
      <c r="A37" s="37" t="s">
        <v>849</v>
      </c>
      <c r="B37" s="506" t="s">
        <v>286</v>
      </c>
      <c r="C37" s="33" t="s">
        <v>288</v>
      </c>
      <c r="D37" s="241" t="s">
        <v>852</v>
      </c>
      <c r="E37" s="107">
        <f>Таблица4000!E37+Таблица4500!E37</f>
        <v>0</v>
      </c>
      <c r="F37" s="79">
        <f>Таблица4000!G39+Таблица4500!F39</f>
        <v>0</v>
      </c>
      <c r="G37" s="79">
        <f>Таблица4000!H39+Таблица4500!G39</f>
        <v>0</v>
      </c>
      <c r="H37" s="79">
        <f>Таблица4000!I39+Таблица4500!H39</f>
        <v>0</v>
      </c>
      <c r="I37" s="79">
        <f>Таблица4000!J39+Таблица4500!I39</f>
        <v>0</v>
      </c>
      <c r="J37" s="79">
        <f>Таблица4000!K39+Таблица4500!J39</f>
        <v>0</v>
      </c>
      <c r="K37" s="79">
        <f>Таблица4000!L39+Таблица4500!K39</f>
        <v>0</v>
      </c>
      <c r="L37" s="79">
        <f>Таблица4000!M39+Таблица4500!L39</f>
        <v>0</v>
      </c>
      <c r="M37" s="79">
        <f>Таблица4000!N39+Таблица4500!M39</f>
        <v>0</v>
      </c>
      <c r="N37" s="79">
        <f>Таблица4000!O39+Таблица4500!N39</f>
        <v>0</v>
      </c>
      <c r="O37" s="699">
        <f>IF(Таблица3002!$F$9=0,0,(G37*1000/Таблица3002!$F$9))</f>
        <v>0</v>
      </c>
      <c r="P37" s="699">
        <f>IF(Таблица3002!$F$9=0,0,(H37*1000/Таблица3002!$F$9))</f>
        <v>0</v>
      </c>
      <c r="Q37" s="699">
        <f>IF(Таблица3002!$F$9=0,0,(I37*1000/Таблица3002!$F$9))</f>
        <v>0</v>
      </c>
      <c r="R37" s="699">
        <f t="shared" si="0"/>
        <v>0</v>
      </c>
    </row>
    <row r="38" spans="1:18" ht="21" x14ac:dyDescent="0.15">
      <c r="A38" s="37" t="s">
        <v>850</v>
      </c>
      <c r="B38" s="506" t="s">
        <v>605</v>
      </c>
      <c r="C38" s="33" t="s">
        <v>606</v>
      </c>
      <c r="D38" s="241" t="s">
        <v>853</v>
      </c>
      <c r="E38" s="107">
        <f>Таблица4000!E38+Таблица4500!E38</f>
        <v>0</v>
      </c>
      <c r="F38" s="79">
        <f>Таблица4000!G40+Таблица4500!F40</f>
        <v>0</v>
      </c>
      <c r="G38" s="79">
        <f>Таблица4000!H40+Таблица4500!G40</f>
        <v>0</v>
      </c>
      <c r="H38" s="79">
        <f>Таблица4000!I40+Таблица4500!H40</f>
        <v>0</v>
      </c>
      <c r="I38" s="79">
        <f>Таблица4000!J40+Таблица4500!I40</f>
        <v>0</v>
      </c>
      <c r="J38" s="79">
        <f>Таблица4000!K40+Таблица4500!J40</f>
        <v>0</v>
      </c>
      <c r="K38" s="79">
        <f>Таблица4000!L40+Таблица4500!K40</f>
        <v>0</v>
      </c>
      <c r="L38" s="79">
        <f>Таблица4000!M40+Таблица4500!L40</f>
        <v>0</v>
      </c>
      <c r="M38" s="79">
        <f>Таблица4000!N40+Таблица4500!M40</f>
        <v>0</v>
      </c>
      <c r="N38" s="79">
        <f>Таблица4000!O40+Таблица4500!N40</f>
        <v>0</v>
      </c>
      <c r="O38" s="699">
        <f>IF(Таблица3002!$F$9=0,0,(G38*1000/Таблица3002!$F$9))</f>
        <v>0</v>
      </c>
      <c r="P38" s="699">
        <f>IF(Таблица3002!$F$9=0,0,(H38*1000/Таблица3002!$F$9))</f>
        <v>0</v>
      </c>
      <c r="Q38" s="699">
        <f>IF(Таблица3002!$F$9=0,0,(I38*1000/Таблица3002!$F$9))</f>
        <v>0</v>
      </c>
      <c r="R38" s="699">
        <f t="shared" si="0"/>
        <v>0</v>
      </c>
    </row>
    <row r="39" spans="1:18" x14ac:dyDescent="0.15">
      <c r="A39" s="37" t="s">
        <v>851</v>
      </c>
      <c r="B39" s="506" t="s">
        <v>855</v>
      </c>
      <c r="C39" s="33" t="s">
        <v>856</v>
      </c>
      <c r="D39" s="241" t="s">
        <v>854</v>
      </c>
      <c r="E39" s="107">
        <f>Таблица4000!E39+Таблица4500!E39</f>
        <v>0</v>
      </c>
      <c r="F39" s="79">
        <f>Таблица4000!G41+Таблица4500!F41</f>
        <v>0</v>
      </c>
      <c r="G39" s="79">
        <f>Таблица4000!H41+Таблица4500!G41</f>
        <v>0</v>
      </c>
      <c r="H39" s="79">
        <f>Таблица4000!I41+Таблица4500!H41</f>
        <v>0</v>
      </c>
      <c r="I39" s="79">
        <f>Таблица4000!J41+Таблица4500!I41</f>
        <v>0</v>
      </c>
      <c r="J39" s="79">
        <f>Таблица4000!K41+Таблица4500!J41</f>
        <v>0</v>
      </c>
      <c r="K39" s="79">
        <f>Таблица4000!L41+Таблица4500!K41</f>
        <v>0</v>
      </c>
      <c r="L39" s="79">
        <f>Таблица4000!M41+Таблица4500!L41</f>
        <v>0</v>
      </c>
      <c r="M39" s="79">
        <f>Таблица4000!N41+Таблица4500!M41</f>
        <v>0</v>
      </c>
      <c r="N39" s="79">
        <f>Таблица4000!O41+Таблица4500!N41</f>
        <v>0</v>
      </c>
      <c r="O39" s="699">
        <f>IF(Таблица3002!$F$9=0,0,(G39*1000/Таблица3002!$F$9))</f>
        <v>0</v>
      </c>
      <c r="P39" s="699">
        <f>IF(Таблица3002!$F$9=0,0,(H39*1000/Таблица3002!$F$9))</f>
        <v>0</v>
      </c>
      <c r="Q39" s="699">
        <f>IF(Таблица3002!$F$9=0,0,(I39*1000/Таблица3002!$F$9))</f>
        <v>0</v>
      </c>
      <c r="R39" s="699">
        <f t="shared" si="0"/>
        <v>0</v>
      </c>
    </row>
    <row r="40" spans="1:18" x14ac:dyDescent="0.15">
      <c r="A40" s="37" t="s">
        <v>284</v>
      </c>
      <c r="B40" s="506" t="s">
        <v>857</v>
      </c>
      <c r="C40" s="6" t="s">
        <v>859</v>
      </c>
      <c r="D40" s="241" t="s">
        <v>289</v>
      </c>
      <c r="E40" s="107">
        <f>Таблица4000!E40+Таблица4500!E40</f>
        <v>0</v>
      </c>
      <c r="F40" s="79">
        <f>Таблица4000!G42+Таблица4500!F42</f>
        <v>0</v>
      </c>
      <c r="G40" s="79">
        <f>Таблица4000!H42+Таблица4500!G42</f>
        <v>0</v>
      </c>
      <c r="H40" s="79">
        <f>Таблица4000!I42+Таблица4500!H42</f>
        <v>0</v>
      </c>
      <c r="I40" s="79">
        <f>Таблица4000!J42+Таблица4500!I42</f>
        <v>0</v>
      </c>
      <c r="J40" s="79">
        <f>Таблица4000!K42+Таблица4500!J42</f>
        <v>0</v>
      </c>
      <c r="K40" s="79">
        <f>Таблица4000!L42+Таблица4500!K42</f>
        <v>0</v>
      </c>
      <c r="L40" s="79">
        <f>Таблица4000!M42+Таблица4500!L42</f>
        <v>0</v>
      </c>
      <c r="M40" s="79">
        <f>Таблица4000!N42+Таблица4500!M42</f>
        <v>0</v>
      </c>
      <c r="N40" s="79">
        <f>Таблица4000!O42+Таблица4500!N42</f>
        <v>0</v>
      </c>
      <c r="O40" s="699">
        <f>IF(Таблица3002!$F$9=0,0,(G40*1000/Таблица3002!$F$9))</f>
        <v>0</v>
      </c>
      <c r="P40" s="699">
        <f>IF(Таблица3002!$F$9=0,0,(H40*1000/Таблица3002!$F$9))</f>
        <v>0</v>
      </c>
      <c r="Q40" s="699">
        <f>IF(Таблица3002!$F$9=0,0,(I40*1000/Таблица3002!$F$9))</f>
        <v>0</v>
      </c>
      <c r="R40" s="699">
        <f t="shared" si="0"/>
        <v>0</v>
      </c>
    </row>
    <row r="41" spans="1:18" x14ac:dyDescent="0.15">
      <c r="A41" s="37" t="s">
        <v>604</v>
      </c>
      <c r="B41" s="506" t="s">
        <v>858</v>
      </c>
      <c r="C41" s="6" t="s">
        <v>860</v>
      </c>
      <c r="D41" s="241" t="s">
        <v>571</v>
      </c>
      <c r="E41" s="107">
        <f>Таблица4000!E41+Таблица4500!E41</f>
        <v>0</v>
      </c>
      <c r="F41" s="79">
        <f>Таблица4000!G43+Таблица4500!F43</f>
        <v>0</v>
      </c>
      <c r="G41" s="79">
        <f>Таблица4000!H43+Таблица4500!G43</f>
        <v>0</v>
      </c>
      <c r="H41" s="79">
        <f>Таблица4000!I43+Таблица4500!H43</f>
        <v>0</v>
      </c>
      <c r="I41" s="79">
        <f>Таблица4000!J43+Таблица4500!I43</f>
        <v>0</v>
      </c>
      <c r="J41" s="79">
        <f>Таблица4000!K43+Таблица4500!J43</f>
        <v>0</v>
      </c>
      <c r="K41" s="79">
        <f>Таблица4000!L43+Таблица4500!K43</f>
        <v>0</v>
      </c>
      <c r="L41" s="79">
        <f>Таблица4000!M43+Таблица4500!L43</f>
        <v>0</v>
      </c>
      <c r="M41" s="79">
        <f>Таблица4000!N43+Таблица4500!M43</f>
        <v>0</v>
      </c>
      <c r="N41" s="79">
        <f>Таблица4000!O43+Таблица4500!N43</f>
        <v>0</v>
      </c>
      <c r="O41" s="699">
        <f>IF(Таблица3002!$F$9=0,0,(G41*1000/Таблица3002!$F$9))</f>
        <v>0</v>
      </c>
      <c r="P41" s="699">
        <f>IF(Таблица3002!$F$9=0,0,(H41*1000/Таблица3002!$F$9))</f>
        <v>0</v>
      </c>
      <c r="Q41" s="699">
        <f>IF(Таблица3002!$F$9=0,0,(I41*1000/Таблица3002!$F$9))</f>
        <v>0</v>
      </c>
      <c r="R41" s="699">
        <f t="shared" si="0"/>
        <v>0</v>
      </c>
    </row>
    <row r="42" spans="1:18" x14ac:dyDescent="0.15">
      <c r="A42" s="229" t="s">
        <v>1437</v>
      </c>
      <c r="B42" s="506" t="s">
        <v>1438</v>
      </c>
      <c r="C42" s="6" t="s">
        <v>1436</v>
      </c>
      <c r="D42" s="241"/>
      <c r="E42" s="107">
        <f>Таблица4000!E42+Таблица4500!E42</f>
        <v>0</v>
      </c>
      <c r="F42" s="79">
        <f>Таблица4000!G44+Таблица4500!F44</f>
        <v>0</v>
      </c>
      <c r="G42" s="79">
        <f>Таблица4000!H44+Таблица4500!G44</f>
        <v>0</v>
      </c>
      <c r="H42" s="79">
        <f>Таблица4000!I44+Таблица4500!H44</f>
        <v>0</v>
      </c>
      <c r="I42" s="79">
        <f>Таблица4000!J44+Таблица4500!I44</f>
        <v>0</v>
      </c>
      <c r="J42" s="79">
        <f>Таблица4000!K44+Таблица4500!J44</f>
        <v>0</v>
      </c>
      <c r="K42" s="79">
        <f>Таблица4000!L44+Таблица4500!K44</f>
        <v>0</v>
      </c>
      <c r="L42" s="79">
        <f>Таблица4000!M44+Таблица4500!L44</f>
        <v>0</v>
      </c>
      <c r="M42" s="79">
        <f>Таблица4000!N44+Таблица4500!M44</f>
        <v>0</v>
      </c>
      <c r="N42" s="79">
        <f>Таблица4000!O44+Таблица4500!N44</f>
        <v>0</v>
      </c>
      <c r="O42" s="699">
        <f>IF(Таблица3002!$F$9=0,0,(G42*1000/Таблица3002!$F$9))</f>
        <v>0</v>
      </c>
      <c r="P42" s="699">
        <f>IF(Таблица3002!$F$9=0,0,(H42*1000/Таблица3002!$F$9))</f>
        <v>0</v>
      </c>
      <c r="Q42" s="699">
        <f>IF(Таблица3002!$F$9=0,0,(I42*1000/Таблица3002!$F$9))</f>
        <v>0</v>
      </c>
      <c r="R42" s="699">
        <f t="shared" si="0"/>
        <v>0</v>
      </c>
    </row>
    <row r="43" spans="1:18" x14ac:dyDescent="0.15">
      <c r="A43" s="37" t="s">
        <v>651</v>
      </c>
      <c r="B43" s="506" t="s">
        <v>205</v>
      </c>
      <c r="C43" s="6" t="s">
        <v>71</v>
      </c>
      <c r="D43" s="241" t="s">
        <v>760</v>
      </c>
      <c r="E43" s="107">
        <f>Таблица4000!E43+Таблица4500!E43</f>
        <v>0</v>
      </c>
      <c r="F43" s="79">
        <f>Таблица4000!G46+Таблица4500!F46</f>
        <v>0</v>
      </c>
      <c r="G43" s="79">
        <f>Таблица4000!H46+Таблица4500!G46</f>
        <v>0</v>
      </c>
      <c r="H43" s="79">
        <f>Таблица4000!I46+Таблица4500!H46</f>
        <v>0</v>
      </c>
      <c r="I43" s="79">
        <f>Таблица4000!J46+Таблица4500!I46</f>
        <v>0</v>
      </c>
      <c r="J43" s="79">
        <f>Таблица4000!K46+Таблица4500!J46</f>
        <v>0</v>
      </c>
      <c r="K43" s="79">
        <f>Таблица4000!L46+Таблица4500!K46</f>
        <v>0</v>
      </c>
      <c r="L43" s="79">
        <f>Таблица4000!M46+Таблица4500!L46</f>
        <v>0</v>
      </c>
      <c r="M43" s="79">
        <f>Таблица4000!N46+Таблица4500!M46</f>
        <v>0</v>
      </c>
      <c r="N43" s="79">
        <f>Таблица4000!O46+Таблица4500!N46</f>
        <v>0</v>
      </c>
      <c r="O43" s="699">
        <f>IF(Таблица3002!$F$9=0,0,(G43*1000/Таблица3002!$F$9))</f>
        <v>0</v>
      </c>
      <c r="P43" s="699">
        <f>IF(Таблица3002!$F$9=0,0,(H43*1000/Таблица3002!$F$9))</f>
        <v>0</v>
      </c>
      <c r="Q43" s="699">
        <f>IF(Таблица3002!$F$9=0,0,(I43*1000/Таблица3002!$F$9))</f>
        <v>0</v>
      </c>
      <c r="R43" s="699">
        <f t="shared" si="0"/>
        <v>0</v>
      </c>
    </row>
    <row r="44" spans="1:18" ht="21" x14ac:dyDescent="0.15">
      <c r="A44" s="37" t="s">
        <v>861</v>
      </c>
      <c r="B44" s="506" t="s">
        <v>206</v>
      </c>
      <c r="C44" s="6" t="s">
        <v>72</v>
      </c>
      <c r="D44" s="241" t="s">
        <v>790</v>
      </c>
      <c r="E44" s="107">
        <f>Таблица4000!E44+Таблица4500!E44</f>
        <v>0</v>
      </c>
      <c r="F44" s="79">
        <f>Таблица4000!G50+Таблица4500!F50</f>
        <v>0</v>
      </c>
      <c r="G44" s="79">
        <f>Таблица4000!H50+Таблица4500!G50</f>
        <v>0</v>
      </c>
      <c r="H44" s="79">
        <f>Таблица4000!I50+Таблица4500!H50</f>
        <v>0</v>
      </c>
      <c r="I44" s="79">
        <f>Таблица4000!J50+Таблица4500!I50</f>
        <v>0</v>
      </c>
      <c r="J44" s="79">
        <f>Таблица4000!K50+Таблица4500!J50</f>
        <v>0</v>
      </c>
      <c r="K44" s="79">
        <f>Таблица4000!L50+Таблица4500!K50</f>
        <v>0</v>
      </c>
      <c r="L44" s="79">
        <f>Таблица4000!M50+Таблица4500!L50</f>
        <v>0</v>
      </c>
      <c r="M44" s="79">
        <f>Таблица4000!N50+Таблица4500!M50</f>
        <v>0</v>
      </c>
      <c r="N44" s="79">
        <f>Таблица4000!O50+Таблица4500!N50</f>
        <v>0</v>
      </c>
      <c r="O44" s="699">
        <f>IF(Таблица3002!$F$9=0,0,(G44*1000/Таблица3002!$F$9))</f>
        <v>0</v>
      </c>
      <c r="P44" s="699">
        <f>IF(Таблица3002!$F$9=0,0,(H44*1000/Таблица3002!$F$9))</f>
        <v>0</v>
      </c>
      <c r="Q44" s="699">
        <f>IF(Таблица3002!$F$9=0,0,(I44*1000/Таблица3002!$F$9))</f>
        <v>0</v>
      </c>
      <c r="R44" s="699">
        <f t="shared" si="0"/>
        <v>0</v>
      </c>
    </row>
    <row r="45" spans="1:18" x14ac:dyDescent="0.15">
      <c r="A45" s="37" t="s">
        <v>1747</v>
      </c>
      <c r="B45" s="506" t="s">
        <v>1748</v>
      </c>
      <c r="C45" s="6" t="s">
        <v>1749</v>
      </c>
      <c r="D45" s="730"/>
      <c r="E45" s="107">
        <v>0</v>
      </c>
      <c r="F45" s="79">
        <f>Таблица4000!G51+Таблица4500!F51</f>
        <v>0</v>
      </c>
      <c r="G45" s="79">
        <f>Таблица4000!H51+Таблица4500!G51</f>
        <v>0</v>
      </c>
      <c r="H45" s="79">
        <f>Таблица4000!I51+Таблица4500!H51</f>
        <v>0</v>
      </c>
      <c r="I45" s="79">
        <f>Таблица4000!J51+Таблица4500!I51</f>
        <v>0</v>
      </c>
      <c r="J45" s="79">
        <f>Таблица4000!K51+Таблица4500!J51</f>
        <v>0</v>
      </c>
      <c r="K45" s="79">
        <f>Таблица4000!L51+Таблица4500!K51</f>
        <v>0</v>
      </c>
      <c r="L45" s="79">
        <f>Таблица4000!M51+Таблица4500!L51</f>
        <v>0</v>
      </c>
      <c r="M45" s="79">
        <f>Таблица4000!N51+Таблица4500!M51</f>
        <v>0</v>
      </c>
      <c r="N45" s="79">
        <f>Таблица4000!O51+Таблица4500!N51</f>
        <v>0</v>
      </c>
      <c r="O45" s="699">
        <f>IF(Таблица3002!$F$9=0,0,(G45*1000/Таблица3002!$F$9))</f>
        <v>0</v>
      </c>
      <c r="P45" s="699">
        <f>IF(Таблица3002!$F$9=0,0,(H45*1000/Таблица3002!$F$9))</f>
        <v>0</v>
      </c>
      <c r="Q45" s="699">
        <f>IF(Таблица3002!$F$9=0,0,(I45*1000/Таблица3002!$F$9))</f>
        <v>0</v>
      </c>
      <c r="R45" s="699">
        <f t="shared" si="0"/>
        <v>0</v>
      </c>
    </row>
    <row r="46" spans="1:18" ht="21" x14ac:dyDescent="0.15">
      <c r="A46" s="37" t="s">
        <v>1337</v>
      </c>
      <c r="B46" s="506" t="s">
        <v>1336</v>
      </c>
      <c r="C46" s="6" t="s">
        <v>73</v>
      </c>
      <c r="D46" s="241" t="s">
        <v>1339</v>
      </c>
      <c r="E46" s="107">
        <f>Таблица4000!E46+Таблица4500!E46</f>
        <v>0</v>
      </c>
      <c r="F46" s="79">
        <f>Таблица4000!G52+Таблица4500!F52</f>
        <v>0</v>
      </c>
      <c r="G46" s="79">
        <f>Таблица4000!H52+Таблица4500!G52</f>
        <v>0</v>
      </c>
      <c r="H46" s="79">
        <f>Таблица4000!I52+Таблица4500!H52</f>
        <v>0</v>
      </c>
      <c r="I46" s="79">
        <f>Таблица4000!J52+Таблица4500!I52</f>
        <v>0</v>
      </c>
      <c r="J46" s="79">
        <f>Таблица4000!K52+Таблица4500!J52</f>
        <v>0</v>
      </c>
      <c r="K46" s="79">
        <f>Таблица4000!L52+Таблица4500!K52</f>
        <v>0</v>
      </c>
      <c r="L46" s="79">
        <f>Таблица4000!M52+Таблица4500!L52</f>
        <v>0</v>
      </c>
      <c r="M46" s="79">
        <f>Таблица4000!N52+Таблица4500!M52</f>
        <v>0</v>
      </c>
      <c r="N46" s="79">
        <f>Таблица4000!O52+Таблица4500!N52</f>
        <v>0</v>
      </c>
      <c r="O46" s="699">
        <f>IF(Таблица3002!$F$9=0,0,(G46*1000/Таблица3002!$F$9))</f>
        <v>0</v>
      </c>
      <c r="P46" s="699">
        <f>IF(Таблица3002!$F$9=0,0,(H46*1000/Таблица3002!$F$9))</f>
        <v>0</v>
      </c>
      <c r="Q46" s="699">
        <f>IF(Таблица3002!$F$9=0,0,(I46*1000/Таблица3002!$F$9))</f>
        <v>0</v>
      </c>
      <c r="R46" s="699">
        <f t="shared" si="0"/>
        <v>0</v>
      </c>
    </row>
    <row r="47" spans="1:18" ht="21" x14ac:dyDescent="0.15">
      <c r="A47" s="37" t="s">
        <v>1750</v>
      </c>
      <c r="B47" s="506" t="s">
        <v>1751</v>
      </c>
      <c r="C47" s="6" t="s">
        <v>1752</v>
      </c>
      <c r="D47" s="730"/>
      <c r="E47" s="107">
        <v>0</v>
      </c>
      <c r="F47" s="79">
        <f>Таблица4000!G53+Таблица4500!F53</f>
        <v>0</v>
      </c>
      <c r="G47" s="79">
        <f>Таблица4000!H53+Таблица4500!G53</f>
        <v>0</v>
      </c>
      <c r="H47" s="79">
        <f>Таблица4000!I53+Таблица4500!H53</f>
        <v>0</v>
      </c>
      <c r="I47" s="79">
        <f>Таблица4000!J53+Таблица4500!I53</f>
        <v>0</v>
      </c>
      <c r="J47" s="79">
        <f>Таблица4000!K53+Таблица4500!J53</f>
        <v>0</v>
      </c>
      <c r="K47" s="79">
        <f>Таблица4000!L53+Таблица4500!K53</f>
        <v>0</v>
      </c>
      <c r="L47" s="79">
        <f>Таблица4000!M53+Таблица4500!L53</f>
        <v>0</v>
      </c>
      <c r="M47" s="79">
        <f>Таблица4000!N53+Таблица4500!M53</f>
        <v>0</v>
      </c>
      <c r="N47" s="79">
        <f>Таблица4000!O53+Таблица4500!N53</f>
        <v>0</v>
      </c>
      <c r="O47" s="699">
        <f>IF(Таблица3002!$F$9=0,0,(G47*1000/Таблица3002!$F$9))</f>
        <v>0</v>
      </c>
      <c r="P47" s="699">
        <f>IF(Таблица3002!$F$9=0,0,(H47*1000/Таблица3002!$F$9))</f>
        <v>0</v>
      </c>
      <c r="Q47" s="699">
        <f>IF(Таблица3002!$F$9=0,0,(I47*1000/Таблица3002!$F$9))</f>
        <v>0</v>
      </c>
      <c r="R47" s="699">
        <f t="shared" si="0"/>
        <v>0</v>
      </c>
    </row>
    <row r="48" spans="1:18" x14ac:dyDescent="0.15">
      <c r="A48" s="37" t="s">
        <v>1753</v>
      </c>
      <c r="B48" s="506" t="s">
        <v>1754</v>
      </c>
      <c r="C48" s="6" t="s">
        <v>1755</v>
      </c>
      <c r="D48" s="730"/>
      <c r="E48" s="107">
        <v>0</v>
      </c>
      <c r="F48" s="79">
        <f>Таблица4000!G54+Таблица4500!F54</f>
        <v>0</v>
      </c>
      <c r="G48" s="79">
        <f>Таблица4000!H54+Таблица4500!G54</f>
        <v>0</v>
      </c>
      <c r="H48" s="79">
        <f>Таблица4000!I54+Таблица4500!H54</f>
        <v>0</v>
      </c>
      <c r="I48" s="79">
        <f>Таблица4000!J54+Таблица4500!I54</f>
        <v>0</v>
      </c>
      <c r="J48" s="79">
        <f>Таблица4000!K54+Таблица4500!J54</f>
        <v>0</v>
      </c>
      <c r="K48" s="79">
        <f>Таблица4000!L54+Таблица4500!K54</f>
        <v>0</v>
      </c>
      <c r="L48" s="79">
        <f>Таблица4000!M54+Таблица4500!L54</f>
        <v>0</v>
      </c>
      <c r="M48" s="79">
        <f>Таблица4000!N54+Таблица4500!M54</f>
        <v>0</v>
      </c>
      <c r="N48" s="79">
        <f>Таблица4000!O54+Таблица4500!N54</f>
        <v>0</v>
      </c>
      <c r="O48" s="699">
        <f>IF(Таблица3002!$F$9=0,0,(G48*1000/Таблица3002!$F$9))</f>
        <v>0</v>
      </c>
      <c r="P48" s="699">
        <f>IF(Таблица3002!$F$9=0,0,(H48*1000/Таблица3002!$F$9))</f>
        <v>0</v>
      </c>
      <c r="Q48" s="699">
        <f>IF(Таблица3002!$F$9=0,0,(I48*1000/Таблица3002!$F$9))</f>
        <v>0</v>
      </c>
      <c r="R48" s="699">
        <f t="shared" si="0"/>
        <v>0</v>
      </c>
    </row>
    <row r="49" spans="1:18" ht="21" x14ac:dyDescent="0.15">
      <c r="A49" s="37" t="s">
        <v>1756</v>
      </c>
      <c r="B49" s="506" t="s">
        <v>1757</v>
      </c>
      <c r="C49" s="6" t="s">
        <v>1758</v>
      </c>
      <c r="D49" s="730"/>
      <c r="E49" s="107">
        <v>0</v>
      </c>
      <c r="F49" s="79">
        <f>Таблица4000!G55+Таблица4500!F55</f>
        <v>0</v>
      </c>
      <c r="G49" s="79">
        <f>Таблица4000!H55+Таблица4500!G55</f>
        <v>0</v>
      </c>
      <c r="H49" s="79">
        <f>Таблица4000!I55+Таблица4500!H55</f>
        <v>0</v>
      </c>
      <c r="I49" s="79">
        <f>Таблица4000!J55+Таблица4500!I55</f>
        <v>0</v>
      </c>
      <c r="J49" s="79">
        <f>Таблица4000!K55+Таблица4500!J55</f>
        <v>0</v>
      </c>
      <c r="K49" s="79">
        <f>Таблица4000!L55+Таблица4500!K55</f>
        <v>0</v>
      </c>
      <c r="L49" s="79">
        <f>Таблица4000!M55+Таблица4500!L55</f>
        <v>0</v>
      </c>
      <c r="M49" s="79">
        <f>Таблица4000!N55+Таблица4500!M55</f>
        <v>0</v>
      </c>
      <c r="N49" s="79">
        <f>Таблица4000!O55+Таблица4500!N55</f>
        <v>0</v>
      </c>
      <c r="O49" s="699">
        <f>IF(Таблица3002!$F$9=0,0,(G49*1000/Таблица3002!$F$9))</f>
        <v>0</v>
      </c>
      <c r="P49" s="699">
        <f>IF(Таблица3002!$F$9=0,0,(H49*1000/Таблица3002!$F$9))</f>
        <v>0</v>
      </c>
      <c r="Q49" s="699">
        <f>IF(Таблица3002!$F$9=0,0,(I49*1000/Таблица3002!$F$9))</f>
        <v>0</v>
      </c>
      <c r="R49" s="699">
        <f t="shared" si="0"/>
        <v>0</v>
      </c>
    </row>
    <row r="50" spans="1:18" x14ac:dyDescent="0.15">
      <c r="A50" s="37" t="s">
        <v>862</v>
      </c>
      <c r="B50" s="506" t="s">
        <v>207</v>
      </c>
      <c r="C50" s="6" t="s">
        <v>792</v>
      </c>
      <c r="D50" s="241" t="s">
        <v>761</v>
      </c>
      <c r="E50" s="107">
        <f>Таблица4000!E50+Таблица4500!E50</f>
        <v>0</v>
      </c>
      <c r="F50" s="79">
        <f>Таблица4000!G56+Таблица4500!F56</f>
        <v>0</v>
      </c>
      <c r="G50" s="79">
        <f>Таблица4000!H56+Таблица4500!G56</f>
        <v>0</v>
      </c>
      <c r="H50" s="79">
        <f>Таблица4000!I56+Таблица4500!H56</f>
        <v>0</v>
      </c>
      <c r="I50" s="79">
        <f>Таблица4000!J56+Таблица4500!I56</f>
        <v>0</v>
      </c>
      <c r="J50" s="79">
        <f>Таблица4000!K56+Таблица4500!J56</f>
        <v>0</v>
      </c>
      <c r="K50" s="79">
        <f>Таблица4000!L56+Таблица4500!K56</f>
        <v>0</v>
      </c>
      <c r="L50" s="79">
        <f>Таблица4000!M56+Таблица4500!L56</f>
        <v>0</v>
      </c>
      <c r="M50" s="79">
        <f>Таблица4000!N56+Таблица4500!M56</f>
        <v>0</v>
      </c>
      <c r="N50" s="79">
        <f>Таблица4000!O56+Таблица4500!N56</f>
        <v>0</v>
      </c>
      <c r="O50" s="699">
        <f>IF(Таблица3002!$F$9=0,0,(G50*1000/Таблица3002!$F$9))</f>
        <v>0</v>
      </c>
      <c r="P50" s="699">
        <f>IF(Таблица3002!$F$9=0,0,(H50*1000/Таблица3002!$F$9))</f>
        <v>0</v>
      </c>
      <c r="Q50" s="699">
        <f>IF(Таблица3002!$F$9=0,0,(I50*1000/Таблица3002!$F$9))</f>
        <v>0</v>
      </c>
      <c r="R50" s="699">
        <f t="shared" si="0"/>
        <v>0</v>
      </c>
    </row>
    <row r="51" spans="1:18" x14ac:dyDescent="0.15">
      <c r="A51" s="37" t="s">
        <v>863</v>
      </c>
      <c r="B51" s="506" t="s">
        <v>791</v>
      </c>
      <c r="C51" s="6" t="s">
        <v>1338</v>
      </c>
      <c r="D51" s="241" t="s">
        <v>762</v>
      </c>
      <c r="E51" s="107">
        <f>Таблица4000!E51+Таблица4500!E51</f>
        <v>0</v>
      </c>
      <c r="F51" s="79">
        <f>Таблица4000!G57+Таблица4500!F57</f>
        <v>0</v>
      </c>
      <c r="G51" s="79">
        <f>Таблица4000!H57+Таблица4500!G57</f>
        <v>0</v>
      </c>
      <c r="H51" s="79">
        <f>Таблица4000!I57+Таблица4500!H57</f>
        <v>0</v>
      </c>
      <c r="I51" s="79">
        <f>Таблица4000!J57+Таблица4500!I57</f>
        <v>0</v>
      </c>
      <c r="J51" s="79">
        <f>Таблица4000!K57+Таблица4500!J57</f>
        <v>0</v>
      </c>
      <c r="K51" s="79">
        <f>Таблица4000!L57+Таблица4500!K57</f>
        <v>0</v>
      </c>
      <c r="L51" s="79">
        <f>Таблица4000!M57+Таблица4500!L57</f>
        <v>0</v>
      </c>
      <c r="M51" s="79">
        <f>Таблица4000!N57+Таблица4500!M57</f>
        <v>0</v>
      </c>
      <c r="N51" s="79">
        <f>Таблица4000!O57+Таблица4500!N57</f>
        <v>0</v>
      </c>
      <c r="O51" s="699">
        <f>IF(Таблица3002!$F$9=0,0,(G51*1000/Таблица3002!$F$9))</f>
        <v>0</v>
      </c>
      <c r="P51" s="699">
        <f>IF(Таблица3002!$F$9=0,0,(H51*1000/Таблица3002!$F$9))</f>
        <v>0</v>
      </c>
      <c r="Q51" s="699">
        <f>IF(Таблица3002!$F$9=0,0,(I51*1000/Таблица3002!$F$9))</f>
        <v>0</v>
      </c>
      <c r="R51" s="699">
        <f t="shared" si="0"/>
        <v>0</v>
      </c>
    </row>
    <row r="52" spans="1:18" x14ac:dyDescent="0.15">
      <c r="A52" s="229" t="s">
        <v>1441</v>
      </c>
      <c r="B52" s="506" t="s">
        <v>1439</v>
      </c>
      <c r="C52" s="6" t="s">
        <v>1440</v>
      </c>
      <c r="D52" s="241"/>
      <c r="E52" s="107">
        <f>Таблица4000!E52+Таблица4500!E52</f>
        <v>0</v>
      </c>
      <c r="F52" s="79">
        <f>Таблица4000!G58+Таблица4500!F58</f>
        <v>0</v>
      </c>
      <c r="G52" s="79">
        <f>Таблица4000!H58+Таблица4500!G58</f>
        <v>0</v>
      </c>
      <c r="H52" s="79">
        <f>Таблица4000!I58+Таблица4500!H58</f>
        <v>0</v>
      </c>
      <c r="I52" s="79">
        <f>Таблица4000!J58+Таблица4500!I58</f>
        <v>0</v>
      </c>
      <c r="J52" s="79">
        <f>Таблица4000!K58+Таблица4500!J58</f>
        <v>0</v>
      </c>
      <c r="K52" s="79">
        <f>Таблица4000!L58+Таблица4500!K58</f>
        <v>0</v>
      </c>
      <c r="L52" s="79">
        <f>Таблица4000!M58+Таблица4500!L58</f>
        <v>0</v>
      </c>
      <c r="M52" s="79">
        <f>Таблица4000!N58+Таблица4500!M58</f>
        <v>0</v>
      </c>
      <c r="N52" s="79">
        <f>Таблица4000!O58+Таблица4500!N58</f>
        <v>0</v>
      </c>
      <c r="O52" s="699">
        <f>IF(Таблица3002!$F$9=0,0,(G52*1000/Таблица3002!$F$9))</f>
        <v>0</v>
      </c>
      <c r="P52" s="699">
        <f>IF(Таблица3002!$F$9=0,0,(H52*1000/Таблица3002!$F$9))</f>
        <v>0</v>
      </c>
      <c r="Q52" s="699">
        <f>IF(Таблица3002!$F$9=0,0,(I52*1000/Таблица3002!$F$9))</f>
        <v>0</v>
      </c>
      <c r="R52" s="699">
        <f t="shared" si="0"/>
        <v>0</v>
      </c>
    </row>
    <row r="53" spans="1:18" x14ac:dyDescent="0.15">
      <c r="A53" s="37" t="s">
        <v>290</v>
      </c>
      <c r="B53" s="506" t="s">
        <v>208</v>
      </c>
      <c r="C53" s="6" t="s">
        <v>74</v>
      </c>
      <c r="D53" s="241" t="s">
        <v>763</v>
      </c>
      <c r="E53" s="107">
        <f>Таблица4000!E53+Таблица4500!E53</f>
        <v>0</v>
      </c>
      <c r="F53" s="79">
        <f>Таблица4000!G60+Таблица4500!F60</f>
        <v>0</v>
      </c>
      <c r="G53" s="79">
        <f>Таблица4000!H60+Таблица4500!G60</f>
        <v>0</v>
      </c>
      <c r="H53" s="79">
        <f>Таблица4000!I60+Таблица4500!H60</f>
        <v>0</v>
      </c>
      <c r="I53" s="79">
        <f>Таблица4000!J60+Таблица4500!I60</f>
        <v>0</v>
      </c>
      <c r="J53" s="79">
        <f>Таблица4000!K60+Таблица4500!J60</f>
        <v>0</v>
      </c>
      <c r="K53" s="79">
        <f>Таблица4000!L60+Таблица4500!K60</f>
        <v>0</v>
      </c>
      <c r="L53" s="79">
        <f>Таблица4000!M60+Таблица4500!L60</f>
        <v>0</v>
      </c>
      <c r="M53" s="79">
        <f>Таблица4000!N60+Таблица4500!M60</f>
        <v>0</v>
      </c>
      <c r="N53" s="79">
        <f>Таблица4000!O60+Таблица4500!N60</f>
        <v>0</v>
      </c>
      <c r="O53" s="699">
        <f>IF(Таблица3002!$F$9=0,0,(G53*1000/Таблица3002!$F$9))</f>
        <v>0</v>
      </c>
      <c r="P53" s="699">
        <f>IF(Таблица3002!$F$9=0,0,(H53*1000/Таблица3002!$F$9))</f>
        <v>0</v>
      </c>
      <c r="Q53" s="699">
        <f>IF(Таблица3002!$F$9=0,0,(I53*1000/Таблица3002!$F$9))</f>
        <v>0</v>
      </c>
      <c r="R53" s="699">
        <f t="shared" si="0"/>
        <v>0</v>
      </c>
    </row>
    <row r="54" spans="1:18" x14ac:dyDescent="0.15">
      <c r="A54" s="37" t="s">
        <v>644</v>
      </c>
      <c r="B54" s="506" t="s">
        <v>209</v>
      </c>
      <c r="C54" s="6" t="s">
        <v>186</v>
      </c>
      <c r="D54" s="241" t="s">
        <v>189</v>
      </c>
      <c r="E54" s="107">
        <f>Таблица4000!E54+Таблица4500!E54</f>
        <v>0</v>
      </c>
      <c r="F54" s="79">
        <f>Таблица4000!G61+Таблица4500!F61</f>
        <v>0</v>
      </c>
      <c r="G54" s="79">
        <f>Таблица4000!H61+Таблица4500!G61</f>
        <v>0</v>
      </c>
      <c r="H54" s="79">
        <f>Таблица4000!I61+Таблица4500!H61</f>
        <v>0</v>
      </c>
      <c r="I54" s="79">
        <f>Таблица4000!J61+Таблица4500!I61</f>
        <v>0</v>
      </c>
      <c r="J54" s="79">
        <f>Таблица4000!K61+Таблица4500!J61</f>
        <v>0</v>
      </c>
      <c r="K54" s="79">
        <f>Таблица4000!L61+Таблица4500!K61</f>
        <v>0</v>
      </c>
      <c r="L54" s="79">
        <f>Таблица4000!M61+Таблица4500!L61</f>
        <v>0</v>
      </c>
      <c r="M54" s="79">
        <f>Таблица4000!N61+Таблица4500!M61</f>
        <v>0</v>
      </c>
      <c r="N54" s="79">
        <f>Таблица4000!O61+Таблица4500!N61</f>
        <v>0</v>
      </c>
      <c r="O54" s="699">
        <f>IF(Таблица3002!$F$9=0,0,(G54*1000/Таблица3002!$F$9))</f>
        <v>0</v>
      </c>
      <c r="P54" s="699">
        <f>IF(Таблица3002!$F$9=0,0,(H54*1000/Таблица3002!$F$9))</f>
        <v>0</v>
      </c>
      <c r="Q54" s="699">
        <f>IF(Таблица3002!$F$9=0,0,(I54*1000/Таблица3002!$F$9))</f>
        <v>0</v>
      </c>
      <c r="R54" s="699">
        <f t="shared" si="0"/>
        <v>0</v>
      </c>
    </row>
    <row r="55" spans="1:18" x14ac:dyDescent="0.15">
      <c r="A55" s="37" t="s">
        <v>291</v>
      </c>
      <c r="B55" s="506" t="s">
        <v>210</v>
      </c>
      <c r="C55" s="6" t="s">
        <v>187</v>
      </c>
      <c r="D55" s="241" t="s">
        <v>313</v>
      </c>
      <c r="E55" s="107">
        <f>Таблица4000!E55+Таблица4500!E55</f>
        <v>0</v>
      </c>
      <c r="F55" s="79">
        <f>Таблица4000!G62+Таблица4500!F62</f>
        <v>0</v>
      </c>
      <c r="G55" s="79">
        <f>Таблица4000!H62+Таблица4500!G62</f>
        <v>0</v>
      </c>
      <c r="H55" s="79">
        <f>Таблица4000!I62+Таблица4500!H62</f>
        <v>0</v>
      </c>
      <c r="I55" s="79">
        <f>Таблица4000!J62+Таблица4500!I62</f>
        <v>0</v>
      </c>
      <c r="J55" s="79">
        <f>Таблица4000!K62+Таблица4500!J62</f>
        <v>0</v>
      </c>
      <c r="K55" s="79">
        <f>Таблица4000!L62+Таблица4500!K62</f>
        <v>0</v>
      </c>
      <c r="L55" s="79">
        <f>Таблица4000!M62+Таблица4500!L62</f>
        <v>0</v>
      </c>
      <c r="M55" s="79">
        <f>Таблица4000!N62+Таблица4500!M62</f>
        <v>0</v>
      </c>
      <c r="N55" s="79">
        <f>Таблица4000!O62+Таблица4500!N62</f>
        <v>0</v>
      </c>
      <c r="O55" s="699">
        <f>IF(Таблица3002!$F$9=0,0,(G55*1000/Таблица3002!$F$9))</f>
        <v>0</v>
      </c>
      <c r="P55" s="699">
        <f>IF(Таблица3002!$F$9=0,0,(H55*1000/Таблица3002!$F$9))</f>
        <v>0</v>
      </c>
      <c r="Q55" s="699">
        <f>IF(Таблица3002!$F$9=0,0,(I55*1000/Таблица3002!$F$9))</f>
        <v>0</v>
      </c>
      <c r="R55" s="699">
        <f t="shared" si="0"/>
        <v>0</v>
      </c>
    </row>
    <row r="56" spans="1:18" x14ac:dyDescent="0.15">
      <c r="A56" s="37" t="s">
        <v>292</v>
      </c>
      <c r="B56" s="506" t="s">
        <v>211</v>
      </c>
      <c r="C56" s="6" t="s">
        <v>188</v>
      </c>
      <c r="D56" s="241" t="s">
        <v>764</v>
      </c>
      <c r="E56" s="107">
        <f>Таблица4000!E56+Таблица4500!E56</f>
        <v>0</v>
      </c>
      <c r="F56" s="79">
        <f>Таблица4000!G63+Таблица4500!F63</f>
        <v>0</v>
      </c>
      <c r="G56" s="79">
        <f>Таблица4000!H63+Таблица4500!G63</f>
        <v>0</v>
      </c>
      <c r="H56" s="79">
        <f>Таблица4000!I63+Таблица4500!H63</f>
        <v>0</v>
      </c>
      <c r="I56" s="79">
        <f>Таблица4000!J63+Таблица4500!I63</f>
        <v>0</v>
      </c>
      <c r="J56" s="79">
        <f>Таблица4000!K63+Таблица4500!J63</f>
        <v>0</v>
      </c>
      <c r="K56" s="79">
        <f>Таблица4000!L63+Таблица4500!K63</f>
        <v>0</v>
      </c>
      <c r="L56" s="79">
        <f>Таблица4000!M63+Таблица4500!L63</f>
        <v>0</v>
      </c>
      <c r="M56" s="79">
        <f>Таблица4000!N63+Таблица4500!M63</f>
        <v>0</v>
      </c>
      <c r="N56" s="79">
        <f>Таблица4000!O63+Таблица4500!N63</f>
        <v>0</v>
      </c>
      <c r="O56" s="699">
        <f>IF(Таблица3002!$F$9=0,0,(G56*1000/Таблица3002!$F$9))</f>
        <v>0</v>
      </c>
      <c r="P56" s="699">
        <f>IF(Таблица3002!$F$9=0,0,(H56*1000/Таблица3002!$F$9))</f>
        <v>0</v>
      </c>
      <c r="Q56" s="699">
        <f>IF(Таблица3002!$F$9=0,0,(I56*1000/Таблица3002!$F$9))</f>
        <v>0</v>
      </c>
      <c r="R56" s="699">
        <f t="shared" si="0"/>
        <v>0</v>
      </c>
    </row>
    <row r="57" spans="1:18" x14ac:dyDescent="0.15">
      <c r="A57" s="37" t="s">
        <v>293</v>
      </c>
      <c r="B57" s="506" t="s">
        <v>296</v>
      </c>
      <c r="C57" s="6" t="s">
        <v>304</v>
      </c>
      <c r="D57" s="241" t="s">
        <v>314</v>
      </c>
      <c r="E57" s="107">
        <f>Таблица4000!E57+Таблица4500!E57</f>
        <v>0</v>
      </c>
      <c r="F57" s="79">
        <f>Таблица4000!G64+Таблица4500!F64</f>
        <v>0</v>
      </c>
      <c r="G57" s="79">
        <f>Таблица4000!H64+Таблица4500!G64</f>
        <v>0</v>
      </c>
      <c r="H57" s="79">
        <f>Таблица4000!I64+Таблица4500!H64</f>
        <v>0</v>
      </c>
      <c r="I57" s="79">
        <f>Таблица4000!J64+Таблица4500!I64</f>
        <v>0</v>
      </c>
      <c r="J57" s="79">
        <f>Таблица4000!K64+Таблица4500!J64</f>
        <v>0</v>
      </c>
      <c r="K57" s="79">
        <f>Таблица4000!L64+Таблица4500!K64</f>
        <v>0</v>
      </c>
      <c r="L57" s="79">
        <f>Таблица4000!M64+Таблица4500!L64</f>
        <v>0</v>
      </c>
      <c r="M57" s="79">
        <f>Таблица4000!N64+Таблица4500!M64</f>
        <v>0</v>
      </c>
      <c r="N57" s="79">
        <f>Таблица4000!O64+Таблица4500!N64</f>
        <v>0</v>
      </c>
      <c r="O57" s="699">
        <f>IF(Таблица3002!$F$9=0,0,(G57*1000/Таблица3002!$F$9))</f>
        <v>0</v>
      </c>
      <c r="P57" s="699">
        <f>IF(Таблица3002!$F$9=0,0,(H57*1000/Таблица3002!$F$9))</f>
        <v>0</v>
      </c>
      <c r="Q57" s="699">
        <f>IF(Таблица3002!$F$9=0,0,(I57*1000/Таблица3002!$F$9))</f>
        <v>0</v>
      </c>
      <c r="R57" s="699">
        <f t="shared" si="0"/>
        <v>0</v>
      </c>
    </row>
    <row r="58" spans="1:18" x14ac:dyDescent="0.15">
      <c r="A58" s="37" t="s">
        <v>294</v>
      </c>
      <c r="B58" s="506" t="s">
        <v>297</v>
      </c>
      <c r="C58" s="6" t="s">
        <v>305</v>
      </c>
      <c r="D58" s="241" t="s">
        <v>315</v>
      </c>
      <c r="E58" s="107">
        <f>Таблица4000!E58+Таблица4500!E58</f>
        <v>0</v>
      </c>
      <c r="F58" s="79">
        <f>Таблица4000!G65+Таблица4500!F65</f>
        <v>0</v>
      </c>
      <c r="G58" s="79">
        <f>Таблица4000!H65+Таблица4500!G65</f>
        <v>0</v>
      </c>
      <c r="H58" s="79">
        <f>Таблица4000!I65+Таблица4500!H65</f>
        <v>0</v>
      </c>
      <c r="I58" s="79">
        <f>Таблица4000!J65+Таблица4500!I65</f>
        <v>0</v>
      </c>
      <c r="J58" s="79">
        <f>Таблица4000!K65+Таблица4500!J65</f>
        <v>0</v>
      </c>
      <c r="K58" s="79">
        <f>Таблица4000!L65+Таблица4500!K65</f>
        <v>0</v>
      </c>
      <c r="L58" s="79">
        <f>Таблица4000!M65+Таблица4500!L65</f>
        <v>0</v>
      </c>
      <c r="M58" s="79">
        <f>Таблица4000!N65+Таблица4500!M65</f>
        <v>0</v>
      </c>
      <c r="N58" s="79">
        <f>Таблица4000!O65+Таблица4500!N65</f>
        <v>0</v>
      </c>
      <c r="O58" s="699">
        <f>IF(Таблица3002!$F$9=0,0,(G58*1000/Таблица3002!$F$9))</f>
        <v>0</v>
      </c>
      <c r="P58" s="699">
        <f>IF(Таблица3002!$F$9=0,0,(H58*1000/Таблица3002!$F$9))</f>
        <v>0</v>
      </c>
      <c r="Q58" s="699">
        <f>IF(Таблица3002!$F$9=0,0,(I58*1000/Таблица3002!$F$9))</f>
        <v>0</v>
      </c>
      <c r="R58" s="699">
        <f t="shared" si="0"/>
        <v>0</v>
      </c>
    </row>
    <row r="59" spans="1:18" x14ac:dyDescent="0.15">
      <c r="A59" s="37" t="s">
        <v>1759</v>
      </c>
      <c r="B59" s="741" t="s">
        <v>1760</v>
      </c>
      <c r="C59" s="6" t="s">
        <v>306</v>
      </c>
      <c r="D59" s="729" t="s">
        <v>1761</v>
      </c>
      <c r="E59" s="107">
        <v>0</v>
      </c>
      <c r="F59" s="79">
        <f>Таблица4000!G66+Таблица4500!F66</f>
        <v>0</v>
      </c>
      <c r="G59" s="79">
        <f>Таблица4000!H66+Таблица4500!G66</f>
        <v>0</v>
      </c>
      <c r="H59" s="79">
        <f>Таблица4000!I66+Таблица4500!H66</f>
        <v>0</v>
      </c>
      <c r="I59" s="79">
        <f>Таблица4000!J66+Таблица4500!I66</f>
        <v>0</v>
      </c>
      <c r="J59" s="79">
        <f>Таблица4000!K66+Таблица4500!J66</f>
        <v>0</v>
      </c>
      <c r="K59" s="79">
        <f>Таблица4000!L66+Таблица4500!K66</f>
        <v>0</v>
      </c>
      <c r="L59" s="79">
        <f>Таблица4000!M66+Таблица4500!L66</f>
        <v>0</v>
      </c>
      <c r="M59" s="79">
        <f>Таблица4000!N66+Таблица4500!M66</f>
        <v>0</v>
      </c>
      <c r="N59" s="79">
        <f>Таблица4000!O66+Таблица4500!N66</f>
        <v>0</v>
      </c>
      <c r="O59" s="699">
        <f>IF(Таблица3002!$F$9=0,0,(G59*1000/Таблица3002!$F$9))</f>
        <v>0</v>
      </c>
      <c r="P59" s="699">
        <f>IF(Таблица3002!$F$9=0,0,(H59*1000/Таблица3002!$F$9))</f>
        <v>0</v>
      </c>
      <c r="Q59" s="699">
        <f>IF(Таблица3002!$F$9=0,0,(I59*1000/Таблица3002!$F$9))</f>
        <v>0</v>
      </c>
      <c r="R59" s="699">
        <f t="shared" si="0"/>
        <v>0</v>
      </c>
    </row>
    <row r="60" spans="1:18" x14ac:dyDescent="0.15">
      <c r="A60" s="125" t="s">
        <v>1087</v>
      </c>
      <c r="B60" s="509" t="s">
        <v>1331</v>
      </c>
      <c r="C60" s="606" t="s">
        <v>307</v>
      </c>
      <c r="D60" s="124" t="s">
        <v>1333</v>
      </c>
      <c r="E60" s="107">
        <f>Таблица4000!E60+Таблица4500!E60</f>
        <v>0</v>
      </c>
      <c r="F60" s="79">
        <f>Таблица4000!G67+Таблица4500!F67</f>
        <v>0</v>
      </c>
      <c r="G60" s="79">
        <f>Таблица4000!H67+Таблица4500!G67</f>
        <v>0</v>
      </c>
      <c r="H60" s="79">
        <f>Таблица4000!I67+Таблица4500!H67</f>
        <v>0</v>
      </c>
      <c r="I60" s="79">
        <f>Таблица4000!J67+Таблица4500!I67</f>
        <v>0</v>
      </c>
      <c r="J60" s="79">
        <f>Таблица4000!K67+Таблица4500!J67</f>
        <v>0</v>
      </c>
      <c r="K60" s="79">
        <f>Таблица4000!L67+Таблица4500!K67</f>
        <v>0</v>
      </c>
      <c r="L60" s="79">
        <f>Таблица4000!M67+Таблица4500!L67</f>
        <v>0</v>
      </c>
      <c r="M60" s="79">
        <f>Таблица4000!N67+Таблица4500!M67</f>
        <v>0</v>
      </c>
      <c r="N60" s="79">
        <f>Таблица4000!O67+Таблица4500!N67</f>
        <v>0</v>
      </c>
      <c r="O60" s="699">
        <f>IF(Таблица3002!$F$9=0,0,(G60*1000/Таблица3002!$F$9))</f>
        <v>0</v>
      </c>
      <c r="P60" s="699">
        <f>IF(Таблица3002!$F$9=0,0,(H60*1000/Таблица3002!$F$9))</f>
        <v>0</v>
      </c>
      <c r="Q60" s="699">
        <f>IF(Таблица3002!$F$9=0,0,(I60*1000/Таблица3002!$F$9))</f>
        <v>0</v>
      </c>
      <c r="R60" s="699">
        <f t="shared" si="0"/>
        <v>0</v>
      </c>
    </row>
    <row r="61" spans="1:18" x14ac:dyDescent="0.15">
      <c r="A61" s="37" t="s">
        <v>17</v>
      </c>
      <c r="B61" s="506" t="s">
        <v>298</v>
      </c>
      <c r="C61" s="606" t="s">
        <v>308</v>
      </c>
      <c r="D61" s="241" t="s">
        <v>29</v>
      </c>
      <c r="E61" s="107">
        <f>Таблица4000!E61+Таблица4500!E61</f>
        <v>0</v>
      </c>
      <c r="F61" s="79">
        <f>Таблица4000!G68+Таблица4500!F68</f>
        <v>0</v>
      </c>
      <c r="G61" s="79">
        <f>Таблица4000!H68+Таблица4500!G68</f>
        <v>0</v>
      </c>
      <c r="H61" s="79">
        <f>Таблица4000!I68+Таблица4500!H68</f>
        <v>0</v>
      </c>
      <c r="I61" s="79">
        <f>Таблица4000!J68+Таблица4500!I68</f>
        <v>0</v>
      </c>
      <c r="J61" s="79">
        <f>Таблица4000!K68+Таблица4500!J68</f>
        <v>0</v>
      </c>
      <c r="K61" s="79">
        <f>Таблица4000!L68+Таблица4500!K68</f>
        <v>0</v>
      </c>
      <c r="L61" s="79">
        <f>Таблица4000!M68+Таблица4500!L68</f>
        <v>0</v>
      </c>
      <c r="M61" s="79">
        <f>Таблица4000!N68+Таблица4500!M68</f>
        <v>0</v>
      </c>
      <c r="N61" s="79">
        <f>Таблица4000!O68+Таблица4500!N68</f>
        <v>0</v>
      </c>
      <c r="O61" s="699">
        <f>IF(Таблица3002!$F$9=0,0,(G61*1000/Таблица3002!$F$9))</f>
        <v>0</v>
      </c>
      <c r="P61" s="699">
        <f>IF(Таблица3002!$F$9=0,0,(H61*1000/Таблица3002!$F$9))</f>
        <v>0</v>
      </c>
      <c r="Q61" s="699">
        <f>IF(Таблица3002!$F$9=0,0,(I61*1000/Таблица3002!$F$9))</f>
        <v>0</v>
      </c>
      <c r="R61" s="699">
        <f t="shared" si="0"/>
        <v>0</v>
      </c>
    </row>
    <row r="62" spans="1:18" x14ac:dyDescent="0.15">
      <c r="A62" s="740" t="s">
        <v>1871</v>
      </c>
      <c r="B62" s="506" t="s">
        <v>1695</v>
      </c>
      <c r="C62" s="606" t="s">
        <v>1762</v>
      </c>
      <c r="D62" s="454" t="s">
        <v>1696</v>
      </c>
      <c r="E62" s="107">
        <f>Таблица4000!E62+Таблица4500!E62</f>
        <v>0</v>
      </c>
      <c r="F62" s="79">
        <f>Таблица4000!G69+Таблица4500!F69</f>
        <v>0</v>
      </c>
      <c r="G62" s="79">
        <f>Таблица4000!H69+Таблица4500!G69</f>
        <v>0</v>
      </c>
      <c r="H62" s="79">
        <f>Таблица4000!I69+Таблица4500!H69</f>
        <v>0</v>
      </c>
      <c r="I62" s="79">
        <f>Таблица4000!J69+Таблица4500!I69</f>
        <v>0</v>
      </c>
      <c r="J62" s="79">
        <f>Таблица4000!K69+Таблица4500!J69</f>
        <v>0</v>
      </c>
      <c r="K62" s="79">
        <f>Таблица4000!L69+Таблица4500!K69</f>
        <v>0</v>
      </c>
      <c r="L62" s="79">
        <f>Таблица4000!M69+Таблица4500!L69</f>
        <v>0</v>
      </c>
      <c r="M62" s="79">
        <f>Таблица4000!N69+Таблица4500!M69</f>
        <v>0</v>
      </c>
      <c r="N62" s="79">
        <f>Таблица4000!O69+Таблица4500!N69</f>
        <v>0</v>
      </c>
      <c r="O62" s="699">
        <f>IF(Таблица3002!$F$9=0,0,(G62*1000/Таблица3002!$F$9))</f>
        <v>0</v>
      </c>
      <c r="P62" s="699">
        <f>IF(Таблица3002!$F$9=0,0,(H62*1000/Таблица3002!$F$9))</f>
        <v>0</v>
      </c>
      <c r="Q62" s="699">
        <f>IF(Таблица3002!$F$9=0,0,(I62*1000/Таблица3002!$F$9))</f>
        <v>0</v>
      </c>
      <c r="R62" s="699">
        <f t="shared" si="0"/>
        <v>0</v>
      </c>
    </row>
    <row r="63" spans="1:18" ht="10.5" customHeight="1" x14ac:dyDescent="0.15">
      <c r="A63" s="37" t="s">
        <v>643</v>
      </c>
      <c r="B63" s="506" t="s">
        <v>299</v>
      </c>
      <c r="C63" s="606" t="s">
        <v>309</v>
      </c>
      <c r="D63" s="241" t="s">
        <v>625</v>
      </c>
      <c r="E63" s="107">
        <f>Таблица4000!E63+Таблица4500!E63</f>
        <v>0</v>
      </c>
      <c r="F63" s="79">
        <f>Таблица4000!G70+Таблица4500!F70</f>
        <v>0</v>
      </c>
      <c r="G63" s="79">
        <f>Таблица4000!H70+Таблица4500!G70</f>
        <v>0</v>
      </c>
      <c r="H63" s="79">
        <f>Таблица4000!I70+Таблица4500!H70</f>
        <v>0</v>
      </c>
      <c r="I63" s="79">
        <f>Таблица4000!J70+Таблица4500!I70</f>
        <v>0</v>
      </c>
      <c r="J63" s="79">
        <f>Таблица4000!K70+Таблица4500!J70</f>
        <v>0</v>
      </c>
      <c r="K63" s="79">
        <f>Таблица4000!L70+Таблица4500!K70</f>
        <v>0</v>
      </c>
      <c r="L63" s="79">
        <f>Таблица4000!M70+Таблица4500!L70</f>
        <v>0</v>
      </c>
      <c r="M63" s="79">
        <f>Таблица4000!N70+Таблица4500!M70</f>
        <v>0</v>
      </c>
      <c r="N63" s="79">
        <f>Таблица4000!O70+Таблица4500!N70</f>
        <v>0</v>
      </c>
      <c r="O63" s="699">
        <f>IF(Таблица3002!$F$9=0,0,(G63*1000/Таблица3002!$F$9))</f>
        <v>0</v>
      </c>
      <c r="P63" s="699">
        <f>IF(Таблица3002!$F$9=0,0,(H63*1000/Таблица3002!$F$9))</f>
        <v>0</v>
      </c>
      <c r="Q63" s="699">
        <f>IF(Таблица3002!$F$9=0,0,(I63*1000/Таблица3002!$F$9))</f>
        <v>0</v>
      </c>
      <c r="R63" s="699">
        <f t="shared" si="0"/>
        <v>0</v>
      </c>
    </row>
    <row r="64" spans="1:18" s="121" customFormat="1" x14ac:dyDescent="0.15">
      <c r="A64" s="37" t="s">
        <v>295</v>
      </c>
      <c r="B64" s="506" t="s">
        <v>300</v>
      </c>
      <c r="C64" s="606" t="s">
        <v>310</v>
      </c>
      <c r="D64" s="241" t="s">
        <v>316</v>
      </c>
      <c r="E64" s="107">
        <f>Таблица4000!E64+Таблица4500!E64</f>
        <v>0</v>
      </c>
      <c r="F64" s="79">
        <f>Таблица4000!G71+Таблица4500!F71</f>
        <v>0</v>
      </c>
      <c r="G64" s="79">
        <f>Таблица4000!H71+Таблица4500!G71</f>
        <v>0</v>
      </c>
      <c r="H64" s="79">
        <f>Таблица4000!I71+Таблица4500!H71</f>
        <v>0</v>
      </c>
      <c r="I64" s="79">
        <f>Таблица4000!J71+Таблица4500!I71</f>
        <v>0</v>
      </c>
      <c r="J64" s="79">
        <f>Таблица4000!K71+Таблица4500!J71</f>
        <v>0</v>
      </c>
      <c r="K64" s="79">
        <f>Таблица4000!L71+Таблица4500!K71</f>
        <v>0</v>
      </c>
      <c r="L64" s="79">
        <f>Таблица4000!M71+Таблица4500!L71</f>
        <v>0</v>
      </c>
      <c r="M64" s="79">
        <f>Таблица4000!N71+Таблица4500!M71</f>
        <v>0</v>
      </c>
      <c r="N64" s="79">
        <f>Таблица4000!O71+Таблица4500!N71</f>
        <v>0</v>
      </c>
      <c r="O64" s="699">
        <f>IF(Таблица3002!$F$9=0,0,(G64*1000/Таблица3002!$F$9))</f>
        <v>0</v>
      </c>
      <c r="P64" s="699">
        <f>IF(Таблица3002!$F$9=0,0,(H64*1000/Таблица3002!$F$9))</f>
        <v>0</v>
      </c>
      <c r="Q64" s="699">
        <f>IF(Таблица3002!$F$9=0,0,(I64*1000/Таблица3002!$F$9))</f>
        <v>0</v>
      </c>
      <c r="R64" s="699">
        <f t="shared" si="0"/>
        <v>0</v>
      </c>
    </row>
    <row r="65" spans="1:18" x14ac:dyDescent="0.15">
      <c r="A65" s="37" t="s">
        <v>185</v>
      </c>
      <c r="B65" s="506" t="s">
        <v>301</v>
      </c>
      <c r="C65" s="606" t="s">
        <v>311</v>
      </c>
      <c r="D65" s="241" t="s">
        <v>765</v>
      </c>
      <c r="E65" s="107">
        <f>Таблица4000!E65+Таблица4500!E65</f>
        <v>0</v>
      </c>
      <c r="F65" s="79">
        <f>Таблица4000!G73+Таблица4500!F73</f>
        <v>0</v>
      </c>
      <c r="G65" s="79">
        <f>Таблица4000!H73+Таблица4500!G73</f>
        <v>0</v>
      </c>
      <c r="H65" s="79">
        <f>Таблица4000!I73+Таблица4500!H73</f>
        <v>0</v>
      </c>
      <c r="I65" s="79">
        <f>Таблица4000!J73+Таблица4500!I73</f>
        <v>0</v>
      </c>
      <c r="J65" s="79">
        <f>Таблица4000!K73+Таблица4500!J73</f>
        <v>0</v>
      </c>
      <c r="K65" s="79">
        <f>Таблица4000!L73+Таблица4500!K73</f>
        <v>0</v>
      </c>
      <c r="L65" s="79">
        <f>Таблица4000!M73+Таблица4500!L73</f>
        <v>0</v>
      </c>
      <c r="M65" s="79">
        <f>Таблица4000!N73+Таблица4500!M73</f>
        <v>0</v>
      </c>
      <c r="N65" s="79">
        <f>Таблица4000!O73+Таблица4500!N73</f>
        <v>0</v>
      </c>
      <c r="O65" s="699">
        <f>IF(Таблица3002!$F$9=0,0,(G65*1000/Таблица3002!$F$9))</f>
        <v>0</v>
      </c>
      <c r="P65" s="699">
        <f>IF(Таблица3002!$F$9=0,0,(H65*1000/Таблица3002!$F$9))</f>
        <v>0</v>
      </c>
      <c r="Q65" s="699">
        <f>IF(Таблица3002!$F$9=0,0,(I65*1000/Таблица3002!$F$9))</f>
        <v>0</v>
      </c>
      <c r="R65" s="699">
        <f t="shared" si="0"/>
        <v>0</v>
      </c>
    </row>
    <row r="66" spans="1:18" ht="21" x14ac:dyDescent="0.15">
      <c r="A66" s="37" t="s">
        <v>673</v>
      </c>
      <c r="B66" s="506" t="s">
        <v>302</v>
      </c>
      <c r="C66" s="606" t="s">
        <v>1332</v>
      </c>
      <c r="D66" s="241" t="s">
        <v>317</v>
      </c>
      <c r="E66" s="107">
        <f>Таблица4000!E66+Таблица4500!E66</f>
        <v>0</v>
      </c>
      <c r="F66" s="79">
        <f>Таблица4000!G74+Таблица4500!F74</f>
        <v>0</v>
      </c>
      <c r="G66" s="79">
        <f>Таблица4000!H74+Таблица4500!G74</f>
        <v>0</v>
      </c>
      <c r="H66" s="79">
        <f>Таблица4000!I74+Таблица4500!H74</f>
        <v>0</v>
      </c>
      <c r="I66" s="79">
        <f>Таблица4000!J74+Таблица4500!I74</f>
        <v>0</v>
      </c>
      <c r="J66" s="79">
        <f>Таблица4000!K74+Таблица4500!J74</f>
        <v>0</v>
      </c>
      <c r="K66" s="79">
        <f>Таблица4000!L74+Таблица4500!K74</f>
        <v>0</v>
      </c>
      <c r="L66" s="79">
        <f>Таблица4000!M74+Таблица4500!L74</f>
        <v>0</v>
      </c>
      <c r="M66" s="79">
        <f>Таблица4000!N74+Таблица4500!M74</f>
        <v>0</v>
      </c>
      <c r="N66" s="79">
        <f>Таблица4000!O74+Таблица4500!N74</f>
        <v>0</v>
      </c>
      <c r="O66" s="699">
        <f>IF(Таблица3002!$F$9=0,0,(G66*1000/Таблица3002!$F$9))</f>
        <v>0</v>
      </c>
      <c r="P66" s="699">
        <f>IF(Таблица3002!$F$9=0,0,(H66*1000/Таблица3002!$F$9))</f>
        <v>0</v>
      </c>
      <c r="Q66" s="699">
        <f>IF(Таблица3002!$F$9=0,0,(I66*1000/Таблица3002!$F$9))</f>
        <v>0</v>
      </c>
      <c r="R66" s="699">
        <f t="shared" si="0"/>
        <v>0</v>
      </c>
    </row>
    <row r="67" spans="1:18" x14ac:dyDescent="0.15">
      <c r="A67" s="37" t="s">
        <v>184</v>
      </c>
      <c r="B67" s="506" t="s">
        <v>303</v>
      </c>
      <c r="C67" s="606" t="s">
        <v>1444</v>
      </c>
      <c r="D67" s="241" t="s">
        <v>577</v>
      </c>
      <c r="E67" s="107">
        <f>Таблица4000!E67+Таблица4500!E67</f>
        <v>0</v>
      </c>
      <c r="F67" s="79">
        <f>Таблица4000!G75+Таблица4500!F75</f>
        <v>0</v>
      </c>
      <c r="G67" s="79">
        <f>Таблица4000!H75+Таблица4500!G75</f>
        <v>0</v>
      </c>
      <c r="H67" s="79">
        <f>Таблица4000!I75+Таблица4500!H75</f>
        <v>0</v>
      </c>
      <c r="I67" s="79">
        <f>Таблица4000!J75+Таблица4500!I75</f>
        <v>0</v>
      </c>
      <c r="J67" s="79">
        <f>Таблица4000!K75+Таблица4500!J75</f>
        <v>0</v>
      </c>
      <c r="K67" s="79">
        <f>Таблица4000!L75+Таблица4500!K75</f>
        <v>0</v>
      </c>
      <c r="L67" s="79">
        <f>Таблица4000!M75+Таблица4500!L75</f>
        <v>0</v>
      </c>
      <c r="M67" s="79">
        <f>Таблица4000!N75+Таблица4500!M75</f>
        <v>0</v>
      </c>
      <c r="N67" s="79">
        <f>Таблица4000!O75+Таблица4500!N75</f>
        <v>0</v>
      </c>
      <c r="O67" s="699">
        <f>IF(Таблица3002!$F$9=0,0,(G67*1000/Таблица3002!$F$9))</f>
        <v>0</v>
      </c>
      <c r="P67" s="699">
        <f>IF(Таблица3002!$F$9=0,0,(H67*1000/Таблица3002!$F$9))</f>
        <v>0</v>
      </c>
      <c r="Q67" s="699">
        <f>IF(Таблица3002!$F$9=0,0,(I67*1000/Таблица3002!$F$9))</f>
        <v>0</v>
      </c>
      <c r="R67" s="699">
        <f t="shared" si="0"/>
        <v>0</v>
      </c>
    </row>
    <row r="68" spans="1:18" s="121" customFormat="1" x14ac:dyDescent="0.15">
      <c r="A68" s="229" t="s">
        <v>1551</v>
      </c>
      <c r="B68" s="506" t="s">
        <v>1443</v>
      </c>
      <c r="C68" s="606" t="s">
        <v>1763</v>
      </c>
      <c r="D68" s="241"/>
      <c r="E68" s="107">
        <f>Таблица4000!E68+Таблица4500!E68</f>
        <v>0</v>
      </c>
      <c r="F68" s="79">
        <f>Таблица4000!G76+Таблица4500!F76</f>
        <v>0</v>
      </c>
      <c r="G68" s="79">
        <f>Таблица4000!H76+Таблица4500!G76</f>
        <v>0</v>
      </c>
      <c r="H68" s="79">
        <f>Таблица4000!I76+Таблица4500!H76</f>
        <v>0</v>
      </c>
      <c r="I68" s="79">
        <f>Таблица4000!J76+Таблица4500!I76</f>
        <v>0</v>
      </c>
      <c r="J68" s="79">
        <f>Таблица4000!K76+Таблица4500!J76</f>
        <v>0</v>
      </c>
      <c r="K68" s="79">
        <f>Таблица4000!L76+Таблица4500!K76</f>
        <v>0</v>
      </c>
      <c r="L68" s="79">
        <f>Таблица4000!M76+Таблица4500!L76</f>
        <v>0</v>
      </c>
      <c r="M68" s="79">
        <f>Таблица4000!N76+Таблица4500!M76</f>
        <v>0</v>
      </c>
      <c r="N68" s="79">
        <f>Таблица4000!O76+Таблица4500!N76</f>
        <v>0</v>
      </c>
      <c r="O68" s="699">
        <f>IF(Таблица3002!$F$9=0,0,(G68*1000/Таблица3002!$F$9))</f>
        <v>0</v>
      </c>
      <c r="P68" s="699">
        <f>IF(Таблица3002!$F$9=0,0,(H68*1000/Таблица3002!$F$9))</f>
        <v>0</v>
      </c>
      <c r="Q68" s="699">
        <f>IF(Таблица3002!$F$9=0,0,(I68*1000/Таблица3002!$F$9))</f>
        <v>0</v>
      </c>
      <c r="R68" s="699">
        <f t="shared" si="0"/>
        <v>0</v>
      </c>
    </row>
    <row r="69" spans="1:18" x14ac:dyDescent="0.15">
      <c r="A69" s="98" t="s">
        <v>642</v>
      </c>
      <c r="B69" s="99" t="s">
        <v>212</v>
      </c>
      <c r="C69" s="99" t="s">
        <v>136</v>
      </c>
      <c r="D69" s="101" t="s">
        <v>864</v>
      </c>
      <c r="E69" s="107">
        <f>Таблица4000!E69+Таблица4500!E69</f>
        <v>0</v>
      </c>
      <c r="F69" s="79">
        <f>Таблица4000!G77+Таблица4500!F77</f>
        <v>0</v>
      </c>
      <c r="G69" s="79">
        <f>Таблица4000!H77+Таблица4500!G77</f>
        <v>0</v>
      </c>
      <c r="H69" s="79">
        <f>Таблица4000!I77+Таблица4500!H77</f>
        <v>0</v>
      </c>
      <c r="I69" s="79">
        <f>Таблица4000!J77+Таблица4500!I77</f>
        <v>0</v>
      </c>
      <c r="J69" s="79">
        <f>Таблица4000!K77+Таблица4500!J77</f>
        <v>0</v>
      </c>
      <c r="K69" s="79">
        <f>Таблица4000!L77+Таблица4500!K77</f>
        <v>0</v>
      </c>
      <c r="L69" s="79">
        <f>Таблица4000!M77+Таблица4500!L77</f>
        <v>0</v>
      </c>
      <c r="M69" s="79">
        <f>Таблица4000!N77+Таблица4500!M77</f>
        <v>0</v>
      </c>
      <c r="N69" s="79">
        <f>Таблица4000!O77+Таблица4500!N77</f>
        <v>0</v>
      </c>
      <c r="O69" s="699">
        <f>IF(Таблица3002!$F$9=0,0,(G69*1000/Таблица3002!$F$9))</f>
        <v>0</v>
      </c>
      <c r="P69" s="699">
        <f>IF(Таблица3002!$F$9=0,0,(H69*1000/Таблица3002!$F$9))</f>
        <v>0</v>
      </c>
      <c r="Q69" s="699">
        <f>IF(Таблица3002!$F$9=0,0,(I69*1000/Таблица3002!$F$9))</f>
        <v>0</v>
      </c>
      <c r="R69" s="699">
        <f t="shared" si="0"/>
        <v>0</v>
      </c>
    </row>
    <row r="70" spans="1:18" ht="21" x14ac:dyDescent="0.15">
      <c r="A70" s="37" t="s">
        <v>641</v>
      </c>
      <c r="B70" s="506" t="s">
        <v>318</v>
      </c>
      <c r="C70" s="6" t="s">
        <v>319</v>
      </c>
      <c r="D70" s="241" t="s">
        <v>167</v>
      </c>
      <c r="E70" s="107">
        <f>Таблица4000!E70+Таблица4500!E70</f>
        <v>0</v>
      </c>
      <c r="F70" s="79">
        <f>Таблица4000!G78+Таблица4500!F78</f>
        <v>0</v>
      </c>
      <c r="G70" s="79">
        <f>Таблица4000!H78+Таблица4500!G78</f>
        <v>0</v>
      </c>
      <c r="H70" s="79">
        <f>Таблица4000!I78+Таблица4500!H78</f>
        <v>0</v>
      </c>
      <c r="I70" s="79">
        <f>Таблица4000!J78+Таблица4500!I78</f>
        <v>0</v>
      </c>
      <c r="J70" s="79">
        <f>Таблица4000!K78+Таблица4500!J78</f>
        <v>0</v>
      </c>
      <c r="K70" s="79">
        <f>Таблица4000!L78+Таблица4500!K78</f>
        <v>0</v>
      </c>
      <c r="L70" s="79">
        <f>Таблица4000!M78+Таблица4500!L78</f>
        <v>0</v>
      </c>
      <c r="M70" s="79">
        <f>Таблица4000!N78+Таблица4500!M78</f>
        <v>0</v>
      </c>
      <c r="N70" s="79">
        <f>Таблица4000!O78+Таблица4500!N78</f>
        <v>0</v>
      </c>
      <c r="O70" s="699">
        <f>IF(Таблица3002!$F$9=0,0,(G70*1000/Таблица3002!$F$9))</f>
        <v>0</v>
      </c>
      <c r="P70" s="699">
        <f>IF(Таблица3002!$F$9=0,0,(H70*1000/Таблица3002!$F$9))</f>
        <v>0</v>
      </c>
      <c r="Q70" s="699">
        <f>IF(Таблица3002!$F$9=0,0,(I70*1000/Таблица3002!$F$9))</f>
        <v>0</v>
      </c>
      <c r="R70" s="699">
        <f t="shared" si="0"/>
        <v>0</v>
      </c>
    </row>
    <row r="71" spans="1:18" ht="42" x14ac:dyDescent="0.15">
      <c r="A71" s="37" t="s">
        <v>1328</v>
      </c>
      <c r="B71" s="506" t="s">
        <v>1016</v>
      </c>
      <c r="C71" s="606" t="s">
        <v>1764</v>
      </c>
      <c r="D71" s="241"/>
      <c r="E71" s="107">
        <f>Таблица4000!E71+Таблица4500!E71</f>
        <v>0</v>
      </c>
      <c r="F71" s="79">
        <f>Таблица4000!G79+Таблица4500!F79</f>
        <v>0</v>
      </c>
      <c r="G71" s="79">
        <f>Таблица4000!H79+Таблица4500!G79</f>
        <v>0</v>
      </c>
      <c r="H71" s="79">
        <f>Таблица4000!I79+Таблица4500!H79</f>
        <v>0</v>
      </c>
      <c r="I71" s="79">
        <f>Таблица4000!J79+Таблица4500!I79</f>
        <v>0</v>
      </c>
      <c r="J71" s="79">
        <f>Таблица4000!K79+Таблица4500!J79</f>
        <v>0</v>
      </c>
      <c r="K71" s="79">
        <f>Таблица4000!L79+Таблица4500!K79</f>
        <v>0</v>
      </c>
      <c r="L71" s="79">
        <f>Таблица4000!M79+Таблица4500!L79</f>
        <v>0</v>
      </c>
      <c r="M71" s="79">
        <f>Таблица4000!N79+Таблица4500!M79</f>
        <v>0</v>
      </c>
      <c r="N71" s="79">
        <f>Таблица4000!O79+Таблица4500!N79</f>
        <v>0</v>
      </c>
      <c r="O71" s="699">
        <f>IF(Таблица3002!$F$9=0,0,(G71*1000/Таблица3002!$F$9))</f>
        <v>0</v>
      </c>
      <c r="P71" s="699">
        <f>IF(Таблица3002!$F$9=0,0,(H71*1000/Таблица3002!$F$9))</f>
        <v>0</v>
      </c>
      <c r="Q71" s="699">
        <f>IF(Таблица3002!$F$9=0,0,(I71*1000/Таблица3002!$F$9))</f>
        <v>0</v>
      </c>
      <c r="R71" s="699">
        <f t="shared" si="0"/>
        <v>0</v>
      </c>
    </row>
    <row r="72" spans="1:18" ht="21" x14ac:dyDescent="0.15">
      <c r="A72" s="37" t="s">
        <v>1765</v>
      </c>
      <c r="B72" s="506" t="s">
        <v>1766</v>
      </c>
      <c r="C72" s="606" t="s">
        <v>1017</v>
      </c>
      <c r="D72" s="730" t="s">
        <v>1767</v>
      </c>
      <c r="E72" s="107">
        <v>0</v>
      </c>
      <c r="F72" s="79">
        <f>Таблица4000!G80+Таблица4500!F80</f>
        <v>0</v>
      </c>
      <c r="G72" s="79">
        <f>Таблица4000!H80+Таблица4500!G80</f>
        <v>0</v>
      </c>
      <c r="H72" s="79">
        <f>Таблица4000!I80+Таблица4500!H80</f>
        <v>0</v>
      </c>
      <c r="I72" s="79">
        <f>Таблица4000!J80+Таблица4500!I80</f>
        <v>0</v>
      </c>
      <c r="J72" s="79">
        <f>Таблица4000!K80+Таблица4500!J80</f>
        <v>0</v>
      </c>
      <c r="K72" s="79">
        <f>Таблица4000!L80+Таблица4500!K80</f>
        <v>0</v>
      </c>
      <c r="L72" s="79">
        <f>Таблица4000!M80+Таблица4500!L80</f>
        <v>0</v>
      </c>
      <c r="M72" s="79">
        <f>Таблица4000!N80+Таблица4500!M80</f>
        <v>0</v>
      </c>
      <c r="N72" s="79">
        <f>Таблица4000!O80+Таблица4500!N80</f>
        <v>0</v>
      </c>
      <c r="O72" s="699">
        <f>IF(Таблица3002!$F$9=0,0,(G72*1000/Таблица3002!$F$9))</f>
        <v>0</v>
      </c>
      <c r="P72" s="699">
        <f>IF(Таблица3002!$F$9=0,0,(H72*1000/Таблица3002!$F$9))</f>
        <v>0</v>
      </c>
      <c r="Q72" s="699">
        <f>IF(Таблица3002!$F$9=0,0,(I72*1000/Таблица3002!$F$9))</f>
        <v>0</v>
      </c>
      <c r="R72" s="699">
        <f t="shared" si="0"/>
        <v>0</v>
      </c>
    </row>
    <row r="73" spans="1:18" ht="31.5" x14ac:dyDescent="0.15">
      <c r="A73" s="740" t="s">
        <v>1768</v>
      </c>
      <c r="B73" s="506" t="s">
        <v>1326</v>
      </c>
      <c r="C73" s="6" t="s">
        <v>1327</v>
      </c>
      <c r="D73" s="241" t="s">
        <v>1574</v>
      </c>
      <c r="E73" s="107">
        <f>Таблица4000!E73+Таблица4500!E73</f>
        <v>0</v>
      </c>
      <c r="F73" s="79">
        <f>Таблица4000!G81+Таблица4500!F81</f>
        <v>0</v>
      </c>
      <c r="G73" s="79">
        <f>Таблица4000!H81+Таблица4500!G81</f>
        <v>0</v>
      </c>
      <c r="H73" s="79">
        <f>Таблица4000!I81+Таблица4500!H81</f>
        <v>0</v>
      </c>
      <c r="I73" s="79">
        <f>Таблица4000!J81+Таблица4500!I81</f>
        <v>0</v>
      </c>
      <c r="J73" s="79">
        <f>Таблица4000!K81+Таблица4500!J81</f>
        <v>0</v>
      </c>
      <c r="K73" s="79">
        <f>Таблица4000!L81+Таблица4500!K81</f>
        <v>0</v>
      </c>
      <c r="L73" s="79">
        <f>Таблица4000!M81+Таблица4500!L81</f>
        <v>0</v>
      </c>
      <c r="M73" s="79">
        <f>Таблица4000!N81+Таблица4500!M81</f>
        <v>0</v>
      </c>
      <c r="N73" s="79">
        <f>Таблица4000!O81+Таблица4500!N81</f>
        <v>0</v>
      </c>
      <c r="O73" s="699">
        <f>IF(Таблица3002!$F$9=0,0,(G73*1000/Таблица3002!$F$9))</f>
        <v>0</v>
      </c>
      <c r="P73" s="699">
        <f>IF(Таблица3002!$F$9=0,0,(H73*1000/Таблица3002!$F$9))</f>
        <v>0</v>
      </c>
      <c r="Q73" s="699">
        <f>IF(Таблица3002!$F$9=0,0,(I73*1000/Таблица3002!$F$9))</f>
        <v>0</v>
      </c>
      <c r="R73" s="699">
        <f t="shared" si="0"/>
        <v>0</v>
      </c>
    </row>
    <row r="74" spans="1:18" ht="10.5" customHeight="1" x14ac:dyDescent="0.15">
      <c r="A74" s="36" t="s">
        <v>674</v>
      </c>
      <c r="B74" s="99" t="s">
        <v>213</v>
      </c>
      <c r="C74" s="46" t="s">
        <v>137</v>
      </c>
      <c r="D74" s="35" t="s">
        <v>626</v>
      </c>
      <c r="E74" s="107">
        <f>Таблица4000!E74+Таблица4500!E74</f>
        <v>0</v>
      </c>
      <c r="F74" s="79">
        <f>Таблица4000!G82+Таблица4500!F82</f>
        <v>0</v>
      </c>
      <c r="G74" s="79">
        <f>Таблица4000!H82+Таблица4500!G82</f>
        <v>0</v>
      </c>
      <c r="H74" s="79">
        <f>Таблица4000!I82+Таблица4500!H82</f>
        <v>0</v>
      </c>
      <c r="I74" s="79">
        <f>Таблица4000!J82+Таблица4500!I82</f>
        <v>0</v>
      </c>
      <c r="J74" s="79">
        <f>Таблица4000!K82+Таблица4500!J82</f>
        <v>0</v>
      </c>
      <c r="K74" s="79">
        <f>Таблица4000!L82+Таблица4500!K82</f>
        <v>0</v>
      </c>
      <c r="L74" s="79">
        <f>Таблица4000!M82+Таблица4500!L82</f>
        <v>0</v>
      </c>
      <c r="M74" s="79">
        <f>Таблица4000!N82+Таблица4500!M82</f>
        <v>0</v>
      </c>
      <c r="N74" s="79">
        <f>Таблица4000!O82+Таблица4500!N82</f>
        <v>0</v>
      </c>
      <c r="O74" s="699">
        <f>IF(Таблица3002!$F$9=0,0,(G74*1000/Таблица3002!$F$9))</f>
        <v>0</v>
      </c>
      <c r="P74" s="699">
        <f>IF(Таблица3002!$F$9=0,0,(H74*1000/Таблица3002!$F$9))</f>
        <v>0</v>
      </c>
      <c r="Q74" s="699">
        <f>IF(Таблица3002!$F$9=0,0,(I74*1000/Таблица3002!$F$9))</f>
        <v>0</v>
      </c>
      <c r="R74" s="699">
        <f t="shared" ref="R74:R137" si="1">IF(I74=0,0,J74*100/I74)</f>
        <v>0</v>
      </c>
    </row>
    <row r="75" spans="1:18" ht="21" x14ac:dyDescent="0.15">
      <c r="A75" s="37" t="s">
        <v>675</v>
      </c>
      <c r="B75" s="506" t="s">
        <v>214</v>
      </c>
      <c r="C75" s="6" t="s">
        <v>75</v>
      </c>
      <c r="D75" s="241" t="s">
        <v>766</v>
      </c>
      <c r="E75" s="107">
        <f>Таблица4000!E75+Таблица4500!E75</f>
        <v>0</v>
      </c>
      <c r="F75" s="79">
        <f>Таблица4000!G83+Таблица4500!F83</f>
        <v>0</v>
      </c>
      <c r="G75" s="79">
        <f>Таблица4000!H83+Таблица4500!G83</f>
        <v>0</v>
      </c>
      <c r="H75" s="79">
        <f>Таблица4000!I83+Таблица4500!H83</f>
        <v>0</v>
      </c>
      <c r="I75" s="79">
        <f>Таблица4000!J83+Таблица4500!I83</f>
        <v>0</v>
      </c>
      <c r="J75" s="79">
        <f>Таблица4000!K83+Таблица4500!J83</f>
        <v>0</v>
      </c>
      <c r="K75" s="79">
        <f>Таблица4000!L83+Таблица4500!K83</f>
        <v>0</v>
      </c>
      <c r="L75" s="79">
        <f>Таблица4000!M83+Таблица4500!L83</f>
        <v>0</v>
      </c>
      <c r="M75" s="79">
        <f>Таблица4000!N83+Таблица4500!M83</f>
        <v>0</v>
      </c>
      <c r="N75" s="79">
        <f>Таблица4000!O83+Таблица4500!N83</f>
        <v>0</v>
      </c>
      <c r="O75" s="699">
        <f>IF(Таблица3002!$F$9=0,0,(G75*1000/Таблица3002!$F$9))</f>
        <v>0</v>
      </c>
      <c r="P75" s="699">
        <f>IF(Таблица3002!$F$9=0,0,(H75*1000/Таблица3002!$F$9))</f>
        <v>0</v>
      </c>
      <c r="Q75" s="699">
        <f>IF(Таблица3002!$F$9=0,0,(I75*1000/Таблица3002!$F$9))</f>
        <v>0</v>
      </c>
      <c r="R75" s="699">
        <f t="shared" si="1"/>
        <v>0</v>
      </c>
    </row>
    <row r="76" spans="1:18" ht="10.5" customHeight="1" x14ac:dyDescent="0.15">
      <c r="A76" s="37" t="s">
        <v>676</v>
      </c>
      <c r="B76" s="506" t="s">
        <v>495</v>
      </c>
      <c r="C76" s="17" t="s">
        <v>496</v>
      </c>
      <c r="D76" s="241" t="s">
        <v>514</v>
      </c>
      <c r="E76" s="107">
        <f>Таблица4000!E76+Таблица4500!E76</f>
        <v>0</v>
      </c>
      <c r="F76" s="79">
        <f>Таблица4000!G84+Таблица4500!F84</f>
        <v>0</v>
      </c>
      <c r="G76" s="79">
        <f>Таблица4000!H84+Таблица4500!G84</f>
        <v>0</v>
      </c>
      <c r="H76" s="79">
        <f>Таблица4000!I84+Таблица4500!H84</f>
        <v>0</v>
      </c>
      <c r="I76" s="79">
        <f>Таблица4000!J84+Таблица4500!I84</f>
        <v>0</v>
      </c>
      <c r="J76" s="79">
        <f>Таблица4000!K84+Таблица4500!J84</f>
        <v>0</v>
      </c>
      <c r="K76" s="79">
        <f>Таблица4000!L84+Таблица4500!K84</f>
        <v>0</v>
      </c>
      <c r="L76" s="79">
        <f>Таблица4000!M84+Таблица4500!L84</f>
        <v>0</v>
      </c>
      <c r="M76" s="79">
        <f>Таблица4000!N84+Таблица4500!M84</f>
        <v>0</v>
      </c>
      <c r="N76" s="79">
        <f>Таблица4000!O84+Таблица4500!N84</f>
        <v>0</v>
      </c>
      <c r="O76" s="699">
        <f>IF(Таблица3002!$F$9=0,0,(G76*1000/Таблица3002!$F$9))</f>
        <v>0</v>
      </c>
      <c r="P76" s="699">
        <f>IF(Таблица3002!$F$9=0,0,(H76*1000/Таблица3002!$F$9))</f>
        <v>0</v>
      </c>
      <c r="Q76" s="699">
        <f>IF(Таблица3002!$F$9=0,0,(I76*1000/Таблица3002!$F$9))</f>
        <v>0</v>
      </c>
      <c r="R76" s="699">
        <f t="shared" si="1"/>
        <v>0</v>
      </c>
    </row>
    <row r="77" spans="1:18" x14ac:dyDescent="0.15">
      <c r="A77" s="37" t="s">
        <v>677</v>
      </c>
      <c r="B77" s="506" t="s">
        <v>497</v>
      </c>
      <c r="C77" s="17" t="s">
        <v>498</v>
      </c>
      <c r="D77" s="241" t="s">
        <v>515</v>
      </c>
      <c r="E77" s="107">
        <f>Таблица4000!E77+Таблица4500!E77</f>
        <v>0</v>
      </c>
      <c r="F77" s="79">
        <f>Таблица4000!G85+Таблица4500!F85</f>
        <v>0</v>
      </c>
      <c r="G77" s="79">
        <f>Таблица4000!H85+Таблица4500!G85</f>
        <v>0</v>
      </c>
      <c r="H77" s="79">
        <f>Таблица4000!I85+Таблица4500!H85</f>
        <v>0</v>
      </c>
      <c r="I77" s="79">
        <f>Таблица4000!J85+Таблица4500!I85</f>
        <v>0</v>
      </c>
      <c r="J77" s="79">
        <f>Таблица4000!K85+Таблица4500!J85</f>
        <v>0</v>
      </c>
      <c r="K77" s="79">
        <f>Таблица4000!L85+Таблица4500!K85</f>
        <v>0</v>
      </c>
      <c r="L77" s="79">
        <f>Таблица4000!M85+Таблица4500!L85</f>
        <v>0</v>
      </c>
      <c r="M77" s="79">
        <f>Таблица4000!N85+Таблица4500!M85</f>
        <v>0</v>
      </c>
      <c r="N77" s="79">
        <f>Таблица4000!O85+Таблица4500!N85</f>
        <v>0</v>
      </c>
      <c r="O77" s="699">
        <f>IF(Таблица3002!$F$9=0,0,(G77*1000/Таблица3002!$F$9))</f>
        <v>0</v>
      </c>
      <c r="P77" s="699">
        <f>IF(Таблица3002!$F$9=0,0,(H77*1000/Таблица3002!$F$9))</f>
        <v>0</v>
      </c>
      <c r="Q77" s="699">
        <f>IF(Таблица3002!$F$9=0,0,(I77*1000/Таблица3002!$F$9))</f>
        <v>0</v>
      </c>
      <c r="R77" s="699">
        <f t="shared" si="1"/>
        <v>0</v>
      </c>
    </row>
    <row r="78" spans="1:18" ht="21" x14ac:dyDescent="0.15">
      <c r="A78" s="229" t="s">
        <v>1560</v>
      </c>
      <c r="B78" s="506" t="s">
        <v>1446</v>
      </c>
      <c r="C78" s="17" t="s">
        <v>1450</v>
      </c>
      <c r="D78" s="241" t="s">
        <v>1447</v>
      </c>
      <c r="E78" s="107">
        <f>Таблица4000!E78+Таблица4500!E78</f>
        <v>0</v>
      </c>
      <c r="F78" s="79">
        <f>Таблица4000!G86+Таблица4500!F86</f>
        <v>0</v>
      </c>
      <c r="G78" s="79">
        <f>Таблица4000!H86+Таблица4500!G86</f>
        <v>0</v>
      </c>
      <c r="H78" s="79">
        <f>Таблица4000!I86+Таблица4500!H86</f>
        <v>0</v>
      </c>
      <c r="I78" s="79">
        <f>Таблица4000!J86+Таблица4500!I86</f>
        <v>0</v>
      </c>
      <c r="J78" s="79">
        <f>Таблица4000!K86+Таблица4500!J86</f>
        <v>0</v>
      </c>
      <c r="K78" s="79">
        <f>Таблица4000!L86+Таблица4500!K86</f>
        <v>0</v>
      </c>
      <c r="L78" s="79">
        <f>Таблица4000!M86+Таблица4500!L86</f>
        <v>0</v>
      </c>
      <c r="M78" s="79">
        <f>Таблица4000!N86+Таблица4500!M86</f>
        <v>0</v>
      </c>
      <c r="N78" s="79">
        <f>Таблица4000!O86+Таблица4500!N86</f>
        <v>0</v>
      </c>
      <c r="O78" s="699">
        <f>IF(Таблица3002!$F$9=0,0,(G78*1000/Таблица3002!$F$9))</f>
        <v>0</v>
      </c>
      <c r="P78" s="699">
        <f>IF(Таблица3002!$F$9=0,0,(H78*1000/Таблица3002!$F$9))</f>
        <v>0</v>
      </c>
      <c r="Q78" s="699">
        <f>IF(Таблица3002!$F$9=0,0,(I78*1000/Таблица3002!$F$9))</f>
        <v>0</v>
      </c>
      <c r="R78" s="699">
        <f t="shared" si="1"/>
        <v>0</v>
      </c>
    </row>
    <row r="79" spans="1:18" ht="21" x14ac:dyDescent="0.15">
      <c r="A79" s="37" t="s">
        <v>678</v>
      </c>
      <c r="B79" s="506" t="s">
        <v>215</v>
      </c>
      <c r="C79" s="6" t="s">
        <v>76</v>
      </c>
      <c r="D79" s="241" t="s">
        <v>767</v>
      </c>
      <c r="E79" s="107">
        <f>Таблица4000!E79+Таблица4500!E79</f>
        <v>0</v>
      </c>
      <c r="F79" s="79">
        <f>Таблица4000!G87+Таблица4500!F87</f>
        <v>0</v>
      </c>
      <c r="G79" s="79">
        <f>Таблица4000!H87+Таблица4500!G87</f>
        <v>0</v>
      </c>
      <c r="H79" s="79">
        <f>Таблица4000!I87+Таблица4500!H87</f>
        <v>0</v>
      </c>
      <c r="I79" s="79">
        <f>Таблица4000!J87+Таблица4500!I87</f>
        <v>0</v>
      </c>
      <c r="J79" s="79">
        <f>Таблица4000!K87+Таблица4500!J87</f>
        <v>0</v>
      </c>
      <c r="K79" s="79">
        <f>Таблица4000!L87+Таблица4500!K87</f>
        <v>0</v>
      </c>
      <c r="L79" s="79">
        <f>Таблица4000!M87+Таблица4500!L87</f>
        <v>0</v>
      </c>
      <c r="M79" s="79">
        <f>Таблица4000!N87+Таблица4500!M87</f>
        <v>0</v>
      </c>
      <c r="N79" s="79">
        <f>Таблица4000!O87+Таблица4500!N87</f>
        <v>0</v>
      </c>
      <c r="O79" s="699">
        <f>IF(Таблица3002!$F$9=0,0,(G79*1000/Таблица3002!$F$9))</f>
        <v>0</v>
      </c>
      <c r="P79" s="699">
        <f>IF(Таблица3002!$F$9=0,0,(H79*1000/Таблица3002!$F$9))</f>
        <v>0</v>
      </c>
      <c r="Q79" s="699">
        <f>IF(Таблица3002!$F$9=0,0,(I79*1000/Таблица3002!$F$9))</f>
        <v>0</v>
      </c>
      <c r="R79" s="699">
        <f t="shared" si="1"/>
        <v>0</v>
      </c>
    </row>
    <row r="80" spans="1:18" ht="24.75" customHeight="1" x14ac:dyDescent="0.15">
      <c r="A80" s="37" t="s">
        <v>484</v>
      </c>
      <c r="B80" s="506" t="s">
        <v>216</v>
      </c>
      <c r="C80" s="6" t="s">
        <v>77</v>
      </c>
      <c r="D80" s="241" t="s">
        <v>768</v>
      </c>
      <c r="E80" s="107">
        <f>Таблица4000!E80+Таблица4500!E80</f>
        <v>0</v>
      </c>
      <c r="F80" s="79">
        <f>Таблица4000!G88+Таблица4500!F88</f>
        <v>0</v>
      </c>
      <c r="G80" s="79">
        <f>Таблица4000!H88+Таблица4500!G88</f>
        <v>0</v>
      </c>
      <c r="H80" s="79">
        <f>Таблица4000!I88+Таблица4500!H88</f>
        <v>0</v>
      </c>
      <c r="I80" s="79">
        <f>Таблица4000!J88+Таблица4500!I88</f>
        <v>0</v>
      </c>
      <c r="J80" s="79">
        <f>Таблица4000!K88+Таблица4500!J88</f>
        <v>0</v>
      </c>
      <c r="K80" s="79">
        <f>Таблица4000!L88+Таблица4500!K88</f>
        <v>0</v>
      </c>
      <c r="L80" s="79">
        <f>Таблица4000!M88+Таблица4500!L88</f>
        <v>0</v>
      </c>
      <c r="M80" s="79">
        <f>Таблица4000!N88+Таблица4500!M88</f>
        <v>0</v>
      </c>
      <c r="N80" s="79">
        <f>Таблица4000!O88+Таблица4500!N88</f>
        <v>0</v>
      </c>
      <c r="O80" s="699">
        <f>IF(Таблица3002!$F$9=0,0,(G80*1000/Таблица3002!$F$9))</f>
        <v>0</v>
      </c>
      <c r="P80" s="699">
        <f>IF(Таблица3002!$F$9=0,0,(H80*1000/Таблица3002!$F$9))</f>
        <v>0</v>
      </c>
      <c r="Q80" s="699">
        <f>IF(Таблица3002!$F$9=0,0,(I80*1000/Таблица3002!$F$9))</f>
        <v>0</v>
      </c>
      <c r="R80" s="699">
        <f t="shared" si="1"/>
        <v>0</v>
      </c>
    </row>
    <row r="81" spans="1:18" x14ac:dyDescent="0.15">
      <c r="A81" s="37" t="s">
        <v>865</v>
      </c>
      <c r="B81" s="506" t="s">
        <v>320</v>
      </c>
      <c r="C81" s="8" t="s">
        <v>326</v>
      </c>
      <c r="D81" s="241" t="s">
        <v>332</v>
      </c>
      <c r="E81" s="107">
        <f>Таблица4000!E81+Таблица4500!E81</f>
        <v>0</v>
      </c>
      <c r="F81" s="79">
        <f>Таблица4000!G89+Таблица4500!F89</f>
        <v>0</v>
      </c>
      <c r="G81" s="79">
        <f>Таблица4000!H89+Таблица4500!G89</f>
        <v>0</v>
      </c>
      <c r="H81" s="79">
        <f>Таблица4000!I89+Таблица4500!H89</f>
        <v>0</v>
      </c>
      <c r="I81" s="79">
        <f>Таблица4000!J89+Таблица4500!I89</f>
        <v>0</v>
      </c>
      <c r="J81" s="79">
        <f>Таблица4000!K89+Таблица4500!J89</f>
        <v>0</v>
      </c>
      <c r="K81" s="79">
        <f>Таблица4000!L89+Таблица4500!K89</f>
        <v>0</v>
      </c>
      <c r="L81" s="79">
        <f>Таблица4000!M89+Таблица4500!L89</f>
        <v>0</v>
      </c>
      <c r="M81" s="79">
        <f>Таблица4000!N89+Таблица4500!M89</f>
        <v>0</v>
      </c>
      <c r="N81" s="79">
        <f>Таблица4000!O89+Таблица4500!N89</f>
        <v>0</v>
      </c>
      <c r="O81" s="699">
        <f>IF(Таблица3002!$F$9=0,0,(G81*1000/Таблица3002!$F$9))</f>
        <v>0</v>
      </c>
      <c r="P81" s="699">
        <f>IF(Таблица3002!$F$9=0,0,(H81*1000/Таблица3002!$F$9))</f>
        <v>0</v>
      </c>
      <c r="Q81" s="699">
        <f>IF(Таблица3002!$F$9=0,0,(I81*1000/Таблица3002!$F$9))</f>
        <v>0</v>
      </c>
      <c r="R81" s="699">
        <f t="shared" si="1"/>
        <v>0</v>
      </c>
    </row>
    <row r="82" spans="1:18" x14ac:dyDescent="0.15">
      <c r="A82" s="37" t="s">
        <v>433</v>
      </c>
      <c r="B82" s="506" t="s">
        <v>217</v>
      </c>
      <c r="C82" s="6" t="s">
        <v>190</v>
      </c>
      <c r="D82" s="241" t="s">
        <v>636</v>
      </c>
      <c r="E82" s="107">
        <f>Таблица4000!E82+Таблица4500!E82</f>
        <v>0</v>
      </c>
      <c r="F82" s="79">
        <f>Таблица4000!G90+Таблица4500!F90</f>
        <v>0</v>
      </c>
      <c r="G82" s="79">
        <f>Таблица4000!H90+Таблица4500!G90</f>
        <v>0</v>
      </c>
      <c r="H82" s="79">
        <f>Таблица4000!I90+Таблица4500!H90</f>
        <v>0</v>
      </c>
      <c r="I82" s="79">
        <f>Таблица4000!J90+Таблица4500!I90</f>
        <v>0</v>
      </c>
      <c r="J82" s="79">
        <f>Таблица4000!K90+Таблица4500!J90</f>
        <v>0</v>
      </c>
      <c r="K82" s="79">
        <f>Таблица4000!L90+Таблица4500!K90</f>
        <v>0</v>
      </c>
      <c r="L82" s="79">
        <f>Таблица4000!M90+Таблица4500!L90</f>
        <v>0</v>
      </c>
      <c r="M82" s="79">
        <f>Таблица4000!N90+Таблица4500!M90</f>
        <v>0</v>
      </c>
      <c r="N82" s="79">
        <f>Таблица4000!O90+Таблица4500!N90</f>
        <v>0</v>
      </c>
      <c r="O82" s="699">
        <f>IF(Таблица3002!$F$9=0,0,(G82*1000/Таблица3002!$F$9))</f>
        <v>0</v>
      </c>
      <c r="P82" s="699">
        <f>IF(Таблица3002!$F$9=0,0,(H82*1000/Таблица3002!$F$9))</f>
        <v>0</v>
      </c>
      <c r="Q82" s="699">
        <f>IF(Таблица3002!$F$9=0,0,(I82*1000/Таблица3002!$F$9))</f>
        <v>0</v>
      </c>
      <c r="R82" s="699">
        <f t="shared" si="1"/>
        <v>0</v>
      </c>
    </row>
    <row r="83" spans="1:18" x14ac:dyDescent="0.15">
      <c r="A83" s="37" t="s">
        <v>1570</v>
      </c>
      <c r="B83" s="506" t="s">
        <v>1571</v>
      </c>
      <c r="C83" s="6" t="s">
        <v>1572</v>
      </c>
      <c r="D83" s="251" t="s">
        <v>1573</v>
      </c>
      <c r="E83" s="107">
        <f>Таблица4000!E83+Таблица4500!E83</f>
        <v>0</v>
      </c>
      <c r="F83" s="79">
        <f>Таблица4000!G91+Таблица4500!F91</f>
        <v>0</v>
      </c>
      <c r="G83" s="79">
        <f>Таблица4000!H91+Таблица4500!G91</f>
        <v>0</v>
      </c>
      <c r="H83" s="79">
        <f>Таблица4000!I91+Таблица4500!H91</f>
        <v>0</v>
      </c>
      <c r="I83" s="79">
        <f>Таблица4000!J91+Таблица4500!I91</f>
        <v>0</v>
      </c>
      <c r="J83" s="79">
        <f>Таблица4000!K91+Таблица4500!J91</f>
        <v>0</v>
      </c>
      <c r="K83" s="79">
        <f>Таблица4000!L91+Таблица4500!K91</f>
        <v>0</v>
      </c>
      <c r="L83" s="79">
        <f>Таблица4000!M91+Таблица4500!L91</f>
        <v>0</v>
      </c>
      <c r="M83" s="79">
        <f>Таблица4000!N91+Таблица4500!M91</f>
        <v>0</v>
      </c>
      <c r="N83" s="79">
        <f>Таблица4000!O91+Таблица4500!N91</f>
        <v>0</v>
      </c>
      <c r="O83" s="699">
        <f>IF(Таблица3002!$F$9=0,0,(G83*1000/Таблица3002!$F$9))</f>
        <v>0</v>
      </c>
      <c r="P83" s="699">
        <f>IF(Таблица3002!$F$9=0,0,(H83*1000/Таблица3002!$F$9))</f>
        <v>0</v>
      </c>
      <c r="Q83" s="699">
        <f>IF(Таблица3002!$F$9=0,0,(I83*1000/Таблица3002!$F$9))</f>
        <v>0</v>
      </c>
      <c r="R83" s="699">
        <f t="shared" si="1"/>
        <v>0</v>
      </c>
    </row>
    <row r="84" spans="1:18" x14ac:dyDescent="0.15">
      <c r="A84" s="37" t="s">
        <v>470</v>
      </c>
      <c r="B84" s="506" t="s">
        <v>321</v>
      </c>
      <c r="C84" s="6" t="s">
        <v>327</v>
      </c>
      <c r="D84" s="241" t="s">
        <v>333</v>
      </c>
      <c r="E84" s="107">
        <f>Таблица4000!E84+Таблица4500!E84</f>
        <v>0</v>
      </c>
      <c r="F84" s="79">
        <f>Таблица4000!G92+Таблица4500!F92</f>
        <v>0</v>
      </c>
      <c r="G84" s="79">
        <f>Таблица4000!H92+Таблица4500!G92</f>
        <v>0</v>
      </c>
      <c r="H84" s="79">
        <f>Таблица4000!I92+Таблица4500!H92</f>
        <v>0</v>
      </c>
      <c r="I84" s="79">
        <f>Таблица4000!J92+Таблица4500!I92</f>
        <v>0</v>
      </c>
      <c r="J84" s="79">
        <f>Таблица4000!K92+Таблица4500!J92</f>
        <v>0</v>
      </c>
      <c r="K84" s="79">
        <f>Таблица4000!L92+Таблица4500!K92</f>
        <v>0</v>
      </c>
      <c r="L84" s="79">
        <f>Таблица4000!M92+Таблица4500!L92</f>
        <v>0</v>
      </c>
      <c r="M84" s="79">
        <f>Таблица4000!N92+Таблица4500!M92</f>
        <v>0</v>
      </c>
      <c r="N84" s="79">
        <f>Таблица4000!O92+Таблица4500!N92</f>
        <v>0</v>
      </c>
      <c r="O84" s="699">
        <f>IF(Таблица3002!$F$9=0,0,(G84*1000/Таблица3002!$F$9))</f>
        <v>0</v>
      </c>
      <c r="P84" s="699">
        <f>IF(Таблица3002!$F$9=0,0,(H84*1000/Таблица3002!$F$9))</f>
        <v>0</v>
      </c>
      <c r="Q84" s="699">
        <f>IF(Таблица3002!$F$9=0,0,(I84*1000/Таблица3002!$F$9))</f>
        <v>0</v>
      </c>
      <c r="R84" s="699">
        <f t="shared" si="1"/>
        <v>0</v>
      </c>
    </row>
    <row r="85" spans="1:18" x14ac:dyDescent="0.15">
      <c r="A85" s="37" t="s">
        <v>679</v>
      </c>
      <c r="B85" s="506" t="s">
        <v>322</v>
      </c>
      <c r="C85" s="6" t="s">
        <v>328</v>
      </c>
      <c r="D85" s="241" t="s">
        <v>334</v>
      </c>
      <c r="E85" s="107">
        <f>Таблица4000!E85+Таблица4500!E85</f>
        <v>0</v>
      </c>
      <c r="F85" s="79">
        <f>Таблица4000!G93+Таблица4500!F93</f>
        <v>0</v>
      </c>
      <c r="G85" s="79">
        <f>Таблица4000!H93+Таблица4500!G93</f>
        <v>0</v>
      </c>
      <c r="H85" s="79">
        <f>Таблица4000!I93+Таблица4500!H93</f>
        <v>0</v>
      </c>
      <c r="I85" s="79">
        <f>Таблица4000!J93+Таблица4500!I93</f>
        <v>0</v>
      </c>
      <c r="J85" s="79">
        <f>Таблица4000!K93+Таблица4500!J93</f>
        <v>0</v>
      </c>
      <c r="K85" s="79">
        <f>Таблица4000!L93+Таблица4500!K93</f>
        <v>0</v>
      </c>
      <c r="L85" s="79">
        <f>Таблица4000!M93+Таблица4500!L93</f>
        <v>0</v>
      </c>
      <c r="M85" s="79">
        <f>Таблица4000!N93+Таблица4500!M93</f>
        <v>0</v>
      </c>
      <c r="N85" s="79">
        <f>Таблица4000!O93+Таблица4500!N93</f>
        <v>0</v>
      </c>
      <c r="O85" s="699">
        <f>IF(Таблица3002!$F$9=0,0,(G85*1000/Таблица3002!$F$9))</f>
        <v>0</v>
      </c>
      <c r="P85" s="699">
        <f>IF(Таблица3002!$F$9=0,0,(H85*1000/Таблица3002!$F$9))</f>
        <v>0</v>
      </c>
      <c r="Q85" s="699">
        <f>IF(Таблица3002!$F$9=0,0,(I85*1000/Таблица3002!$F$9))</f>
        <v>0</v>
      </c>
      <c r="R85" s="699">
        <f t="shared" si="1"/>
        <v>0</v>
      </c>
    </row>
    <row r="86" spans="1:18" x14ac:dyDescent="0.15">
      <c r="A86" s="37" t="s">
        <v>434</v>
      </c>
      <c r="B86" s="506" t="s">
        <v>323</v>
      </c>
      <c r="C86" s="6" t="s">
        <v>329</v>
      </c>
      <c r="D86" s="241" t="s">
        <v>435</v>
      </c>
      <c r="E86" s="107">
        <f>Таблица4000!E86+Таблица4500!E86</f>
        <v>0</v>
      </c>
      <c r="F86" s="79">
        <f>Таблица4000!G94+Таблица4500!F94</f>
        <v>0</v>
      </c>
      <c r="G86" s="79">
        <f>Таблица4000!H94+Таблица4500!G94</f>
        <v>0</v>
      </c>
      <c r="H86" s="79">
        <f>Таблица4000!I94+Таблица4500!H94</f>
        <v>0</v>
      </c>
      <c r="I86" s="79">
        <f>Таблица4000!J94+Таблица4500!I94</f>
        <v>0</v>
      </c>
      <c r="J86" s="79">
        <f>Таблица4000!K94+Таблица4500!J94</f>
        <v>0</v>
      </c>
      <c r="K86" s="79">
        <f>Таблица4000!L94+Таблица4500!K94</f>
        <v>0</v>
      </c>
      <c r="L86" s="79">
        <f>Таблица4000!M94+Таблица4500!L94</f>
        <v>0</v>
      </c>
      <c r="M86" s="79">
        <f>Таблица4000!N94+Таблица4500!M94</f>
        <v>0</v>
      </c>
      <c r="N86" s="79">
        <f>Таблица4000!O94+Таблица4500!N94</f>
        <v>0</v>
      </c>
      <c r="O86" s="699">
        <f>IF(Таблица3002!$F$9=0,0,(G86*1000/Таблица3002!$F$9))</f>
        <v>0</v>
      </c>
      <c r="P86" s="699">
        <f>IF(Таблица3002!$F$9=0,0,(H86*1000/Таблица3002!$F$9))</f>
        <v>0</v>
      </c>
      <c r="Q86" s="699">
        <f>IF(Таблица3002!$F$9=0,0,(I86*1000/Таблица3002!$F$9))</f>
        <v>0</v>
      </c>
      <c r="R86" s="699">
        <f t="shared" si="1"/>
        <v>0</v>
      </c>
    </row>
    <row r="87" spans="1:18" ht="11.25" customHeight="1" x14ac:dyDescent="0.15">
      <c r="A87" s="37" t="s">
        <v>680</v>
      </c>
      <c r="B87" s="506" t="s">
        <v>324</v>
      </c>
      <c r="C87" s="6" t="s">
        <v>330</v>
      </c>
      <c r="D87" s="241" t="s">
        <v>30</v>
      </c>
      <c r="E87" s="107">
        <f>Таблица4000!E87+Таблица4500!E87</f>
        <v>0</v>
      </c>
      <c r="F87" s="79">
        <f>Таблица4000!G95+Таблица4500!F95</f>
        <v>0</v>
      </c>
      <c r="G87" s="79">
        <f>Таблица4000!H95+Таблица4500!G95</f>
        <v>0</v>
      </c>
      <c r="H87" s="79">
        <f>Таблица4000!I95+Таблица4500!H95</f>
        <v>0</v>
      </c>
      <c r="I87" s="79">
        <f>Таблица4000!J95+Таблица4500!I95</f>
        <v>0</v>
      </c>
      <c r="J87" s="79">
        <f>Таблица4000!K95+Таблица4500!J95</f>
        <v>0</v>
      </c>
      <c r="K87" s="79">
        <f>Таблица4000!L95+Таблица4500!K95</f>
        <v>0</v>
      </c>
      <c r="L87" s="79">
        <f>Таблица4000!M95+Таблица4500!L95</f>
        <v>0</v>
      </c>
      <c r="M87" s="79">
        <f>Таблица4000!N95+Таблица4500!M95</f>
        <v>0</v>
      </c>
      <c r="N87" s="79">
        <f>Таблица4000!O95+Таблица4500!N95</f>
        <v>0</v>
      </c>
      <c r="O87" s="699">
        <f>IF(Таблица3002!$F$9=0,0,(G87*1000/Таблица3002!$F$9))</f>
        <v>0</v>
      </c>
      <c r="P87" s="699">
        <f>IF(Таблица3002!$F$9=0,0,(H87*1000/Таблица3002!$F$9))</f>
        <v>0</v>
      </c>
      <c r="Q87" s="699">
        <f>IF(Таблица3002!$F$9=0,0,(I87*1000/Таблица3002!$F$9))</f>
        <v>0</v>
      </c>
      <c r="R87" s="699">
        <f t="shared" si="1"/>
        <v>0</v>
      </c>
    </row>
    <row r="88" spans="1:18" ht="21" x14ac:dyDescent="0.15">
      <c r="A88" s="37" t="s">
        <v>839</v>
      </c>
      <c r="B88" s="506" t="s">
        <v>325</v>
      </c>
      <c r="C88" s="6" t="s">
        <v>331</v>
      </c>
      <c r="D88" s="241" t="s">
        <v>335</v>
      </c>
      <c r="E88" s="107">
        <f>Таблица4000!E88+Таблица4500!E88</f>
        <v>0</v>
      </c>
      <c r="F88" s="79">
        <f>Таблица4000!G96+Таблица4500!F96</f>
        <v>0</v>
      </c>
      <c r="G88" s="79">
        <f>Таблица4000!H96+Таблица4500!G96</f>
        <v>0</v>
      </c>
      <c r="H88" s="79">
        <f>Таблица4000!I96+Таблица4500!H96</f>
        <v>0</v>
      </c>
      <c r="I88" s="79">
        <f>Таблица4000!J96+Таблица4500!I96</f>
        <v>0</v>
      </c>
      <c r="J88" s="79">
        <f>Таблица4000!K96+Таблица4500!J96</f>
        <v>0</v>
      </c>
      <c r="K88" s="79">
        <f>Таблица4000!L96+Таблица4500!K96</f>
        <v>0</v>
      </c>
      <c r="L88" s="79">
        <f>Таблица4000!M96+Таблица4500!L96</f>
        <v>0</v>
      </c>
      <c r="M88" s="79">
        <f>Таблица4000!N96+Таблица4500!M96</f>
        <v>0</v>
      </c>
      <c r="N88" s="79">
        <f>Таблица4000!O96+Таблица4500!N96</f>
        <v>0</v>
      </c>
      <c r="O88" s="699">
        <f>IF(Таблица3002!$F$9=0,0,(G88*1000/Таблица3002!$F$9))</f>
        <v>0</v>
      </c>
      <c r="P88" s="699">
        <f>IF(Таблица3002!$F$9=0,0,(H88*1000/Таблица3002!$F$9))</f>
        <v>0</v>
      </c>
      <c r="Q88" s="699">
        <f>IF(Таблица3002!$F$9=0,0,(I88*1000/Таблица3002!$F$9))</f>
        <v>0</v>
      </c>
      <c r="R88" s="699">
        <f t="shared" si="1"/>
        <v>0</v>
      </c>
    </row>
    <row r="89" spans="1:18" ht="11.25" customHeight="1" x14ac:dyDescent="0.15">
      <c r="A89" s="229" t="s">
        <v>1448</v>
      </c>
      <c r="B89" s="506" t="s">
        <v>1449</v>
      </c>
      <c r="C89" s="6" t="s">
        <v>1451</v>
      </c>
      <c r="D89" s="241"/>
      <c r="E89" s="107">
        <f>Таблица4000!E89+Таблица4500!E89</f>
        <v>0</v>
      </c>
      <c r="F89" s="79">
        <f>Таблица4000!G97+Таблица4500!F97</f>
        <v>0</v>
      </c>
      <c r="G89" s="79">
        <f>Таблица4000!H97+Таблица4500!G97</f>
        <v>0</v>
      </c>
      <c r="H89" s="79">
        <f>Таблица4000!I97+Таблица4500!H97</f>
        <v>0</v>
      </c>
      <c r="I89" s="79">
        <f>Таблица4000!J97+Таблица4500!I97</f>
        <v>0</v>
      </c>
      <c r="J89" s="79">
        <f>Таблица4000!K97+Таблица4500!J97</f>
        <v>0</v>
      </c>
      <c r="K89" s="79">
        <f>Таблица4000!L97+Таблица4500!K97</f>
        <v>0</v>
      </c>
      <c r="L89" s="79">
        <f>Таблица4000!M97+Таблица4500!L97</f>
        <v>0</v>
      </c>
      <c r="M89" s="79">
        <f>Таблица4000!N97+Таблица4500!M97</f>
        <v>0</v>
      </c>
      <c r="N89" s="79">
        <f>Таблица4000!O97+Таблица4500!N97</f>
        <v>0</v>
      </c>
      <c r="O89" s="699">
        <f>IF(Таблица3002!$F$9=0,0,(G89*1000/Таблица3002!$F$9))</f>
        <v>0</v>
      </c>
      <c r="P89" s="699">
        <f>IF(Таблица3002!$F$9=0,0,(H89*1000/Таблица3002!$F$9))</f>
        <v>0</v>
      </c>
      <c r="Q89" s="699">
        <f>IF(Таблица3002!$F$9=0,0,(I89*1000/Таблица3002!$F$9))</f>
        <v>0</v>
      </c>
      <c r="R89" s="699">
        <f t="shared" si="1"/>
        <v>0</v>
      </c>
    </row>
    <row r="90" spans="1:18" ht="31.5" x14ac:dyDescent="0.15">
      <c r="A90" s="37" t="s">
        <v>681</v>
      </c>
      <c r="B90" s="506" t="s">
        <v>336</v>
      </c>
      <c r="C90" s="17" t="s">
        <v>340</v>
      </c>
      <c r="D90" s="241" t="s">
        <v>499</v>
      </c>
      <c r="E90" s="107">
        <f>Таблица4000!E90+Таблица4500!E90</f>
        <v>0</v>
      </c>
      <c r="F90" s="79">
        <f>Таблица4000!G98+Таблица4500!F98</f>
        <v>0</v>
      </c>
      <c r="G90" s="79">
        <f>Таблица4000!H98+Таблица4500!G98</f>
        <v>0</v>
      </c>
      <c r="H90" s="79">
        <f>Таблица4000!I98+Таблица4500!H98</f>
        <v>0</v>
      </c>
      <c r="I90" s="79">
        <f>Таблица4000!J98+Таблица4500!I98</f>
        <v>0</v>
      </c>
      <c r="J90" s="79">
        <f>Таблица4000!K98+Таблица4500!J98</f>
        <v>0</v>
      </c>
      <c r="K90" s="79">
        <f>Таблица4000!L98+Таблица4500!K98</f>
        <v>0</v>
      </c>
      <c r="L90" s="79">
        <f>Таблица4000!M98+Таблица4500!L98</f>
        <v>0</v>
      </c>
      <c r="M90" s="79">
        <f>Таблица4000!N98+Таблица4500!M98</f>
        <v>0</v>
      </c>
      <c r="N90" s="79">
        <f>Таблица4000!O98+Таблица4500!N98</f>
        <v>0</v>
      </c>
      <c r="O90" s="699">
        <f>IF(Таблица3002!$F$9=0,0,(G90*1000/Таблица3002!$F$9))</f>
        <v>0</v>
      </c>
      <c r="P90" s="699">
        <f>IF(Таблица3002!$F$9=0,0,(H90*1000/Таблица3002!$F$9))</f>
        <v>0</v>
      </c>
      <c r="Q90" s="699">
        <f>IF(Таблица3002!$F$9=0,0,(I90*1000/Таблица3002!$F$9))</f>
        <v>0</v>
      </c>
      <c r="R90" s="699">
        <f t="shared" si="1"/>
        <v>0</v>
      </c>
    </row>
    <row r="91" spans="1:18" x14ac:dyDescent="0.15">
      <c r="A91" s="37" t="s">
        <v>682</v>
      </c>
      <c r="B91" s="506" t="s">
        <v>337</v>
      </c>
      <c r="C91" s="17" t="s">
        <v>341</v>
      </c>
      <c r="D91" s="241" t="s">
        <v>516</v>
      </c>
      <c r="E91" s="107">
        <f>Таблица4000!E91+Таблица4500!E91</f>
        <v>0</v>
      </c>
      <c r="F91" s="79">
        <f>Таблица4000!G99+Таблица4500!F99</f>
        <v>0</v>
      </c>
      <c r="G91" s="79">
        <f>Таблица4000!H99+Таблица4500!G99</f>
        <v>0</v>
      </c>
      <c r="H91" s="79">
        <f>Таблица4000!I99+Таблица4500!H99</f>
        <v>0</v>
      </c>
      <c r="I91" s="79">
        <f>Таблица4000!J99+Таблица4500!I99</f>
        <v>0</v>
      </c>
      <c r="J91" s="79">
        <f>Таблица4000!K99+Таблица4500!J99</f>
        <v>0</v>
      </c>
      <c r="K91" s="79">
        <f>Таблица4000!L99+Таблица4500!K99</f>
        <v>0</v>
      </c>
      <c r="L91" s="79">
        <f>Таблица4000!M99+Таблица4500!L99</f>
        <v>0</v>
      </c>
      <c r="M91" s="79">
        <f>Таблица4000!N99+Таблица4500!M99</f>
        <v>0</v>
      </c>
      <c r="N91" s="79">
        <f>Таблица4000!O99+Таблица4500!N99</f>
        <v>0</v>
      </c>
      <c r="O91" s="699">
        <f>IF(Таблица3002!$F$9=0,0,(G91*1000/Таблица3002!$F$9))</f>
        <v>0</v>
      </c>
      <c r="P91" s="699">
        <f>IF(Таблица3002!$F$9=0,0,(H91*1000/Таблица3002!$F$9))</f>
        <v>0</v>
      </c>
      <c r="Q91" s="699">
        <f>IF(Таблица3002!$F$9=0,0,(I91*1000/Таблица3002!$F$9))</f>
        <v>0</v>
      </c>
      <c r="R91" s="699">
        <f t="shared" si="1"/>
        <v>0</v>
      </c>
    </row>
    <row r="92" spans="1:18" s="121" customFormat="1" x14ac:dyDescent="0.15">
      <c r="A92" s="37" t="s">
        <v>683</v>
      </c>
      <c r="B92" s="506" t="s">
        <v>338</v>
      </c>
      <c r="C92" s="17" t="s">
        <v>342</v>
      </c>
      <c r="D92" s="241" t="s">
        <v>517</v>
      </c>
      <c r="E92" s="107">
        <f>Таблица4000!E92+Таблица4500!E92</f>
        <v>0</v>
      </c>
      <c r="F92" s="79">
        <f>Таблица4000!G100+Таблица4500!F100</f>
        <v>0</v>
      </c>
      <c r="G92" s="79">
        <f>Таблица4000!H100+Таблица4500!G100</f>
        <v>0</v>
      </c>
      <c r="H92" s="79">
        <f>Таблица4000!I100+Таблица4500!H100</f>
        <v>0</v>
      </c>
      <c r="I92" s="79">
        <f>Таблица4000!J100+Таблица4500!I100</f>
        <v>0</v>
      </c>
      <c r="J92" s="79">
        <f>Таблица4000!K100+Таблица4500!J100</f>
        <v>0</v>
      </c>
      <c r="K92" s="79">
        <f>Таблица4000!L100+Таблица4500!K100</f>
        <v>0</v>
      </c>
      <c r="L92" s="79">
        <f>Таблица4000!M100+Таблица4500!L100</f>
        <v>0</v>
      </c>
      <c r="M92" s="79">
        <f>Таблица4000!N100+Таблица4500!M100</f>
        <v>0</v>
      </c>
      <c r="N92" s="79">
        <f>Таблица4000!O100+Таблица4500!N100</f>
        <v>0</v>
      </c>
      <c r="O92" s="699">
        <f>IF(Таблица3002!$F$9=0,0,(G92*1000/Таблица3002!$F$9))</f>
        <v>0</v>
      </c>
      <c r="P92" s="699">
        <f>IF(Таблица3002!$F$9=0,0,(H92*1000/Таблица3002!$F$9))</f>
        <v>0</v>
      </c>
      <c r="Q92" s="699">
        <f>IF(Таблица3002!$F$9=0,0,(I92*1000/Таблица3002!$F$9))</f>
        <v>0</v>
      </c>
      <c r="R92" s="699">
        <f t="shared" si="1"/>
        <v>0</v>
      </c>
    </row>
    <row r="93" spans="1:18" x14ac:dyDescent="0.15">
      <c r="A93" s="37" t="s">
        <v>684</v>
      </c>
      <c r="B93" s="506" t="s">
        <v>339</v>
      </c>
      <c r="C93" s="17" t="s">
        <v>343</v>
      </c>
      <c r="D93" s="241" t="s">
        <v>866</v>
      </c>
      <c r="E93" s="107">
        <f>Таблица4000!E93+Таблица4500!E93</f>
        <v>0</v>
      </c>
      <c r="F93" s="79">
        <f>Таблица4000!G101+Таблица4500!F101</f>
        <v>0</v>
      </c>
      <c r="G93" s="79">
        <f>Таблица4000!H101+Таблица4500!G101</f>
        <v>0</v>
      </c>
      <c r="H93" s="79">
        <f>Таблица4000!I101+Таблица4500!H101</f>
        <v>0</v>
      </c>
      <c r="I93" s="79">
        <f>Таблица4000!J101+Таблица4500!I101</f>
        <v>0</v>
      </c>
      <c r="J93" s="79">
        <f>Таблица4000!K101+Таблица4500!J101</f>
        <v>0</v>
      </c>
      <c r="K93" s="79">
        <f>Таблица4000!L101+Таблица4500!K101</f>
        <v>0</v>
      </c>
      <c r="L93" s="79">
        <f>Таблица4000!M101+Таблица4500!L101</f>
        <v>0</v>
      </c>
      <c r="M93" s="79">
        <f>Таблица4000!N101+Таблица4500!M101</f>
        <v>0</v>
      </c>
      <c r="N93" s="79">
        <f>Таблица4000!O101+Таблица4500!N101</f>
        <v>0</v>
      </c>
      <c r="O93" s="699">
        <f>IF(Таблица3002!$F$9=0,0,(G93*1000/Таблица3002!$F$9))</f>
        <v>0</v>
      </c>
      <c r="P93" s="699">
        <f>IF(Таблица3002!$F$9=0,0,(H93*1000/Таблица3002!$F$9))</f>
        <v>0</v>
      </c>
      <c r="Q93" s="699">
        <f>IF(Таблица3002!$F$9=0,0,(I93*1000/Таблица3002!$F$9))</f>
        <v>0</v>
      </c>
      <c r="R93" s="699">
        <f t="shared" si="1"/>
        <v>0</v>
      </c>
    </row>
    <row r="94" spans="1:18" x14ac:dyDescent="0.15">
      <c r="A94" s="37" t="s">
        <v>685</v>
      </c>
      <c r="B94" s="506" t="s">
        <v>518</v>
      </c>
      <c r="C94" s="17" t="s">
        <v>519</v>
      </c>
      <c r="D94" s="241" t="s">
        <v>867</v>
      </c>
      <c r="E94" s="107">
        <f>Таблица4000!E94+Таблица4500!E94</f>
        <v>0</v>
      </c>
      <c r="F94" s="79">
        <f>Таблица4000!G102+Таблица4500!F102</f>
        <v>0</v>
      </c>
      <c r="G94" s="79">
        <f>Таблица4000!H102+Таблица4500!G102</f>
        <v>0</v>
      </c>
      <c r="H94" s="79">
        <f>Таблица4000!I102+Таблица4500!H102</f>
        <v>0</v>
      </c>
      <c r="I94" s="79">
        <f>Таблица4000!J102+Таблица4500!I102</f>
        <v>0</v>
      </c>
      <c r="J94" s="79">
        <f>Таблица4000!K102+Таблица4500!J102</f>
        <v>0</v>
      </c>
      <c r="K94" s="79">
        <f>Таблица4000!L102+Таблица4500!K102</f>
        <v>0</v>
      </c>
      <c r="L94" s="79">
        <f>Таблица4000!M102+Таблица4500!L102</f>
        <v>0</v>
      </c>
      <c r="M94" s="79">
        <f>Таблица4000!N102+Таблица4500!M102</f>
        <v>0</v>
      </c>
      <c r="N94" s="79">
        <f>Таблица4000!O102+Таблица4500!N102</f>
        <v>0</v>
      </c>
      <c r="O94" s="699">
        <f>IF(Таблица3002!$F$9=0,0,(G94*1000/Таблица3002!$F$9))</f>
        <v>0</v>
      </c>
      <c r="P94" s="699">
        <f>IF(Таблица3002!$F$9=0,0,(H94*1000/Таблица3002!$F$9))</f>
        <v>0</v>
      </c>
      <c r="Q94" s="699">
        <f>IF(Таблица3002!$F$9=0,0,(I94*1000/Таблица3002!$F$9))</f>
        <v>0</v>
      </c>
      <c r="R94" s="699">
        <f t="shared" si="1"/>
        <v>0</v>
      </c>
    </row>
    <row r="95" spans="1:18" x14ac:dyDescent="0.15">
      <c r="A95" s="229" t="s">
        <v>1452</v>
      </c>
      <c r="B95" s="506" t="s">
        <v>1453</v>
      </c>
      <c r="C95" s="17" t="s">
        <v>1454</v>
      </c>
      <c r="D95" s="241"/>
      <c r="E95" s="107">
        <f>Таблица4000!E95+Таблица4500!E95</f>
        <v>0</v>
      </c>
      <c r="F95" s="79">
        <f>Таблица4000!G103+Таблица4500!F103</f>
        <v>0</v>
      </c>
      <c r="G95" s="79">
        <f>Таблица4000!H103+Таблица4500!G103</f>
        <v>0</v>
      </c>
      <c r="H95" s="79">
        <f>Таблица4000!I103+Таблица4500!H103</f>
        <v>0</v>
      </c>
      <c r="I95" s="79">
        <f>Таблица4000!J103+Таблица4500!I103</f>
        <v>0</v>
      </c>
      <c r="J95" s="79">
        <f>Таблица4000!K103+Таблица4500!J103</f>
        <v>0</v>
      </c>
      <c r="K95" s="79">
        <f>Таблица4000!L103+Таблица4500!K103</f>
        <v>0</v>
      </c>
      <c r="L95" s="79">
        <f>Таблица4000!M103+Таблица4500!L103</f>
        <v>0</v>
      </c>
      <c r="M95" s="79">
        <f>Таблица4000!N103+Таблица4500!M103</f>
        <v>0</v>
      </c>
      <c r="N95" s="79">
        <f>Таблица4000!O103+Таблица4500!N103</f>
        <v>0</v>
      </c>
      <c r="O95" s="699">
        <f>IF(Таблица3002!$F$9=0,0,(G95*1000/Таблица3002!$F$9))</f>
        <v>0</v>
      </c>
      <c r="P95" s="699">
        <f>IF(Таблица3002!$F$9=0,0,(H95*1000/Таблица3002!$F$9))</f>
        <v>0</v>
      </c>
      <c r="Q95" s="699">
        <f>IF(Таблица3002!$F$9=0,0,(I95*1000/Таблица3002!$F$9))</f>
        <v>0</v>
      </c>
      <c r="R95" s="699">
        <f t="shared" si="1"/>
        <v>0</v>
      </c>
    </row>
    <row r="96" spans="1:18" s="8" customFormat="1" x14ac:dyDescent="0.15">
      <c r="A96" s="37" t="s">
        <v>520</v>
      </c>
      <c r="B96" s="506" t="s">
        <v>438</v>
      </c>
      <c r="C96" s="17" t="s">
        <v>436</v>
      </c>
      <c r="D96" s="241" t="s">
        <v>521</v>
      </c>
      <c r="E96" s="107">
        <f>Таблица4000!E96+Таблица4500!E96</f>
        <v>0</v>
      </c>
      <c r="F96" s="79">
        <f>Таблица4000!G104+Таблица4500!F104</f>
        <v>0</v>
      </c>
      <c r="G96" s="79">
        <f>Таблица4000!H104+Таблица4500!G104</f>
        <v>0</v>
      </c>
      <c r="H96" s="79">
        <f>Таблица4000!I104+Таблица4500!H104</f>
        <v>0</v>
      </c>
      <c r="I96" s="79">
        <f>Таблица4000!J104+Таблица4500!I104</f>
        <v>0</v>
      </c>
      <c r="J96" s="79">
        <f>Таблица4000!K104+Таблица4500!J104</f>
        <v>0</v>
      </c>
      <c r="K96" s="79">
        <f>Таблица4000!L104+Таблица4500!K104</f>
        <v>0</v>
      </c>
      <c r="L96" s="79">
        <f>Таблица4000!M104+Таблица4500!L104</f>
        <v>0</v>
      </c>
      <c r="M96" s="79">
        <f>Таблица4000!N104+Таблица4500!M104</f>
        <v>0</v>
      </c>
      <c r="N96" s="79">
        <f>Таблица4000!O104+Таблица4500!N104</f>
        <v>0</v>
      </c>
      <c r="O96" s="699">
        <f>IF(Таблица3002!$F$9=0,0,(G96*1000/Таблица3002!$F$9))</f>
        <v>0</v>
      </c>
      <c r="P96" s="699">
        <f>IF(Таблица3002!$F$9=0,0,(H96*1000/Таблица3002!$F$9))</f>
        <v>0</v>
      </c>
      <c r="Q96" s="699">
        <f>IF(Таблица3002!$F$9=0,0,(I96*1000/Таблица3002!$F$9))</f>
        <v>0</v>
      </c>
      <c r="R96" s="699">
        <f t="shared" si="1"/>
        <v>0</v>
      </c>
    </row>
    <row r="97" spans="1:18" s="8" customFormat="1" x14ac:dyDescent="0.15">
      <c r="A97" s="37" t="s">
        <v>686</v>
      </c>
      <c r="B97" s="506" t="s">
        <v>439</v>
      </c>
      <c r="C97" s="17" t="s">
        <v>437</v>
      </c>
      <c r="D97" s="241" t="s">
        <v>31</v>
      </c>
      <c r="E97" s="107">
        <f>Таблица4000!E97+Таблица4500!E97</f>
        <v>0</v>
      </c>
      <c r="F97" s="79">
        <f>Таблица4000!G105+Таблица4500!F105</f>
        <v>0</v>
      </c>
      <c r="G97" s="79">
        <f>Таблица4000!H105+Таблица4500!G105</f>
        <v>0</v>
      </c>
      <c r="H97" s="79">
        <f>Таблица4000!I105+Таблица4500!H105</f>
        <v>0</v>
      </c>
      <c r="I97" s="79">
        <f>Таблица4000!J105+Таблица4500!I105</f>
        <v>0</v>
      </c>
      <c r="J97" s="79">
        <f>Таблица4000!K105+Таблица4500!J105</f>
        <v>0</v>
      </c>
      <c r="K97" s="79">
        <f>Таблица4000!L105+Таблица4500!K105</f>
        <v>0</v>
      </c>
      <c r="L97" s="79">
        <f>Таблица4000!M105+Таблица4500!L105</f>
        <v>0</v>
      </c>
      <c r="M97" s="79">
        <f>Таблица4000!N105+Таблица4500!M105</f>
        <v>0</v>
      </c>
      <c r="N97" s="79">
        <f>Таблица4000!O105+Таблица4500!N105</f>
        <v>0</v>
      </c>
      <c r="O97" s="699">
        <f>IF(Таблица3002!$F$9=0,0,(G97*1000/Таблица3002!$F$9))</f>
        <v>0</v>
      </c>
      <c r="P97" s="699">
        <f>IF(Таблица3002!$F$9=0,0,(H97*1000/Таблица3002!$F$9))</f>
        <v>0</v>
      </c>
      <c r="Q97" s="699">
        <f>IF(Таблица3002!$F$9=0,0,(I97*1000/Таблица3002!$F$9))</f>
        <v>0</v>
      </c>
      <c r="R97" s="699">
        <f t="shared" si="1"/>
        <v>0</v>
      </c>
    </row>
    <row r="98" spans="1:18" s="8" customFormat="1" x14ac:dyDescent="0.15">
      <c r="A98" s="37" t="s">
        <v>687</v>
      </c>
      <c r="B98" s="506" t="s">
        <v>523</v>
      </c>
      <c r="C98" s="17" t="s">
        <v>524</v>
      </c>
      <c r="D98" s="241" t="s">
        <v>525</v>
      </c>
      <c r="E98" s="107">
        <f>Таблица4000!E98+Таблица4500!E98</f>
        <v>0</v>
      </c>
      <c r="F98" s="79">
        <f>Таблица4000!G106+Таблица4500!F106</f>
        <v>0</v>
      </c>
      <c r="G98" s="79">
        <f>Таблица4000!H106+Таблица4500!G106</f>
        <v>0</v>
      </c>
      <c r="H98" s="79">
        <f>Таблица4000!I106+Таблица4500!H106</f>
        <v>0</v>
      </c>
      <c r="I98" s="79">
        <f>Таблица4000!J106+Таблица4500!I106</f>
        <v>0</v>
      </c>
      <c r="J98" s="79">
        <f>Таблица4000!K106+Таблица4500!J106</f>
        <v>0</v>
      </c>
      <c r="K98" s="79">
        <f>Таблица4000!L106+Таблица4500!K106</f>
        <v>0</v>
      </c>
      <c r="L98" s="79">
        <f>Таблица4000!M106+Таблица4500!L106</f>
        <v>0</v>
      </c>
      <c r="M98" s="79">
        <f>Таблица4000!N106+Таблица4500!M106</f>
        <v>0</v>
      </c>
      <c r="N98" s="79">
        <f>Таблица4000!O106+Таблица4500!N106</f>
        <v>0</v>
      </c>
      <c r="O98" s="699">
        <f>IF(Таблица3002!$F$9=0,0,(G98*1000/Таблица3002!$F$9))</f>
        <v>0</v>
      </c>
      <c r="P98" s="699">
        <f>IF(Таблица3002!$F$9=0,0,(H98*1000/Таблица3002!$F$9))</f>
        <v>0</v>
      </c>
      <c r="Q98" s="699">
        <f>IF(Таблица3002!$F$9=0,0,(I98*1000/Таблица3002!$F$9))</f>
        <v>0</v>
      </c>
      <c r="R98" s="699">
        <f t="shared" si="1"/>
        <v>0</v>
      </c>
    </row>
    <row r="99" spans="1:18" s="8" customFormat="1" x14ac:dyDescent="0.15">
      <c r="A99" s="37" t="s">
        <v>620</v>
      </c>
      <c r="B99" s="506" t="s">
        <v>526</v>
      </c>
      <c r="C99" s="17" t="s">
        <v>527</v>
      </c>
      <c r="D99" s="241" t="s">
        <v>528</v>
      </c>
      <c r="E99" s="107">
        <f>Таблица4000!E99+Таблица4500!E99</f>
        <v>0</v>
      </c>
      <c r="F99" s="79">
        <f>Таблица4000!G107+Таблица4500!F107</f>
        <v>0</v>
      </c>
      <c r="G99" s="79">
        <f>Таблица4000!H107+Таблица4500!G107</f>
        <v>0</v>
      </c>
      <c r="H99" s="79">
        <f>Таблица4000!I107+Таблица4500!H107</f>
        <v>0</v>
      </c>
      <c r="I99" s="79">
        <f>Таблица4000!J107+Таблица4500!I107</f>
        <v>0</v>
      </c>
      <c r="J99" s="79">
        <f>Таблица4000!K107+Таблица4500!J107</f>
        <v>0</v>
      </c>
      <c r="K99" s="79">
        <f>Таблица4000!L107+Таблица4500!K107</f>
        <v>0</v>
      </c>
      <c r="L99" s="79">
        <f>Таблица4000!M107+Таблица4500!L107</f>
        <v>0</v>
      </c>
      <c r="M99" s="79">
        <f>Таблица4000!N107+Таблица4500!M107</f>
        <v>0</v>
      </c>
      <c r="N99" s="79">
        <f>Таблица4000!O107+Таблица4500!N107</f>
        <v>0</v>
      </c>
      <c r="O99" s="699">
        <f>IF(Таблица3002!$F$9=0,0,(G99*1000/Таблица3002!$F$9))</f>
        <v>0</v>
      </c>
      <c r="P99" s="699">
        <f>IF(Таблица3002!$F$9=0,0,(H99*1000/Таблица3002!$F$9))</f>
        <v>0</v>
      </c>
      <c r="Q99" s="699">
        <f>IF(Таблица3002!$F$9=0,0,(I99*1000/Таблица3002!$F$9))</f>
        <v>0</v>
      </c>
      <c r="R99" s="699">
        <f t="shared" si="1"/>
        <v>0</v>
      </c>
    </row>
    <row r="100" spans="1:18" s="8" customFormat="1" x14ac:dyDescent="0.15">
      <c r="A100" s="229" t="s">
        <v>1455</v>
      </c>
      <c r="B100" s="506" t="s">
        <v>1456</v>
      </c>
      <c r="C100" s="17" t="s">
        <v>1457</v>
      </c>
      <c r="D100" s="241"/>
      <c r="E100" s="107">
        <f>Таблица4000!E100+Таблица4500!E100</f>
        <v>0</v>
      </c>
      <c r="F100" s="79">
        <f>Таблица4000!G108+Таблица4500!F108</f>
        <v>0</v>
      </c>
      <c r="G100" s="79">
        <f>Таблица4000!H108+Таблица4500!G108</f>
        <v>0</v>
      </c>
      <c r="H100" s="79">
        <f>Таблица4000!I108+Таблица4500!H108</f>
        <v>0</v>
      </c>
      <c r="I100" s="79">
        <f>Таблица4000!J108+Таблица4500!I108</f>
        <v>0</v>
      </c>
      <c r="J100" s="79">
        <f>Таблица4000!K108+Таблица4500!J108</f>
        <v>0</v>
      </c>
      <c r="K100" s="79">
        <f>Таблица4000!L108+Таблица4500!K108</f>
        <v>0</v>
      </c>
      <c r="L100" s="79">
        <f>Таблица4000!M108+Таблица4500!L108</f>
        <v>0</v>
      </c>
      <c r="M100" s="79">
        <f>Таблица4000!N108+Таблица4500!M108</f>
        <v>0</v>
      </c>
      <c r="N100" s="79">
        <f>Таблица4000!O108+Таблица4500!N108</f>
        <v>0</v>
      </c>
      <c r="O100" s="699">
        <f>IF(Таблица3002!$F$9=0,0,(G100*1000/Таблица3002!$F$9))</f>
        <v>0</v>
      </c>
      <c r="P100" s="699">
        <f>IF(Таблица3002!$F$9=0,0,(H100*1000/Таблица3002!$F$9))</f>
        <v>0</v>
      </c>
      <c r="Q100" s="699">
        <f>IF(Таблица3002!$F$9=0,0,(I100*1000/Таблица3002!$F$9))</f>
        <v>0</v>
      </c>
      <c r="R100" s="699">
        <f t="shared" si="1"/>
        <v>0</v>
      </c>
    </row>
    <row r="101" spans="1:18" s="8" customFormat="1" x14ac:dyDescent="0.15">
      <c r="A101" s="36" t="s">
        <v>688</v>
      </c>
      <c r="B101" s="99" t="s">
        <v>218</v>
      </c>
      <c r="C101" s="46" t="s">
        <v>138</v>
      </c>
      <c r="D101" s="35" t="s">
        <v>32</v>
      </c>
      <c r="E101" s="107">
        <f>Таблица4000!E101+Таблица4500!E101</f>
        <v>0</v>
      </c>
      <c r="F101" s="79">
        <f>Таблица4000!G109+Таблица4500!F109</f>
        <v>0</v>
      </c>
      <c r="G101" s="79">
        <f>Таблица4000!H109+Таблица4500!G109</f>
        <v>0</v>
      </c>
      <c r="H101" s="79">
        <f>Таблица4000!I109+Таблица4500!H109</f>
        <v>0</v>
      </c>
      <c r="I101" s="79">
        <f>Таблица4000!J109+Таблица4500!I109</f>
        <v>0</v>
      </c>
      <c r="J101" s="79">
        <f>Таблица4000!K109+Таблица4500!J109</f>
        <v>0</v>
      </c>
      <c r="K101" s="79">
        <f>Таблица4000!L109+Таблица4500!K109</f>
        <v>0</v>
      </c>
      <c r="L101" s="79">
        <f>Таблица4000!M109+Таблица4500!L109</f>
        <v>0</v>
      </c>
      <c r="M101" s="79">
        <f>Таблица4000!N109+Таблица4500!M109</f>
        <v>0</v>
      </c>
      <c r="N101" s="79">
        <f>Таблица4000!O109+Таблица4500!N109</f>
        <v>0</v>
      </c>
      <c r="O101" s="699">
        <f>IF(Таблица3002!$F$9=0,0,(G101*1000/Таблица3002!$F$9))</f>
        <v>0</v>
      </c>
      <c r="P101" s="699">
        <f>IF(Таблица3002!$F$9=0,0,(H101*1000/Таблица3002!$F$9))</f>
        <v>0</v>
      </c>
      <c r="Q101" s="699">
        <f>IF(Таблица3002!$F$9=0,0,(I101*1000/Таблица3002!$F$9))</f>
        <v>0</v>
      </c>
      <c r="R101" s="699">
        <f t="shared" si="1"/>
        <v>0</v>
      </c>
    </row>
    <row r="102" spans="1:18" s="8" customFormat="1" x14ac:dyDescent="0.15">
      <c r="A102" s="37" t="s">
        <v>793</v>
      </c>
      <c r="B102" s="506" t="s">
        <v>219</v>
      </c>
      <c r="C102" s="6" t="s">
        <v>91</v>
      </c>
      <c r="D102" s="241" t="s">
        <v>794</v>
      </c>
      <c r="E102" s="107">
        <f>Таблица4000!E102+Таблица4500!E102</f>
        <v>0</v>
      </c>
      <c r="F102" s="79">
        <f>Таблица4000!G110+Таблица4500!F110</f>
        <v>0</v>
      </c>
      <c r="G102" s="79">
        <f>Таблица4000!H110+Таблица4500!G110</f>
        <v>0</v>
      </c>
      <c r="H102" s="79">
        <f>Таблица4000!I110+Таблица4500!H110</f>
        <v>0</v>
      </c>
      <c r="I102" s="79">
        <f>Таблица4000!J110+Таблица4500!I110</f>
        <v>0</v>
      </c>
      <c r="J102" s="79">
        <f>Таблица4000!K110+Таблица4500!J110</f>
        <v>0</v>
      </c>
      <c r="K102" s="79">
        <f>Таблица4000!L110+Таблица4500!K110</f>
        <v>0</v>
      </c>
      <c r="L102" s="79">
        <f>Таблица4000!M110+Таблица4500!L110</f>
        <v>0</v>
      </c>
      <c r="M102" s="79">
        <f>Таблица4000!N110+Таблица4500!M110</f>
        <v>0</v>
      </c>
      <c r="N102" s="79">
        <f>Таблица4000!O110+Таблица4500!N110</f>
        <v>0</v>
      </c>
      <c r="O102" s="699">
        <f>IF(Таблица3002!$F$9=0,0,(G102*1000/Таблица3002!$F$9))</f>
        <v>0</v>
      </c>
      <c r="P102" s="699">
        <f>IF(Таблица3002!$F$9=0,0,(H102*1000/Таблица3002!$F$9))</f>
        <v>0</v>
      </c>
      <c r="Q102" s="699">
        <f>IF(Таблица3002!$F$9=0,0,(I102*1000/Таблица3002!$F$9))</f>
        <v>0</v>
      </c>
      <c r="R102" s="699">
        <f t="shared" si="1"/>
        <v>0</v>
      </c>
    </row>
    <row r="103" spans="1:18" s="8" customFormat="1" x14ac:dyDescent="0.15">
      <c r="A103" s="3" t="s">
        <v>795</v>
      </c>
      <c r="B103" s="506" t="s">
        <v>261</v>
      </c>
      <c r="C103" s="6" t="s">
        <v>110</v>
      </c>
      <c r="D103" s="241" t="s">
        <v>796</v>
      </c>
      <c r="E103" s="107">
        <f>Таблица4000!E103+Таблица4500!E103</f>
        <v>0</v>
      </c>
      <c r="F103" s="79">
        <f>Таблица4000!G111+Таблица4500!F111</f>
        <v>0</v>
      </c>
      <c r="G103" s="79">
        <f>Таблица4000!H111+Таблица4500!G111</f>
        <v>0</v>
      </c>
      <c r="H103" s="79">
        <f>Таблица4000!I111+Таблица4500!H111</f>
        <v>0</v>
      </c>
      <c r="I103" s="79">
        <f>Таблица4000!J111+Таблица4500!I111</f>
        <v>0</v>
      </c>
      <c r="J103" s="79">
        <f>Таблица4000!K111+Таблица4500!J111</f>
        <v>0</v>
      </c>
      <c r="K103" s="79">
        <f>Таблица4000!L111+Таблица4500!K111</f>
        <v>0</v>
      </c>
      <c r="L103" s="79">
        <f>Таблица4000!M111+Таблица4500!L111</f>
        <v>0</v>
      </c>
      <c r="M103" s="79">
        <f>Таблица4000!N111+Таблица4500!M111</f>
        <v>0</v>
      </c>
      <c r="N103" s="79">
        <f>Таблица4000!O111+Таблица4500!N111</f>
        <v>0</v>
      </c>
      <c r="O103" s="699">
        <f>IF(Таблица3002!$F$9=0,0,(G103*1000/Таблица3002!$F$9))</f>
        <v>0</v>
      </c>
      <c r="P103" s="699">
        <f>IF(Таблица3002!$F$9=0,0,(H103*1000/Таблица3002!$F$9))</f>
        <v>0</v>
      </c>
      <c r="Q103" s="699">
        <f>IF(Таблица3002!$F$9=0,0,(I103*1000/Таблица3002!$F$9))</f>
        <v>0</v>
      </c>
      <c r="R103" s="699">
        <f t="shared" si="1"/>
        <v>0</v>
      </c>
    </row>
    <row r="104" spans="1:18" s="8" customFormat="1" x14ac:dyDescent="0.15">
      <c r="A104" s="37" t="s">
        <v>797</v>
      </c>
      <c r="B104" s="506" t="s">
        <v>798</v>
      </c>
      <c r="C104" s="6" t="s">
        <v>799</v>
      </c>
      <c r="D104" s="241" t="s">
        <v>800</v>
      </c>
      <c r="E104" s="107">
        <f>Таблица4000!E104+Таблица4500!E104</f>
        <v>0</v>
      </c>
      <c r="F104" s="79">
        <f>Таблица4000!G112+Таблица4500!F112</f>
        <v>0</v>
      </c>
      <c r="G104" s="79">
        <f>Таблица4000!H112+Таблица4500!G112</f>
        <v>0</v>
      </c>
      <c r="H104" s="79">
        <f>Таблица4000!I112+Таблица4500!H112</f>
        <v>0</v>
      </c>
      <c r="I104" s="79">
        <f>Таблица4000!J112+Таблица4500!I112</f>
        <v>0</v>
      </c>
      <c r="J104" s="79">
        <f>Таблица4000!K112+Таблица4500!J112</f>
        <v>0</v>
      </c>
      <c r="K104" s="79">
        <f>Таблица4000!L112+Таблица4500!K112</f>
        <v>0</v>
      </c>
      <c r="L104" s="79">
        <f>Таблица4000!M112+Таблица4500!L112</f>
        <v>0</v>
      </c>
      <c r="M104" s="79">
        <f>Таблица4000!N112+Таблица4500!M112</f>
        <v>0</v>
      </c>
      <c r="N104" s="79">
        <f>Таблица4000!O112+Таблица4500!N112</f>
        <v>0</v>
      </c>
      <c r="O104" s="699">
        <f>IF(Таблица3002!$F$9=0,0,(G104*1000/Таблица3002!$F$9))</f>
        <v>0</v>
      </c>
      <c r="P104" s="699">
        <f>IF(Таблица3002!$F$9=0,0,(H104*1000/Таблица3002!$F$9))</f>
        <v>0</v>
      </c>
      <c r="Q104" s="699">
        <f>IF(Таблица3002!$F$9=0,0,(I104*1000/Таблица3002!$F$9))</f>
        <v>0</v>
      </c>
      <c r="R104" s="699">
        <f t="shared" si="1"/>
        <v>0</v>
      </c>
    </row>
    <row r="105" spans="1:18" x14ac:dyDescent="0.15">
      <c r="A105" s="37" t="s">
        <v>801</v>
      </c>
      <c r="B105" s="506" t="s">
        <v>262</v>
      </c>
      <c r="C105" s="6" t="s">
        <v>111</v>
      </c>
      <c r="D105" s="241" t="s">
        <v>109</v>
      </c>
      <c r="E105" s="107">
        <f>Таблица4000!E105+Таблица4500!E105</f>
        <v>0</v>
      </c>
      <c r="F105" s="79">
        <f>Таблица4000!G113+Таблица4500!F113</f>
        <v>0</v>
      </c>
      <c r="G105" s="79">
        <f>Таблица4000!H113+Таблица4500!G113</f>
        <v>0</v>
      </c>
      <c r="H105" s="79">
        <f>Таблица4000!I113+Таблица4500!H113</f>
        <v>0</v>
      </c>
      <c r="I105" s="79">
        <f>Таблица4000!J113+Таблица4500!I113</f>
        <v>0</v>
      </c>
      <c r="J105" s="79">
        <f>Таблица4000!K113+Таблица4500!J113</f>
        <v>0</v>
      </c>
      <c r="K105" s="79">
        <f>Таблица4000!L113+Таблица4500!K113</f>
        <v>0</v>
      </c>
      <c r="L105" s="79">
        <f>Таблица4000!M113+Таблица4500!L113</f>
        <v>0</v>
      </c>
      <c r="M105" s="79">
        <f>Таблица4000!N113+Таблица4500!M113</f>
        <v>0</v>
      </c>
      <c r="N105" s="79">
        <f>Таблица4000!O113+Таблица4500!N113</f>
        <v>0</v>
      </c>
      <c r="O105" s="699">
        <f>IF(Таблица3002!$F$9=0,0,(G105*1000/Таблица3002!$F$9))</f>
        <v>0</v>
      </c>
      <c r="P105" s="699">
        <f>IF(Таблица3002!$F$9=0,0,(H105*1000/Таблица3002!$F$9))</f>
        <v>0</v>
      </c>
      <c r="Q105" s="699">
        <f>IF(Таблица3002!$F$9=0,0,(I105*1000/Таблица3002!$F$9))</f>
        <v>0</v>
      </c>
      <c r="R105" s="699">
        <f t="shared" si="1"/>
        <v>0</v>
      </c>
    </row>
    <row r="106" spans="1:18" x14ac:dyDescent="0.15">
      <c r="A106" s="37" t="s">
        <v>802</v>
      </c>
      <c r="B106" s="506" t="s">
        <v>345</v>
      </c>
      <c r="C106" s="33" t="s">
        <v>344</v>
      </c>
      <c r="D106" s="241" t="s">
        <v>803</v>
      </c>
      <c r="E106" s="107">
        <f>Таблица4000!E106+Таблица4500!E106</f>
        <v>0</v>
      </c>
      <c r="F106" s="79">
        <f>Таблица4000!G114+Таблица4500!F114</f>
        <v>0</v>
      </c>
      <c r="G106" s="79">
        <f>Таблица4000!H114+Таблица4500!G114</f>
        <v>0</v>
      </c>
      <c r="H106" s="79">
        <f>Таблица4000!I114+Таблица4500!H114</f>
        <v>0</v>
      </c>
      <c r="I106" s="79">
        <f>Таблица4000!J114+Таблица4500!I114</f>
        <v>0</v>
      </c>
      <c r="J106" s="79">
        <f>Таблица4000!K114+Таблица4500!J114</f>
        <v>0</v>
      </c>
      <c r="K106" s="79">
        <f>Таблица4000!L114+Таблица4500!K114</f>
        <v>0</v>
      </c>
      <c r="L106" s="79">
        <f>Таблица4000!M114+Таблица4500!L114</f>
        <v>0</v>
      </c>
      <c r="M106" s="79">
        <f>Таблица4000!N114+Таблица4500!M114</f>
        <v>0</v>
      </c>
      <c r="N106" s="79">
        <f>Таблица4000!O114+Таблица4500!N114</f>
        <v>0</v>
      </c>
      <c r="O106" s="699">
        <f>IF(Таблица3002!$F$9=0,0,(G106*1000/Таблица3002!$F$9))</f>
        <v>0</v>
      </c>
      <c r="P106" s="699">
        <f>IF(Таблица3002!$F$9=0,0,(H106*1000/Таблица3002!$F$9))</f>
        <v>0</v>
      </c>
      <c r="Q106" s="699">
        <f>IF(Таблица3002!$F$9=0,0,(I106*1000/Таблица3002!$F$9))</f>
        <v>0</v>
      </c>
      <c r="R106" s="699">
        <f t="shared" si="1"/>
        <v>0</v>
      </c>
    </row>
    <row r="107" spans="1:18" x14ac:dyDescent="0.15">
      <c r="A107" s="37" t="s">
        <v>868</v>
      </c>
      <c r="B107" s="506" t="s">
        <v>442</v>
      </c>
      <c r="C107" s="33" t="s">
        <v>441</v>
      </c>
      <c r="D107" s="241" t="s">
        <v>869</v>
      </c>
      <c r="E107" s="107">
        <f>Таблица4000!E107+Таблица4500!E107</f>
        <v>0</v>
      </c>
      <c r="F107" s="79">
        <f>Таблица4000!G115+Таблица4500!F115</f>
        <v>0</v>
      </c>
      <c r="G107" s="79">
        <f>Таблица4000!H115+Таблица4500!G115</f>
        <v>0</v>
      </c>
      <c r="H107" s="79">
        <f>Таблица4000!I115+Таблица4500!H115</f>
        <v>0</v>
      </c>
      <c r="I107" s="79">
        <f>Таблица4000!J115+Таблица4500!I115</f>
        <v>0</v>
      </c>
      <c r="J107" s="79">
        <f>Таблица4000!K115+Таблица4500!J115</f>
        <v>0</v>
      </c>
      <c r="K107" s="79">
        <f>Таблица4000!L115+Таблица4500!K115</f>
        <v>0</v>
      </c>
      <c r="L107" s="79">
        <f>Таблица4000!M115+Таблица4500!L115</f>
        <v>0</v>
      </c>
      <c r="M107" s="79">
        <f>Таблица4000!N115+Таблица4500!M115</f>
        <v>0</v>
      </c>
      <c r="N107" s="79">
        <f>Таблица4000!O115+Таблица4500!N115</f>
        <v>0</v>
      </c>
      <c r="O107" s="699">
        <f>IF(Таблица3002!$F$9=0,0,(G107*1000/Таблица3002!$F$9))</f>
        <v>0</v>
      </c>
      <c r="P107" s="699">
        <f>IF(Таблица3002!$F$9=0,0,(H107*1000/Таблица3002!$F$9))</f>
        <v>0</v>
      </c>
      <c r="Q107" s="699">
        <f>IF(Таблица3002!$F$9=0,0,(I107*1000/Таблица3002!$F$9))</f>
        <v>0</v>
      </c>
      <c r="R107" s="699">
        <f t="shared" si="1"/>
        <v>0</v>
      </c>
    </row>
    <row r="108" spans="1:18" x14ac:dyDescent="0.15">
      <c r="A108" s="37" t="s">
        <v>804</v>
      </c>
      <c r="B108" s="506" t="s">
        <v>806</v>
      </c>
      <c r="C108" s="33" t="s">
        <v>807</v>
      </c>
      <c r="D108" s="241" t="s">
        <v>805</v>
      </c>
      <c r="E108" s="107">
        <f>Таблица4000!E108+Таблица4500!E108</f>
        <v>0</v>
      </c>
      <c r="F108" s="79">
        <f>Таблица4000!G116+Таблица4500!F116</f>
        <v>0</v>
      </c>
      <c r="G108" s="79">
        <f>Таблица4000!H116+Таблица4500!G116</f>
        <v>0</v>
      </c>
      <c r="H108" s="79">
        <f>Таблица4000!I116+Таблица4500!H116</f>
        <v>0</v>
      </c>
      <c r="I108" s="79">
        <f>Таблица4000!J116+Таблица4500!I116</f>
        <v>0</v>
      </c>
      <c r="J108" s="79">
        <f>Таблица4000!K116+Таблица4500!J116</f>
        <v>0</v>
      </c>
      <c r="K108" s="79">
        <f>Таблица4000!L116+Таблица4500!K116</f>
        <v>0</v>
      </c>
      <c r="L108" s="79">
        <f>Таблица4000!M116+Таблица4500!L116</f>
        <v>0</v>
      </c>
      <c r="M108" s="79">
        <f>Таблица4000!N116+Таблица4500!M116</f>
        <v>0</v>
      </c>
      <c r="N108" s="79">
        <f>Таблица4000!O116+Таблица4500!N116</f>
        <v>0</v>
      </c>
      <c r="O108" s="699">
        <f>IF(Таблица3002!$F$9=0,0,(G108*1000/Таблица3002!$F$9))</f>
        <v>0</v>
      </c>
      <c r="P108" s="699">
        <f>IF(Таблица3002!$F$9=0,0,(H108*1000/Таблица3002!$F$9))</f>
        <v>0</v>
      </c>
      <c r="Q108" s="699">
        <f>IF(Таблица3002!$F$9=0,0,(I108*1000/Таблица3002!$F$9))</f>
        <v>0</v>
      </c>
      <c r="R108" s="699">
        <f t="shared" si="1"/>
        <v>0</v>
      </c>
    </row>
    <row r="109" spans="1:18" x14ac:dyDescent="0.15">
      <c r="A109" s="37" t="s">
        <v>870</v>
      </c>
      <c r="B109" s="506" t="s">
        <v>808</v>
      </c>
      <c r="C109" s="33" t="s">
        <v>809</v>
      </c>
      <c r="D109" s="241" t="s">
        <v>871</v>
      </c>
      <c r="E109" s="107">
        <f>Таблица4000!E109+Таблица4500!E109</f>
        <v>0</v>
      </c>
      <c r="F109" s="79">
        <f>Таблица4000!G117+Таблица4500!F117</f>
        <v>0</v>
      </c>
      <c r="G109" s="79">
        <f>Таблица4000!H117+Таблица4500!G117</f>
        <v>0</v>
      </c>
      <c r="H109" s="79">
        <f>Таблица4000!I117+Таблица4500!H117</f>
        <v>0</v>
      </c>
      <c r="I109" s="79">
        <f>Таблица4000!J117+Таблица4500!I117</f>
        <v>0</v>
      </c>
      <c r="J109" s="79">
        <f>Таблица4000!K117+Таблица4500!J117</f>
        <v>0</v>
      </c>
      <c r="K109" s="79">
        <f>Таблица4000!L117+Таблица4500!K117</f>
        <v>0</v>
      </c>
      <c r="L109" s="79">
        <f>Таблица4000!M117+Таблица4500!L117</f>
        <v>0</v>
      </c>
      <c r="M109" s="79">
        <f>Таблица4000!N117+Таблица4500!M117</f>
        <v>0</v>
      </c>
      <c r="N109" s="79">
        <f>Таблица4000!O117+Таблица4500!N117</f>
        <v>0</v>
      </c>
      <c r="O109" s="699">
        <f>IF(Таблица3002!$F$9=0,0,(G109*1000/Таблица3002!$F$9))</f>
        <v>0</v>
      </c>
      <c r="P109" s="699">
        <f>IF(Таблица3002!$F$9=0,0,(H109*1000/Таблица3002!$F$9))</f>
        <v>0</v>
      </c>
      <c r="Q109" s="699">
        <f>IF(Таблица3002!$F$9=0,0,(I109*1000/Таблица3002!$F$9))</f>
        <v>0</v>
      </c>
      <c r="R109" s="699">
        <f t="shared" si="1"/>
        <v>0</v>
      </c>
    </row>
    <row r="110" spans="1:18" s="121" customFormat="1" x14ac:dyDescent="0.15">
      <c r="A110" s="37" t="s">
        <v>607</v>
      </c>
      <c r="B110" s="506" t="s">
        <v>810</v>
      </c>
      <c r="C110" s="33" t="s">
        <v>811</v>
      </c>
      <c r="D110" s="241" t="s">
        <v>769</v>
      </c>
      <c r="E110" s="107">
        <f>Таблица4000!E110+Таблица4500!E110</f>
        <v>0</v>
      </c>
      <c r="F110" s="79">
        <f>Таблица4000!G118+Таблица4500!F118</f>
        <v>0</v>
      </c>
      <c r="G110" s="79">
        <f>Таблица4000!H118+Таблица4500!G118</f>
        <v>0</v>
      </c>
      <c r="H110" s="79">
        <f>Таблица4000!I118+Таблица4500!H118</f>
        <v>0</v>
      </c>
      <c r="I110" s="79">
        <f>Таблица4000!J118+Таблица4500!I118</f>
        <v>0</v>
      </c>
      <c r="J110" s="79">
        <f>Таблица4000!K118+Таблица4500!J118</f>
        <v>0</v>
      </c>
      <c r="K110" s="79">
        <f>Таблица4000!L118+Таблица4500!K118</f>
        <v>0</v>
      </c>
      <c r="L110" s="79">
        <f>Таблица4000!M118+Таблица4500!L118</f>
        <v>0</v>
      </c>
      <c r="M110" s="79">
        <f>Таблица4000!N118+Таблица4500!M118</f>
        <v>0</v>
      </c>
      <c r="N110" s="79">
        <f>Таблица4000!O118+Таблица4500!N118</f>
        <v>0</v>
      </c>
      <c r="O110" s="699">
        <f>IF(Таблица3002!$F$9=0,0,(G110*1000/Таблица3002!$F$9))</f>
        <v>0</v>
      </c>
      <c r="P110" s="699">
        <f>IF(Таблица3002!$F$9=0,0,(H110*1000/Таблица3002!$F$9))</f>
        <v>0</v>
      </c>
      <c r="Q110" s="699">
        <f>IF(Таблица3002!$F$9=0,0,(I110*1000/Таблица3002!$F$9))</f>
        <v>0</v>
      </c>
      <c r="R110" s="699">
        <f t="shared" si="1"/>
        <v>0</v>
      </c>
    </row>
    <row r="111" spans="1:18" x14ac:dyDescent="0.15">
      <c r="A111" s="37" t="s">
        <v>872</v>
      </c>
      <c r="B111" s="506" t="s">
        <v>812</v>
      </c>
      <c r="C111" s="33" t="s">
        <v>813</v>
      </c>
      <c r="D111" s="241" t="s">
        <v>873</v>
      </c>
      <c r="E111" s="107">
        <f>Таблица4000!E111+Таблица4500!E111</f>
        <v>0</v>
      </c>
      <c r="F111" s="79">
        <f>Таблица4000!G119+Таблица4500!F119</f>
        <v>0</v>
      </c>
      <c r="G111" s="79">
        <f>Таблица4000!H119+Таблица4500!G119</f>
        <v>0</v>
      </c>
      <c r="H111" s="79">
        <f>Таблица4000!I119+Таблица4500!H119</f>
        <v>0</v>
      </c>
      <c r="I111" s="79">
        <f>Таблица4000!J119+Таблица4500!I119</f>
        <v>0</v>
      </c>
      <c r="J111" s="79">
        <f>Таблица4000!K119+Таблица4500!J119</f>
        <v>0</v>
      </c>
      <c r="K111" s="79">
        <f>Таблица4000!L119+Таблица4500!K119</f>
        <v>0</v>
      </c>
      <c r="L111" s="79">
        <f>Таблица4000!M119+Таблица4500!L119</f>
        <v>0</v>
      </c>
      <c r="M111" s="79">
        <f>Таблица4000!N119+Таблица4500!M119</f>
        <v>0</v>
      </c>
      <c r="N111" s="79">
        <f>Таблица4000!O119+Таблица4500!N119</f>
        <v>0</v>
      </c>
      <c r="O111" s="699">
        <f>IF(Таблица3002!$F$9=0,0,(G111*1000/Таблица3002!$F$9))</f>
        <v>0</v>
      </c>
      <c r="P111" s="699">
        <f>IF(Таблица3002!$F$9=0,0,(H111*1000/Таблица3002!$F$9))</f>
        <v>0</v>
      </c>
      <c r="Q111" s="699">
        <f>IF(Таблица3002!$F$9=0,0,(I111*1000/Таблица3002!$F$9))</f>
        <v>0</v>
      </c>
      <c r="R111" s="699">
        <f t="shared" si="1"/>
        <v>0</v>
      </c>
    </row>
    <row r="112" spans="1:18" x14ac:dyDescent="0.15">
      <c r="A112" s="37" t="s">
        <v>874</v>
      </c>
      <c r="B112" s="506" t="s">
        <v>875</v>
      </c>
      <c r="C112" s="33" t="s">
        <v>876</v>
      </c>
      <c r="D112" s="241" t="s">
        <v>877</v>
      </c>
      <c r="E112" s="107">
        <f>Таблица4000!E112+Таблица4500!E112</f>
        <v>0</v>
      </c>
      <c r="F112" s="79">
        <f>Таблица4000!G120+Таблица4500!F120</f>
        <v>0</v>
      </c>
      <c r="G112" s="79">
        <f>Таблица4000!H120+Таблица4500!G120</f>
        <v>0</v>
      </c>
      <c r="H112" s="79">
        <f>Таблица4000!I120+Таблица4500!H120</f>
        <v>0</v>
      </c>
      <c r="I112" s="79">
        <f>Таблица4000!J120+Таблица4500!I120</f>
        <v>0</v>
      </c>
      <c r="J112" s="79">
        <f>Таблица4000!K120+Таблица4500!J120</f>
        <v>0</v>
      </c>
      <c r="K112" s="79">
        <f>Таблица4000!L120+Таблица4500!K120</f>
        <v>0</v>
      </c>
      <c r="L112" s="79">
        <f>Таблица4000!M120+Таблица4500!L120</f>
        <v>0</v>
      </c>
      <c r="M112" s="79">
        <f>Таблица4000!N120+Таблица4500!M120</f>
        <v>0</v>
      </c>
      <c r="N112" s="79">
        <f>Таблица4000!O120+Таблица4500!N120</f>
        <v>0</v>
      </c>
      <c r="O112" s="699">
        <f>IF(Таблица3002!$F$9=0,0,(G112*1000/Таблица3002!$F$9))</f>
        <v>0</v>
      </c>
      <c r="P112" s="699">
        <f>IF(Таблица3002!$F$9=0,0,(H112*1000/Таблица3002!$F$9))</f>
        <v>0</v>
      </c>
      <c r="Q112" s="699">
        <f>IF(Таблица3002!$F$9=0,0,(I112*1000/Таблица3002!$F$9))</f>
        <v>0</v>
      </c>
      <c r="R112" s="699">
        <f t="shared" si="1"/>
        <v>0</v>
      </c>
    </row>
    <row r="113" spans="1:18" x14ac:dyDescent="0.15">
      <c r="A113" s="740" t="s">
        <v>1769</v>
      </c>
      <c r="B113" s="506" t="s">
        <v>880</v>
      </c>
      <c r="C113" s="33" t="s">
        <v>881</v>
      </c>
      <c r="D113" s="241" t="s">
        <v>882</v>
      </c>
      <c r="E113" s="107">
        <f>Таблица4000!E113+Таблица4500!E113</f>
        <v>0</v>
      </c>
      <c r="F113" s="79">
        <f>Таблица4000!G121+Таблица4500!F121</f>
        <v>0</v>
      </c>
      <c r="G113" s="79">
        <f>Таблица4000!H121+Таблица4500!G121</f>
        <v>0</v>
      </c>
      <c r="H113" s="79">
        <f>Таблица4000!I121+Таблица4500!H121</f>
        <v>0</v>
      </c>
      <c r="I113" s="79">
        <f>Таблица4000!J121+Таблица4500!I121</f>
        <v>0</v>
      </c>
      <c r="J113" s="79">
        <f>Таблица4000!K121+Таблица4500!J121</f>
        <v>0</v>
      </c>
      <c r="K113" s="79">
        <f>Таблица4000!L121+Таблица4500!K121</f>
        <v>0</v>
      </c>
      <c r="L113" s="79">
        <f>Таблица4000!M121+Таблица4500!L121</f>
        <v>0</v>
      </c>
      <c r="M113" s="79">
        <f>Таблица4000!N121+Таблица4500!M121</f>
        <v>0</v>
      </c>
      <c r="N113" s="79">
        <f>Таблица4000!O121+Таблица4500!N121</f>
        <v>0</v>
      </c>
      <c r="O113" s="699">
        <f>IF(Таблица3002!$F$9=0,0,(G113*1000/Таблица3002!$F$9))</f>
        <v>0</v>
      </c>
      <c r="P113" s="699">
        <f>IF(Таблица3002!$F$9=0,0,(H113*1000/Таблица3002!$F$9))</f>
        <v>0</v>
      </c>
      <c r="Q113" s="699">
        <f>IF(Таблица3002!$F$9=0,0,(I113*1000/Таблица3002!$F$9))</f>
        <v>0</v>
      </c>
      <c r="R113" s="699">
        <f t="shared" si="1"/>
        <v>0</v>
      </c>
    </row>
    <row r="114" spans="1:18" ht="21" x14ac:dyDescent="0.15">
      <c r="A114" s="37" t="s">
        <v>689</v>
      </c>
      <c r="B114" s="506" t="s">
        <v>878</v>
      </c>
      <c r="C114" s="33" t="s">
        <v>879</v>
      </c>
      <c r="D114" s="241" t="s">
        <v>652</v>
      </c>
      <c r="E114" s="107">
        <f>Таблица4000!E114+Таблица4500!E114</f>
        <v>0</v>
      </c>
      <c r="F114" s="79">
        <f>Таблица4000!G122+Таблица4500!F122</f>
        <v>0</v>
      </c>
      <c r="G114" s="79">
        <f>Таблица4000!H122+Таблица4500!G122</f>
        <v>0</v>
      </c>
      <c r="H114" s="79">
        <f>Таблица4000!I122+Таблица4500!H122</f>
        <v>0</v>
      </c>
      <c r="I114" s="79">
        <f>Таблица4000!J122+Таблица4500!I122</f>
        <v>0</v>
      </c>
      <c r="J114" s="79">
        <f>Таблица4000!K122+Таблица4500!J122</f>
        <v>0</v>
      </c>
      <c r="K114" s="79">
        <f>Таблица4000!L122+Таблица4500!K122</f>
        <v>0</v>
      </c>
      <c r="L114" s="79">
        <f>Таблица4000!M122+Таблица4500!L122</f>
        <v>0</v>
      </c>
      <c r="M114" s="79">
        <f>Таблица4000!N122+Таблица4500!M122</f>
        <v>0</v>
      </c>
      <c r="N114" s="79">
        <f>Таблица4000!O122+Таблица4500!N122</f>
        <v>0</v>
      </c>
      <c r="O114" s="699">
        <f>IF(Таблица3002!$F$9=0,0,(G114*1000/Таблица3002!$F$9))</f>
        <v>0</v>
      </c>
      <c r="P114" s="699">
        <f>IF(Таблица3002!$F$9=0,0,(H114*1000/Таблица3002!$F$9))</f>
        <v>0</v>
      </c>
      <c r="Q114" s="699">
        <f>IF(Таблица3002!$F$9=0,0,(I114*1000/Таблица3002!$F$9))</f>
        <v>0</v>
      </c>
      <c r="R114" s="699">
        <f t="shared" si="1"/>
        <v>0</v>
      </c>
    </row>
    <row r="115" spans="1:18" x14ac:dyDescent="0.15">
      <c r="A115" s="37" t="s">
        <v>639</v>
      </c>
      <c r="B115" s="506" t="s">
        <v>883</v>
      </c>
      <c r="C115" s="33" t="s">
        <v>884</v>
      </c>
      <c r="D115" s="241" t="s">
        <v>33</v>
      </c>
      <c r="E115" s="107">
        <f>Таблица4000!E115+Таблица4500!E115</f>
        <v>0</v>
      </c>
      <c r="F115" s="79">
        <f>Таблица4000!G123+Таблица4500!F123</f>
        <v>0</v>
      </c>
      <c r="G115" s="79">
        <f>Таблица4000!H123+Таблица4500!G123</f>
        <v>0</v>
      </c>
      <c r="H115" s="79">
        <f>Таблица4000!I123+Таблица4500!H123</f>
        <v>0</v>
      </c>
      <c r="I115" s="79">
        <f>Таблица4000!J123+Таблица4500!I123</f>
        <v>0</v>
      </c>
      <c r="J115" s="79">
        <f>Таблица4000!K123+Таблица4500!J123</f>
        <v>0</v>
      </c>
      <c r="K115" s="79">
        <f>Таблица4000!L123+Таблица4500!K123</f>
        <v>0</v>
      </c>
      <c r="L115" s="79">
        <f>Таблица4000!M123+Таблица4500!L123</f>
        <v>0</v>
      </c>
      <c r="M115" s="79">
        <f>Таблица4000!N123+Таблица4500!M123</f>
        <v>0</v>
      </c>
      <c r="N115" s="79">
        <f>Таблица4000!O123+Таблица4500!N123</f>
        <v>0</v>
      </c>
      <c r="O115" s="699">
        <f>IF(Таблица3002!$F$9=0,0,(G115*1000/Таблица3002!$F$9))</f>
        <v>0</v>
      </c>
      <c r="P115" s="699">
        <f>IF(Таблица3002!$F$9=0,0,(H115*1000/Таблица3002!$F$9))</f>
        <v>0</v>
      </c>
      <c r="Q115" s="699">
        <f>IF(Таблица3002!$F$9=0,0,(I115*1000/Таблица3002!$F$9))</f>
        <v>0</v>
      </c>
      <c r="R115" s="699">
        <f t="shared" si="1"/>
        <v>0</v>
      </c>
    </row>
    <row r="116" spans="1:18" x14ac:dyDescent="0.15">
      <c r="A116" s="37" t="s">
        <v>690</v>
      </c>
      <c r="B116" s="506" t="s">
        <v>885</v>
      </c>
      <c r="C116" s="33" t="s">
        <v>886</v>
      </c>
      <c r="D116" s="241" t="s">
        <v>346</v>
      </c>
      <c r="E116" s="107">
        <f>Таблица4000!E116+Таблица4500!E116</f>
        <v>0</v>
      </c>
      <c r="F116" s="79">
        <f>Таблица4000!G124+Таблица4500!F124</f>
        <v>0</v>
      </c>
      <c r="G116" s="79">
        <f>Таблица4000!H124+Таблица4500!G124</f>
        <v>0</v>
      </c>
      <c r="H116" s="79">
        <f>Таблица4000!I124+Таблица4500!H124</f>
        <v>0</v>
      </c>
      <c r="I116" s="79">
        <f>Таблица4000!J124+Таблица4500!I124</f>
        <v>0</v>
      </c>
      <c r="J116" s="79">
        <f>Таблица4000!K124+Таблица4500!J124</f>
        <v>0</v>
      </c>
      <c r="K116" s="79">
        <f>Таблица4000!L124+Таблица4500!K124</f>
        <v>0</v>
      </c>
      <c r="L116" s="79">
        <f>Таблица4000!M124+Таблица4500!L124</f>
        <v>0</v>
      </c>
      <c r="M116" s="79">
        <f>Таблица4000!N124+Таблица4500!M124</f>
        <v>0</v>
      </c>
      <c r="N116" s="79">
        <f>Таблица4000!O124+Таблица4500!N124</f>
        <v>0</v>
      </c>
      <c r="O116" s="699">
        <f>IF(Таблица3002!$F$9=0,0,(G116*1000/Таблица3002!$F$9))</f>
        <v>0</v>
      </c>
      <c r="P116" s="699">
        <f>IF(Таблица3002!$F$9=0,0,(H116*1000/Таблица3002!$F$9))</f>
        <v>0</v>
      </c>
      <c r="Q116" s="699">
        <f>IF(Таблица3002!$F$9=0,0,(I116*1000/Таблица3002!$F$9))</f>
        <v>0</v>
      </c>
      <c r="R116" s="699">
        <f t="shared" si="1"/>
        <v>0</v>
      </c>
    </row>
    <row r="117" spans="1:18" x14ac:dyDescent="0.15">
      <c r="A117" s="229" t="s">
        <v>1458</v>
      </c>
      <c r="B117" s="506" t="s">
        <v>1459</v>
      </c>
      <c r="C117" s="33" t="s">
        <v>1460</v>
      </c>
      <c r="D117" s="241"/>
      <c r="E117" s="107">
        <f>Таблица4000!E117+Таблица4500!E117</f>
        <v>0</v>
      </c>
      <c r="F117" s="79">
        <f>Таблица4000!G125+Таблица4500!F125</f>
        <v>0</v>
      </c>
      <c r="G117" s="79">
        <f>Таблица4000!H125+Таблица4500!G125</f>
        <v>0</v>
      </c>
      <c r="H117" s="79">
        <f>Таблица4000!I125+Таблица4500!H125</f>
        <v>0</v>
      </c>
      <c r="I117" s="79">
        <f>Таблица4000!J125+Таблица4500!I125</f>
        <v>0</v>
      </c>
      <c r="J117" s="79">
        <f>Таблица4000!K125+Таблица4500!J125</f>
        <v>0</v>
      </c>
      <c r="K117" s="79">
        <f>Таблица4000!L125+Таблица4500!K125</f>
        <v>0</v>
      </c>
      <c r="L117" s="79">
        <f>Таблица4000!M125+Таблица4500!L125</f>
        <v>0</v>
      </c>
      <c r="M117" s="79">
        <f>Таблица4000!N125+Таблица4500!M125</f>
        <v>0</v>
      </c>
      <c r="N117" s="79">
        <f>Таблица4000!O125+Таблица4500!N125</f>
        <v>0</v>
      </c>
      <c r="O117" s="699">
        <f>IF(Таблица3002!$F$9=0,0,(G117*1000/Таблица3002!$F$9))</f>
        <v>0</v>
      </c>
      <c r="P117" s="699">
        <f>IF(Таблица3002!$F$9=0,0,(H117*1000/Таблица3002!$F$9))</f>
        <v>0</v>
      </c>
      <c r="Q117" s="699">
        <f>IF(Таблица3002!$F$9=0,0,(I117*1000/Таблица3002!$F$9))</f>
        <v>0</v>
      </c>
      <c r="R117" s="699">
        <f t="shared" si="1"/>
        <v>0</v>
      </c>
    </row>
    <row r="118" spans="1:18" x14ac:dyDescent="0.15">
      <c r="A118" s="37" t="s">
        <v>440</v>
      </c>
      <c r="B118" s="506" t="s">
        <v>887</v>
      </c>
      <c r="C118" s="33" t="s">
        <v>888</v>
      </c>
      <c r="D118" s="241" t="s">
        <v>608</v>
      </c>
      <c r="E118" s="107">
        <f>Таблица4000!E118+Таблица4500!E118</f>
        <v>0</v>
      </c>
      <c r="F118" s="79">
        <f>Таблица4000!G126+Таблица4500!F126</f>
        <v>0</v>
      </c>
      <c r="G118" s="79">
        <f>Таблица4000!H126+Таблица4500!G126</f>
        <v>0</v>
      </c>
      <c r="H118" s="79">
        <f>Таблица4000!I126+Таблица4500!H126</f>
        <v>0</v>
      </c>
      <c r="I118" s="79">
        <f>Таблица4000!J126+Таблица4500!I126</f>
        <v>0</v>
      </c>
      <c r="J118" s="79">
        <f>Таблица4000!K126+Таблица4500!J126</f>
        <v>0</v>
      </c>
      <c r="K118" s="79">
        <f>Таблица4000!L126+Таблица4500!K126</f>
        <v>0</v>
      </c>
      <c r="L118" s="79">
        <f>Таблица4000!M126+Таблица4500!L126</f>
        <v>0</v>
      </c>
      <c r="M118" s="79">
        <f>Таблица4000!N126+Таблица4500!M126</f>
        <v>0</v>
      </c>
      <c r="N118" s="79">
        <f>Таблица4000!O126+Таблица4500!N126</f>
        <v>0</v>
      </c>
      <c r="O118" s="699">
        <f>IF(Таблица3002!$F$9=0,0,(G118*1000/Таблица3002!$F$9))</f>
        <v>0</v>
      </c>
      <c r="P118" s="699">
        <f>IF(Таблица3002!$F$9=0,0,(H118*1000/Таблица3002!$F$9))</f>
        <v>0</v>
      </c>
      <c r="Q118" s="699">
        <f>IF(Таблица3002!$F$9=0,0,(I118*1000/Таблица3002!$F$9))</f>
        <v>0</v>
      </c>
      <c r="R118" s="699">
        <f t="shared" si="1"/>
        <v>0</v>
      </c>
    </row>
    <row r="119" spans="1:18" x14ac:dyDescent="0.15">
      <c r="A119" s="37" t="s">
        <v>691</v>
      </c>
      <c r="B119" s="506" t="s">
        <v>889</v>
      </c>
      <c r="C119" s="33" t="s">
        <v>890</v>
      </c>
      <c r="D119" s="241" t="s">
        <v>609</v>
      </c>
      <c r="E119" s="107">
        <f>Таблица4000!E119+Таблица4500!E119</f>
        <v>0</v>
      </c>
      <c r="F119" s="79">
        <f>Таблица4000!G127+Таблица4500!F127</f>
        <v>0</v>
      </c>
      <c r="G119" s="79">
        <f>Таблица4000!H127+Таблица4500!G127</f>
        <v>0</v>
      </c>
      <c r="H119" s="79">
        <f>Таблица4000!I127+Таблица4500!H127</f>
        <v>0</v>
      </c>
      <c r="I119" s="79">
        <f>Таблица4000!J127+Таблица4500!I127</f>
        <v>0</v>
      </c>
      <c r="J119" s="79">
        <f>Таблица4000!K127+Таблица4500!J127</f>
        <v>0</v>
      </c>
      <c r="K119" s="79">
        <f>Таблица4000!L127+Таблица4500!K127</f>
        <v>0</v>
      </c>
      <c r="L119" s="79">
        <f>Таблица4000!M127+Таблица4500!L127</f>
        <v>0</v>
      </c>
      <c r="M119" s="79">
        <f>Таблица4000!N127+Таблица4500!M127</f>
        <v>0</v>
      </c>
      <c r="N119" s="79">
        <f>Таблица4000!O127+Таблица4500!N127</f>
        <v>0</v>
      </c>
      <c r="O119" s="699">
        <f>IF(Таблица3002!$F$9=0,0,(G119*1000/Таблица3002!$F$9))</f>
        <v>0</v>
      </c>
      <c r="P119" s="699">
        <f>IF(Таблица3002!$F$9=0,0,(H119*1000/Таблица3002!$F$9))</f>
        <v>0</v>
      </c>
      <c r="Q119" s="699">
        <f>IF(Таблица3002!$F$9=0,0,(I119*1000/Таблица3002!$F$9))</f>
        <v>0</v>
      </c>
      <c r="R119" s="699">
        <f t="shared" si="1"/>
        <v>0</v>
      </c>
    </row>
    <row r="120" spans="1:18" x14ac:dyDescent="0.15">
      <c r="A120" s="229" t="s">
        <v>1552</v>
      </c>
      <c r="B120" s="506" t="s">
        <v>1462</v>
      </c>
      <c r="C120" s="33" t="s">
        <v>1463</v>
      </c>
      <c r="D120" s="241"/>
      <c r="E120" s="107">
        <f>Таблица4000!E120+Таблица4500!E120</f>
        <v>0</v>
      </c>
      <c r="F120" s="79">
        <f>Таблица4000!G128+Таблица4500!F128</f>
        <v>0</v>
      </c>
      <c r="G120" s="79">
        <f>Таблица4000!H128+Таблица4500!G128</f>
        <v>0</v>
      </c>
      <c r="H120" s="79">
        <f>Таблица4000!I128+Таблица4500!H128</f>
        <v>0</v>
      </c>
      <c r="I120" s="79">
        <f>Таблица4000!J128+Таблица4500!I128</f>
        <v>0</v>
      </c>
      <c r="J120" s="79">
        <f>Таблица4000!K128+Таблица4500!J128</f>
        <v>0</v>
      </c>
      <c r="K120" s="79">
        <f>Таблица4000!L128+Таблица4500!K128</f>
        <v>0</v>
      </c>
      <c r="L120" s="79">
        <f>Таблица4000!M128+Таблица4500!L128</f>
        <v>0</v>
      </c>
      <c r="M120" s="79">
        <f>Таблица4000!N128+Таблица4500!M128</f>
        <v>0</v>
      </c>
      <c r="N120" s="79">
        <f>Таблица4000!O128+Таблица4500!N128</f>
        <v>0</v>
      </c>
      <c r="O120" s="699">
        <f>IF(Таблица3002!$F$9=0,0,(G120*1000/Таблица3002!$F$9))</f>
        <v>0</v>
      </c>
      <c r="P120" s="699">
        <f>IF(Таблица3002!$F$9=0,0,(H120*1000/Таблица3002!$F$9))</f>
        <v>0</v>
      </c>
      <c r="Q120" s="699">
        <f>IF(Таблица3002!$F$9=0,0,(I120*1000/Таблица3002!$F$9))</f>
        <v>0</v>
      </c>
      <c r="R120" s="699">
        <f t="shared" si="1"/>
        <v>0</v>
      </c>
    </row>
    <row r="121" spans="1:18" x14ac:dyDescent="0.15">
      <c r="A121" s="36" t="s">
        <v>692</v>
      </c>
      <c r="B121" s="99" t="s">
        <v>220</v>
      </c>
      <c r="C121" s="46" t="s">
        <v>146</v>
      </c>
      <c r="D121" s="35" t="s">
        <v>34</v>
      </c>
      <c r="E121" s="107">
        <f>Таблица4000!E121+Таблица4500!E121</f>
        <v>0</v>
      </c>
      <c r="F121" s="79">
        <f>Таблица4000!G129+Таблица4500!F129</f>
        <v>0</v>
      </c>
      <c r="G121" s="79">
        <f>Таблица4000!H129+Таблица4500!G129</f>
        <v>0</v>
      </c>
      <c r="H121" s="79">
        <f>Таблица4000!I129+Таблица4500!H129</f>
        <v>0</v>
      </c>
      <c r="I121" s="79">
        <f>Таблица4000!J129+Таблица4500!I129</f>
        <v>0</v>
      </c>
      <c r="J121" s="79">
        <f>Таблица4000!K129+Таблица4500!J129</f>
        <v>0</v>
      </c>
      <c r="K121" s="79">
        <f>Таблица4000!L129+Таблица4500!K129</f>
        <v>0</v>
      </c>
      <c r="L121" s="79">
        <f>Таблица4000!M129+Таблица4500!L129</f>
        <v>0</v>
      </c>
      <c r="M121" s="79">
        <f>Таблица4000!N129+Таблица4500!M129</f>
        <v>0</v>
      </c>
      <c r="N121" s="79">
        <f>Таблица4000!O129+Таблица4500!N129</f>
        <v>0</v>
      </c>
      <c r="O121" s="699">
        <f>IF(Таблица3002!$F$9=0,0,(G121*1000/Таблица3002!$F$9))</f>
        <v>0</v>
      </c>
      <c r="P121" s="699">
        <f>IF(Таблица3002!$F$9=0,0,(H121*1000/Таблица3002!$F$9))</f>
        <v>0</v>
      </c>
      <c r="Q121" s="699">
        <f>IF(Таблица3002!$F$9=0,0,(I121*1000/Таблица3002!$F$9))</f>
        <v>0</v>
      </c>
      <c r="R121" s="699">
        <f t="shared" si="1"/>
        <v>0</v>
      </c>
    </row>
    <row r="122" spans="1:18" x14ac:dyDescent="0.15">
      <c r="A122" s="37" t="s">
        <v>592</v>
      </c>
      <c r="B122" s="506" t="s">
        <v>221</v>
      </c>
      <c r="C122" s="6" t="s">
        <v>78</v>
      </c>
      <c r="D122" s="241" t="s">
        <v>472</v>
      </c>
      <c r="E122" s="107">
        <f>Таблица4000!E122+Таблица4500!E122</f>
        <v>0</v>
      </c>
      <c r="F122" s="79">
        <f>Таблица4000!G130+Таблица4500!F130</f>
        <v>0</v>
      </c>
      <c r="G122" s="79">
        <f>Таблица4000!H130+Таблица4500!G130</f>
        <v>0</v>
      </c>
      <c r="H122" s="79">
        <f>Таблица4000!I130+Таблица4500!H130</f>
        <v>0</v>
      </c>
      <c r="I122" s="79">
        <f>Таблица4000!J130+Таблица4500!I130</f>
        <v>0</v>
      </c>
      <c r="J122" s="79">
        <f>Таблица4000!K130+Таблица4500!J130</f>
        <v>0</v>
      </c>
      <c r="K122" s="79">
        <f>Таблица4000!L130+Таблица4500!K130</f>
        <v>0</v>
      </c>
      <c r="L122" s="79">
        <f>Таблица4000!M130+Таблица4500!L130</f>
        <v>0</v>
      </c>
      <c r="M122" s="79">
        <f>Таблица4000!N130+Таблица4500!M130</f>
        <v>0</v>
      </c>
      <c r="N122" s="79">
        <f>Таблица4000!O130+Таблица4500!N130</f>
        <v>0</v>
      </c>
      <c r="O122" s="699">
        <f>IF(Таблица3002!$F$9=0,0,(G122*1000/Таблица3002!$F$9))</f>
        <v>0</v>
      </c>
      <c r="P122" s="699">
        <f>IF(Таблица3002!$F$9=0,0,(H122*1000/Таблица3002!$F$9))</f>
        <v>0</v>
      </c>
      <c r="Q122" s="699">
        <f>IF(Таблица3002!$F$9=0,0,(I122*1000/Таблица3002!$F$9))</f>
        <v>0</v>
      </c>
      <c r="R122" s="699">
        <f t="shared" si="1"/>
        <v>0</v>
      </c>
    </row>
    <row r="123" spans="1:18" x14ac:dyDescent="0.15">
      <c r="A123" s="37" t="s">
        <v>693</v>
      </c>
      <c r="B123" s="506" t="s">
        <v>359</v>
      </c>
      <c r="C123" s="6" t="s">
        <v>347</v>
      </c>
      <c r="D123" s="241" t="s">
        <v>891</v>
      </c>
      <c r="E123" s="107">
        <f>Таблица4000!E123+Таблица4500!E123</f>
        <v>0</v>
      </c>
      <c r="F123" s="79">
        <f>Таблица4000!G131+Таблица4500!F131</f>
        <v>0</v>
      </c>
      <c r="G123" s="79">
        <f>Таблица4000!H131+Таблица4500!G131</f>
        <v>0</v>
      </c>
      <c r="H123" s="79">
        <f>Таблица4000!I131+Таблица4500!H131</f>
        <v>0</v>
      </c>
      <c r="I123" s="79">
        <f>Таблица4000!J131+Таблица4500!I131</f>
        <v>0</v>
      </c>
      <c r="J123" s="79">
        <f>Таблица4000!K131+Таблица4500!J131</f>
        <v>0</v>
      </c>
      <c r="K123" s="79">
        <f>Таблица4000!L131+Таблица4500!K131</f>
        <v>0</v>
      </c>
      <c r="L123" s="79">
        <f>Таблица4000!M131+Таблица4500!L131</f>
        <v>0</v>
      </c>
      <c r="M123" s="79">
        <f>Таблица4000!N131+Таблица4500!M131</f>
        <v>0</v>
      </c>
      <c r="N123" s="79">
        <f>Таблица4000!O131+Таблица4500!N131</f>
        <v>0</v>
      </c>
      <c r="O123" s="699">
        <f>IF(Таблица3002!$F$9=0,0,(G123*1000/Таблица3002!$F$9))</f>
        <v>0</v>
      </c>
      <c r="P123" s="699">
        <f>IF(Таблица3002!$F$9=0,0,(H123*1000/Таблица3002!$F$9))</f>
        <v>0</v>
      </c>
      <c r="Q123" s="699">
        <f>IF(Таблица3002!$F$9=0,0,(I123*1000/Таблица3002!$F$9))</f>
        <v>0</v>
      </c>
      <c r="R123" s="699">
        <f t="shared" si="1"/>
        <v>0</v>
      </c>
    </row>
    <row r="124" spans="1:18" s="121" customFormat="1" x14ac:dyDescent="0.15">
      <c r="A124" s="37" t="s">
        <v>968</v>
      </c>
      <c r="B124" s="506" t="s">
        <v>360</v>
      </c>
      <c r="C124" s="6" t="s">
        <v>348</v>
      </c>
      <c r="D124" s="241" t="s">
        <v>485</v>
      </c>
      <c r="E124" s="107">
        <f>Таблица4000!E124+Таблица4500!E124</f>
        <v>0</v>
      </c>
      <c r="F124" s="79">
        <f>Таблица4000!G132+Таблица4500!F132</f>
        <v>0</v>
      </c>
      <c r="G124" s="79">
        <f>Таблица4000!H132+Таблица4500!G132</f>
        <v>0</v>
      </c>
      <c r="H124" s="79">
        <f>Таблица4000!I132+Таблица4500!H132</f>
        <v>0</v>
      </c>
      <c r="I124" s="79">
        <f>Таблица4000!J132+Таблица4500!I132</f>
        <v>0</v>
      </c>
      <c r="J124" s="79">
        <f>Таблица4000!K132+Таблица4500!J132</f>
        <v>0</v>
      </c>
      <c r="K124" s="79">
        <f>Таблица4000!L132+Таблица4500!K132</f>
        <v>0</v>
      </c>
      <c r="L124" s="79">
        <f>Таблица4000!M132+Таблица4500!L132</f>
        <v>0</v>
      </c>
      <c r="M124" s="79">
        <f>Таблица4000!N132+Таблица4500!M132</f>
        <v>0</v>
      </c>
      <c r="N124" s="79">
        <f>Таблица4000!O132+Таблица4500!N132</f>
        <v>0</v>
      </c>
      <c r="O124" s="699">
        <f>IF(Таблица3002!$F$9=0,0,(G124*1000/Таблица3002!$F$9))</f>
        <v>0</v>
      </c>
      <c r="P124" s="699">
        <f>IF(Таблица3002!$F$9=0,0,(H124*1000/Таблица3002!$F$9))</f>
        <v>0</v>
      </c>
      <c r="Q124" s="699">
        <f>IF(Таблица3002!$F$9=0,0,(I124*1000/Таблица3002!$F$9))</f>
        <v>0</v>
      </c>
      <c r="R124" s="699">
        <f t="shared" si="1"/>
        <v>0</v>
      </c>
    </row>
    <row r="125" spans="1:18" x14ac:dyDescent="0.15">
      <c r="A125" s="37" t="s">
        <v>969</v>
      </c>
      <c r="B125" s="506" t="s">
        <v>361</v>
      </c>
      <c r="C125" s="6" t="s">
        <v>349</v>
      </c>
      <c r="D125" s="241" t="s">
        <v>600</v>
      </c>
      <c r="E125" s="107">
        <f>Таблица4000!E125+Таблица4500!E125</f>
        <v>0</v>
      </c>
      <c r="F125" s="79">
        <f>Таблица4000!G133+Таблица4500!F133</f>
        <v>0</v>
      </c>
      <c r="G125" s="79">
        <f>Таблица4000!H133+Таблица4500!G133</f>
        <v>0</v>
      </c>
      <c r="H125" s="79">
        <f>Таблица4000!I133+Таблица4500!H133</f>
        <v>0</v>
      </c>
      <c r="I125" s="79">
        <f>Таблица4000!J133+Таблица4500!I133</f>
        <v>0</v>
      </c>
      <c r="J125" s="79">
        <f>Таблица4000!K133+Таблица4500!J133</f>
        <v>0</v>
      </c>
      <c r="K125" s="79">
        <f>Таблица4000!L133+Таблица4500!K133</f>
        <v>0</v>
      </c>
      <c r="L125" s="79">
        <f>Таблица4000!M133+Таблица4500!L133</f>
        <v>0</v>
      </c>
      <c r="M125" s="79">
        <f>Таблица4000!N133+Таблица4500!M133</f>
        <v>0</v>
      </c>
      <c r="N125" s="79">
        <f>Таблица4000!O133+Таблица4500!N133</f>
        <v>0</v>
      </c>
      <c r="O125" s="699">
        <f>IF(Таблица3002!$F$9=0,0,(G125*1000/Таблица3002!$F$9))</f>
        <v>0</v>
      </c>
      <c r="P125" s="699">
        <f>IF(Таблица3002!$F$9=0,0,(H125*1000/Таблица3002!$F$9))</f>
        <v>0</v>
      </c>
      <c r="Q125" s="699">
        <f>IF(Таблица3002!$F$9=0,0,(I125*1000/Таблица3002!$F$9))</f>
        <v>0</v>
      </c>
      <c r="R125" s="699">
        <f t="shared" si="1"/>
        <v>0</v>
      </c>
    </row>
    <row r="126" spans="1:18" s="8" customFormat="1" x14ac:dyDescent="0.15">
      <c r="A126" s="37" t="s">
        <v>694</v>
      </c>
      <c r="B126" s="506" t="s">
        <v>362</v>
      </c>
      <c r="C126" s="6" t="s">
        <v>350</v>
      </c>
      <c r="D126" s="241" t="s">
        <v>770</v>
      </c>
      <c r="E126" s="107">
        <f>Таблица4000!E126+Таблица4500!E126</f>
        <v>0</v>
      </c>
      <c r="F126" s="79">
        <f>Таблица4000!G134+Таблица4500!F134</f>
        <v>0</v>
      </c>
      <c r="G126" s="79">
        <f>Таблица4000!H134+Таблица4500!G134</f>
        <v>0</v>
      </c>
      <c r="H126" s="79">
        <f>Таблица4000!I134+Таблица4500!H134</f>
        <v>0</v>
      </c>
      <c r="I126" s="79">
        <f>Таблица4000!J134+Таблица4500!I134</f>
        <v>0</v>
      </c>
      <c r="J126" s="79">
        <f>Таблица4000!K134+Таблица4500!J134</f>
        <v>0</v>
      </c>
      <c r="K126" s="79">
        <f>Таблица4000!L134+Таблица4500!K134</f>
        <v>0</v>
      </c>
      <c r="L126" s="79">
        <f>Таблица4000!M134+Таблица4500!L134</f>
        <v>0</v>
      </c>
      <c r="M126" s="79">
        <f>Таблица4000!N134+Таблица4500!M134</f>
        <v>0</v>
      </c>
      <c r="N126" s="79">
        <f>Таблица4000!O134+Таблица4500!N134</f>
        <v>0</v>
      </c>
      <c r="O126" s="699">
        <f>IF(Таблица3002!$F$9=0,0,(G126*1000/Таблица3002!$F$9))</f>
        <v>0</v>
      </c>
      <c r="P126" s="699">
        <f>IF(Таблица3002!$F$9=0,0,(H126*1000/Таблица3002!$F$9))</f>
        <v>0</v>
      </c>
      <c r="Q126" s="699">
        <f>IF(Таблица3002!$F$9=0,0,(I126*1000/Таблица3002!$F$9))</f>
        <v>0</v>
      </c>
      <c r="R126" s="699">
        <f t="shared" si="1"/>
        <v>0</v>
      </c>
    </row>
    <row r="127" spans="1:18" x14ac:dyDescent="0.15">
      <c r="A127" s="37" t="s">
        <v>695</v>
      </c>
      <c r="B127" s="506" t="s">
        <v>363</v>
      </c>
      <c r="C127" s="6" t="s">
        <v>351</v>
      </c>
      <c r="D127" s="241" t="s">
        <v>371</v>
      </c>
      <c r="E127" s="107">
        <f>Таблица4000!E127+Таблица4500!E127</f>
        <v>0</v>
      </c>
      <c r="F127" s="79">
        <f>Таблица4000!G135+Таблица4500!F135</f>
        <v>0</v>
      </c>
      <c r="G127" s="79">
        <f>Таблица4000!H135+Таблица4500!G135</f>
        <v>0</v>
      </c>
      <c r="H127" s="79">
        <f>Таблица4000!I135+Таблица4500!H135</f>
        <v>0</v>
      </c>
      <c r="I127" s="79">
        <f>Таблица4000!J135+Таблица4500!I135</f>
        <v>0</v>
      </c>
      <c r="J127" s="79">
        <f>Таблица4000!K135+Таблица4500!J135</f>
        <v>0</v>
      </c>
      <c r="K127" s="79">
        <f>Таблица4000!L135+Таблица4500!K135</f>
        <v>0</v>
      </c>
      <c r="L127" s="79">
        <f>Таблица4000!M135+Таблица4500!L135</f>
        <v>0</v>
      </c>
      <c r="M127" s="79">
        <f>Таблица4000!N135+Таблица4500!M135</f>
        <v>0</v>
      </c>
      <c r="N127" s="79">
        <f>Таблица4000!O135+Таблица4500!N135</f>
        <v>0</v>
      </c>
      <c r="O127" s="699">
        <f>IF(Таблица3002!$F$9=0,0,(G127*1000/Таблица3002!$F$9))</f>
        <v>0</v>
      </c>
      <c r="P127" s="699">
        <f>IF(Таблица3002!$F$9=0,0,(H127*1000/Таблица3002!$F$9))</f>
        <v>0</v>
      </c>
      <c r="Q127" s="699">
        <f>IF(Таблица3002!$F$9=0,0,(I127*1000/Таблица3002!$F$9))</f>
        <v>0</v>
      </c>
      <c r="R127" s="699">
        <f t="shared" si="1"/>
        <v>0</v>
      </c>
    </row>
    <row r="128" spans="1:18" x14ac:dyDescent="0.15">
      <c r="A128" s="37" t="s">
        <v>696</v>
      </c>
      <c r="B128" s="506" t="s">
        <v>364</v>
      </c>
      <c r="C128" s="6" t="s">
        <v>352</v>
      </c>
      <c r="D128" s="241" t="s">
        <v>372</v>
      </c>
      <c r="E128" s="107">
        <f>Таблица4000!E128+Таблица4500!E128</f>
        <v>0</v>
      </c>
      <c r="F128" s="79">
        <f>Таблица4000!G136+Таблица4500!F136</f>
        <v>0</v>
      </c>
      <c r="G128" s="79">
        <f>Таблица4000!H136+Таблица4500!G136</f>
        <v>0</v>
      </c>
      <c r="H128" s="79">
        <f>Таблица4000!I136+Таблица4500!H136</f>
        <v>0</v>
      </c>
      <c r="I128" s="79">
        <f>Таблица4000!J136+Таблица4500!I136</f>
        <v>0</v>
      </c>
      <c r="J128" s="79">
        <f>Таблица4000!K136+Таблица4500!J136</f>
        <v>0</v>
      </c>
      <c r="K128" s="79">
        <f>Таблица4000!L136+Таблица4500!K136</f>
        <v>0</v>
      </c>
      <c r="L128" s="79">
        <f>Таблица4000!M136+Таблица4500!L136</f>
        <v>0</v>
      </c>
      <c r="M128" s="79">
        <f>Таблица4000!N136+Таблица4500!M136</f>
        <v>0</v>
      </c>
      <c r="N128" s="79">
        <f>Таблица4000!O136+Таблица4500!N136</f>
        <v>0</v>
      </c>
      <c r="O128" s="699">
        <f>IF(Таблица3002!$F$9=0,0,(G128*1000/Таблица3002!$F$9))</f>
        <v>0</v>
      </c>
      <c r="P128" s="699">
        <f>IF(Таблица3002!$F$9=0,0,(H128*1000/Таблица3002!$F$9))</f>
        <v>0</v>
      </c>
      <c r="Q128" s="699">
        <f>IF(Таблица3002!$F$9=0,0,(I128*1000/Таблица3002!$F$9))</f>
        <v>0</v>
      </c>
      <c r="R128" s="699">
        <f t="shared" si="1"/>
        <v>0</v>
      </c>
    </row>
    <row r="129" spans="1:18" x14ac:dyDescent="0.15">
      <c r="A129" s="37" t="s">
        <v>818</v>
      </c>
      <c r="B129" s="506" t="s">
        <v>365</v>
      </c>
      <c r="C129" s="6" t="s">
        <v>353</v>
      </c>
      <c r="D129" s="241" t="s">
        <v>892</v>
      </c>
      <c r="E129" s="107">
        <f>Таблица4000!E129+Таблица4500!E129</f>
        <v>0</v>
      </c>
      <c r="F129" s="79">
        <f>Таблица4000!G137+Таблица4500!F137</f>
        <v>0</v>
      </c>
      <c r="G129" s="79">
        <f>Таблица4000!H137+Таблица4500!G137</f>
        <v>0</v>
      </c>
      <c r="H129" s="79">
        <f>Таблица4000!I137+Таблица4500!H137</f>
        <v>0</v>
      </c>
      <c r="I129" s="79">
        <f>Таблица4000!J137+Таблица4500!I137</f>
        <v>0</v>
      </c>
      <c r="J129" s="79">
        <f>Таблица4000!K137+Таблица4500!J137</f>
        <v>0</v>
      </c>
      <c r="K129" s="79">
        <f>Таблица4000!L137+Таблица4500!K137</f>
        <v>0</v>
      </c>
      <c r="L129" s="79">
        <f>Таблица4000!M137+Таблица4500!L137</f>
        <v>0</v>
      </c>
      <c r="M129" s="79">
        <f>Таблица4000!N137+Таблица4500!M137</f>
        <v>0</v>
      </c>
      <c r="N129" s="79">
        <f>Таблица4000!O137+Таблица4500!N137</f>
        <v>0</v>
      </c>
      <c r="O129" s="699">
        <f>IF(Таблица3002!$F$9=0,0,(G129*1000/Таблица3002!$F$9))</f>
        <v>0</v>
      </c>
      <c r="P129" s="699">
        <f>IF(Таблица3002!$F$9=0,0,(H129*1000/Таблица3002!$F$9))</f>
        <v>0</v>
      </c>
      <c r="Q129" s="699">
        <f>IF(Таблица3002!$F$9=0,0,(I129*1000/Таблица3002!$F$9))</f>
        <v>0</v>
      </c>
      <c r="R129" s="699">
        <f t="shared" si="1"/>
        <v>0</v>
      </c>
    </row>
    <row r="130" spans="1:18" x14ac:dyDescent="0.15">
      <c r="A130" s="37" t="s">
        <v>697</v>
      </c>
      <c r="B130" s="506" t="s">
        <v>366</v>
      </c>
      <c r="C130" s="6" t="s">
        <v>354</v>
      </c>
      <c r="D130" s="241" t="s">
        <v>771</v>
      </c>
      <c r="E130" s="107">
        <f>Таблица4000!E130+Таблица4500!E130</f>
        <v>0</v>
      </c>
      <c r="F130" s="79">
        <f>Таблица4000!G138+Таблица4500!F138</f>
        <v>0</v>
      </c>
      <c r="G130" s="79">
        <f>Таблица4000!H138+Таблица4500!G138</f>
        <v>0</v>
      </c>
      <c r="H130" s="79">
        <f>Таблица4000!I138+Таблица4500!H138</f>
        <v>0</v>
      </c>
      <c r="I130" s="79">
        <f>Таблица4000!J138+Таблица4500!I138</f>
        <v>0</v>
      </c>
      <c r="J130" s="79">
        <f>Таблица4000!K138+Таблица4500!J138</f>
        <v>0</v>
      </c>
      <c r="K130" s="79">
        <f>Таблица4000!L138+Таблица4500!K138</f>
        <v>0</v>
      </c>
      <c r="L130" s="79">
        <f>Таблица4000!M138+Таблица4500!L138</f>
        <v>0</v>
      </c>
      <c r="M130" s="79">
        <f>Таблица4000!N138+Таблица4500!M138</f>
        <v>0</v>
      </c>
      <c r="N130" s="79">
        <f>Таблица4000!O138+Таблица4500!N138</f>
        <v>0</v>
      </c>
      <c r="O130" s="699">
        <f>IF(Таблица3002!$F$9=0,0,(G130*1000/Таблица3002!$F$9))</f>
        <v>0</v>
      </c>
      <c r="P130" s="699">
        <f>IF(Таблица3002!$F$9=0,0,(H130*1000/Таблица3002!$F$9))</f>
        <v>0</v>
      </c>
      <c r="Q130" s="699">
        <f>IF(Таблица3002!$F$9=0,0,(I130*1000/Таблица3002!$F$9))</f>
        <v>0</v>
      </c>
      <c r="R130" s="699">
        <f t="shared" si="1"/>
        <v>0</v>
      </c>
    </row>
    <row r="131" spans="1:18" ht="21" customHeight="1" x14ac:dyDescent="0.15">
      <c r="A131" s="37" t="s">
        <v>698</v>
      </c>
      <c r="B131" s="506" t="s">
        <v>367</v>
      </c>
      <c r="C131" s="6" t="s">
        <v>355</v>
      </c>
      <c r="D131" s="241" t="s">
        <v>772</v>
      </c>
      <c r="E131" s="107">
        <f>Таблица4000!E131+Таблица4500!E131</f>
        <v>0</v>
      </c>
      <c r="F131" s="79">
        <f>Таблица4000!G139+Таблица4500!F139</f>
        <v>0</v>
      </c>
      <c r="G131" s="79">
        <f>Таблица4000!H139+Таблица4500!G139</f>
        <v>0</v>
      </c>
      <c r="H131" s="79">
        <f>Таблица4000!I139+Таблица4500!H139</f>
        <v>0</v>
      </c>
      <c r="I131" s="79">
        <f>Таблица4000!J139+Таблица4500!I139</f>
        <v>0</v>
      </c>
      <c r="J131" s="79">
        <f>Таблица4000!K139+Таблица4500!J139</f>
        <v>0</v>
      </c>
      <c r="K131" s="79">
        <f>Таблица4000!L139+Таблица4500!K139</f>
        <v>0</v>
      </c>
      <c r="L131" s="79">
        <f>Таблица4000!M139+Таблица4500!L139</f>
        <v>0</v>
      </c>
      <c r="M131" s="79">
        <f>Таблица4000!N139+Таблица4500!M139</f>
        <v>0</v>
      </c>
      <c r="N131" s="79">
        <f>Таблица4000!O139+Таблица4500!N139</f>
        <v>0</v>
      </c>
      <c r="O131" s="699">
        <f>IF(Таблица3002!$F$9=0,0,(G131*1000/Таблица3002!$F$9))</f>
        <v>0</v>
      </c>
      <c r="P131" s="699">
        <f>IF(Таблица3002!$F$9=0,0,(H131*1000/Таблица3002!$F$9))</f>
        <v>0</v>
      </c>
      <c r="Q131" s="699">
        <f>IF(Таблица3002!$F$9=0,0,(I131*1000/Таблица3002!$F$9))</f>
        <v>0</v>
      </c>
      <c r="R131" s="699">
        <f t="shared" si="1"/>
        <v>0</v>
      </c>
    </row>
    <row r="132" spans="1:18" x14ac:dyDescent="0.15">
      <c r="A132" s="229" t="s">
        <v>1464</v>
      </c>
      <c r="B132" s="506" t="s">
        <v>1465</v>
      </c>
      <c r="C132" s="6" t="s">
        <v>1466</v>
      </c>
      <c r="D132" s="241"/>
      <c r="E132" s="107">
        <f>Таблица4000!E132+Таблица4500!E132</f>
        <v>0</v>
      </c>
      <c r="F132" s="79">
        <f>Таблица4000!G140+Таблица4500!F140</f>
        <v>0</v>
      </c>
      <c r="G132" s="79">
        <f>Таблица4000!H140+Таблица4500!G140</f>
        <v>0</v>
      </c>
      <c r="H132" s="79">
        <f>Таблица4000!I140+Таблица4500!H140</f>
        <v>0</v>
      </c>
      <c r="I132" s="79">
        <f>Таблица4000!J140+Таблица4500!I140</f>
        <v>0</v>
      </c>
      <c r="J132" s="79">
        <f>Таблица4000!K140+Таблица4500!J140</f>
        <v>0</v>
      </c>
      <c r="K132" s="79">
        <f>Таблица4000!L140+Таблица4500!K140</f>
        <v>0</v>
      </c>
      <c r="L132" s="79">
        <f>Таблица4000!M140+Таблица4500!L140</f>
        <v>0</v>
      </c>
      <c r="M132" s="79">
        <f>Таблица4000!N140+Таблица4500!M140</f>
        <v>0</v>
      </c>
      <c r="N132" s="79">
        <f>Таблица4000!O140+Таблица4500!N140</f>
        <v>0</v>
      </c>
      <c r="O132" s="699">
        <f>IF(Таблица3002!$F$9=0,0,(G132*1000/Таблица3002!$F$9))</f>
        <v>0</v>
      </c>
      <c r="P132" s="699">
        <f>IF(Таблица3002!$F$9=0,0,(H132*1000/Таблица3002!$F$9))</f>
        <v>0</v>
      </c>
      <c r="Q132" s="699">
        <f>IF(Таблица3002!$F$9=0,0,(I132*1000/Таблица3002!$F$9))</f>
        <v>0</v>
      </c>
      <c r="R132" s="699">
        <f t="shared" si="1"/>
        <v>0</v>
      </c>
    </row>
    <row r="133" spans="1:18" x14ac:dyDescent="0.15">
      <c r="A133" s="37" t="s">
        <v>699</v>
      </c>
      <c r="B133" s="506" t="s">
        <v>368</v>
      </c>
      <c r="C133" s="6" t="s">
        <v>356</v>
      </c>
      <c r="D133" s="241" t="s">
        <v>773</v>
      </c>
      <c r="E133" s="107">
        <f>Таблица4000!E133+Таблица4500!E133</f>
        <v>0</v>
      </c>
      <c r="F133" s="79">
        <f>Таблица4000!G141+Таблица4500!F141</f>
        <v>0</v>
      </c>
      <c r="G133" s="79">
        <f>Таблица4000!H141+Таблица4500!G141</f>
        <v>0</v>
      </c>
      <c r="H133" s="79">
        <f>Таблица4000!I141+Таблица4500!H141</f>
        <v>0</v>
      </c>
      <c r="I133" s="79">
        <f>Таблица4000!J141+Таблица4500!I141</f>
        <v>0</v>
      </c>
      <c r="J133" s="79">
        <f>Таблица4000!K141+Таблица4500!J141</f>
        <v>0</v>
      </c>
      <c r="K133" s="79">
        <f>Таблица4000!L141+Таблица4500!K141</f>
        <v>0</v>
      </c>
      <c r="L133" s="79">
        <f>Таблица4000!M141+Таблица4500!L141</f>
        <v>0</v>
      </c>
      <c r="M133" s="79">
        <f>Таблица4000!N141+Таблица4500!M141</f>
        <v>0</v>
      </c>
      <c r="N133" s="79">
        <f>Таблица4000!O141+Таблица4500!N141</f>
        <v>0</v>
      </c>
      <c r="O133" s="699">
        <f>IF(Таблица3002!$F$9=0,0,(G133*1000/Таблица3002!$F$9))</f>
        <v>0</v>
      </c>
      <c r="P133" s="699">
        <f>IF(Таблица3002!$F$9=0,0,(H133*1000/Таблица3002!$F$9))</f>
        <v>0</v>
      </c>
      <c r="Q133" s="699">
        <f>IF(Таблица3002!$F$9=0,0,(I133*1000/Таблица3002!$F$9))</f>
        <v>0</v>
      </c>
      <c r="R133" s="699">
        <f t="shared" si="1"/>
        <v>0</v>
      </c>
    </row>
    <row r="134" spans="1:18" x14ac:dyDescent="0.15">
      <c r="A134" s="37" t="s">
        <v>700</v>
      </c>
      <c r="B134" s="506" t="s">
        <v>369</v>
      </c>
      <c r="C134" s="6" t="s">
        <v>357</v>
      </c>
      <c r="D134" s="241" t="s">
        <v>774</v>
      </c>
      <c r="E134" s="107">
        <f>Таблица4000!E134+Таблица4500!E134</f>
        <v>0</v>
      </c>
      <c r="F134" s="79">
        <f>Таблица4000!G142+Таблица4500!F142</f>
        <v>0</v>
      </c>
      <c r="G134" s="79">
        <f>Таблица4000!H142+Таблица4500!G142</f>
        <v>0</v>
      </c>
      <c r="H134" s="79">
        <f>Таблица4000!I142+Таблица4500!H142</f>
        <v>0</v>
      </c>
      <c r="I134" s="79">
        <f>Таблица4000!J142+Таблица4500!I142</f>
        <v>0</v>
      </c>
      <c r="J134" s="79">
        <f>Таблица4000!K142+Таблица4500!J142</f>
        <v>0</v>
      </c>
      <c r="K134" s="79">
        <f>Таблица4000!L142+Таблица4500!K142</f>
        <v>0</v>
      </c>
      <c r="L134" s="79">
        <f>Таблица4000!M142+Таблица4500!L142</f>
        <v>0</v>
      </c>
      <c r="M134" s="79">
        <f>Таблица4000!N142+Таблица4500!M142</f>
        <v>0</v>
      </c>
      <c r="N134" s="79">
        <f>Таблица4000!O142+Таблица4500!N142</f>
        <v>0</v>
      </c>
      <c r="O134" s="699">
        <f>IF(Таблица3002!$F$9=0,0,(G134*1000/Таблица3002!$F$9))</f>
        <v>0</v>
      </c>
      <c r="P134" s="699">
        <f>IF(Таблица3002!$F$9=0,0,(H134*1000/Таблица3002!$F$9))</f>
        <v>0</v>
      </c>
      <c r="Q134" s="699">
        <f>IF(Таблица3002!$F$9=0,0,(I134*1000/Таблица3002!$F$9))</f>
        <v>0</v>
      </c>
      <c r="R134" s="699">
        <f t="shared" si="1"/>
        <v>0</v>
      </c>
    </row>
    <row r="135" spans="1:18" x14ac:dyDescent="0.15">
      <c r="A135" s="37" t="s">
        <v>701</v>
      </c>
      <c r="B135" s="506" t="s">
        <v>370</v>
      </c>
      <c r="C135" s="6" t="s">
        <v>358</v>
      </c>
      <c r="D135" s="241" t="s">
        <v>775</v>
      </c>
      <c r="E135" s="107">
        <f>Таблица4000!E135+Таблица4500!E135</f>
        <v>0</v>
      </c>
      <c r="F135" s="79">
        <f>Таблица4000!G143+Таблица4500!F143</f>
        <v>0</v>
      </c>
      <c r="G135" s="79">
        <f>Таблица4000!H143+Таблица4500!G143</f>
        <v>0</v>
      </c>
      <c r="H135" s="79">
        <f>Таблица4000!I143+Таблица4500!H143</f>
        <v>0</v>
      </c>
      <c r="I135" s="79">
        <f>Таблица4000!J143+Таблица4500!I143</f>
        <v>0</v>
      </c>
      <c r="J135" s="79">
        <f>Таблица4000!K143+Таблица4500!J143</f>
        <v>0</v>
      </c>
      <c r="K135" s="79">
        <f>Таблица4000!L143+Таблица4500!K143</f>
        <v>0</v>
      </c>
      <c r="L135" s="79">
        <f>Таблица4000!M143+Таблица4500!L143</f>
        <v>0</v>
      </c>
      <c r="M135" s="79">
        <f>Таблица4000!N143+Таблица4500!M143</f>
        <v>0</v>
      </c>
      <c r="N135" s="79">
        <f>Таблица4000!O143+Таблица4500!N143</f>
        <v>0</v>
      </c>
      <c r="O135" s="699">
        <f>IF(Таблица3002!$F$9=0,0,(G135*1000/Таблица3002!$F$9))</f>
        <v>0</v>
      </c>
      <c r="P135" s="699">
        <f>IF(Таблица3002!$F$9=0,0,(H135*1000/Таблица3002!$F$9))</f>
        <v>0</v>
      </c>
      <c r="Q135" s="699">
        <f>IF(Таблица3002!$F$9=0,0,(I135*1000/Таблица3002!$F$9))</f>
        <v>0</v>
      </c>
      <c r="R135" s="699">
        <f t="shared" si="1"/>
        <v>0</v>
      </c>
    </row>
    <row r="136" spans="1:18" x14ac:dyDescent="0.15">
      <c r="A136" s="229" t="s">
        <v>1537</v>
      </c>
      <c r="B136" s="506" t="s">
        <v>1468</v>
      </c>
      <c r="C136" s="6" t="s">
        <v>1469</v>
      </c>
      <c r="D136" s="241"/>
      <c r="E136" s="107">
        <f>Таблица4000!E136+Таблица4500!E136</f>
        <v>0</v>
      </c>
      <c r="F136" s="79">
        <f>Таблица4000!G144+Таблица4500!F144</f>
        <v>0</v>
      </c>
      <c r="G136" s="79">
        <f>Таблица4000!H144+Таблица4500!G144</f>
        <v>0</v>
      </c>
      <c r="H136" s="79">
        <f>Таблица4000!I144+Таблица4500!H144</f>
        <v>0</v>
      </c>
      <c r="I136" s="79">
        <f>Таблица4000!J144+Таблица4500!I144</f>
        <v>0</v>
      </c>
      <c r="J136" s="79">
        <f>Таблица4000!K144+Таблица4500!J144</f>
        <v>0</v>
      </c>
      <c r="K136" s="79">
        <f>Таблица4000!L144+Таблица4500!K144</f>
        <v>0</v>
      </c>
      <c r="L136" s="79">
        <f>Таблица4000!M144+Таблица4500!L144</f>
        <v>0</v>
      </c>
      <c r="M136" s="79">
        <f>Таблица4000!N144+Таблица4500!M144</f>
        <v>0</v>
      </c>
      <c r="N136" s="79">
        <f>Таблица4000!O144+Таблица4500!N144</f>
        <v>0</v>
      </c>
      <c r="O136" s="699">
        <f>IF(Таблица3002!$F$9=0,0,(G136*1000/Таблица3002!$F$9))</f>
        <v>0</v>
      </c>
      <c r="P136" s="699">
        <f>IF(Таблица3002!$F$9=0,0,(H136*1000/Таблица3002!$F$9))</f>
        <v>0</v>
      </c>
      <c r="Q136" s="699">
        <f>IF(Таблица3002!$F$9=0,0,(I136*1000/Таблица3002!$F$9))</f>
        <v>0</v>
      </c>
      <c r="R136" s="699">
        <f t="shared" si="1"/>
        <v>0</v>
      </c>
    </row>
    <row r="137" spans="1:18" x14ac:dyDescent="0.15">
      <c r="A137" s="36" t="s">
        <v>702</v>
      </c>
      <c r="B137" s="99" t="s">
        <v>222</v>
      </c>
      <c r="C137" s="46" t="s">
        <v>139</v>
      </c>
      <c r="D137" s="35" t="s">
        <v>35</v>
      </c>
      <c r="E137" s="107">
        <f>Таблица4000!E137+Таблица4500!E137</f>
        <v>0</v>
      </c>
      <c r="F137" s="79">
        <f>Таблица4000!G145+Таблица4500!F145</f>
        <v>0</v>
      </c>
      <c r="G137" s="79">
        <f>Таблица4000!H145+Таблица4500!G145</f>
        <v>0</v>
      </c>
      <c r="H137" s="79">
        <f>Таблица4000!I145+Таблица4500!H145</f>
        <v>0</v>
      </c>
      <c r="I137" s="79">
        <f>Таблица4000!J145+Таблица4500!I145</f>
        <v>0</v>
      </c>
      <c r="J137" s="79">
        <f>Таблица4000!K145+Таблица4500!J145</f>
        <v>0</v>
      </c>
      <c r="K137" s="79">
        <f>Таблица4000!L145+Таблица4500!K145</f>
        <v>0</v>
      </c>
      <c r="L137" s="79">
        <f>Таблица4000!M145+Таблица4500!L145</f>
        <v>0</v>
      </c>
      <c r="M137" s="79">
        <f>Таблица4000!N145+Таблица4500!M145</f>
        <v>0</v>
      </c>
      <c r="N137" s="79">
        <f>Таблица4000!O145+Таблица4500!N145</f>
        <v>0</v>
      </c>
      <c r="O137" s="699">
        <f>IF(Таблица3002!$F$9=0,0,(G137*1000/Таблица3002!$F$9))</f>
        <v>0</v>
      </c>
      <c r="P137" s="699">
        <f>IF(Таблица3002!$F$9=0,0,(H137*1000/Таблица3002!$F$9))</f>
        <v>0</v>
      </c>
      <c r="Q137" s="699">
        <f>IF(Таблица3002!$F$9=0,0,(I137*1000/Таблица3002!$F$9))</f>
        <v>0</v>
      </c>
      <c r="R137" s="699">
        <f t="shared" si="1"/>
        <v>0</v>
      </c>
    </row>
    <row r="138" spans="1:18" x14ac:dyDescent="0.15">
      <c r="A138" s="37" t="s">
        <v>703</v>
      </c>
      <c r="B138" s="506" t="s">
        <v>223</v>
      </c>
      <c r="C138" s="6" t="s">
        <v>79</v>
      </c>
      <c r="D138" s="241" t="s">
        <v>36</v>
      </c>
      <c r="E138" s="107">
        <f>Таблица4000!E138+Таблица4500!E138</f>
        <v>0</v>
      </c>
      <c r="F138" s="79">
        <f>Таблица4000!G146+Таблица4500!F146</f>
        <v>0</v>
      </c>
      <c r="G138" s="79">
        <f>Таблица4000!H146+Таблица4500!G146</f>
        <v>0</v>
      </c>
      <c r="H138" s="79">
        <f>Таблица4000!I146+Таблица4500!H146</f>
        <v>0</v>
      </c>
      <c r="I138" s="79">
        <f>Таблица4000!J146+Таблица4500!I146</f>
        <v>0</v>
      </c>
      <c r="J138" s="79">
        <f>Таблица4000!K146+Таблица4500!J146</f>
        <v>0</v>
      </c>
      <c r="K138" s="79">
        <f>Таблица4000!L146+Таблица4500!K146</f>
        <v>0</v>
      </c>
      <c r="L138" s="79">
        <f>Таблица4000!M146+Таблица4500!L146</f>
        <v>0</v>
      </c>
      <c r="M138" s="79">
        <f>Таблица4000!N146+Таблица4500!M146</f>
        <v>0</v>
      </c>
      <c r="N138" s="79">
        <f>Таблица4000!O146+Таблица4500!N146</f>
        <v>0</v>
      </c>
      <c r="O138" s="699">
        <f>IF(Таблица3002!$F$9=0,0,(G138*1000/Таблица3002!$F$9))</f>
        <v>0</v>
      </c>
      <c r="P138" s="699">
        <f>IF(Таблица3002!$F$9=0,0,(H138*1000/Таблица3002!$F$9))</f>
        <v>0</v>
      </c>
      <c r="Q138" s="699">
        <f>IF(Таблица3002!$F$9=0,0,(I138*1000/Таблица3002!$F$9))</f>
        <v>0</v>
      </c>
      <c r="R138" s="699">
        <f t="shared" ref="R138:R201" si="2">IF(I138=0,0,J138*100/I138)</f>
        <v>0</v>
      </c>
    </row>
    <row r="139" spans="1:18" x14ac:dyDescent="0.15">
      <c r="A139" s="37" t="s">
        <v>704</v>
      </c>
      <c r="B139" s="506" t="s">
        <v>224</v>
      </c>
      <c r="C139" s="6" t="s">
        <v>80</v>
      </c>
      <c r="D139" s="241" t="s">
        <v>37</v>
      </c>
      <c r="E139" s="107">
        <f>Таблица4000!E139+Таблица4500!E139</f>
        <v>0</v>
      </c>
      <c r="F139" s="79">
        <f>Таблица4000!G147+Таблица4500!F147</f>
        <v>0</v>
      </c>
      <c r="G139" s="79">
        <f>Таблица4000!H147+Таблица4500!G147</f>
        <v>0</v>
      </c>
      <c r="H139" s="79">
        <f>Таблица4000!I147+Таблица4500!H147</f>
        <v>0</v>
      </c>
      <c r="I139" s="79">
        <f>Таблица4000!J147+Таблица4500!I147</f>
        <v>0</v>
      </c>
      <c r="J139" s="79">
        <f>Таблица4000!K147+Таблица4500!J147</f>
        <v>0</v>
      </c>
      <c r="K139" s="79">
        <f>Таблица4000!L147+Таблица4500!K147</f>
        <v>0</v>
      </c>
      <c r="L139" s="79">
        <f>Таблица4000!M147+Таблица4500!L147</f>
        <v>0</v>
      </c>
      <c r="M139" s="79">
        <f>Таблица4000!N147+Таблица4500!M147</f>
        <v>0</v>
      </c>
      <c r="N139" s="79">
        <f>Таблица4000!O147+Таблица4500!N147</f>
        <v>0</v>
      </c>
      <c r="O139" s="699">
        <f>IF(Таблица3002!$F$9=0,0,(G139*1000/Таблица3002!$F$9))</f>
        <v>0</v>
      </c>
      <c r="P139" s="699">
        <f>IF(Таблица3002!$F$9=0,0,(H139*1000/Таблица3002!$F$9))</f>
        <v>0</v>
      </c>
      <c r="Q139" s="699">
        <f>IF(Таблица3002!$F$9=0,0,(I139*1000/Таблица3002!$F$9))</f>
        <v>0</v>
      </c>
      <c r="R139" s="699">
        <f t="shared" si="2"/>
        <v>0</v>
      </c>
    </row>
    <row r="140" spans="1:18" x14ac:dyDescent="0.15">
      <c r="A140" s="37" t="s">
        <v>893</v>
      </c>
      <c r="B140" s="506" t="s">
        <v>894</v>
      </c>
      <c r="C140" s="6" t="s">
        <v>895</v>
      </c>
      <c r="D140" s="241" t="s">
        <v>896</v>
      </c>
      <c r="E140" s="107">
        <f>Таблица4000!E140+Таблица4500!E140</f>
        <v>0</v>
      </c>
      <c r="F140" s="79">
        <f>Таблица4000!G148+Таблица4500!F148</f>
        <v>0</v>
      </c>
      <c r="G140" s="79">
        <f>Таблица4000!H148+Таблица4500!G148</f>
        <v>0</v>
      </c>
      <c r="H140" s="79">
        <f>Таблица4000!I148+Таблица4500!H148</f>
        <v>0</v>
      </c>
      <c r="I140" s="79">
        <f>Таблица4000!J148+Таблица4500!I148</f>
        <v>0</v>
      </c>
      <c r="J140" s="79">
        <f>Таблица4000!K148+Таблица4500!J148</f>
        <v>0</v>
      </c>
      <c r="K140" s="79">
        <f>Таблица4000!L148+Таблица4500!K148</f>
        <v>0</v>
      </c>
      <c r="L140" s="79">
        <f>Таблица4000!M148+Таблица4500!L148</f>
        <v>0</v>
      </c>
      <c r="M140" s="79">
        <f>Таблица4000!N148+Таблица4500!M148</f>
        <v>0</v>
      </c>
      <c r="N140" s="79">
        <f>Таблица4000!O148+Таблица4500!N148</f>
        <v>0</v>
      </c>
      <c r="O140" s="699">
        <f>IF(Таблица3002!$F$9=0,0,(G140*1000/Таблица3002!$F$9))</f>
        <v>0</v>
      </c>
      <c r="P140" s="699">
        <f>IF(Таблица3002!$F$9=0,0,(H140*1000/Таблица3002!$F$9))</f>
        <v>0</v>
      </c>
      <c r="Q140" s="699">
        <f>IF(Таблица3002!$F$9=0,0,(I140*1000/Таблица3002!$F$9))</f>
        <v>0</v>
      </c>
      <c r="R140" s="699">
        <f t="shared" si="2"/>
        <v>0</v>
      </c>
    </row>
    <row r="141" spans="1:18" ht="21" x14ac:dyDescent="0.15">
      <c r="A141" s="37" t="s">
        <v>705</v>
      </c>
      <c r="B141" s="506" t="s">
        <v>225</v>
      </c>
      <c r="C141" s="6" t="s">
        <v>81</v>
      </c>
      <c r="D141" s="241" t="s">
        <v>38</v>
      </c>
      <c r="E141" s="107">
        <f>Таблица4000!E141+Таблица4500!E141</f>
        <v>0</v>
      </c>
      <c r="F141" s="79">
        <f>Таблица4000!G149+Таблица4500!F149</f>
        <v>0</v>
      </c>
      <c r="G141" s="79">
        <f>Таблица4000!H149+Таблица4500!G149</f>
        <v>0</v>
      </c>
      <c r="H141" s="79">
        <f>Таблица4000!I149+Таблица4500!H149</f>
        <v>0</v>
      </c>
      <c r="I141" s="79">
        <f>Таблица4000!J149+Таблица4500!I149</f>
        <v>0</v>
      </c>
      <c r="J141" s="79">
        <f>Таблица4000!K149+Таблица4500!J149</f>
        <v>0</v>
      </c>
      <c r="K141" s="79">
        <f>Таблица4000!L149+Таблица4500!K149</f>
        <v>0</v>
      </c>
      <c r="L141" s="79">
        <f>Таблица4000!M149+Таблица4500!L149</f>
        <v>0</v>
      </c>
      <c r="M141" s="79">
        <f>Таблица4000!N149+Таблица4500!M149</f>
        <v>0</v>
      </c>
      <c r="N141" s="79">
        <f>Таблица4000!O149+Таблица4500!N149</f>
        <v>0</v>
      </c>
      <c r="O141" s="699">
        <f>IF(Таблица3002!$F$9=0,0,(G141*1000/Таблица3002!$F$9))</f>
        <v>0</v>
      </c>
      <c r="P141" s="699">
        <f>IF(Таблица3002!$F$9=0,0,(H141*1000/Таблица3002!$F$9))</f>
        <v>0</v>
      </c>
      <c r="Q141" s="699">
        <f>IF(Таблица3002!$F$9=0,0,(I141*1000/Таблица3002!$F$9))</f>
        <v>0</v>
      </c>
      <c r="R141" s="699">
        <f t="shared" si="2"/>
        <v>0</v>
      </c>
    </row>
    <row r="142" spans="1:18" x14ac:dyDescent="0.15">
      <c r="A142" s="37" t="s">
        <v>578</v>
      </c>
      <c r="B142" s="506" t="s">
        <v>376</v>
      </c>
      <c r="C142" s="6" t="s">
        <v>373</v>
      </c>
      <c r="D142" s="241" t="s">
        <v>374</v>
      </c>
      <c r="E142" s="107">
        <f>Таблица4000!E142+Таблица4500!E142</f>
        <v>0</v>
      </c>
      <c r="F142" s="79">
        <f>Таблица4000!G150+Таблица4500!F150</f>
        <v>0</v>
      </c>
      <c r="G142" s="79">
        <f>Таблица4000!H150+Таблица4500!G150</f>
        <v>0</v>
      </c>
      <c r="H142" s="79">
        <f>Таблица4000!I150+Таблица4500!H150</f>
        <v>0</v>
      </c>
      <c r="I142" s="79">
        <f>Таблица4000!J150+Таблица4500!I150</f>
        <v>0</v>
      </c>
      <c r="J142" s="79">
        <f>Таблица4000!K150+Таблица4500!J150</f>
        <v>0</v>
      </c>
      <c r="K142" s="79">
        <f>Таблица4000!L150+Таблица4500!K150</f>
        <v>0</v>
      </c>
      <c r="L142" s="79">
        <f>Таблица4000!M150+Таблица4500!L150</f>
        <v>0</v>
      </c>
      <c r="M142" s="79">
        <f>Таблица4000!N150+Таблица4500!M150</f>
        <v>0</v>
      </c>
      <c r="N142" s="79">
        <f>Таблица4000!O150+Таблица4500!N150</f>
        <v>0</v>
      </c>
      <c r="O142" s="699">
        <f>IF(Таблица3002!$F$9=0,0,(G142*1000/Таблица3002!$F$9))</f>
        <v>0</v>
      </c>
      <c r="P142" s="699">
        <f>IF(Таблица3002!$F$9=0,0,(H142*1000/Таблица3002!$F$9))</f>
        <v>0</v>
      </c>
      <c r="Q142" s="699">
        <f>IF(Таблица3002!$F$9=0,0,(I142*1000/Таблица3002!$F$9))</f>
        <v>0</v>
      </c>
      <c r="R142" s="699">
        <f t="shared" si="2"/>
        <v>0</v>
      </c>
    </row>
    <row r="143" spans="1:18" ht="21" x14ac:dyDescent="0.15">
      <c r="A143" s="37" t="s">
        <v>706</v>
      </c>
      <c r="B143" s="506" t="s">
        <v>458</v>
      </c>
      <c r="C143" s="17" t="s">
        <v>445</v>
      </c>
      <c r="D143" s="241" t="s">
        <v>446</v>
      </c>
      <c r="E143" s="107">
        <f>Таблица4000!E143+Таблица4500!E143</f>
        <v>0</v>
      </c>
      <c r="F143" s="79">
        <f>Таблица4000!G151+Таблица4500!F151</f>
        <v>0</v>
      </c>
      <c r="G143" s="79">
        <f>Таблица4000!H151+Таблица4500!G151</f>
        <v>0</v>
      </c>
      <c r="H143" s="79">
        <f>Таблица4000!I151+Таблица4500!H151</f>
        <v>0</v>
      </c>
      <c r="I143" s="79">
        <f>Таблица4000!J151+Таблица4500!I151</f>
        <v>0</v>
      </c>
      <c r="J143" s="79">
        <f>Таблица4000!K151+Таблица4500!J151</f>
        <v>0</v>
      </c>
      <c r="K143" s="79">
        <f>Таблица4000!L151+Таблица4500!K151</f>
        <v>0</v>
      </c>
      <c r="L143" s="79">
        <f>Таблица4000!M151+Таблица4500!L151</f>
        <v>0</v>
      </c>
      <c r="M143" s="79">
        <f>Таблица4000!N151+Таблица4500!M151</f>
        <v>0</v>
      </c>
      <c r="N143" s="79">
        <f>Таблица4000!O151+Таблица4500!N151</f>
        <v>0</v>
      </c>
      <c r="O143" s="699">
        <f>IF(Таблица3002!$F$9=0,0,(G143*1000/Таблица3002!$F$9))</f>
        <v>0</v>
      </c>
      <c r="P143" s="699">
        <f>IF(Таблица3002!$F$9=0,0,(H143*1000/Таблица3002!$F$9))</f>
        <v>0</v>
      </c>
      <c r="Q143" s="699">
        <f>IF(Таблица3002!$F$9=0,0,(I143*1000/Таблица3002!$F$9))</f>
        <v>0</v>
      </c>
      <c r="R143" s="699">
        <f t="shared" si="2"/>
        <v>0</v>
      </c>
    </row>
    <row r="144" spans="1:18" ht="21" x14ac:dyDescent="0.15">
      <c r="A144" s="37" t="s">
        <v>897</v>
      </c>
      <c r="B144" s="506" t="s">
        <v>459</v>
      </c>
      <c r="C144" s="17" t="s">
        <v>447</v>
      </c>
      <c r="D144" s="241" t="s">
        <v>448</v>
      </c>
      <c r="E144" s="107">
        <f>Таблица4000!E144+Таблица4500!E144</f>
        <v>0</v>
      </c>
      <c r="F144" s="79">
        <f>Таблица4000!G152+Таблица4500!F152</f>
        <v>0</v>
      </c>
      <c r="G144" s="79">
        <f>Таблица4000!H152+Таблица4500!G152</f>
        <v>0</v>
      </c>
      <c r="H144" s="79">
        <f>Таблица4000!I152+Таблица4500!H152</f>
        <v>0</v>
      </c>
      <c r="I144" s="79">
        <f>Таблица4000!J152+Таблица4500!I152</f>
        <v>0</v>
      </c>
      <c r="J144" s="79">
        <f>Таблица4000!K152+Таблица4500!J152</f>
        <v>0</v>
      </c>
      <c r="K144" s="79">
        <f>Таблица4000!L152+Таблица4500!K152</f>
        <v>0</v>
      </c>
      <c r="L144" s="79">
        <f>Таблица4000!M152+Таблица4500!L152</f>
        <v>0</v>
      </c>
      <c r="M144" s="79">
        <f>Таблица4000!N152+Таблица4500!M152</f>
        <v>0</v>
      </c>
      <c r="N144" s="79">
        <f>Таблица4000!O152+Таблица4500!N152</f>
        <v>0</v>
      </c>
      <c r="O144" s="699">
        <f>IF(Таблица3002!$F$9=0,0,(G144*1000/Таблица3002!$F$9))</f>
        <v>0</v>
      </c>
      <c r="P144" s="699">
        <f>IF(Таблица3002!$F$9=0,0,(H144*1000/Таблица3002!$F$9))</f>
        <v>0</v>
      </c>
      <c r="Q144" s="699">
        <f>IF(Таблица3002!$F$9=0,0,(I144*1000/Таблица3002!$F$9))</f>
        <v>0</v>
      </c>
      <c r="R144" s="699">
        <f t="shared" si="2"/>
        <v>0</v>
      </c>
    </row>
    <row r="145" spans="1:18" ht="21" x14ac:dyDescent="0.15">
      <c r="A145" s="37" t="s">
        <v>898</v>
      </c>
      <c r="B145" s="506" t="s">
        <v>460</v>
      </c>
      <c r="C145" s="17" t="s">
        <v>449</v>
      </c>
      <c r="D145" s="241" t="s">
        <v>450</v>
      </c>
      <c r="E145" s="107">
        <f>Таблица4000!E145+Таблица4500!E145</f>
        <v>0</v>
      </c>
      <c r="F145" s="79">
        <f>Таблица4000!G153+Таблица4500!F153</f>
        <v>0</v>
      </c>
      <c r="G145" s="79">
        <f>Таблица4000!H153+Таблица4500!G153</f>
        <v>0</v>
      </c>
      <c r="H145" s="79">
        <f>Таблица4000!I153+Таблица4500!H153</f>
        <v>0</v>
      </c>
      <c r="I145" s="79">
        <f>Таблица4000!J153+Таблица4500!I153</f>
        <v>0</v>
      </c>
      <c r="J145" s="79">
        <f>Таблица4000!K153+Таблица4500!J153</f>
        <v>0</v>
      </c>
      <c r="K145" s="79">
        <f>Таблица4000!L153+Таблица4500!K153</f>
        <v>0</v>
      </c>
      <c r="L145" s="79">
        <f>Таблица4000!M153+Таблица4500!L153</f>
        <v>0</v>
      </c>
      <c r="M145" s="79">
        <f>Таблица4000!N153+Таблица4500!M153</f>
        <v>0</v>
      </c>
      <c r="N145" s="79">
        <f>Таблица4000!O153+Таблица4500!N153</f>
        <v>0</v>
      </c>
      <c r="O145" s="699">
        <f>IF(Таблица3002!$F$9=0,0,(G145*1000/Таблица3002!$F$9))</f>
        <v>0</v>
      </c>
      <c r="P145" s="699">
        <f>IF(Таблица3002!$F$9=0,0,(H145*1000/Таблица3002!$F$9))</f>
        <v>0</v>
      </c>
      <c r="Q145" s="699">
        <f>IF(Таблица3002!$F$9=0,0,(I145*1000/Таблица3002!$F$9))</f>
        <v>0</v>
      </c>
      <c r="R145" s="699">
        <f t="shared" si="2"/>
        <v>0</v>
      </c>
    </row>
    <row r="146" spans="1:18" x14ac:dyDescent="0.15">
      <c r="A146" s="37" t="s">
        <v>663</v>
      </c>
      <c r="B146" s="506" t="s">
        <v>263</v>
      </c>
      <c r="C146" s="19" t="s">
        <v>117</v>
      </c>
      <c r="D146" s="241" t="s">
        <v>530</v>
      </c>
      <c r="E146" s="107">
        <f>Таблица4000!E146+Таблица4500!E146</f>
        <v>0</v>
      </c>
      <c r="F146" s="79">
        <f>Таблица4000!G154+Таблица4500!F154</f>
        <v>0</v>
      </c>
      <c r="G146" s="79">
        <f>Таблица4000!H154+Таблица4500!G154</f>
        <v>0</v>
      </c>
      <c r="H146" s="79">
        <f>Таблица4000!I154+Таблица4500!H154</f>
        <v>0</v>
      </c>
      <c r="I146" s="79">
        <f>Таблица4000!J154+Таблица4500!I154</f>
        <v>0</v>
      </c>
      <c r="J146" s="79">
        <f>Таблица4000!K154+Таблица4500!J154</f>
        <v>0</v>
      </c>
      <c r="K146" s="79">
        <f>Таблица4000!L154+Таблица4500!K154</f>
        <v>0</v>
      </c>
      <c r="L146" s="79">
        <f>Таблица4000!M154+Таблица4500!L154</f>
        <v>0</v>
      </c>
      <c r="M146" s="79">
        <f>Таблица4000!N154+Таблица4500!M154</f>
        <v>0</v>
      </c>
      <c r="N146" s="79">
        <f>Таблица4000!O154+Таблица4500!N154</f>
        <v>0</v>
      </c>
      <c r="O146" s="699">
        <f>IF(Таблица3002!$F$9=0,0,(G146*1000/Таблица3002!$F$9))</f>
        <v>0</v>
      </c>
      <c r="P146" s="699">
        <f>IF(Таблица3002!$F$9=0,0,(H146*1000/Таблица3002!$F$9))</f>
        <v>0</v>
      </c>
      <c r="Q146" s="699">
        <f>IF(Таблица3002!$F$9=0,0,(I146*1000/Таблица3002!$F$9))</f>
        <v>0</v>
      </c>
      <c r="R146" s="699">
        <f t="shared" si="2"/>
        <v>0</v>
      </c>
    </row>
    <row r="147" spans="1:18" ht="10.5" customHeight="1" x14ac:dyDescent="0.15">
      <c r="A147" s="37" t="s">
        <v>579</v>
      </c>
      <c r="B147" s="506" t="s">
        <v>377</v>
      </c>
      <c r="C147" s="6" t="s">
        <v>661</v>
      </c>
      <c r="D147" s="241" t="s">
        <v>112</v>
      </c>
      <c r="E147" s="107">
        <f>Таблица4000!E147+Таблица4500!E147</f>
        <v>0</v>
      </c>
      <c r="F147" s="79">
        <f>Таблица4000!G155+Таблица4500!F155</f>
        <v>0</v>
      </c>
      <c r="G147" s="79">
        <f>Таблица4000!H155+Таблица4500!G155</f>
        <v>0</v>
      </c>
      <c r="H147" s="79">
        <f>Таблица4000!I155+Таблица4500!H155</f>
        <v>0</v>
      </c>
      <c r="I147" s="79">
        <f>Таблица4000!J155+Таблица4500!I155</f>
        <v>0</v>
      </c>
      <c r="J147" s="79">
        <f>Таблица4000!K155+Таблица4500!J155</f>
        <v>0</v>
      </c>
      <c r="K147" s="79">
        <f>Таблица4000!L155+Таблица4500!K155</f>
        <v>0</v>
      </c>
      <c r="L147" s="79">
        <f>Таблица4000!M155+Таблица4500!L155</f>
        <v>0</v>
      </c>
      <c r="M147" s="79">
        <f>Таблица4000!N155+Таблица4500!M155</f>
        <v>0</v>
      </c>
      <c r="N147" s="79">
        <f>Таблица4000!O155+Таблица4500!N155</f>
        <v>0</v>
      </c>
      <c r="O147" s="699">
        <f>IF(Таблица3002!$F$9=0,0,(G147*1000/Таблица3002!$F$9))</f>
        <v>0</v>
      </c>
      <c r="P147" s="699">
        <f>IF(Таблица3002!$F$9=0,0,(H147*1000/Таблица3002!$F$9))</f>
        <v>0</v>
      </c>
      <c r="Q147" s="699">
        <f>IF(Таблица3002!$F$9=0,0,(I147*1000/Таблица3002!$F$9))</f>
        <v>0</v>
      </c>
      <c r="R147" s="699">
        <f t="shared" si="2"/>
        <v>0</v>
      </c>
    </row>
    <row r="148" spans="1:18" x14ac:dyDescent="0.15">
      <c r="A148" s="37" t="s">
        <v>580</v>
      </c>
      <c r="B148" s="506" t="s">
        <v>581</v>
      </c>
      <c r="C148" s="6" t="s">
        <v>828</v>
      </c>
      <c r="D148" s="241" t="s">
        <v>582</v>
      </c>
      <c r="E148" s="107">
        <f>Таблица4000!E148+Таблица4500!E148</f>
        <v>0</v>
      </c>
      <c r="F148" s="79">
        <f>Таблица4000!G156+Таблица4500!F156</f>
        <v>0</v>
      </c>
      <c r="G148" s="79">
        <f>Таблица4000!H156+Таблица4500!G156</f>
        <v>0</v>
      </c>
      <c r="H148" s="79">
        <f>Таблица4000!I156+Таблица4500!H156</f>
        <v>0</v>
      </c>
      <c r="I148" s="79">
        <f>Таблица4000!J156+Таблица4500!I156</f>
        <v>0</v>
      </c>
      <c r="J148" s="79">
        <f>Таблица4000!K156+Таблица4500!J156</f>
        <v>0</v>
      </c>
      <c r="K148" s="79">
        <f>Таблица4000!L156+Таблица4500!K156</f>
        <v>0</v>
      </c>
      <c r="L148" s="79">
        <f>Таблица4000!M156+Таблица4500!L156</f>
        <v>0</v>
      </c>
      <c r="M148" s="79">
        <f>Таблица4000!N156+Таблица4500!M156</f>
        <v>0</v>
      </c>
      <c r="N148" s="79">
        <f>Таблица4000!O156+Таблица4500!N156</f>
        <v>0</v>
      </c>
      <c r="O148" s="699">
        <f>IF(Таблица3002!$F$9=0,0,(G148*1000/Таблица3002!$F$9))</f>
        <v>0</v>
      </c>
      <c r="P148" s="699">
        <f>IF(Таблица3002!$F$9=0,0,(H148*1000/Таблица3002!$F$9))</f>
        <v>0</v>
      </c>
      <c r="Q148" s="699">
        <f>IF(Таблица3002!$F$9=0,0,(I148*1000/Таблица3002!$F$9))</f>
        <v>0</v>
      </c>
      <c r="R148" s="699">
        <f t="shared" si="2"/>
        <v>0</v>
      </c>
    </row>
    <row r="149" spans="1:18" ht="11.25" customHeight="1" x14ac:dyDescent="0.15">
      <c r="A149" s="37" t="s">
        <v>583</v>
      </c>
      <c r="B149" s="506" t="s">
        <v>378</v>
      </c>
      <c r="C149" s="6" t="s">
        <v>830</v>
      </c>
      <c r="D149" s="241" t="s">
        <v>113</v>
      </c>
      <c r="E149" s="107">
        <f>Таблица4000!E149+Таблица4500!E149</f>
        <v>0</v>
      </c>
      <c r="F149" s="79">
        <f>Таблица4000!G157+Таблица4500!F157</f>
        <v>0</v>
      </c>
      <c r="G149" s="79">
        <f>Таблица4000!H157+Таблица4500!G157</f>
        <v>0</v>
      </c>
      <c r="H149" s="79">
        <f>Таблица4000!I157+Таблица4500!H157</f>
        <v>0</v>
      </c>
      <c r="I149" s="79">
        <f>Таблица4000!J157+Таблица4500!I157</f>
        <v>0</v>
      </c>
      <c r="J149" s="79">
        <f>Таблица4000!K157+Таблица4500!J157</f>
        <v>0</v>
      </c>
      <c r="K149" s="79">
        <f>Таблица4000!L157+Таблица4500!K157</f>
        <v>0</v>
      </c>
      <c r="L149" s="79">
        <f>Таблица4000!M157+Таблица4500!L157</f>
        <v>0</v>
      </c>
      <c r="M149" s="79">
        <f>Таблица4000!N157+Таблица4500!M157</f>
        <v>0</v>
      </c>
      <c r="N149" s="79">
        <f>Таблица4000!O157+Таблица4500!N157</f>
        <v>0</v>
      </c>
      <c r="O149" s="699">
        <f>IF(Таблица3002!$F$9=0,0,(G149*1000/Таблица3002!$F$9))</f>
        <v>0</v>
      </c>
      <c r="P149" s="699">
        <f>IF(Таблица3002!$F$9=0,0,(H149*1000/Таблица3002!$F$9))</f>
        <v>0</v>
      </c>
      <c r="Q149" s="699">
        <f>IF(Таблица3002!$F$9=0,0,(I149*1000/Таблица3002!$F$9))</f>
        <v>0</v>
      </c>
      <c r="R149" s="699">
        <f t="shared" si="2"/>
        <v>0</v>
      </c>
    </row>
    <row r="150" spans="1:18" x14ac:dyDescent="0.15">
      <c r="A150" s="37" t="s">
        <v>584</v>
      </c>
      <c r="B150" s="506" t="s">
        <v>379</v>
      </c>
      <c r="C150" s="6" t="s">
        <v>831</v>
      </c>
      <c r="D150" s="241" t="s">
        <v>114</v>
      </c>
      <c r="E150" s="107">
        <f>Таблица4000!E150+Таблица4500!E150</f>
        <v>0</v>
      </c>
      <c r="F150" s="79">
        <f>Таблица4000!G158+Таблица4500!F158</f>
        <v>0</v>
      </c>
      <c r="G150" s="79">
        <f>Таблица4000!H158+Таблица4500!G158</f>
        <v>0</v>
      </c>
      <c r="H150" s="79">
        <f>Таблица4000!I158+Таблица4500!H158</f>
        <v>0</v>
      </c>
      <c r="I150" s="79">
        <f>Таблица4000!J158+Таблица4500!I158</f>
        <v>0</v>
      </c>
      <c r="J150" s="79">
        <f>Таблица4000!K158+Таблица4500!J158</f>
        <v>0</v>
      </c>
      <c r="K150" s="79">
        <f>Таблица4000!L158+Таблица4500!K158</f>
        <v>0</v>
      </c>
      <c r="L150" s="79">
        <f>Таблица4000!M158+Таблица4500!L158</f>
        <v>0</v>
      </c>
      <c r="M150" s="79">
        <f>Таблица4000!N158+Таблица4500!M158</f>
        <v>0</v>
      </c>
      <c r="N150" s="79">
        <f>Таблица4000!O158+Таблица4500!N158</f>
        <v>0</v>
      </c>
      <c r="O150" s="699">
        <f>IF(Таблица3002!$F$9=0,0,(G150*1000/Таблица3002!$F$9))</f>
        <v>0</v>
      </c>
      <c r="P150" s="699">
        <f>IF(Таблица3002!$F$9=0,0,(H150*1000/Таблица3002!$F$9))</f>
        <v>0</v>
      </c>
      <c r="Q150" s="699">
        <f>IF(Таблица3002!$F$9=0,0,(I150*1000/Таблица3002!$F$9))</f>
        <v>0</v>
      </c>
      <c r="R150" s="699">
        <f t="shared" si="2"/>
        <v>0</v>
      </c>
    </row>
    <row r="151" spans="1:18" x14ac:dyDescent="0.15">
      <c r="A151" s="37" t="s">
        <v>585</v>
      </c>
      <c r="B151" s="506" t="s">
        <v>380</v>
      </c>
      <c r="C151" s="6" t="s">
        <v>832</v>
      </c>
      <c r="D151" s="241" t="s">
        <v>115</v>
      </c>
      <c r="E151" s="107">
        <f>Таблица4000!E151+Таблица4500!E151</f>
        <v>0</v>
      </c>
      <c r="F151" s="79">
        <f>Таблица4000!G159+Таблица4500!F159</f>
        <v>0</v>
      </c>
      <c r="G151" s="79">
        <f>Таблица4000!H159+Таблица4500!G159</f>
        <v>0</v>
      </c>
      <c r="H151" s="79">
        <f>Таблица4000!I159+Таблица4500!H159</f>
        <v>0</v>
      </c>
      <c r="I151" s="79">
        <f>Таблица4000!J159+Таблица4500!I159</f>
        <v>0</v>
      </c>
      <c r="J151" s="79">
        <f>Таблица4000!K159+Таблица4500!J159</f>
        <v>0</v>
      </c>
      <c r="K151" s="79">
        <f>Таблица4000!L159+Таблица4500!K159</f>
        <v>0</v>
      </c>
      <c r="L151" s="79">
        <f>Таблица4000!M159+Таблица4500!L159</f>
        <v>0</v>
      </c>
      <c r="M151" s="79">
        <f>Таблица4000!N159+Таблица4500!M159</f>
        <v>0</v>
      </c>
      <c r="N151" s="79">
        <f>Таблица4000!O159+Таблица4500!N159</f>
        <v>0</v>
      </c>
      <c r="O151" s="699">
        <f>IF(Таблица3002!$F$9=0,0,(G151*1000/Таблица3002!$F$9))</f>
        <v>0</v>
      </c>
      <c r="P151" s="699">
        <f>IF(Таблица3002!$F$9=0,0,(H151*1000/Таблица3002!$F$9))</f>
        <v>0</v>
      </c>
      <c r="Q151" s="699">
        <f>IF(Таблица3002!$F$9=0,0,(I151*1000/Таблица3002!$F$9))</f>
        <v>0</v>
      </c>
      <c r="R151" s="699">
        <f t="shared" si="2"/>
        <v>0</v>
      </c>
    </row>
    <row r="152" spans="1:18" x14ac:dyDescent="0.15">
      <c r="A152" s="37" t="s">
        <v>586</v>
      </c>
      <c r="B152" s="506" t="s">
        <v>461</v>
      </c>
      <c r="C152" s="6" t="s">
        <v>833</v>
      </c>
      <c r="D152" s="241" t="s">
        <v>451</v>
      </c>
      <c r="E152" s="107">
        <f>Таблица4000!E152+Таблица4500!E152</f>
        <v>0</v>
      </c>
      <c r="F152" s="79">
        <f>Таблица4000!G160+Таблица4500!F160</f>
        <v>0</v>
      </c>
      <c r="G152" s="79">
        <f>Таблица4000!H160+Таблица4500!G160</f>
        <v>0</v>
      </c>
      <c r="H152" s="79">
        <f>Таблица4000!I160+Таблица4500!H160</f>
        <v>0</v>
      </c>
      <c r="I152" s="79">
        <f>Таблица4000!J160+Таблица4500!I160</f>
        <v>0</v>
      </c>
      <c r="J152" s="79">
        <f>Таблица4000!K160+Таблица4500!J160</f>
        <v>0</v>
      </c>
      <c r="K152" s="79">
        <f>Таблица4000!L160+Таблица4500!K160</f>
        <v>0</v>
      </c>
      <c r="L152" s="79">
        <f>Таблица4000!M160+Таблица4500!L160</f>
        <v>0</v>
      </c>
      <c r="M152" s="79">
        <f>Таблица4000!N160+Таблица4500!M160</f>
        <v>0</v>
      </c>
      <c r="N152" s="79">
        <f>Таблица4000!O160+Таблица4500!N160</f>
        <v>0</v>
      </c>
      <c r="O152" s="699">
        <f>IF(Таблица3002!$F$9=0,0,(G152*1000/Таблица3002!$F$9))</f>
        <v>0</v>
      </c>
      <c r="P152" s="699">
        <f>IF(Таблица3002!$F$9=0,0,(H152*1000/Таблица3002!$F$9))</f>
        <v>0</v>
      </c>
      <c r="Q152" s="699">
        <f>IF(Таблица3002!$F$9=0,0,(I152*1000/Таблица3002!$F$9))</f>
        <v>0</v>
      </c>
      <c r="R152" s="699">
        <f t="shared" si="2"/>
        <v>0</v>
      </c>
    </row>
    <row r="153" spans="1:18" x14ac:dyDescent="0.15">
      <c r="A153" s="37" t="s">
        <v>587</v>
      </c>
      <c r="B153" s="506" t="s">
        <v>588</v>
      </c>
      <c r="C153" s="6" t="s">
        <v>829</v>
      </c>
      <c r="D153" s="241" t="s">
        <v>589</v>
      </c>
      <c r="E153" s="107">
        <f>Таблица4000!E153+Таблица4500!E153</f>
        <v>0</v>
      </c>
      <c r="F153" s="79">
        <f>Таблица4000!G161+Таблица4500!F161</f>
        <v>0</v>
      </c>
      <c r="G153" s="79">
        <f>Таблица4000!H161+Таблица4500!G161</f>
        <v>0</v>
      </c>
      <c r="H153" s="79">
        <f>Таблица4000!I161+Таблица4500!H161</f>
        <v>0</v>
      </c>
      <c r="I153" s="79">
        <f>Таблица4000!J161+Таблица4500!I161</f>
        <v>0</v>
      </c>
      <c r="J153" s="79">
        <f>Таблица4000!K161+Таблица4500!J161</f>
        <v>0</v>
      </c>
      <c r="K153" s="79">
        <f>Таблица4000!L161+Таблица4500!K161</f>
        <v>0</v>
      </c>
      <c r="L153" s="79">
        <f>Таблица4000!M161+Таблица4500!L161</f>
        <v>0</v>
      </c>
      <c r="M153" s="79">
        <f>Таблица4000!N161+Таблица4500!M161</f>
        <v>0</v>
      </c>
      <c r="N153" s="79">
        <f>Таблица4000!O161+Таблица4500!N161</f>
        <v>0</v>
      </c>
      <c r="O153" s="699">
        <f>IF(Таблица3002!$F$9=0,0,(G153*1000/Таблица3002!$F$9))</f>
        <v>0</v>
      </c>
      <c r="P153" s="699">
        <f>IF(Таблица3002!$F$9=0,0,(H153*1000/Таблица3002!$F$9))</f>
        <v>0</v>
      </c>
      <c r="Q153" s="699">
        <f>IF(Таблица3002!$F$9=0,0,(I153*1000/Таблица3002!$F$9))</f>
        <v>0</v>
      </c>
      <c r="R153" s="699">
        <f t="shared" si="2"/>
        <v>0</v>
      </c>
    </row>
    <row r="154" spans="1:18" x14ac:dyDescent="0.15">
      <c r="A154" s="37" t="s">
        <v>707</v>
      </c>
      <c r="B154" s="506" t="s">
        <v>264</v>
      </c>
      <c r="C154" s="19" t="s">
        <v>118</v>
      </c>
      <c r="D154" s="241" t="s">
        <v>640</v>
      </c>
      <c r="E154" s="107">
        <f>Таблица4000!E154+Таблица4500!E154</f>
        <v>0</v>
      </c>
      <c r="F154" s="79">
        <f>Таблица4000!G162+Таблица4500!F162</f>
        <v>0</v>
      </c>
      <c r="G154" s="79">
        <f>Таблица4000!H162+Таблица4500!G162</f>
        <v>0</v>
      </c>
      <c r="H154" s="79">
        <f>Таблица4000!I162+Таблица4500!H162</f>
        <v>0</v>
      </c>
      <c r="I154" s="79">
        <f>Таблица4000!J162+Таблица4500!I162</f>
        <v>0</v>
      </c>
      <c r="J154" s="79">
        <f>Таблица4000!K162+Таблица4500!J162</f>
        <v>0</v>
      </c>
      <c r="K154" s="79">
        <f>Таблица4000!L162+Таблица4500!K162</f>
        <v>0</v>
      </c>
      <c r="L154" s="79">
        <f>Таблица4000!M162+Таблица4500!L162</f>
        <v>0</v>
      </c>
      <c r="M154" s="79">
        <f>Таблица4000!N162+Таблица4500!M162</f>
        <v>0</v>
      </c>
      <c r="N154" s="79">
        <f>Таблица4000!O162+Таблица4500!N162</f>
        <v>0</v>
      </c>
      <c r="O154" s="699">
        <f>IF(Таблица3002!$F$9=0,0,(G154*1000/Таблица3002!$F$9))</f>
        <v>0</v>
      </c>
      <c r="P154" s="699">
        <f>IF(Таблица3002!$F$9=0,0,(H154*1000/Таблица3002!$F$9))</f>
        <v>0</v>
      </c>
      <c r="Q154" s="699">
        <f>IF(Таблица3002!$F$9=0,0,(I154*1000/Таблица3002!$F$9))</f>
        <v>0</v>
      </c>
      <c r="R154" s="699">
        <f t="shared" si="2"/>
        <v>0</v>
      </c>
    </row>
    <row r="155" spans="1:18" x14ac:dyDescent="0.15">
      <c r="A155" s="37" t="s">
        <v>899</v>
      </c>
      <c r="B155" s="506" t="s">
        <v>1018</v>
      </c>
      <c r="C155" s="19" t="s">
        <v>1022</v>
      </c>
      <c r="D155" s="241" t="s">
        <v>900</v>
      </c>
      <c r="E155" s="107">
        <f>Таблица4000!E155+Таблица4500!E155</f>
        <v>0</v>
      </c>
      <c r="F155" s="79">
        <f>Таблица4000!G163+Таблица4500!F163</f>
        <v>0</v>
      </c>
      <c r="G155" s="79">
        <f>Таблица4000!H163+Таблица4500!G163</f>
        <v>0</v>
      </c>
      <c r="H155" s="79">
        <f>Таблица4000!I163+Таблица4500!H163</f>
        <v>0</v>
      </c>
      <c r="I155" s="79">
        <f>Таблица4000!J163+Таблица4500!I163</f>
        <v>0</v>
      </c>
      <c r="J155" s="79">
        <f>Таблица4000!K163+Таблица4500!J163</f>
        <v>0</v>
      </c>
      <c r="K155" s="79">
        <f>Таблица4000!L163+Таблица4500!K163</f>
        <v>0</v>
      </c>
      <c r="L155" s="79">
        <f>Таблица4000!M163+Таблица4500!L163</f>
        <v>0</v>
      </c>
      <c r="M155" s="79">
        <f>Таблица4000!N163+Таблица4500!M163</f>
        <v>0</v>
      </c>
      <c r="N155" s="79">
        <f>Таблица4000!O163+Таблица4500!N163</f>
        <v>0</v>
      </c>
      <c r="O155" s="699">
        <f>IF(Таблица3002!$F$9=0,0,(G155*1000/Таблица3002!$F$9))</f>
        <v>0</v>
      </c>
      <c r="P155" s="699">
        <f>IF(Таблица3002!$F$9=0,0,(H155*1000/Таблица3002!$F$9))</f>
        <v>0</v>
      </c>
      <c r="Q155" s="699">
        <f>IF(Таблица3002!$F$9=0,0,(I155*1000/Таблица3002!$F$9))</f>
        <v>0</v>
      </c>
      <c r="R155" s="699">
        <f t="shared" si="2"/>
        <v>0</v>
      </c>
    </row>
    <row r="156" spans="1:18" x14ac:dyDescent="0.15">
      <c r="A156" s="37" t="s">
        <v>901</v>
      </c>
      <c r="B156" s="506" t="s">
        <v>1019</v>
      </c>
      <c r="C156" s="19" t="s">
        <v>1023</v>
      </c>
      <c r="D156" s="241" t="s">
        <v>531</v>
      </c>
      <c r="E156" s="107">
        <f>Таблица4000!E156+Таблица4500!E156</f>
        <v>0</v>
      </c>
      <c r="F156" s="79">
        <f>Таблица4000!G164+Таблица4500!F164</f>
        <v>0</v>
      </c>
      <c r="G156" s="79">
        <f>Таблица4000!H164+Таблица4500!G164</f>
        <v>0</v>
      </c>
      <c r="H156" s="79">
        <f>Таблица4000!I164+Таблица4500!H164</f>
        <v>0</v>
      </c>
      <c r="I156" s="79">
        <f>Таблица4000!J164+Таблица4500!I164</f>
        <v>0</v>
      </c>
      <c r="J156" s="79">
        <f>Таблица4000!K164+Таблица4500!J164</f>
        <v>0</v>
      </c>
      <c r="K156" s="79">
        <f>Таблица4000!L164+Таблица4500!K164</f>
        <v>0</v>
      </c>
      <c r="L156" s="79">
        <f>Таблица4000!M164+Таблица4500!L164</f>
        <v>0</v>
      </c>
      <c r="M156" s="79">
        <f>Таблица4000!N164+Таблица4500!M164</f>
        <v>0</v>
      </c>
      <c r="N156" s="79">
        <f>Таблица4000!O164+Таблица4500!N164</f>
        <v>0</v>
      </c>
      <c r="O156" s="699">
        <f>IF(Таблица3002!$F$9=0,0,(G156*1000/Таблица3002!$F$9))</f>
        <v>0</v>
      </c>
      <c r="P156" s="699">
        <f>IF(Таблица3002!$F$9=0,0,(H156*1000/Таблица3002!$F$9))</f>
        <v>0</v>
      </c>
      <c r="Q156" s="699">
        <f>IF(Таблица3002!$F$9=0,0,(I156*1000/Таблица3002!$F$9))</f>
        <v>0</v>
      </c>
      <c r="R156" s="699">
        <f t="shared" si="2"/>
        <v>0</v>
      </c>
    </row>
    <row r="157" spans="1:18" x14ac:dyDescent="0.15">
      <c r="A157" s="37" t="s">
        <v>708</v>
      </c>
      <c r="B157" s="506" t="s">
        <v>1020</v>
      </c>
      <c r="C157" s="19" t="s">
        <v>1024</v>
      </c>
      <c r="D157" s="241" t="s">
        <v>532</v>
      </c>
      <c r="E157" s="107">
        <f>Таблица4000!E157+Таблица4500!E157</f>
        <v>0</v>
      </c>
      <c r="F157" s="79">
        <f>Таблица4000!G165+Таблица4500!F165</f>
        <v>0</v>
      </c>
      <c r="G157" s="79">
        <f>Таблица4000!H165+Таблица4500!G165</f>
        <v>0</v>
      </c>
      <c r="H157" s="79">
        <f>Таблица4000!I165+Таблица4500!H165</f>
        <v>0</v>
      </c>
      <c r="I157" s="79">
        <f>Таблица4000!J165+Таблица4500!I165</f>
        <v>0</v>
      </c>
      <c r="J157" s="79">
        <f>Таблица4000!K165+Таблица4500!J165</f>
        <v>0</v>
      </c>
      <c r="K157" s="79">
        <f>Таблица4000!L165+Таблица4500!K165</f>
        <v>0</v>
      </c>
      <c r="L157" s="79">
        <f>Таблица4000!M165+Таблица4500!L165</f>
        <v>0</v>
      </c>
      <c r="M157" s="79">
        <f>Таблица4000!N165+Таблица4500!M165</f>
        <v>0</v>
      </c>
      <c r="N157" s="79">
        <f>Таблица4000!O165+Таблица4500!N165</f>
        <v>0</v>
      </c>
      <c r="O157" s="699">
        <f>IF(Таблица3002!$F$9=0,0,(G157*1000/Таблица3002!$F$9))</f>
        <v>0</v>
      </c>
      <c r="P157" s="699">
        <f>IF(Таблица3002!$F$9=0,0,(H157*1000/Таблица3002!$F$9))</f>
        <v>0</v>
      </c>
      <c r="Q157" s="699">
        <f>IF(Таблица3002!$F$9=0,0,(I157*1000/Таблица3002!$F$9))</f>
        <v>0</v>
      </c>
      <c r="R157" s="699">
        <f t="shared" si="2"/>
        <v>0</v>
      </c>
    </row>
    <row r="158" spans="1:18" x14ac:dyDescent="0.15">
      <c r="A158" s="37" t="s">
        <v>709</v>
      </c>
      <c r="B158" s="506" t="s">
        <v>1021</v>
      </c>
      <c r="C158" s="19" t="s">
        <v>1025</v>
      </c>
      <c r="D158" s="241" t="s">
        <v>375</v>
      </c>
      <c r="E158" s="107">
        <f>Таблица4000!E158+Таблица4500!E158</f>
        <v>0</v>
      </c>
      <c r="F158" s="79">
        <f>Таблица4000!G166+Таблица4500!F166</f>
        <v>0</v>
      </c>
      <c r="G158" s="79">
        <f>Таблица4000!H166+Таблица4500!G166</f>
        <v>0</v>
      </c>
      <c r="H158" s="79">
        <f>Таблица4000!I166+Таблица4500!H166</f>
        <v>0</v>
      </c>
      <c r="I158" s="79">
        <f>Таблица4000!J166+Таблица4500!I166</f>
        <v>0</v>
      </c>
      <c r="J158" s="79">
        <f>Таблица4000!K166+Таблица4500!J166</f>
        <v>0</v>
      </c>
      <c r="K158" s="79">
        <f>Таблица4000!L166+Таблица4500!K166</f>
        <v>0</v>
      </c>
      <c r="L158" s="79">
        <f>Таблица4000!M166+Таблица4500!L166</f>
        <v>0</v>
      </c>
      <c r="M158" s="79">
        <f>Таблица4000!N166+Таблица4500!M166</f>
        <v>0</v>
      </c>
      <c r="N158" s="79">
        <f>Таблица4000!O166+Таблица4500!N166</f>
        <v>0</v>
      </c>
      <c r="O158" s="699">
        <f>IF(Таблица3002!$F$9=0,0,(G158*1000/Таблица3002!$F$9))</f>
        <v>0</v>
      </c>
      <c r="P158" s="699">
        <f>IF(Таблица3002!$F$9=0,0,(H158*1000/Таблица3002!$F$9))</f>
        <v>0</v>
      </c>
      <c r="Q158" s="699">
        <f>IF(Таблица3002!$F$9=0,0,(I158*1000/Таблица3002!$F$9))</f>
        <v>0</v>
      </c>
      <c r="R158" s="699">
        <f t="shared" si="2"/>
        <v>0</v>
      </c>
    </row>
    <row r="159" spans="1:18" s="121" customFormat="1" x14ac:dyDescent="0.15">
      <c r="A159" s="229" t="s">
        <v>1553</v>
      </c>
      <c r="B159" s="506" t="s">
        <v>1471</v>
      </c>
      <c r="C159" s="19" t="s">
        <v>1554</v>
      </c>
      <c r="D159" s="241"/>
      <c r="E159" s="107">
        <f>Таблица4000!E159+Таблица4500!E159</f>
        <v>0</v>
      </c>
      <c r="F159" s="79">
        <f>Таблица4000!G167+Таблица4500!F167</f>
        <v>0</v>
      </c>
      <c r="G159" s="79">
        <f>Таблица4000!H167+Таблица4500!G167</f>
        <v>0</v>
      </c>
      <c r="H159" s="79">
        <f>Таблица4000!I167+Таблица4500!H167</f>
        <v>0</v>
      </c>
      <c r="I159" s="79">
        <f>Таблица4000!J167+Таблица4500!I167</f>
        <v>0</v>
      </c>
      <c r="J159" s="79">
        <f>Таблица4000!K167+Таблица4500!J167</f>
        <v>0</v>
      </c>
      <c r="K159" s="79">
        <f>Таблица4000!L167+Таблица4500!K167</f>
        <v>0</v>
      </c>
      <c r="L159" s="79">
        <f>Таблица4000!M167+Таблица4500!L167</f>
        <v>0</v>
      </c>
      <c r="M159" s="79">
        <f>Таблица4000!N167+Таблица4500!M167</f>
        <v>0</v>
      </c>
      <c r="N159" s="79">
        <f>Таблица4000!O167+Таблица4500!N167</f>
        <v>0</v>
      </c>
      <c r="O159" s="699">
        <f>IF(Таблица3002!$F$9=0,0,(G159*1000/Таблица3002!$F$9))</f>
        <v>0</v>
      </c>
      <c r="P159" s="699">
        <f>IF(Таблица3002!$F$9=0,0,(H159*1000/Таблица3002!$F$9))</f>
        <v>0</v>
      </c>
      <c r="Q159" s="699">
        <f>IF(Таблица3002!$F$9=0,0,(I159*1000/Таблица3002!$F$9))</f>
        <v>0</v>
      </c>
      <c r="R159" s="699">
        <f t="shared" si="2"/>
        <v>0</v>
      </c>
    </row>
    <row r="160" spans="1:18" x14ac:dyDescent="0.15">
      <c r="A160" s="83" t="s">
        <v>659</v>
      </c>
      <c r="B160" s="506" t="s">
        <v>265</v>
      </c>
      <c r="C160" s="84" t="s">
        <v>119</v>
      </c>
      <c r="D160" s="90" t="s">
        <v>116</v>
      </c>
      <c r="E160" s="107">
        <f>Таблица4000!E160+Таблица4500!E160</f>
        <v>0</v>
      </c>
      <c r="F160" s="79">
        <f>Таблица4000!G168+Таблица4500!F168</f>
        <v>0</v>
      </c>
      <c r="G160" s="79">
        <f>Таблица4000!H168+Таблица4500!G168</f>
        <v>0</v>
      </c>
      <c r="H160" s="79">
        <f>Таблица4000!I168+Таблица4500!H168</f>
        <v>0</v>
      </c>
      <c r="I160" s="79">
        <f>Таблица4000!J168+Таблица4500!I168</f>
        <v>0</v>
      </c>
      <c r="J160" s="79">
        <f>Таблица4000!K168+Таблица4500!J168</f>
        <v>0</v>
      </c>
      <c r="K160" s="79">
        <f>Таблица4000!L168+Таблица4500!K168</f>
        <v>0</v>
      </c>
      <c r="L160" s="79">
        <f>Таблица4000!M168+Таблица4500!L168</f>
        <v>0</v>
      </c>
      <c r="M160" s="79">
        <f>Таблица4000!N168+Таблица4500!M168</f>
        <v>0</v>
      </c>
      <c r="N160" s="79">
        <f>Таблица4000!O168+Таблица4500!N168</f>
        <v>0</v>
      </c>
      <c r="O160" s="699">
        <f>IF(Таблица3002!$F$9=0,0,(G160*1000/Таблица3002!$F$9))</f>
        <v>0</v>
      </c>
      <c r="P160" s="699">
        <f>IF(Таблица3002!$F$9=0,0,(H160*1000/Таблица3002!$F$9))</f>
        <v>0</v>
      </c>
      <c r="Q160" s="699">
        <f>IF(Таблица3002!$F$9=0,0,(I160*1000/Таблица3002!$F$9))</f>
        <v>0</v>
      </c>
      <c r="R160" s="699">
        <f t="shared" si="2"/>
        <v>0</v>
      </c>
    </row>
    <row r="161" spans="1:18" x14ac:dyDescent="0.15">
      <c r="A161" s="37" t="s">
        <v>710</v>
      </c>
      <c r="B161" s="506" t="s">
        <v>462</v>
      </c>
      <c r="C161" s="19" t="s">
        <v>452</v>
      </c>
      <c r="D161" s="241" t="s">
        <v>191</v>
      </c>
      <c r="E161" s="107">
        <f>Таблица4000!E161+Таблица4500!E161</f>
        <v>0</v>
      </c>
      <c r="F161" s="79">
        <f>Таблица4000!G169+Таблица4500!F169</f>
        <v>0</v>
      </c>
      <c r="G161" s="79">
        <f>Таблица4000!H169+Таблица4500!G169</f>
        <v>0</v>
      </c>
      <c r="H161" s="79">
        <f>Таблица4000!I169+Таблица4500!H169</f>
        <v>0</v>
      </c>
      <c r="I161" s="79">
        <f>Таблица4000!J169+Таблица4500!I169</f>
        <v>0</v>
      </c>
      <c r="J161" s="79">
        <f>Таблица4000!K169+Таблица4500!J169</f>
        <v>0</v>
      </c>
      <c r="K161" s="79">
        <f>Таблица4000!L169+Таблица4500!K169</f>
        <v>0</v>
      </c>
      <c r="L161" s="79">
        <f>Таблица4000!M169+Таблица4500!L169</f>
        <v>0</v>
      </c>
      <c r="M161" s="79">
        <f>Таблица4000!N169+Таблица4500!M169</f>
        <v>0</v>
      </c>
      <c r="N161" s="79">
        <f>Таблица4000!O169+Таблица4500!N169</f>
        <v>0</v>
      </c>
      <c r="O161" s="699">
        <f>IF(Таблица3002!$F$9=0,0,(G161*1000/Таблица3002!$F$9))</f>
        <v>0</v>
      </c>
      <c r="P161" s="699">
        <f>IF(Таблица3002!$F$9=0,0,(H161*1000/Таблица3002!$F$9))</f>
        <v>0</v>
      </c>
      <c r="Q161" s="699">
        <f>IF(Таблица3002!$F$9=0,0,(I161*1000/Таблица3002!$F$9))</f>
        <v>0</v>
      </c>
      <c r="R161" s="699">
        <f t="shared" si="2"/>
        <v>0</v>
      </c>
    </row>
    <row r="162" spans="1:18" x14ac:dyDescent="0.15">
      <c r="A162" s="37" t="s">
        <v>711</v>
      </c>
      <c r="B162" s="506" t="s">
        <v>463</v>
      </c>
      <c r="C162" s="19" t="s">
        <v>453</v>
      </c>
      <c r="D162" s="241" t="s">
        <v>473</v>
      </c>
      <c r="E162" s="107">
        <f>Таблица4000!E162+Таблица4500!E162</f>
        <v>0</v>
      </c>
      <c r="F162" s="79">
        <f>Таблица4000!G170+Таблица4500!F170</f>
        <v>0</v>
      </c>
      <c r="G162" s="79">
        <f>Таблица4000!H170+Таблица4500!G170</f>
        <v>0</v>
      </c>
      <c r="H162" s="79">
        <f>Таблица4000!I170+Таблица4500!H170</f>
        <v>0</v>
      </c>
      <c r="I162" s="79">
        <f>Таблица4000!J170+Таблица4500!I170</f>
        <v>0</v>
      </c>
      <c r="J162" s="79">
        <f>Таблица4000!K170+Таблица4500!J170</f>
        <v>0</v>
      </c>
      <c r="K162" s="79">
        <f>Таблица4000!L170+Таблица4500!K170</f>
        <v>0</v>
      </c>
      <c r="L162" s="79">
        <f>Таблица4000!M170+Таблица4500!L170</f>
        <v>0</v>
      </c>
      <c r="M162" s="79">
        <f>Таблица4000!N170+Таблица4500!M170</f>
        <v>0</v>
      </c>
      <c r="N162" s="79">
        <f>Таблица4000!O170+Таблица4500!N170</f>
        <v>0</v>
      </c>
      <c r="O162" s="699">
        <f>IF(Таблица3002!$F$9=0,0,(G162*1000/Таблица3002!$F$9))</f>
        <v>0</v>
      </c>
      <c r="P162" s="699">
        <f>IF(Таблица3002!$F$9=0,0,(H162*1000/Таблица3002!$F$9))</f>
        <v>0</v>
      </c>
      <c r="Q162" s="699">
        <f>IF(Таблица3002!$F$9=0,0,(I162*1000/Таблица3002!$F$9))</f>
        <v>0</v>
      </c>
      <c r="R162" s="699">
        <f t="shared" si="2"/>
        <v>0</v>
      </c>
    </row>
    <row r="163" spans="1:18" x14ac:dyDescent="0.15">
      <c r="A163" s="37" t="s">
        <v>533</v>
      </c>
      <c r="B163" s="506" t="s">
        <v>464</v>
      </c>
      <c r="C163" s="19" t="s">
        <v>454</v>
      </c>
      <c r="D163" s="241" t="s">
        <v>192</v>
      </c>
      <c r="E163" s="107">
        <f>Таблица4000!E163+Таблица4500!E163</f>
        <v>0</v>
      </c>
      <c r="F163" s="79">
        <f>Таблица4000!G171+Таблица4500!F171</f>
        <v>0</v>
      </c>
      <c r="G163" s="79">
        <f>Таблица4000!H171+Таблица4500!G171</f>
        <v>0</v>
      </c>
      <c r="H163" s="79">
        <f>Таблица4000!I171+Таблица4500!H171</f>
        <v>0</v>
      </c>
      <c r="I163" s="79">
        <f>Таблица4000!J171+Таблица4500!I171</f>
        <v>0</v>
      </c>
      <c r="J163" s="79">
        <f>Таблица4000!K171+Таблица4500!J171</f>
        <v>0</v>
      </c>
      <c r="K163" s="79">
        <f>Таблица4000!L171+Таблица4500!K171</f>
        <v>0</v>
      </c>
      <c r="L163" s="79">
        <f>Таблица4000!M171+Таблица4500!L171</f>
        <v>0</v>
      </c>
      <c r="M163" s="79">
        <f>Таблица4000!N171+Таблица4500!M171</f>
        <v>0</v>
      </c>
      <c r="N163" s="79">
        <f>Таблица4000!O171+Таблица4500!N171</f>
        <v>0</v>
      </c>
      <c r="O163" s="699">
        <f>IF(Таблица3002!$F$9=0,0,(G163*1000/Таблица3002!$F$9))</f>
        <v>0</v>
      </c>
      <c r="P163" s="699">
        <f>IF(Таблица3002!$F$9=0,0,(H163*1000/Таблица3002!$F$9))</f>
        <v>0</v>
      </c>
      <c r="Q163" s="699">
        <f>IF(Таблица3002!$F$9=0,0,(I163*1000/Таблица3002!$F$9))</f>
        <v>0</v>
      </c>
      <c r="R163" s="699">
        <f t="shared" si="2"/>
        <v>0</v>
      </c>
    </row>
    <row r="164" spans="1:18" x14ac:dyDescent="0.15">
      <c r="A164" s="37" t="s">
        <v>712</v>
      </c>
      <c r="B164" s="506" t="s">
        <v>902</v>
      </c>
      <c r="C164" s="19" t="s">
        <v>903</v>
      </c>
      <c r="D164" s="241" t="s">
        <v>193</v>
      </c>
      <c r="E164" s="107">
        <f>Таблица4000!E164+Таблица4500!E164</f>
        <v>0</v>
      </c>
      <c r="F164" s="79">
        <f>Таблица4000!G172+Таблица4500!F172</f>
        <v>0</v>
      </c>
      <c r="G164" s="79">
        <f>Таблица4000!H172+Таблица4500!G172</f>
        <v>0</v>
      </c>
      <c r="H164" s="79">
        <f>Таблица4000!I172+Таблица4500!H172</f>
        <v>0</v>
      </c>
      <c r="I164" s="79">
        <f>Таблица4000!J172+Таблица4500!I172</f>
        <v>0</v>
      </c>
      <c r="J164" s="79">
        <f>Таблица4000!K172+Таблица4500!J172</f>
        <v>0</v>
      </c>
      <c r="K164" s="79">
        <f>Таблица4000!L172+Таблица4500!K172</f>
        <v>0</v>
      </c>
      <c r="L164" s="79">
        <f>Таблица4000!M172+Таблица4500!L172</f>
        <v>0</v>
      </c>
      <c r="M164" s="79">
        <f>Таблица4000!N172+Таблица4500!M172</f>
        <v>0</v>
      </c>
      <c r="N164" s="79">
        <f>Таблица4000!O172+Таблица4500!N172</f>
        <v>0</v>
      </c>
      <c r="O164" s="699">
        <f>IF(Таблица3002!$F$9=0,0,(G164*1000/Таблица3002!$F$9))</f>
        <v>0</v>
      </c>
      <c r="P164" s="699">
        <f>IF(Таблица3002!$F$9=0,0,(H164*1000/Таблица3002!$F$9))</f>
        <v>0</v>
      </c>
      <c r="Q164" s="699">
        <f>IF(Таблица3002!$F$9=0,0,(I164*1000/Таблица3002!$F$9))</f>
        <v>0</v>
      </c>
      <c r="R164" s="699">
        <f t="shared" si="2"/>
        <v>0</v>
      </c>
    </row>
    <row r="165" spans="1:18" ht="21" x14ac:dyDescent="0.15">
      <c r="A165" s="37" t="s">
        <v>713</v>
      </c>
      <c r="B165" s="506" t="s">
        <v>1030</v>
      </c>
      <c r="C165" s="19" t="s">
        <v>1033</v>
      </c>
      <c r="D165" s="241" t="s">
        <v>534</v>
      </c>
      <c r="E165" s="107">
        <f>Таблица4000!E165+Таблица4500!E165</f>
        <v>0</v>
      </c>
      <c r="F165" s="79">
        <f>Таблица4000!G173+Таблица4500!F173</f>
        <v>0</v>
      </c>
      <c r="G165" s="79">
        <f>Таблица4000!H173+Таблица4500!G173</f>
        <v>0</v>
      </c>
      <c r="H165" s="79">
        <f>Таблица4000!I173+Таблица4500!H173</f>
        <v>0</v>
      </c>
      <c r="I165" s="79">
        <f>Таблица4000!J173+Таблица4500!I173</f>
        <v>0</v>
      </c>
      <c r="J165" s="79">
        <f>Таблица4000!K173+Таблица4500!J173</f>
        <v>0</v>
      </c>
      <c r="K165" s="79">
        <f>Таблица4000!L173+Таблица4500!K173</f>
        <v>0</v>
      </c>
      <c r="L165" s="79">
        <f>Таблица4000!M173+Таблица4500!L173</f>
        <v>0</v>
      </c>
      <c r="M165" s="79">
        <f>Таблица4000!N173+Таблица4500!M173</f>
        <v>0</v>
      </c>
      <c r="N165" s="79">
        <f>Таблица4000!O173+Таблица4500!N173</f>
        <v>0</v>
      </c>
      <c r="O165" s="699">
        <f>IF(Таблица3002!$F$9=0,0,(G165*1000/Таблица3002!$F$9))</f>
        <v>0</v>
      </c>
      <c r="P165" s="699">
        <f>IF(Таблица3002!$F$9=0,0,(H165*1000/Таблица3002!$F$9))</f>
        <v>0</v>
      </c>
      <c r="Q165" s="699">
        <f>IF(Таблица3002!$F$9=0,0,(I165*1000/Таблица3002!$F$9))</f>
        <v>0</v>
      </c>
      <c r="R165" s="699">
        <f t="shared" si="2"/>
        <v>0</v>
      </c>
    </row>
    <row r="166" spans="1:18" x14ac:dyDescent="0.15">
      <c r="A166" s="37" t="s">
        <v>714</v>
      </c>
      <c r="B166" s="506" t="s">
        <v>1031</v>
      </c>
      <c r="C166" s="19" t="s">
        <v>1034</v>
      </c>
      <c r="D166" s="241" t="s">
        <v>194</v>
      </c>
      <c r="E166" s="107">
        <f>Таблица4000!E166+Таблица4500!E166</f>
        <v>0</v>
      </c>
      <c r="F166" s="79">
        <f>Таблица4000!G174+Таблица4500!F174</f>
        <v>0</v>
      </c>
      <c r="G166" s="79">
        <f>Таблица4000!H174+Таблица4500!G174</f>
        <v>0</v>
      </c>
      <c r="H166" s="79">
        <f>Таблица4000!I174+Таблица4500!H174</f>
        <v>0</v>
      </c>
      <c r="I166" s="79">
        <f>Таблица4000!J174+Таблица4500!I174</f>
        <v>0</v>
      </c>
      <c r="J166" s="79">
        <f>Таблица4000!K174+Таблица4500!J174</f>
        <v>0</v>
      </c>
      <c r="K166" s="79">
        <f>Таблица4000!L174+Таблица4500!K174</f>
        <v>0</v>
      </c>
      <c r="L166" s="79">
        <f>Таблица4000!M174+Таблица4500!L174</f>
        <v>0</v>
      </c>
      <c r="M166" s="79">
        <f>Таблица4000!N174+Таблица4500!M174</f>
        <v>0</v>
      </c>
      <c r="N166" s="79">
        <f>Таблица4000!O174+Таблица4500!N174</f>
        <v>0</v>
      </c>
      <c r="O166" s="699">
        <f>IF(Таблица3002!$F$9=0,0,(G166*1000/Таблица3002!$F$9))</f>
        <v>0</v>
      </c>
      <c r="P166" s="699">
        <f>IF(Таблица3002!$F$9=0,0,(H166*1000/Таблица3002!$F$9))</f>
        <v>0</v>
      </c>
      <c r="Q166" s="699">
        <f>IF(Таблица3002!$F$9=0,0,(I166*1000/Таблица3002!$F$9))</f>
        <v>0</v>
      </c>
      <c r="R166" s="699">
        <f t="shared" si="2"/>
        <v>0</v>
      </c>
    </row>
    <row r="167" spans="1:18" x14ac:dyDescent="0.15">
      <c r="A167" s="37" t="s">
        <v>653</v>
      </c>
      <c r="B167" s="506" t="s">
        <v>1032</v>
      </c>
      <c r="C167" s="19" t="s">
        <v>1035</v>
      </c>
      <c r="D167" s="241" t="s">
        <v>654</v>
      </c>
      <c r="E167" s="107">
        <f>Таблица4000!E167+Таблица4500!E167</f>
        <v>0</v>
      </c>
      <c r="F167" s="79">
        <f>Таблица4000!G175+Таблица4500!F175</f>
        <v>0</v>
      </c>
      <c r="G167" s="79">
        <f>Таблица4000!H175+Таблица4500!G175</f>
        <v>0</v>
      </c>
      <c r="H167" s="79">
        <f>Таблица4000!I175+Таблица4500!H175</f>
        <v>0</v>
      </c>
      <c r="I167" s="79">
        <f>Таблица4000!J175+Таблица4500!I175</f>
        <v>0</v>
      </c>
      <c r="J167" s="79">
        <f>Таблица4000!K175+Таблица4500!J175</f>
        <v>0</v>
      </c>
      <c r="K167" s="79">
        <f>Таблица4000!L175+Таблица4500!K175</f>
        <v>0</v>
      </c>
      <c r="L167" s="79">
        <f>Таблица4000!M175+Таблица4500!L175</f>
        <v>0</v>
      </c>
      <c r="M167" s="79">
        <f>Таблица4000!N175+Таблица4500!M175</f>
        <v>0</v>
      </c>
      <c r="N167" s="79">
        <f>Таблица4000!O175+Таблица4500!N175</f>
        <v>0</v>
      </c>
      <c r="O167" s="699">
        <f>IF(Таблица3002!$F$9=0,0,(G167*1000/Таблица3002!$F$9))</f>
        <v>0</v>
      </c>
      <c r="P167" s="699">
        <f>IF(Таблица3002!$F$9=0,0,(H167*1000/Таблица3002!$F$9))</f>
        <v>0</v>
      </c>
      <c r="Q167" s="699">
        <f>IF(Таблица3002!$F$9=0,0,(I167*1000/Таблица3002!$F$9))</f>
        <v>0</v>
      </c>
      <c r="R167" s="699">
        <f t="shared" si="2"/>
        <v>0</v>
      </c>
    </row>
    <row r="168" spans="1:18" s="8" customFormat="1" x14ac:dyDescent="0.15">
      <c r="A168" s="37" t="s">
        <v>590</v>
      </c>
      <c r="B168" s="506" t="s">
        <v>266</v>
      </c>
      <c r="C168" s="6" t="s">
        <v>120</v>
      </c>
      <c r="D168" s="241" t="s">
        <v>591</v>
      </c>
      <c r="E168" s="107">
        <f>Таблица4000!E168+Таблица4500!E168</f>
        <v>0</v>
      </c>
      <c r="F168" s="79">
        <f>Таблица4000!G176+Таблица4500!F176</f>
        <v>0</v>
      </c>
      <c r="G168" s="79">
        <f>Таблица4000!H176+Таблица4500!G176</f>
        <v>0</v>
      </c>
      <c r="H168" s="79">
        <f>Таблица4000!I176+Таблица4500!H176</f>
        <v>0</v>
      </c>
      <c r="I168" s="79">
        <f>Таблица4000!J176+Таблица4500!I176</f>
        <v>0</v>
      </c>
      <c r="J168" s="79">
        <f>Таблица4000!K176+Таблица4500!J176</f>
        <v>0</v>
      </c>
      <c r="K168" s="79">
        <f>Таблица4000!L176+Таблица4500!K176</f>
        <v>0</v>
      </c>
      <c r="L168" s="79">
        <f>Таблица4000!M176+Таблица4500!L176</f>
        <v>0</v>
      </c>
      <c r="M168" s="79">
        <f>Таблица4000!N176+Таблица4500!M176</f>
        <v>0</v>
      </c>
      <c r="N168" s="79">
        <f>Таблица4000!O176+Таблица4500!N176</f>
        <v>0</v>
      </c>
      <c r="O168" s="699">
        <f>IF(Таблица3002!$F$9=0,0,(G168*1000/Таблица3002!$F$9))</f>
        <v>0</v>
      </c>
      <c r="P168" s="699">
        <f>IF(Таблица3002!$F$9=0,0,(H168*1000/Таблица3002!$F$9))</f>
        <v>0</v>
      </c>
      <c r="Q168" s="699">
        <f>IF(Таблица3002!$F$9=0,0,(I168*1000/Таблица3002!$F$9))</f>
        <v>0</v>
      </c>
      <c r="R168" s="699">
        <f t="shared" si="2"/>
        <v>0</v>
      </c>
    </row>
    <row r="169" spans="1:18" s="8" customFormat="1" x14ac:dyDescent="0.15">
      <c r="A169" s="37" t="s">
        <v>715</v>
      </c>
      <c r="B169" s="506" t="s">
        <v>267</v>
      </c>
      <c r="C169" s="19" t="s">
        <v>121</v>
      </c>
      <c r="D169" s="241" t="s">
        <v>904</v>
      </c>
      <c r="E169" s="107">
        <f>Таблица4000!E169+Таблица4500!E169</f>
        <v>0</v>
      </c>
      <c r="F169" s="79">
        <f>Таблица4000!G177+Таблица4500!F177</f>
        <v>0</v>
      </c>
      <c r="G169" s="79">
        <f>Таблица4000!H177+Таблица4500!G177</f>
        <v>0</v>
      </c>
      <c r="H169" s="79">
        <f>Таблица4000!I177+Таблица4500!H177</f>
        <v>0</v>
      </c>
      <c r="I169" s="79">
        <f>Таблица4000!J177+Таблица4500!I177</f>
        <v>0</v>
      </c>
      <c r="J169" s="79">
        <f>Таблица4000!K177+Таблица4500!J177</f>
        <v>0</v>
      </c>
      <c r="K169" s="79">
        <f>Таблица4000!L177+Таблица4500!K177</f>
        <v>0</v>
      </c>
      <c r="L169" s="79">
        <f>Таблица4000!M177+Таблица4500!L177</f>
        <v>0</v>
      </c>
      <c r="M169" s="79">
        <f>Таблица4000!N177+Таблица4500!M177</f>
        <v>0</v>
      </c>
      <c r="N169" s="79">
        <f>Таблица4000!O177+Таблица4500!N177</f>
        <v>0</v>
      </c>
      <c r="O169" s="699">
        <f>IF(Таблица3002!$F$9=0,0,(G169*1000/Таблица3002!$F$9))</f>
        <v>0</v>
      </c>
      <c r="P169" s="699">
        <f>IF(Таблица3002!$F$9=0,0,(H169*1000/Таблица3002!$F$9))</f>
        <v>0</v>
      </c>
      <c r="Q169" s="699">
        <f>IF(Таблица3002!$F$9=0,0,(I169*1000/Таблица3002!$F$9))</f>
        <v>0</v>
      </c>
      <c r="R169" s="699">
        <f t="shared" si="2"/>
        <v>0</v>
      </c>
    </row>
    <row r="170" spans="1:18" s="8" customFormat="1" x14ac:dyDescent="0.15">
      <c r="A170" s="37" t="s">
        <v>716</v>
      </c>
      <c r="B170" s="506" t="s">
        <v>535</v>
      </c>
      <c r="C170" s="19" t="s">
        <v>1036</v>
      </c>
      <c r="D170" s="241" t="s">
        <v>455</v>
      </c>
      <c r="E170" s="107">
        <f>Таблица4000!E170+Таблица4500!E170</f>
        <v>0</v>
      </c>
      <c r="F170" s="79">
        <f>Таблица4000!G178+Таблица4500!F178</f>
        <v>0</v>
      </c>
      <c r="G170" s="79">
        <f>Таблица4000!H178+Таблица4500!G178</f>
        <v>0</v>
      </c>
      <c r="H170" s="79">
        <f>Таблица4000!I178+Таблица4500!H178</f>
        <v>0</v>
      </c>
      <c r="I170" s="79">
        <f>Таблица4000!J178+Таблица4500!I178</f>
        <v>0</v>
      </c>
      <c r="J170" s="79">
        <f>Таблица4000!K178+Таблица4500!J178</f>
        <v>0</v>
      </c>
      <c r="K170" s="79">
        <f>Таблица4000!L178+Таблица4500!K178</f>
        <v>0</v>
      </c>
      <c r="L170" s="79">
        <f>Таблица4000!M178+Таблица4500!L178</f>
        <v>0</v>
      </c>
      <c r="M170" s="79">
        <f>Таблица4000!N178+Таблица4500!M178</f>
        <v>0</v>
      </c>
      <c r="N170" s="79">
        <f>Таблица4000!O178+Таблица4500!N178</f>
        <v>0</v>
      </c>
      <c r="O170" s="699">
        <f>IF(Таблица3002!$F$9=0,0,(G170*1000/Таблица3002!$F$9))</f>
        <v>0</v>
      </c>
      <c r="P170" s="699">
        <f>IF(Таблица3002!$F$9=0,0,(H170*1000/Таблица3002!$F$9))</f>
        <v>0</v>
      </c>
      <c r="Q170" s="699">
        <f>IF(Таблица3002!$F$9=0,0,(I170*1000/Таблица3002!$F$9))</f>
        <v>0</v>
      </c>
      <c r="R170" s="699">
        <f t="shared" si="2"/>
        <v>0</v>
      </c>
    </row>
    <row r="171" spans="1:18" s="8" customFormat="1" x14ac:dyDescent="0.15">
      <c r="A171" s="37" t="s">
        <v>443</v>
      </c>
      <c r="B171" s="506" t="s">
        <v>536</v>
      </c>
      <c r="C171" s="19" t="s">
        <v>1037</v>
      </c>
      <c r="D171" s="241" t="s">
        <v>456</v>
      </c>
      <c r="E171" s="107">
        <f>Таблица4000!E171+Таблица4500!E171</f>
        <v>0</v>
      </c>
      <c r="F171" s="79">
        <f>Таблица4000!G179+Таблица4500!F179</f>
        <v>0</v>
      </c>
      <c r="G171" s="79">
        <f>Таблица4000!H179+Таблица4500!G179</f>
        <v>0</v>
      </c>
      <c r="H171" s="79">
        <f>Таблица4000!I179+Таблица4500!H179</f>
        <v>0</v>
      </c>
      <c r="I171" s="79">
        <f>Таблица4000!J179+Таблица4500!I179</f>
        <v>0</v>
      </c>
      <c r="J171" s="79">
        <f>Таблица4000!K179+Таблица4500!J179</f>
        <v>0</v>
      </c>
      <c r="K171" s="79">
        <f>Таблица4000!L179+Таблица4500!K179</f>
        <v>0</v>
      </c>
      <c r="L171" s="79">
        <f>Таблица4000!M179+Таблица4500!L179</f>
        <v>0</v>
      </c>
      <c r="M171" s="79">
        <f>Таблица4000!N179+Таблица4500!M179</f>
        <v>0</v>
      </c>
      <c r="N171" s="79">
        <f>Таблица4000!O179+Таблица4500!N179</f>
        <v>0</v>
      </c>
      <c r="O171" s="699">
        <f>IF(Таблица3002!$F$9=0,0,(G171*1000/Таблица3002!$F$9))</f>
        <v>0</v>
      </c>
      <c r="P171" s="699">
        <f>IF(Таблица3002!$F$9=0,0,(H171*1000/Таблица3002!$F$9))</f>
        <v>0</v>
      </c>
      <c r="Q171" s="699">
        <f>IF(Таблица3002!$F$9=0,0,(I171*1000/Таблица3002!$F$9))</f>
        <v>0</v>
      </c>
      <c r="R171" s="699">
        <f t="shared" si="2"/>
        <v>0</v>
      </c>
    </row>
    <row r="172" spans="1:18" s="8" customFormat="1" x14ac:dyDescent="0.15">
      <c r="A172" s="37" t="s">
        <v>717</v>
      </c>
      <c r="B172" s="506" t="s">
        <v>537</v>
      </c>
      <c r="C172" s="19" t="s">
        <v>1038</v>
      </c>
      <c r="D172" s="241" t="s">
        <v>457</v>
      </c>
      <c r="E172" s="107">
        <f>Таблица4000!E172+Таблица4500!E172</f>
        <v>0</v>
      </c>
      <c r="F172" s="79">
        <f>Таблица4000!G180+Таблица4500!F180</f>
        <v>0</v>
      </c>
      <c r="G172" s="79">
        <f>Таблица4000!H180+Таблица4500!G180</f>
        <v>0</v>
      </c>
      <c r="H172" s="79">
        <f>Таблица4000!I180+Таблица4500!H180</f>
        <v>0</v>
      </c>
      <c r="I172" s="79">
        <f>Таблица4000!J180+Таблица4500!I180</f>
        <v>0</v>
      </c>
      <c r="J172" s="79">
        <f>Таблица4000!K180+Таблица4500!J180</f>
        <v>0</v>
      </c>
      <c r="K172" s="79">
        <f>Таблица4000!L180+Таблица4500!K180</f>
        <v>0</v>
      </c>
      <c r="L172" s="79">
        <f>Таблица4000!M180+Таблица4500!L180</f>
        <v>0</v>
      </c>
      <c r="M172" s="79">
        <f>Таблица4000!N180+Таблица4500!M180</f>
        <v>0</v>
      </c>
      <c r="N172" s="79">
        <f>Таблица4000!O180+Таблица4500!N180</f>
        <v>0</v>
      </c>
      <c r="O172" s="699">
        <f>IF(Таблица3002!$F$9=0,0,(G172*1000/Таблица3002!$F$9))</f>
        <v>0</v>
      </c>
      <c r="P172" s="699">
        <f>IF(Таблица3002!$F$9=0,0,(H172*1000/Таблица3002!$F$9))</f>
        <v>0</v>
      </c>
      <c r="Q172" s="699">
        <f>IF(Таблица3002!$F$9=0,0,(I172*1000/Таблица3002!$F$9))</f>
        <v>0</v>
      </c>
      <c r="R172" s="699">
        <f t="shared" si="2"/>
        <v>0</v>
      </c>
    </row>
    <row r="173" spans="1:18" s="119" customFormat="1" x14ac:dyDescent="0.15">
      <c r="A173" s="229" t="s">
        <v>1473</v>
      </c>
      <c r="B173" s="506" t="s">
        <v>1474</v>
      </c>
      <c r="C173" s="19" t="s">
        <v>1555</v>
      </c>
      <c r="D173" s="241"/>
      <c r="E173" s="107">
        <f>Таблица4000!E173+Таблица4500!E173</f>
        <v>0</v>
      </c>
      <c r="F173" s="79">
        <f>Таблица4000!G181+Таблица4500!F181</f>
        <v>0</v>
      </c>
      <c r="G173" s="79">
        <f>Таблица4000!H181+Таблица4500!G181</f>
        <v>0</v>
      </c>
      <c r="H173" s="79">
        <f>Таблица4000!I181+Таблица4500!H181</f>
        <v>0</v>
      </c>
      <c r="I173" s="79">
        <f>Таблица4000!J181+Таблица4500!I181</f>
        <v>0</v>
      </c>
      <c r="J173" s="79">
        <f>Таблица4000!K181+Таблица4500!J181</f>
        <v>0</v>
      </c>
      <c r="K173" s="79">
        <f>Таблица4000!L181+Таблица4500!K181</f>
        <v>0</v>
      </c>
      <c r="L173" s="79">
        <f>Таблица4000!M181+Таблица4500!L181</f>
        <v>0</v>
      </c>
      <c r="M173" s="79">
        <f>Таблица4000!N181+Таблица4500!M181</f>
        <v>0</v>
      </c>
      <c r="N173" s="79">
        <f>Таблица4000!O181+Таблица4500!N181</f>
        <v>0</v>
      </c>
      <c r="O173" s="699">
        <f>IF(Таблица3002!$F$9=0,0,(G173*1000/Таблица3002!$F$9))</f>
        <v>0</v>
      </c>
      <c r="P173" s="699">
        <f>IF(Таблица3002!$F$9=0,0,(H173*1000/Таблица3002!$F$9))</f>
        <v>0</v>
      </c>
      <c r="Q173" s="699">
        <f>IF(Таблица3002!$F$9=0,0,(I173*1000/Таблица3002!$F$9))</f>
        <v>0</v>
      </c>
      <c r="R173" s="699">
        <f t="shared" si="2"/>
        <v>0</v>
      </c>
    </row>
    <row r="174" spans="1:18" s="8" customFormat="1" x14ac:dyDescent="0.15">
      <c r="A174" s="229" t="s">
        <v>1476</v>
      </c>
      <c r="B174" s="506" t="s">
        <v>1477</v>
      </c>
      <c r="C174" s="19" t="s">
        <v>1478</v>
      </c>
      <c r="D174" s="241"/>
      <c r="E174" s="107">
        <f>Таблица4000!E174+Таблица4500!E174</f>
        <v>0</v>
      </c>
      <c r="F174" s="79">
        <f>Таблица4000!G182+Таблица4500!F182</f>
        <v>0</v>
      </c>
      <c r="G174" s="79">
        <f>Таблица4000!H182+Таблица4500!G182</f>
        <v>0</v>
      </c>
      <c r="H174" s="79">
        <f>Таблица4000!I182+Таблица4500!H182</f>
        <v>0</v>
      </c>
      <c r="I174" s="79">
        <f>Таблица4000!J182+Таблица4500!I182</f>
        <v>0</v>
      </c>
      <c r="J174" s="79">
        <f>Таблица4000!K182+Таблица4500!J182</f>
        <v>0</v>
      </c>
      <c r="K174" s="79">
        <f>Таблица4000!L182+Таблица4500!K182</f>
        <v>0</v>
      </c>
      <c r="L174" s="79">
        <f>Таблица4000!M182+Таблица4500!L182</f>
        <v>0</v>
      </c>
      <c r="M174" s="79">
        <f>Таблица4000!N182+Таблица4500!M182</f>
        <v>0</v>
      </c>
      <c r="N174" s="79">
        <f>Таблица4000!O182+Таблица4500!N182</f>
        <v>0</v>
      </c>
      <c r="O174" s="699">
        <f>IF(Таблица3002!$F$9=0,0,(G174*1000/Таблица3002!$F$9))</f>
        <v>0</v>
      </c>
      <c r="P174" s="699">
        <f>IF(Таблица3002!$F$9=0,0,(H174*1000/Таблица3002!$F$9))</f>
        <v>0</v>
      </c>
      <c r="Q174" s="699">
        <f>IF(Таблица3002!$F$9=0,0,(I174*1000/Таблица3002!$F$9))</f>
        <v>0</v>
      </c>
      <c r="R174" s="699">
        <f t="shared" si="2"/>
        <v>0</v>
      </c>
    </row>
    <row r="175" spans="1:18" s="8" customFormat="1" ht="21" x14ac:dyDescent="0.15">
      <c r="A175" s="293" t="s">
        <v>1597</v>
      </c>
      <c r="B175" s="510" t="s">
        <v>1598</v>
      </c>
      <c r="C175" s="294" t="s">
        <v>1599</v>
      </c>
      <c r="D175" s="315"/>
      <c r="E175" s="107">
        <f>Таблица4000!E175+Таблица4500!E175</f>
        <v>0</v>
      </c>
      <c r="F175" s="79">
        <f>Таблица4000!G183+Таблица4500!F183</f>
        <v>0</v>
      </c>
      <c r="G175" s="79">
        <f>Таблица4000!H183+Таблица4500!G183</f>
        <v>0</v>
      </c>
      <c r="H175" s="79">
        <f>Таблица4000!I183+Таблица4500!H183</f>
        <v>0</v>
      </c>
      <c r="I175" s="79">
        <f>Таблица4000!J183+Таблица4500!I183</f>
        <v>0</v>
      </c>
      <c r="J175" s="79">
        <f>Таблица4000!K183+Таблица4500!J183</f>
        <v>0</v>
      </c>
      <c r="K175" s="79">
        <f>Таблица4000!L183+Таблица4500!K183</f>
        <v>0</v>
      </c>
      <c r="L175" s="79">
        <f>Таблица4000!M183+Таблица4500!L183</f>
        <v>0</v>
      </c>
      <c r="M175" s="79">
        <f>Таблица4000!N183+Таблица4500!M183</f>
        <v>0</v>
      </c>
      <c r="N175" s="79">
        <f>Таблица4000!O183+Таблица4500!N183</f>
        <v>0</v>
      </c>
      <c r="O175" s="699">
        <f>IF(Таблица3002!$F$9=0,0,(G175*1000/Таблица3002!$F$9))</f>
        <v>0</v>
      </c>
      <c r="P175" s="699">
        <f>IF(Таблица3002!$F$9=0,0,(H175*1000/Таблица3002!$F$9))</f>
        <v>0</v>
      </c>
      <c r="Q175" s="699">
        <f>IF(Таблица3002!$F$9=0,0,(I175*1000/Таблица3002!$F$9))</f>
        <v>0</v>
      </c>
      <c r="R175" s="699">
        <f t="shared" si="2"/>
        <v>0</v>
      </c>
    </row>
    <row r="176" spans="1:18" s="8" customFormat="1" x14ac:dyDescent="0.15">
      <c r="A176" s="36" t="s">
        <v>718</v>
      </c>
      <c r="B176" s="99" t="s">
        <v>226</v>
      </c>
      <c r="C176" s="100" t="s">
        <v>140</v>
      </c>
      <c r="D176" s="35" t="s">
        <v>471</v>
      </c>
      <c r="E176" s="107">
        <f>Таблица4000!E176+Таблица4500!E176</f>
        <v>0</v>
      </c>
      <c r="F176" s="79">
        <f>Таблица4000!G184+Таблица4500!F184</f>
        <v>0</v>
      </c>
      <c r="G176" s="79">
        <f>Таблица4000!H184+Таблица4500!G184</f>
        <v>0</v>
      </c>
      <c r="H176" s="79">
        <f>Таблица4000!I184+Таблица4500!H184</f>
        <v>0</v>
      </c>
      <c r="I176" s="79">
        <f>Таблица4000!J184+Таблица4500!I184</f>
        <v>0</v>
      </c>
      <c r="J176" s="79">
        <f>Таблица4000!K184+Таблица4500!J184</f>
        <v>0</v>
      </c>
      <c r="K176" s="79">
        <f>Таблица4000!L184+Таблица4500!K184</f>
        <v>0</v>
      </c>
      <c r="L176" s="79">
        <f>Таблица4000!M184+Таблица4500!L184</f>
        <v>0</v>
      </c>
      <c r="M176" s="79">
        <f>Таблица4000!N184+Таблица4500!M184</f>
        <v>0</v>
      </c>
      <c r="N176" s="79">
        <f>Таблица4000!O184+Таблица4500!N184</f>
        <v>0</v>
      </c>
      <c r="O176" s="699">
        <f>IF(Таблица3002!$F$9=0,0,(G176*1000/Таблица3002!$F$9))</f>
        <v>0</v>
      </c>
      <c r="P176" s="699">
        <f>IF(Таблица3002!$F$9=0,0,(H176*1000/Таблица3002!$F$9))</f>
        <v>0</v>
      </c>
      <c r="Q176" s="699">
        <f>IF(Таблица3002!$F$9=0,0,(I176*1000/Таблица3002!$F$9))</f>
        <v>0</v>
      </c>
      <c r="R176" s="699">
        <f t="shared" si="2"/>
        <v>0</v>
      </c>
    </row>
    <row r="177" spans="1:18" s="8" customFormat="1" ht="21" x14ac:dyDescent="0.15">
      <c r="A177" s="37" t="s">
        <v>719</v>
      </c>
      <c r="B177" s="506" t="s">
        <v>227</v>
      </c>
      <c r="C177" s="17" t="s">
        <v>82</v>
      </c>
      <c r="D177" s="241" t="s">
        <v>538</v>
      </c>
      <c r="E177" s="107">
        <f>Таблица4000!E177+Таблица4500!E177</f>
        <v>0</v>
      </c>
      <c r="F177" s="79">
        <f>Таблица4000!G185+Таблица4500!F185</f>
        <v>0</v>
      </c>
      <c r="G177" s="79">
        <f>Таблица4000!H185+Таблица4500!G185</f>
        <v>0</v>
      </c>
      <c r="H177" s="79">
        <f>Таблица4000!I185+Таблица4500!H185</f>
        <v>0</v>
      </c>
      <c r="I177" s="79">
        <f>Таблица4000!J185+Таблица4500!I185</f>
        <v>0</v>
      </c>
      <c r="J177" s="79">
        <f>Таблица4000!K185+Таблица4500!J185</f>
        <v>0</v>
      </c>
      <c r="K177" s="79">
        <f>Таблица4000!L185+Таблица4500!K185</f>
        <v>0</v>
      </c>
      <c r="L177" s="79">
        <f>Таблица4000!M185+Таблица4500!L185</f>
        <v>0</v>
      </c>
      <c r="M177" s="79">
        <f>Таблица4000!N185+Таблица4500!M185</f>
        <v>0</v>
      </c>
      <c r="N177" s="79">
        <f>Таблица4000!O185+Таблица4500!N185</f>
        <v>0</v>
      </c>
      <c r="O177" s="699">
        <f>IF(Таблица3002!$F$9=0,0,(G177*1000/Таблица3002!$F$9))</f>
        <v>0</v>
      </c>
      <c r="P177" s="699">
        <f>IF(Таблица3002!$F$9=0,0,(H177*1000/Таблица3002!$F$9))</f>
        <v>0</v>
      </c>
      <c r="Q177" s="699">
        <f>IF(Таблица3002!$F$9=0,0,(I177*1000/Таблица3002!$F$9))</f>
        <v>0</v>
      </c>
      <c r="R177" s="699">
        <f t="shared" si="2"/>
        <v>0</v>
      </c>
    </row>
    <row r="178" spans="1:18" s="8" customFormat="1" x14ac:dyDescent="0.15">
      <c r="A178" s="37" t="s">
        <v>720</v>
      </c>
      <c r="B178" s="506" t="s">
        <v>539</v>
      </c>
      <c r="C178" s="17" t="s">
        <v>540</v>
      </c>
      <c r="D178" s="241" t="s">
        <v>385</v>
      </c>
      <c r="E178" s="107">
        <f>Таблица4000!E178+Таблица4500!E178</f>
        <v>0</v>
      </c>
      <c r="F178" s="79">
        <f>Таблица4000!G186+Таблица4500!F186</f>
        <v>0</v>
      </c>
      <c r="G178" s="79">
        <f>Таблица4000!H186+Таблица4500!G186</f>
        <v>0</v>
      </c>
      <c r="H178" s="79">
        <f>Таблица4000!I186+Таблица4500!H186</f>
        <v>0</v>
      </c>
      <c r="I178" s="79">
        <f>Таблица4000!J186+Таблица4500!I186</f>
        <v>0</v>
      </c>
      <c r="J178" s="79">
        <f>Таблица4000!K186+Таблица4500!J186</f>
        <v>0</v>
      </c>
      <c r="K178" s="79">
        <f>Таблица4000!L186+Таблица4500!K186</f>
        <v>0</v>
      </c>
      <c r="L178" s="79">
        <f>Таблица4000!M186+Таблица4500!L186</f>
        <v>0</v>
      </c>
      <c r="M178" s="79">
        <f>Таблица4000!N186+Таблица4500!M186</f>
        <v>0</v>
      </c>
      <c r="N178" s="79">
        <f>Таблица4000!O186+Таблица4500!N186</f>
        <v>0</v>
      </c>
      <c r="O178" s="699">
        <f>IF(Таблица3002!$F$9=0,0,(G178*1000/Таблица3002!$F$9))</f>
        <v>0</v>
      </c>
      <c r="P178" s="699">
        <f>IF(Таблица3002!$F$9=0,0,(H178*1000/Таблица3002!$F$9))</f>
        <v>0</v>
      </c>
      <c r="Q178" s="699">
        <f>IF(Таблица3002!$F$9=0,0,(I178*1000/Таблица3002!$F$9))</f>
        <v>0</v>
      </c>
      <c r="R178" s="699">
        <f t="shared" si="2"/>
        <v>0</v>
      </c>
    </row>
    <row r="179" spans="1:18" s="8" customFormat="1" x14ac:dyDescent="0.15">
      <c r="A179" s="37" t="s">
        <v>721</v>
      </c>
      <c r="B179" s="506" t="s">
        <v>541</v>
      </c>
      <c r="C179" s="17" t="s">
        <v>542</v>
      </c>
      <c r="D179" s="241" t="s">
        <v>386</v>
      </c>
      <c r="E179" s="107">
        <f>Таблица4000!E179+Таблица4500!E179</f>
        <v>0</v>
      </c>
      <c r="F179" s="79">
        <f>Таблица4000!G187+Таблица4500!F187</f>
        <v>0</v>
      </c>
      <c r="G179" s="79">
        <f>Таблица4000!H187+Таблица4500!G187</f>
        <v>0</v>
      </c>
      <c r="H179" s="79">
        <f>Таблица4000!I187+Таблица4500!H187</f>
        <v>0</v>
      </c>
      <c r="I179" s="79">
        <f>Таблица4000!J187+Таблица4500!I187</f>
        <v>0</v>
      </c>
      <c r="J179" s="79">
        <f>Таблица4000!K187+Таблица4500!J187</f>
        <v>0</v>
      </c>
      <c r="K179" s="79">
        <f>Таблица4000!L187+Таблица4500!K187</f>
        <v>0</v>
      </c>
      <c r="L179" s="79">
        <f>Таблица4000!M187+Таблица4500!L187</f>
        <v>0</v>
      </c>
      <c r="M179" s="79">
        <f>Таблица4000!N187+Таблица4500!M187</f>
        <v>0</v>
      </c>
      <c r="N179" s="79">
        <f>Таблица4000!O187+Таблица4500!N187</f>
        <v>0</v>
      </c>
      <c r="O179" s="699">
        <f>IF(Таблица3002!$F$9=0,0,(G179*1000/Таблица3002!$F$9))</f>
        <v>0</v>
      </c>
      <c r="P179" s="699">
        <f>IF(Таблица3002!$F$9=0,0,(H179*1000/Таблица3002!$F$9))</f>
        <v>0</v>
      </c>
      <c r="Q179" s="699">
        <f>IF(Таблица3002!$F$9=0,0,(I179*1000/Таблица3002!$F$9))</f>
        <v>0</v>
      </c>
      <c r="R179" s="699">
        <f t="shared" si="2"/>
        <v>0</v>
      </c>
    </row>
    <row r="180" spans="1:18" s="8" customFormat="1" x14ac:dyDescent="0.15">
      <c r="A180" s="229" t="s">
        <v>1479</v>
      </c>
      <c r="B180" s="506" t="s">
        <v>1480</v>
      </c>
      <c r="C180" s="17" t="s">
        <v>1481</v>
      </c>
      <c r="D180" s="241" t="s">
        <v>1697</v>
      </c>
      <c r="E180" s="107">
        <f>Таблица4000!E180+Таблица4500!E180</f>
        <v>0</v>
      </c>
      <c r="F180" s="79">
        <f>Таблица4000!G188+Таблица4500!F188</f>
        <v>0</v>
      </c>
      <c r="G180" s="79">
        <f>Таблица4000!H188+Таблица4500!G188</f>
        <v>0</v>
      </c>
      <c r="H180" s="79">
        <f>Таблица4000!I188+Таблица4500!H188</f>
        <v>0</v>
      </c>
      <c r="I180" s="79">
        <f>Таблица4000!J188+Таблица4500!I188</f>
        <v>0</v>
      </c>
      <c r="J180" s="79">
        <f>Таблица4000!K188+Таблица4500!J188</f>
        <v>0</v>
      </c>
      <c r="K180" s="79">
        <f>Таблица4000!L188+Таблица4500!K188</f>
        <v>0</v>
      </c>
      <c r="L180" s="79">
        <f>Таблица4000!M188+Таблица4500!L188</f>
        <v>0</v>
      </c>
      <c r="M180" s="79">
        <f>Таблица4000!N188+Таблица4500!M188</f>
        <v>0</v>
      </c>
      <c r="N180" s="79">
        <f>Таблица4000!O188+Таблица4500!N188</f>
        <v>0</v>
      </c>
      <c r="O180" s="699">
        <f>IF(Таблица3002!$F$9=0,0,(G180*1000/Таблица3002!$F$9))</f>
        <v>0</v>
      </c>
      <c r="P180" s="699">
        <f>IF(Таблица3002!$F$9=0,0,(H180*1000/Таблица3002!$F$9))</f>
        <v>0</v>
      </c>
      <c r="Q180" s="699">
        <f>IF(Таблица3002!$F$9=0,0,(I180*1000/Таблица3002!$F$9))</f>
        <v>0</v>
      </c>
      <c r="R180" s="699">
        <f t="shared" si="2"/>
        <v>0</v>
      </c>
    </row>
    <row r="181" spans="1:18" s="8" customFormat="1" x14ac:dyDescent="0.15">
      <c r="A181" s="37" t="s">
        <v>543</v>
      </c>
      <c r="B181" s="506" t="s">
        <v>228</v>
      </c>
      <c r="C181" s="20" t="s">
        <v>83</v>
      </c>
      <c r="D181" s="241" t="s">
        <v>905</v>
      </c>
      <c r="E181" s="107">
        <f>Таблица4000!E181+Таблица4500!E181</f>
        <v>0</v>
      </c>
      <c r="F181" s="79">
        <f>Таблица4000!G189+Таблица4500!F189</f>
        <v>0</v>
      </c>
      <c r="G181" s="79">
        <f>Таблица4000!H189+Таблица4500!G189</f>
        <v>0</v>
      </c>
      <c r="H181" s="79">
        <f>Таблица4000!I189+Таблица4500!H189</f>
        <v>0</v>
      </c>
      <c r="I181" s="79">
        <f>Таблица4000!J189+Таблица4500!I189</f>
        <v>0</v>
      </c>
      <c r="J181" s="79">
        <f>Таблица4000!K189+Таблица4500!J189</f>
        <v>0</v>
      </c>
      <c r="K181" s="79">
        <f>Таблица4000!L189+Таблица4500!K189</f>
        <v>0</v>
      </c>
      <c r="L181" s="79">
        <f>Таблица4000!M189+Таблица4500!L189</f>
        <v>0</v>
      </c>
      <c r="M181" s="79">
        <f>Таблица4000!N189+Таблица4500!M189</f>
        <v>0</v>
      </c>
      <c r="N181" s="79">
        <f>Таблица4000!O189+Таблица4500!N189</f>
        <v>0</v>
      </c>
      <c r="O181" s="699">
        <f>IF(Таблица3002!$F$9=0,0,(G181*1000/Таблица3002!$F$9))</f>
        <v>0</v>
      </c>
      <c r="P181" s="699">
        <f>IF(Таблица3002!$F$9=0,0,(H181*1000/Таблица3002!$F$9))</f>
        <v>0</v>
      </c>
      <c r="Q181" s="699">
        <f>IF(Таблица3002!$F$9=0,0,(I181*1000/Таблица3002!$F$9))</f>
        <v>0</v>
      </c>
      <c r="R181" s="699">
        <f t="shared" si="2"/>
        <v>0</v>
      </c>
    </row>
    <row r="182" spans="1:18" x14ac:dyDescent="0.15">
      <c r="A182" s="37" t="s">
        <v>906</v>
      </c>
      <c r="B182" s="506" t="s">
        <v>229</v>
      </c>
      <c r="C182" s="20" t="s">
        <v>84</v>
      </c>
      <c r="D182" s="241" t="s">
        <v>907</v>
      </c>
      <c r="E182" s="107">
        <f>Таблица4000!E182+Таблица4500!E182</f>
        <v>0</v>
      </c>
      <c r="F182" s="79">
        <f>Таблица4000!G190+Таблица4500!F190</f>
        <v>0</v>
      </c>
      <c r="G182" s="79">
        <f>Таблица4000!H190+Таблица4500!G190</f>
        <v>0</v>
      </c>
      <c r="H182" s="79">
        <f>Таблица4000!I190+Таблица4500!H190</f>
        <v>0</v>
      </c>
      <c r="I182" s="79">
        <f>Таблица4000!J190+Таблица4500!I190</f>
        <v>0</v>
      </c>
      <c r="J182" s="79">
        <f>Таблица4000!K190+Таблица4500!J190</f>
        <v>0</v>
      </c>
      <c r="K182" s="79">
        <f>Таблица4000!L190+Таблица4500!K190</f>
        <v>0</v>
      </c>
      <c r="L182" s="79">
        <f>Таблица4000!M190+Таблица4500!L190</f>
        <v>0</v>
      </c>
      <c r="M182" s="79">
        <f>Таблица4000!N190+Таблица4500!M190</f>
        <v>0</v>
      </c>
      <c r="N182" s="79">
        <f>Таблица4000!O190+Таблица4500!N190</f>
        <v>0</v>
      </c>
      <c r="O182" s="699">
        <f>IF(Таблица3002!$F$9=0,0,(G182*1000/Таблица3002!$F$9))</f>
        <v>0</v>
      </c>
      <c r="P182" s="699">
        <f>IF(Таблица3002!$F$9=0,0,(H182*1000/Таблица3002!$F$9))</f>
        <v>0</v>
      </c>
      <c r="Q182" s="699">
        <f>IF(Таблица3002!$F$9=0,0,(I182*1000/Таблица3002!$F$9))</f>
        <v>0</v>
      </c>
      <c r="R182" s="699">
        <f t="shared" si="2"/>
        <v>0</v>
      </c>
    </row>
    <row r="183" spans="1:18" x14ac:dyDescent="0.15">
      <c r="A183" s="37" t="s">
        <v>1583</v>
      </c>
      <c r="B183" s="506" t="s">
        <v>1576</v>
      </c>
      <c r="C183" s="20" t="s">
        <v>1577</v>
      </c>
      <c r="D183" s="251" t="s">
        <v>1578</v>
      </c>
      <c r="E183" s="107">
        <f>Таблица4000!E183+Таблица4500!E183</f>
        <v>0</v>
      </c>
      <c r="F183" s="79">
        <f>Таблица4000!G191+Таблица4500!F191</f>
        <v>0</v>
      </c>
      <c r="G183" s="79">
        <f>Таблица4000!H191+Таблица4500!G191</f>
        <v>0</v>
      </c>
      <c r="H183" s="79">
        <f>Таблица4000!I191+Таблица4500!H191</f>
        <v>0</v>
      </c>
      <c r="I183" s="79">
        <f>Таблица4000!J191+Таблица4500!I191</f>
        <v>0</v>
      </c>
      <c r="J183" s="79">
        <f>Таблица4000!K191+Таблица4500!J191</f>
        <v>0</v>
      </c>
      <c r="K183" s="79">
        <f>Таблица4000!L191+Таблица4500!K191</f>
        <v>0</v>
      </c>
      <c r="L183" s="79">
        <f>Таблица4000!M191+Таблица4500!L191</f>
        <v>0</v>
      </c>
      <c r="M183" s="79">
        <f>Таблица4000!N191+Таблица4500!M191</f>
        <v>0</v>
      </c>
      <c r="N183" s="79">
        <f>Таблица4000!O191+Таблица4500!N191</f>
        <v>0</v>
      </c>
      <c r="O183" s="699">
        <f>IF(Таблица3002!$F$9=0,0,(G183*1000/Таблица3002!$F$9))</f>
        <v>0</v>
      </c>
      <c r="P183" s="699">
        <f>IF(Таблица3002!$F$9=0,0,(H183*1000/Таблица3002!$F$9))</f>
        <v>0</v>
      </c>
      <c r="Q183" s="699">
        <f>IF(Таблица3002!$F$9=0,0,(I183*1000/Таблица3002!$F$9))</f>
        <v>0</v>
      </c>
      <c r="R183" s="699">
        <f t="shared" si="2"/>
        <v>0</v>
      </c>
    </row>
    <row r="184" spans="1:18" x14ac:dyDescent="0.15">
      <c r="A184" s="37" t="s">
        <v>544</v>
      </c>
      <c r="B184" s="506" t="s">
        <v>230</v>
      </c>
      <c r="C184" s="20" t="s">
        <v>85</v>
      </c>
      <c r="D184" s="241" t="s">
        <v>545</v>
      </c>
      <c r="E184" s="107">
        <f>Таблица4000!E184+Таблица4500!E184</f>
        <v>0</v>
      </c>
      <c r="F184" s="79">
        <f>Таблица4000!G192+Таблица4500!F192</f>
        <v>0</v>
      </c>
      <c r="G184" s="79">
        <f>Таблица4000!H192+Таблица4500!G192</f>
        <v>0</v>
      </c>
      <c r="H184" s="79">
        <f>Таблица4000!I192+Таблица4500!H192</f>
        <v>0</v>
      </c>
      <c r="I184" s="79">
        <f>Таблица4000!J192+Таблица4500!I192</f>
        <v>0</v>
      </c>
      <c r="J184" s="79">
        <f>Таблица4000!K192+Таблица4500!J192</f>
        <v>0</v>
      </c>
      <c r="K184" s="79">
        <f>Таблица4000!L192+Таблица4500!K192</f>
        <v>0</v>
      </c>
      <c r="L184" s="79">
        <f>Таблица4000!M192+Таблица4500!L192</f>
        <v>0</v>
      </c>
      <c r="M184" s="79">
        <f>Таблица4000!N192+Таблица4500!M192</f>
        <v>0</v>
      </c>
      <c r="N184" s="79">
        <f>Таблица4000!O192+Таблица4500!N192</f>
        <v>0</v>
      </c>
      <c r="O184" s="699">
        <f>IF(Таблица3002!$F$9=0,0,(G184*1000/Таблица3002!$F$9))</f>
        <v>0</v>
      </c>
      <c r="P184" s="699">
        <f>IF(Таблица3002!$F$9=0,0,(H184*1000/Таблица3002!$F$9))</f>
        <v>0</v>
      </c>
      <c r="Q184" s="699">
        <f>IF(Таблица3002!$F$9=0,0,(I184*1000/Таблица3002!$F$9))</f>
        <v>0</v>
      </c>
      <c r="R184" s="699">
        <f t="shared" si="2"/>
        <v>0</v>
      </c>
    </row>
    <row r="185" spans="1:18" x14ac:dyDescent="0.15">
      <c r="A185" s="37" t="s">
        <v>722</v>
      </c>
      <c r="B185" s="506" t="s">
        <v>231</v>
      </c>
      <c r="C185" s="20" t="s">
        <v>86</v>
      </c>
      <c r="D185" s="241" t="s">
        <v>40</v>
      </c>
      <c r="E185" s="107">
        <f>Таблица4000!E185+Таблица4500!E185</f>
        <v>0</v>
      </c>
      <c r="F185" s="79">
        <f>Таблица4000!G193+Таблица4500!F193</f>
        <v>0</v>
      </c>
      <c r="G185" s="79">
        <f>Таблица4000!H193+Таблица4500!G193</f>
        <v>0</v>
      </c>
      <c r="H185" s="79">
        <f>Таблица4000!I193+Таблица4500!H193</f>
        <v>0</v>
      </c>
      <c r="I185" s="79">
        <f>Таблица4000!J193+Таблица4500!I193</f>
        <v>0</v>
      </c>
      <c r="J185" s="79">
        <f>Таблица4000!K193+Таблица4500!J193</f>
        <v>0</v>
      </c>
      <c r="K185" s="79">
        <f>Таблица4000!L193+Таблица4500!K193</f>
        <v>0</v>
      </c>
      <c r="L185" s="79">
        <f>Таблица4000!M193+Таблица4500!L193</f>
        <v>0</v>
      </c>
      <c r="M185" s="79">
        <f>Таблица4000!N193+Таблица4500!M193</f>
        <v>0</v>
      </c>
      <c r="N185" s="79">
        <f>Таблица4000!O193+Таблица4500!N193</f>
        <v>0</v>
      </c>
      <c r="O185" s="699">
        <f>IF(Таблица3002!$F$9=0,0,(G185*1000/Таблица3002!$F$9))</f>
        <v>0</v>
      </c>
      <c r="P185" s="699">
        <f>IF(Таблица3002!$F$9=0,0,(H185*1000/Таблица3002!$F$9))</f>
        <v>0</v>
      </c>
      <c r="Q185" s="699">
        <f>IF(Таблица3002!$F$9=0,0,(I185*1000/Таблица3002!$F$9))</f>
        <v>0</v>
      </c>
      <c r="R185" s="699">
        <f t="shared" si="2"/>
        <v>0</v>
      </c>
    </row>
    <row r="186" spans="1:18" ht="21" x14ac:dyDescent="0.15">
      <c r="A186" s="37" t="s">
        <v>723</v>
      </c>
      <c r="B186" s="506" t="s">
        <v>232</v>
      </c>
      <c r="C186" s="20" t="s">
        <v>87</v>
      </c>
      <c r="D186" s="241" t="s">
        <v>546</v>
      </c>
      <c r="E186" s="107">
        <f>Таблица4000!E186+Таблица4500!E186</f>
        <v>0</v>
      </c>
      <c r="F186" s="79">
        <f>Таблица4000!G194+Таблица4500!F194</f>
        <v>0</v>
      </c>
      <c r="G186" s="79">
        <f>Таблица4000!H194+Таблица4500!G194</f>
        <v>0</v>
      </c>
      <c r="H186" s="79">
        <f>Таблица4000!I194+Таблица4500!H194</f>
        <v>0</v>
      </c>
      <c r="I186" s="79">
        <f>Таблица4000!J194+Таблица4500!I194</f>
        <v>0</v>
      </c>
      <c r="J186" s="79">
        <f>Таблица4000!K194+Таблица4500!J194</f>
        <v>0</v>
      </c>
      <c r="K186" s="79">
        <f>Таблица4000!L194+Таблица4500!K194</f>
        <v>0</v>
      </c>
      <c r="L186" s="79">
        <f>Таблица4000!M194+Таблица4500!L194</f>
        <v>0</v>
      </c>
      <c r="M186" s="79">
        <f>Таблица4000!N194+Таблица4500!M194</f>
        <v>0</v>
      </c>
      <c r="N186" s="79">
        <f>Таблица4000!O194+Таблица4500!N194</f>
        <v>0</v>
      </c>
      <c r="O186" s="699">
        <f>IF(Таблица3002!$F$9=0,0,(G186*1000/Таблица3002!$F$9))</f>
        <v>0</v>
      </c>
      <c r="P186" s="699">
        <f>IF(Таблица3002!$F$9=0,0,(H186*1000/Таблица3002!$F$9))</f>
        <v>0</v>
      </c>
      <c r="Q186" s="699">
        <f>IF(Таблица3002!$F$9=0,0,(I186*1000/Таблица3002!$F$9))</f>
        <v>0</v>
      </c>
      <c r="R186" s="699">
        <f t="shared" si="2"/>
        <v>0</v>
      </c>
    </row>
    <row r="187" spans="1:18" x14ac:dyDescent="0.15">
      <c r="A187" s="37" t="s">
        <v>724</v>
      </c>
      <c r="B187" s="506" t="s">
        <v>233</v>
      </c>
      <c r="C187" s="20" t="s">
        <v>88</v>
      </c>
      <c r="D187" s="241" t="s">
        <v>547</v>
      </c>
      <c r="E187" s="107">
        <f>Таблица4000!E187+Таблица4500!E187</f>
        <v>0</v>
      </c>
      <c r="F187" s="79">
        <f>Таблица4000!G195+Таблица4500!F195</f>
        <v>0</v>
      </c>
      <c r="G187" s="79">
        <f>Таблица4000!H195+Таблица4500!G195</f>
        <v>0</v>
      </c>
      <c r="H187" s="79">
        <f>Таблица4000!I195+Таблица4500!H195</f>
        <v>0</v>
      </c>
      <c r="I187" s="79">
        <f>Таблица4000!J195+Таблица4500!I195</f>
        <v>0</v>
      </c>
      <c r="J187" s="79">
        <f>Таблица4000!K195+Таблица4500!J195</f>
        <v>0</v>
      </c>
      <c r="K187" s="79">
        <f>Таблица4000!L195+Таблица4500!K195</f>
        <v>0</v>
      </c>
      <c r="L187" s="79">
        <f>Таблица4000!M195+Таблица4500!L195</f>
        <v>0</v>
      </c>
      <c r="M187" s="79">
        <f>Таблица4000!N195+Таблица4500!M195</f>
        <v>0</v>
      </c>
      <c r="N187" s="79">
        <f>Таблица4000!O195+Таблица4500!N195</f>
        <v>0</v>
      </c>
      <c r="O187" s="699">
        <f>IF(Таблица3002!$F$9=0,0,(G187*1000/Таблица3002!$F$9))</f>
        <v>0</v>
      </c>
      <c r="P187" s="699">
        <f>IF(Таблица3002!$F$9=0,0,(H187*1000/Таблица3002!$F$9))</f>
        <v>0</v>
      </c>
      <c r="Q187" s="699">
        <f>IF(Таблица3002!$F$9=0,0,(I187*1000/Таблица3002!$F$9))</f>
        <v>0</v>
      </c>
      <c r="R187" s="699">
        <f t="shared" si="2"/>
        <v>0</v>
      </c>
    </row>
    <row r="188" spans="1:18" s="121" customFormat="1" x14ac:dyDescent="0.15">
      <c r="A188" s="37" t="s">
        <v>967</v>
      </c>
      <c r="B188" s="506" t="s">
        <v>234</v>
      </c>
      <c r="C188" s="20" t="s">
        <v>89</v>
      </c>
      <c r="D188" s="241" t="s">
        <v>908</v>
      </c>
      <c r="E188" s="107">
        <f>Таблица4000!E188+Таблица4500!E188</f>
        <v>0</v>
      </c>
      <c r="F188" s="79">
        <f>Таблица4000!G196+Таблица4500!F196</f>
        <v>0</v>
      </c>
      <c r="G188" s="79">
        <f>Таблица4000!H196+Таблица4500!G196</f>
        <v>0</v>
      </c>
      <c r="H188" s="79">
        <f>Таблица4000!I196+Таблица4500!H196</f>
        <v>0</v>
      </c>
      <c r="I188" s="79">
        <f>Таблица4000!J196+Таблица4500!I196</f>
        <v>0</v>
      </c>
      <c r="J188" s="79">
        <f>Таблица4000!K196+Таблица4500!J196</f>
        <v>0</v>
      </c>
      <c r="K188" s="79">
        <f>Таблица4000!L196+Таблица4500!K196</f>
        <v>0</v>
      </c>
      <c r="L188" s="79">
        <f>Таблица4000!M196+Таблица4500!L196</f>
        <v>0</v>
      </c>
      <c r="M188" s="79">
        <f>Таблица4000!N196+Таблица4500!M196</f>
        <v>0</v>
      </c>
      <c r="N188" s="79">
        <f>Таблица4000!O196+Таблица4500!N196</f>
        <v>0</v>
      </c>
      <c r="O188" s="699">
        <f>IF(Таблица3002!$F$9=0,0,(G188*1000/Таблица3002!$F$9))</f>
        <v>0</v>
      </c>
      <c r="P188" s="699">
        <f>IF(Таблица3002!$F$9=0,0,(H188*1000/Таблица3002!$F$9))</f>
        <v>0</v>
      </c>
      <c r="Q188" s="699">
        <f>IF(Таблица3002!$F$9=0,0,(I188*1000/Таблица3002!$F$9))</f>
        <v>0</v>
      </c>
      <c r="R188" s="699">
        <f t="shared" si="2"/>
        <v>0</v>
      </c>
    </row>
    <row r="189" spans="1:18" x14ac:dyDescent="0.15">
      <c r="A189" s="37" t="s">
        <v>909</v>
      </c>
      <c r="B189" s="506" t="s">
        <v>383</v>
      </c>
      <c r="C189" s="20" t="s">
        <v>381</v>
      </c>
      <c r="D189" s="241" t="s">
        <v>910</v>
      </c>
      <c r="E189" s="107">
        <f>Таблица4000!E189+Таблица4500!E189</f>
        <v>0</v>
      </c>
      <c r="F189" s="79">
        <f>Таблица4000!G197+Таблица4500!F197</f>
        <v>0</v>
      </c>
      <c r="G189" s="79">
        <f>Таблица4000!H197+Таблица4500!G197</f>
        <v>0</v>
      </c>
      <c r="H189" s="79">
        <f>Таблица4000!I197+Таблица4500!H197</f>
        <v>0</v>
      </c>
      <c r="I189" s="79">
        <f>Таблица4000!J197+Таблица4500!I197</f>
        <v>0</v>
      </c>
      <c r="J189" s="79">
        <f>Таблица4000!K197+Таблица4500!J197</f>
        <v>0</v>
      </c>
      <c r="K189" s="79">
        <f>Таблица4000!L197+Таблица4500!K197</f>
        <v>0</v>
      </c>
      <c r="L189" s="79">
        <f>Таблица4000!M197+Таблица4500!L197</f>
        <v>0</v>
      </c>
      <c r="M189" s="79">
        <f>Таблица4000!N197+Таблица4500!M197</f>
        <v>0</v>
      </c>
      <c r="N189" s="79">
        <f>Таблица4000!O197+Таблица4500!N197</f>
        <v>0</v>
      </c>
      <c r="O189" s="699">
        <f>IF(Таблица3002!$F$9=0,0,(G189*1000/Таблица3002!$F$9))</f>
        <v>0</v>
      </c>
      <c r="P189" s="699">
        <f>IF(Таблица3002!$F$9=0,0,(H189*1000/Таблица3002!$F$9))</f>
        <v>0</v>
      </c>
      <c r="Q189" s="699">
        <f>IF(Таблица3002!$F$9=0,0,(I189*1000/Таблица3002!$F$9))</f>
        <v>0</v>
      </c>
      <c r="R189" s="699">
        <f t="shared" si="2"/>
        <v>0</v>
      </c>
    </row>
    <row r="190" spans="1:18" x14ac:dyDescent="0.15">
      <c r="A190" s="37" t="s">
        <v>725</v>
      </c>
      <c r="B190" s="506" t="s">
        <v>384</v>
      </c>
      <c r="C190" s="20" t="s">
        <v>382</v>
      </c>
      <c r="D190" s="241" t="s">
        <v>548</v>
      </c>
      <c r="E190" s="107">
        <f>Таблица4000!E190+Таблица4500!E190</f>
        <v>0</v>
      </c>
      <c r="F190" s="79">
        <f>Таблица4000!G198+Таблица4500!F198</f>
        <v>0</v>
      </c>
      <c r="G190" s="79">
        <f>Таблица4000!H198+Таблица4500!G198</f>
        <v>0</v>
      </c>
      <c r="H190" s="79">
        <f>Таблица4000!I198+Таблица4500!H198</f>
        <v>0</v>
      </c>
      <c r="I190" s="79">
        <f>Таблица4000!J198+Таблица4500!I198</f>
        <v>0</v>
      </c>
      <c r="J190" s="79">
        <f>Таблица4000!K198+Таблица4500!J198</f>
        <v>0</v>
      </c>
      <c r="K190" s="79">
        <f>Таблица4000!L198+Таблица4500!K198</f>
        <v>0</v>
      </c>
      <c r="L190" s="79">
        <f>Таблица4000!M198+Таблица4500!L198</f>
        <v>0</v>
      </c>
      <c r="M190" s="79">
        <f>Таблица4000!N198+Таблица4500!M198</f>
        <v>0</v>
      </c>
      <c r="N190" s="79">
        <f>Таблица4000!O198+Таблица4500!N198</f>
        <v>0</v>
      </c>
      <c r="O190" s="699">
        <f>IF(Таблица3002!$F$9=0,0,(G190*1000/Таблица3002!$F$9))</f>
        <v>0</v>
      </c>
      <c r="P190" s="699">
        <f>IF(Таблица3002!$F$9=0,0,(H190*1000/Таблица3002!$F$9))</f>
        <v>0</v>
      </c>
      <c r="Q190" s="699">
        <f>IF(Таблица3002!$F$9=0,0,(I190*1000/Таблица3002!$F$9))</f>
        <v>0</v>
      </c>
      <c r="R190" s="699">
        <f t="shared" si="2"/>
        <v>0</v>
      </c>
    </row>
    <row r="191" spans="1:18" ht="31.5" x14ac:dyDescent="0.15">
      <c r="A191" s="37" t="s">
        <v>726</v>
      </c>
      <c r="B191" s="506" t="s">
        <v>911</v>
      </c>
      <c r="C191" s="17" t="s">
        <v>912</v>
      </c>
      <c r="D191" s="241" t="s">
        <v>913</v>
      </c>
      <c r="E191" s="107">
        <f>Таблица4000!E191+Таблица4500!E191</f>
        <v>0</v>
      </c>
      <c r="F191" s="79">
        <f>Таблица4000!G199+Таблица4500!F199</f>
        <v>0</v>
      </c>
      <c r="G191" s="79">
        <f>Таблица4000!H199+Таблица4500!G199</f>
        <v>0</v>
      </c>
      <c r="H191" s="79">
        <f>Таблица4000!I199+Таблица4500!H199</f>
        <v>0</v>
      </c>
      <c r="I191" s="79">
        <f>Таблица4000!J199+Таблица4500!I199</f>
        <v>0</v>
      </c>
      <c r="J191" s="79">
        <f>Таблица4000!K199+Таблица4500!J199</f>
        <v>0</v>
      </c>
      <c r="K191" s="79">
        <f>Таблица4000!L199+Таблица4500!K199</f>
        <v>0</v>
      </c>
      <c r="L191" s="79">
        <f>Таблица4000!M199+Таблица4500!L199</f>
        <v>0</v>
      </c>
      <c r="M191" s="79">
        <f>Таблица4000!N199+Таблица4500!M199</f>
        <v>0</v>
      </c>
      <c r="N191" s="79">
        <f>Таблица4000!O199+Таблица4500!N199</f>
        <v>0</v>
      </c>
      <c r="O191" s="699">
        <f>IF(Таблица3002!$F$9=0,0,(G191*1000/Таблица3002!$F$9))</f>
        <v>0</v>
      </c>
      <c r="P191" s="699">
        <f>IF(Таблица3002!$F$9=0,0,(H191*1000/Таблица3002!$F$9))</f>
        <v>0</v>
      </c>
      <c r="Q191" s="699">
        <f>IF(Таблица3002!$F$9=0,0,(I191*1000/Таблица3002!$F$9))</f>
        <v>0</v>
      </c>
      <c r="R191" s="699">
        <f t="shared" si="2"/>
        <v>0</v>
      </c>
    </row>
    <row r="192" spans="1:18" x14ac:dyDescent="0.15">
      <c r="A192" s="229" t="s">
        <v>1556</v>
      </c>
      <c r="B192" s="506" t="s">
        <v>1483</v>
      </c>
      <c r="C192" s="177" t="s">
        <v>1484</v>
      </c>
      <c r="D192" s="241"/>
      <c r="E192" s="107">
        <f>Таблица4000!E192+Таблица4500!E192</f>
        <v>0</v>
      </c>
      <c r="F192" s="79">
        <f>Таблица4000!G200+Таблица4500!F200</f>
        <v>0</v>
      </c>
      <c r="G192" s="79">
        <f>Таблица4000!H200+Таблица4500!G200</f>
        <v>0</v>
      </c>
      <c r="H192" s="79">
        <f>Таблица4000!I200+Таблица4500!H200</f>
        <v>0</v>
      </c>
      <c r="I192" s="79">
        <f>Таблица4000!J200+Таблица4500!I200</f>
        <v>0</v>
      </c>
      <c r="J192" s="79">
        <f>Таблица4000!K200+Таблица4500!J200</f>
        <v>0</v>
      </c>
      <c r="K192" s="79">
        <f>Таблица4000!L200+Таблица4500!K200</f>
        <v>0</v>
      </c>
      <c r="L192" s="79">
        <f>Таблица4000!M200+Таблица4500!L200</f>
        <v>0</v>
      </c>
      <c r="M192" s="79">
        <f>Таблица4000!N200+Таблица4500!M200</f>
        <v>0</v>
      </c>
      <c r="N192" s="79">
        <f>Таблица4000!O200+Таблица4500!N200</f>
        <v>0</v>
      </c>
      <c r="O192" s="699">
        <f>IF(Таблица3002!$F$9=0,0,(G192*1000/Таблица3002!$F$9))</f>
        <v>0</v>
      </c>
      <c r="P192" s="699">
        <f>IF(Таблица3002!$F$9=0,0,(H192*1000/Таблица3002!$F$9))</f>
        <v>0</v>
      </c>
      <c r="Q192" s="699">
        <f>IF(Таблица3002!$F$9=0,0,(I192*1000/Таблица3002!$F$9))</f>
        <v>0</v>
      </c>
      <c r="R192" s="699">
        <f t="shared" si="2"/>
        <v>0</v>
      </c>
    </row>
    <row r="193" spans="1:18" x14ac:dyDescent="0.15">
      <c r="A193" s="36" t="s">
        <v>727</v>
      </c>
      <c r="B193" s="99" t="s">
        <v>235</v>
      </c>
      <c r="C193" s="245" t="s">
        <v>141</v>
      </c>
      <c r="D193" s="35" t="s">
        <v>776</v>
      </c>
      <c r="E193" s="107">
        <f>Таблица4000!E193+Таблица4500!E193</f>
        <v>0</v>
      </c>
      <c r="F193" s="79">
        <f>Таблица4000!G201+Таблица4500!F201</f>
        <v>0</v>
      </c>
      <c r="G193" s="79">
        <f>Таблица4000!H201+Таблица4500!G201</f>
        <v>0</v>
      </c>
      <c r="H193" s="79">
        <f>Таблица4000!I201+Таблица4500!H201</f>
        <v>0</v>
      </c>
      <c r="I193" s="79">
        <f>Таблица4000!J201+Таблица4500!I201</f>
        <v>0</v>
      </c>
      <c r="J193" s="79">
        <f>Таблица4000!K201+Таблица4500!J201</f>
        <v>0</v>
      </c>
      <c r="K193" s="79">
        <f>Таблица4000!L201+Таблица4500!K201</f>
        <v>0</v>
      </c>
      <c r="L193" s="79">
        <f>Таблица4000!M201+Таблица4500!L201</f>
        <v>0</v>
      </c>
      <c r="M193" s="79">
        <f>Таблица4000!N201+Таблица4500!M201</f>
        <v>0</v>
      </c>
      <c r="N193" s="79">
        <f>Таблица4000!O201+Таблица4500!N201</f>
        <v>0</v>
      </c>
      <c r="O193" s="699">
        <f>IF(Таблица3002!$F$9=0,0,(G193*1000/Таблица3002!$F$9))</f>
        <v>0</v>
      </c>
      <c r="P193" s="699">
        <f>IF(Таблица3002!$F$9=0,0,(H193*1000/Таблица3002!$F$9))</f>
        <v>0</v>
      </c>
      <c r="Q193" s="699">
        <f>IF(Таблица3002!$F$9=0,0,(I193*1000/Таблица3002!$F$9))</f>
        <v>0</v>
      </c>
      <c r="R193" s="699">
        <f t="shared" si="2"/>
        <v>0</v>
      </c>
    </row>
    <row r="194" spans="1:18" x14ac:dyDescent="0.15">
      <c r="A194" s="37" t="s">
        <v>728</v>
      </c>
      <c r="B194" s="506" t="s">
        <v>236</v>
      </c>
      <c r="C194" s="6" t="s">
        <v>90</v>
      </c>
      <c r="D194" s="241" t="s">
        <v>777</v>
      </c>
      <c r="E194" s="107">
        <f>Таблица4000!E194+Таблица4500!E194</f>
        <v>0</v>
      </c>
      <c r="F194" s="79">
        <f>Таблица4000!G202+Таблица4500!F202</f>
        <v>0</v>
      </c>
      <c r="G194" s="79">
        <f>Таблица4000!H202+Таблица4500!G202</f>
        <v>0</v>
      </c>
      <c r="H194" s="79">
        <f>Таблица4000!I202+Таблица4500!H202</f>
        <v>0</v>
      </c>
      <c r="I194" s="79">
        <f>Таблица4000!J202+Таблица4500!I202</f>
        <v>0</v>
      </c>
      <c r="J194" s="79">
        <f>Таблица4000!K202+Таблица4500!J202</f>
        <v>0</v>
      </c>
      <c r="K194" s="79">
        <f>Таблица4000!L202+Таблица4500!K202</f>
        <v>0</v>
      </c>
      <c r="L194" s="79">
        <f>Таблица4000!M202+Таблица4500!L202</f>
        <v>0</v>
      </c>
      <c r="M194" s="79">
        <f>Таблица4000!N202+Таблица4500!M202</f>
        <v>0</v>
      </c>
      <c r="N194" s="79">
        <f>Таблица4000!O202+Таблица4500!N202</f>
        <v>0</v>
      </c>
      <c r="O194" s="699">
        <f>IF(Таблица3002!$F$9=0,0,(G194*1000/Таблица3002!$F$9))</f>
        <v>0</v>
      </c>
      <c r="P194" s="699">
        <f>IF(Таблица3002!$F$9=0,0,(H194*1000/Таблица3002!$F$9))</f>
        <v>0</v>
      </c>
      <c r="Q194" s="699">
        <f>IF(Таблица3002!$F$9=0,0,(I194*1000/Таблица3002!$F$9))</f>
        <v>0</v>
      </c>
      <c r="R194" s="699">
        <f t="shared" si="2"/>
        <v>0</v>
      </c>
    </row>
    <row r="195" spans="1:18" x14ac:dyDescent="0.15">
      <c r="A195" s="37" t="s">
        <v>42</v>
      </c>
      <c r="B195" s="506" t="s">
        <v>237</v>
      </c>
      <c r="C195" s="6" t="s">
        <v>92</v>
      </c>
      <c r="D195" s="241" t="s">
        <v>778</v>
      </c>
      <c r="E195" s="107">
        <f>Таблица4000!E195+Таблица4500!E195</f>
        <v>0</v>
      </c>
      <c r="F195" s="79">
        <f>Таблица4000!G203+Таблица4500!F203</f>
        <v>0</v>
      </c>
      <c r="G195" s="79">
        <f>Таблица4000!H203+Таблица4500!G203</f>
        <v>0</v>
      </c>
      <c r="H195" s="79">
        <f>Таблица4000!I203+Таблица4500!H203</f>
        <v>0</v>
      </c>
      <c r="I195" s="79">
        <f>Таблица4000!J203+Таблица4500!I203</f>
        <v>0</v>
      </c>
      <c r="J195" s="79">
        <f>Таблица4000!K203+Таблица4500!J203</f>
        <v>0</v>
      </c>
      <c r="K195" s="79">
        <f>Таблица4000!L203+Таблица4500!K203</f>
        <v>0</v>
      </c>
      <c r="L195" s="79">
        <f>Таблица4000!M203+Таблица4500!L203</f>
        <v>0</v>
      </c>
      <c r="M195" s="79">
        <f>Таблица4000!N203+Таблица4500!M203</f>
        <v>0</v>
      </c>
      <c r="N195" s="79">
        <f>Таблица4000!O203+Таблица4500!N203</f>
        <v>0</v>
      </c>
      <c r="O195" s="699">
        <f>IF(Таблица3002!$F$9=0,0,(G195*1000/Таблица3002!$F$9))</f>
        <v>0</v>
      </c>
      <c r="P195" s="699">
        <f>IF(Таблица3002!$F$9=0,0,(H195*1000/Таблица3002!$F$9))</f>
        <v>0</v>
      </c>
      <c r="Q195" s="699">
        <f>IF(Таблица3002!$F$9=0,0,(I195*1000/Таблица3002!$F$9))</f>
        <v>0</v>
      </c>
      <c r="R195" s="699">
        <f t="shared" si="2"/>
        <v>0</v>
      </c>
    </row>
    <row r="196" spans="1:18" s="121" customFormat="1" x14ac:dyDescent="0.15">
      <c r="A196" s="37" t="s">
        <v>500</v>
      </c>
      <c r="B196" s="506" t="s">
        <v>238</v>
      </c>
      <c r="C196" s="6" t="s">
        <v>93</v>
      </c>
      <c r="D196" s="241" t="s">
        <v>549</v>
      </c>
      <c r="E196" s="107">
        <f>Таблица4000!E196+Таблица4500!E196</f>
        <v>0</v>
      </c>
      <c r="F196" s="79">
        <f>Таблица4000!G204+Таблица4500!F204</f>
        <v>0</v>
      </c>
      <c r="G196" s="79">
        <f>Таблица4000!H204+Таблица4500!G204</f>
        <v>0</v>
      </c>
      <c r="H196" s="79">
        <f>Таблица4000!I204+Таблица4500!H204</f>
        <v>0</v>
      </c>
      <c r="I196" s="79">
        <f>Таблица4000!J204+Таблица4500!I204</f>
        <v>0</v>
      </c>
      <c r="J196" s="79">
        <f>Таблица4000!K204+Таблица4500!J204</f>
        <v>0</v>
      </c>
      <c r="K196" s="79">
        <f>Таблица4000!L204+Таблица4500!K204</f>
        <v>0</v>
      </c>
      <c r="L196" s="79">
        <f>Таблица4000!M204+Таблица4500!L204</f>
        <v>0</v>
      </c>
      <c r="M196" s="79">
        <f>Таблица4000!N204+Таблица4500!M204</f>
        <v>0</v>
      </c>
      <c r="N196" s="79">
        <f>Таблица4000!O204+Таблица4500!N204</f>
        <v>0</v>
      </c>
      <c r="O196" s="699">
        <f>IF(Таблица3002!$F$9=0,0,(G196*1000/Таблица3002!$F$9))</f>
        <v>0</v>
      </c>
      <c r="P196" s="699">
        <f>IF(Таблица3002!$F$9=0,0,(H196*1000/Таблица3002!$F$9))</f>
        <v>0</v>
      </c>
      <c r="Q196" s="699">
        <f>IF(Таблица3002!$F$9=0,0,(I196*1000/Таблица3002!$F$9))</f>
        <v>0</v>
      </c>
      <c r="R196" s="699">
        <f t="shared" si="2"/>
        <v>0</v>
      </c>
    </row>
    <row r="197" spans="1:18" x14ac:dyDescent="0.15">
      <c r="A197" s="37" t="s">
        <v>729</v>
      </c>
      <c r="B197" s="506" t="s">
        <v>239</v>
      </c>
      <c r="C197" s="6" t="s">
        <v>94</v>
      </c>
      <c r="D197" s="241" t="s">
        <v>779</v>
      </c>
      <c r="E197" s="107">
        <f>Таблица4000!E197+Таблица4500!E197</f>
        <v>0</v>
      </c>
      <c r="F197" s="79">
        <f>Таблица4000!G205+Таблица4500!F205</f>
        <v>0</v>
      </c>
      <c r="G197" s="79">
        <f>Таблица4000!H205+Таблица4500!G205</f>
        <v>0</v>
      </c>
      <c r="H197" s="79">
        <f>Таблица4000!I205+Таблица4500!H205</f>
        <v>0</v>
      </c>
      <c r="I197" s="79">
        <f>Таблица4000!J205+Таблица4500!I205</f>
        <v>0</v>
      </c>
      <c r="J197" s="79">
        <f>Таблица4000!K205+Таблица4500!J205</f>
        <v>0</v>
      </c>
      <c r="K197" s="79">
        <f>Таблица4000!L205+Таблица4500!K205</f>
        <v>0</v>
      </c>
      <c r="L197" s="79">
        <f>Таблица4000!M205+Таблица4500!L205</f>
        <v>0</v>
      </c>
      <c r="M197" s="79">
        <f>Таблица4000!N205+Таблица4500!M205</f>
        <v>0</v>
      </c>
      <c r="N197" s="79">
        <f>Таблица4000!O205+Таблица4500!N205</f>
        <v>0</v>
      </c>
      <c r="O197" s="699">
        <f>IF(Таблица3002!$F$9=0,0,(G197*1000/Таблица3002!$F$9))</f>
        <v>0</v>
      </c>
      <c r="P197" s="699">
        <f>IF(Таблица3002!$F$9=0,0,(H197*1000/Таблица3002!$F$9))</f>
        <v>0</v>
      </c>
      <c r="Q197" s="699">
        <f>IF(Таблица3002!$F$9=0,0,(I197*1000/Таблица3002!$F$9))</f>
        <v>0</v>
      </c>
      <c r="R197" s="699">
        <f t="shared" si="2"/>
        <v>0</v>
      </c>
    </row>
    <row r="198" spans="1:18" x14ac:dyDescent="0.15">
      <c r="A198" s="320" t="s">
        <v>1600</v>
      </c>
      <c r="B198" s="506" t="s">
        <v>1606</v>
      </c>
      <c r="C198" s="321" t="s">
        <v>1601</v>
      </c>
      <c r="D198" s="322" t="s">
        <v>1602</v>
      </c>
      <c r="E198" s="107">
        <f>Таблица4000!E198+Таблица4500!E198</f>
        <v>0</v>
      </c>
      <c r="F198" s="79">
        <f>Таблица4000!G206+Таблица4500!F206</f>
        <v>0</v>
      </c>
      <c r="G198" s="79">
        <f>Таблица4000!H206+Таблица4500!G206</f>
        <v>0</v>
      </c>
      <c r="H198" s="79">
        <f>Таблица4000!I206+Таблица4500!H206</f>
        <v>0</v>
      </c>
      <c r="I198" s="79">
        <f>Таблица4000!J206+Таблица4500!I206</f>
        <v>0</v>
      </c>
      <c r="J198" s="79">
        <f>Таблица4000!K206+Таблица4500!J206</f>
        <v>0</v>
      </c>
      <c r="K198" s="79">
        <f>Таблица4000!L206+Таблица4500!K206</f>
        <v>0</v>
      </c>
      <c r="L198" s="79">
        <f>Таблица4000!M206+Таблица4500!L206</f>
        <v>0</v>
      </c>
      <c r="M198" s="79">
        <f>Таблица4000!N206+Таблица4500!M206</f>
        <v>0</v>
      </c>
      <c r="N198" s="79">
        <f>Таблица4000!O206+Таблица4500!N206</f>
        <v>0</v>
      </c>
      <c r="O198" s="699">
        <f>IF(Таблица3002!$F$9=0,0,(G198*1000/Таблица3002!$F$9))</f>
        <v>0</v>
      </c>
      <c r="P198" s="699">
        <f>IF(Таблица3002!$F$9=0,0,(H198*1000/Таблица3002!$F$9))</f>
        <v>0</v>
      </c>
      <c r="Q198" s="699">
        <f>IF(Таблица3002!$F$9=0,0,(I198*1000/Таблица3002!$F$9))</f>
        <v>0</v>
      </c>
      <c r="R198" s="699">
        <f t="shared" si="2"/>
        <v>0</v>
      </c>
    </row>
    <row r="199" spans="1:18" x14ac:dyDescent="0.15">
      <c r="A199" s="320" t="s">
        <v>1603</v>
      </c>
      <c r="B199" s="506" t="s">
        <v>1607</v>
      </c>
      <c r="C199" s="321" t="s">
        <v>1604</v>
      </c>
      <c r="D199" s="322" t="s">
        <v>1605</v>
      </c>
      <c r="E199" s="107">
        <f>Таблица4000!E199+Таблица4500!E199</f>
        <v>0</v>
      </c>
      <c r="F199" s="79">
        <f>Таблица4000!G207+Таблица4500!F207</f>
        <v>0</v>
      </c>
      <c r="G199" s="79">
        <f>Таблица4000!H207+Таблица4500!G207</f>
        <v>0</v>
      </c>
      <c r="H199" s="79">
        <f>Таблица4000!I207+Таблица4500!H207</f>
        <v>0</v>
      </c>
      <c r="I199" s="79">
        <f>Таблица4000!J207+Таблица4500!I207</f>
        <v>0</v>
      </c>
      <c r="J199" s="79">
        <f>Таблица4000!K207+Таблица4500!J207</f>
        <v>0</v>
      </c>
      <c r="K199" s="79">
        <f>Таблица4000!L207+Таблица4500!K207</f>
        <v>0</v>
      </c>
      <c r="L199" s="79">
        <f>Таблица4000!M207+Таблица4500!L207</f>
        <v>0</v>
      </c>
      <c r="M199" s="79">
        <f>Таблица4000!N207+Таблица4500!M207</f>
        <v>0</v>
      </c>
      <c r="N199" s="79">
        <f>Таблица4000!O207+Таблица4500!N207</f>
        <v>0</v>
      </c>
      <c r="O199" s="699">
        <f>IF(Таблица3002!$F$9=0,0,(G199*1000/Таблица3002!$F$9))</f>
        <v>0</v>
      </c>
      <c r="P199" s="699">
        <f>IF(Таблица3002!$F$9=0,0,(H199*1000/Таблица3002!$F$9))</f>
        <v>0</v>
      </c>
      <c r="Q199" s="699">
        <f>IF(Таблица3002!$F$9=0,0,(I199*1000/Таблица3002!$F$9))</f>
        <v>0</v>
      </c>
      <c r="R199" s="699">
        <f t="shared" si="2"/>
        <v>0</v>
      </c>
    </row>
    <row r="200" spans="1:18" ht="13.5" customHeight="1" x14ac:dyDescent="0.15">
      <c r="A200" s="37" t="s">
        <v>501</v>
      </c>
      <c r="B200" s="506" t="s">
        <v>240</v>
      </c>
      <c r="C200" s="17" t="s">
        <v>95</v>
      </c>
      <c r="D200" s="241" t="s">
        <v>550</v>
      </c>
      <c r="E200" s="107">
        <f>Таблица4000!E200+Таблица4500!E200</f>
        <v>0</v>
      </c>
      <c r="F200" s="79">
        <f>Таблица4000!G208+Таблица4500!F208</f>
        <v>0</v>
      </c>
      <c r="G200" s="79">
        <f>Таблица4000!H208+Таблица4500!G208</f>
        <v>0</v>
      </c>
      <c r="H200" s="79">
        <f>Таблица4000!I208+Таблица4500!H208</f>
        <v>0</v>
      </c>
      <c r="I200" s="79">
        <f>Таблица4000!J208+Таблица4500!I208</f>
        <v>0</v>
      </c>
      <c r="J200" s="79">
        <f>Таблица4000!K208+Таблица4500!J208</f>
        <v>0</v>
      </c>
      <c r="K200" s="79">
        <f>Таблица4000!L208+Таблица4500!K208</f>
        <v>0</v>
      </c>
      <c r="L200" s="79">
        <f>Таблица4000!M208+Таблица4500!L208</f>
        <v>0</v>
      </c>
      <c r="M200" s="79">
        <f>Таблица4000!N208+Таблица4500!M208</f>
        <v>0</v>
      </c>
      <c r="N200" s="79">
        <f>Таблица4000!O208+Таблица4500!N208</f>
        <v>0</v>
      </c>
      <c r="O200" s="699">
        <f>IF(Таблица3002!$F$9=0,0,(G200*1000/Таблица3002!$F$9))</f>
        <v>0</v>
      </c>
      <c r="P200" s="699">
        <f>IF(Таблица3002!$F$9=0,0,(H200*1000/Таблица3002!$F$9))</f>
        <v>0</v>
      </c>
      <c r="Q200" s="699">
        <f>IF(Таблица3002!$F$9=0,0,(I200*1000/Таблица3002!$F$9))</f>
        <v>0</v>
      </c>
      <c r="R200" s="699">
        <f t="shared" si="2"/>
        <v>0</v>
      </c>
    </row>
    <row r="201" spans="1:18" ht="21" x14ac:dyDescent="0.15">
      <c r="A201" s="37" t="s">
        <v>730</v>
      </c>
      <c r="B201" s="506" t="s">
        <v>551</v>
      </c>
      <c r="C201" s="17" t="s">
        <v>552</v>
      </c>
      <c r="D201" s="241" t="s">
        <v>553</v>
      </c>
      <c r="E201" s="107">
        <f>Таблица4000!E201+Таблица4500!E201</f>
        <v>0</v>
      </c>
      <c r="F201" s="79">
        <f>Таблица4000!G209+Таблица4500!F209</f>
        <v>0</v>
      </c>
      <c r="G201" s="79">
        <f>Таблица4000!H209+Таблица4500!G209</f>
        <v>0</v>
      </c>
      <c r="H201" s="79">
        <f>Таблица4000!I209+Таблица4500!H209</f>
        <v>0</v>
      </c>
      <c r="I201" s="79">
        <f>Таблица4000!J209+Таблица4500!I209</f>
        <v>0</v>
      </c>
      <c r="J201" s="79">
        <f>Таблица4000!K209+Таблица4500!J209</f>
        <v>0</v>
      </c>
      <c r="K201" s="79">
        <f>Таблица4000!L209+Таблица4500!K209</f>
        <v>0</v>
      </c>
      <c r="L201" s="79">
        <f>Таблица4000!M209+Таблица4500!L209</f>
        <v>0</v>
      </c>
      <c r="M201" s="79">
        <f>Таблица4000!N209+Таблица4500!M209</f>
        <v>0</v>
      </c>
      <c r="N201" s="79">
        <f>Таблица4000!O209+Таблица4500!N209</f>
        <v>0</v>
      </c>
      <c r="O201" s="699">
        <f>IF(Таблица3002!$F$9=0,0,(G201*1000/Таблица3002!$F$9))</f>
        <v>0</v>
      </c>
      <c r="P201" s="699">
        <f>IF(Таблица3002!$F$9=0,0,(H201*1000/Таблица3002!$F$9))</f>
        <v>0</v>
      </c>
      <c r="Q201" s="699">
        <f>IF(Таблица3002!$F$9=0,0,(I201*1000/Таблица3002!$F$9))</f>
        <v>0</v>
      </c>
      <c r="R201" s="699">
        <f t="shared" si="2"/>
        <v>0</v>
      </c>
    </row>
    <row r="202" spans="1:18" s="8" customFormat="1" x14ac:dyDescent="0.15">
      <c r="A202" s="37" t="s">
        <v>444</v>
      </c>
      <c r="B202" s="506" t="s">
        <v>610</v>
      </c>
      <c r="C202" s="34" t="s">
        <v>611</v>
      </c>
      <c r="D202" s="241" t="s">
        <v>914</v>
      </c>
      <c r="E202" s="107">
        <f>Таблица4000!E202+Таблица4500!E202</f>
        <v>0</v>
      </c>
      <c r="F202" s="79">
        <f>Таблица4000!G210+Таблица4500!F210</f>
        <v>0</v>
      </c>
      <c r="G202" s="79">
        <f>Таблица4000!H210+Таблица4500!G210</f>
        <v>0</v>
      </c>
      <c r="H202" s="79">
        <f>Таблица4000!I210+Таблица4500!H210</f>
        <v>0</v>
      </c>
      <c r="I202" s="79">
        <f>Таблица4000!J210+Таблица4500!I210</f>
        <v>0</v>
      </c>
      <c r="J202" s="79">
        <f>Таблица4000!K210+Таблица4500!J210</f>
        <v>0</v>
      </c>
      <c r="K202" s="79">
        <f>Таблица4000!L210+Таблица4500!K210</f>
        <v>0</v>
      </c>
      <c r="L202" s="79">
        <f>Таблица4000!M210+Таблица4500!L210</f>
        <v>0</v>
      </c>
      <c r="M202" s="79">
        <f>Таблица4000!N210+Таблица4500!M210</f>
        <v>0</v>
      </c>
      <c r="N202" s="79">
        <f>Таблица4000!O210+Таблица4500!N210</f>
        <v>0</v>
      </c>
      <c r="O202" s="699">
        <f>IF(Таблица3002!$F$9=0,0,(G202*1000/Таблица3002!$F$9))</f>
        <v>0</v>
      </c>
      <c r="P202" s="699">
        <f>IF(Таблица3002!$F$9=0,0,(H202*1000/Таблица3002!$F$9))</f>
        <v>0</v>
      </c>
      <c r="Q202" s="699">
        <f>IF(Таблица3002!$F$9=0,0,(I202*1000/Таблица3002!$F$9))</f>
        <v>0</v>
      </c>
      <c r="R202" s="699">
        <f t="shared" ref="R202:R265" si="3">IF(I202=0,0,J202*100/I202)</f>
        <v>0</v>
      </c>
    </row>
    <row r="203" spans="1:18" s="8" customFormat="1" x14ac:dyDescent="0.15">
      <c r="A203" s="37" t="s">
        <v>122</v>
      </c>
      <c r="B203" s="506" t="s">
        <v>482</v>
      </c>
      <c r="C203" s="17" t="s">
        <v>483</v>
      </c>
      <c r="D203" s="241" t="s">
        <v>780</v>
      </c>
      <c r="E203" s="107">
        <f>Таблица4000!E203+Таблица4500!E203</f>
        <v>0</v>
      </c>
      <c r="F203" s="79">
        <f>Таблица4000!G211+Таблица4500!F211</f>
        <v>0</v>
      </c>
      <c r="G203" s="79">
        <f>Таблица4000!H211+Таблица4500!G211</f>
        <v>0</v>
      </c>
      <c r="H203" s="79">
        <f>Таблица4000!I211+Таблица4500!H211</f>
        <v>0</v>
      </c>
      <c r="I203" s="79">
        <f>Таблица4000!J211+Таблица4500!I211</f>
        <v>0</v>
      </c>
      <c r="J203" s="79">
        <f>Таблица4000!K211+Таблица4500!J211</f>
        <v>0</v>
      </c>
      <c r="K203" s="79">
        <f>Таблица4000!L211+Таблица4500!K211</f>
        <v>0</v>
      </c>
      <c r="L203" s="79">
        <f>Таблица4000!M211+Таблица4500!L211</f>
        <v>0</v>
      </c>
      <c r="M203" s="79">
        <f>Таблица4000!N211+Таблица4500!M211</f>
        <v>0</v>
      </c>
      <c r="N203" s="79">
        <f>Таблица4000!O211+Таблица4500!N211</f>
        <v>0</v>
      </c>
      <c r="O203" s="699">
        <f>IF(Таблица3002!$F$9=0,0,(G203*1000/Таблица3002!$F$9))</f>
        <v>0</v>
      </c>
      <c r="P203" s="699">
        <f>IF(Таблица3002!$F$9=0,0,(H203*1000/Таблица3002!$F$9))</f>
        <v>0</v>
      </c>
      <c r="Q203" s="699">
        <f>IF(Таблица3002!$F$9=0,0,(I203*1000/Таблица3002!$F$9))</f>
        <v>0</v>
      </c>
      <c r="R203" s="699">
        <f t="shared" si="3"/>
        <v>0</v>
      </c>
    </row>
    <row r="204" spans="1:18" s="8" customFormat="1" x14ac:dyDescent="0.15">
      <c r="A204" s="37" t="s">
        <v>554</v>
      </c>
      <c r="B204" s="506" t="s">
        <v>1026</v>
      </c>
      <c r="C204" s="17" t="s">
        <v>1027</v>
      </c>
      <c r="D204" s="241" t="s">
        <v>555</v>
      </c>
      <c r="E204" s="107">
        <f>Таблица4000!E204+Таблица4500!E204</f>
        <v>0</v>
      </c>
      <c r="F204" s="79">
        <f>Таблица4000!G212+Таблица4500!F212</f>
        <v>0</v>
      </c>
      <c r="G204" s="79">
        <f>Таблица4000!H212+Таблица4500!G212</f>
        <v>0</v>
      </c>
      <c r="H204" s="79">
        <f>Таблица4000!I212+Таблица4500!H212</f>
        <v>0</v>
      </c>
      <c r="I204" s="79">
        <f>Таблица4000!J212+Таблица4500!I212</f>
        <v>0</v>
      </c>
      <c r="J204" s="79">
        <f>Таблица4000!K212+Таблица4500!J212</f>
        <v>0</v>
      </c>
      <c r="K204" s="79">
        <f>Таблица4000!L212+Таблица4500!K212</f>
        <v>0</v>
      </c>
      <c r="L204" s="79">
        <f>Таблица4000!M212+Таблица4500!L212</f>
        <v>0</v>
      </c>
      <c r="M204" s="79">
        <f>Таблица4000!N212+Таблица4500!M212</f>
        <v>0</v>
      </c>
      <c r="N204" s="79">
        <f>Таблица4000!O212+Таблица4500!N212</f>
        <v>0</v>
      </c>
      <c r="O204" s="699">
        <f>IF(Таблица3002!$F$9=0,0,(G204*1000/Таблица3002!$F$9))</f>
        <v>0</v>
      </c>
      <c r="P204" s="699">
        <f>IF(Таблица3002!$F$9=0,0,(H204*1000/Таблица3002!$F$9))</f>
        <v>0</v>
      </c>
      <c r="Q204" s="699">
        <f>IF(Таблица3002!$F$9=0,0,(I204*1000/Таблица3002!$F$9))</f>
        <v>0</v>
      </c>
      <c r="R204" s="699">
        <f t="shared" si="3"/>
        <v>0</v>
      </c>
    </row>
    <row r="205" spans="1:18" s="8" customFormat="1" x14ac:dyDescent="0.15">
      <c r="A205" s="37" t="s">
        <v>43</v>
      </c>
      <c r="B205" s="506" t="s">
        <v>556</v>
      </c>
      <c r="C205" s="17" t="s">
        <v>557</v>
      </c>
      <c r="D205" s="241" t="s">
        <v>781</v>
      </c>
      <c r="E205" s="107">
        <f>Таблица4000!E205+Таблица4500!E205</f>
        <v>0</v>
      </c>
      <c r="F205" s="79">
        <f>Таблица4000!G213+Таблица4500!F213</f>
        <v>0</v>
      </c>
      <c r="G205" s="79">
        <f>Таблица4000!H213+Таблица4500!G213</f>
        <v>0</v>
      </c>
      <c r="H205" s="79">
        <f>Таблица4000!I213+Таблица4500!H213</f>
        <v>0</v>
      </c>
      <c r="I205" s="79">
        <f>Таблица4000!J213+Таблица4500!I213</f>
        <v>0</v>
      </c>
      <c r="J205" s="79">
        <f>Таблица4000!K213+Таблица4500!J213</f>
        <v>0</v>
      </c>
      <c r="K205" s="79">
        <f>Таблица4000!L213+Таблица4500!K213</f>
        <v>0</v>
      </c>
      <c r="L205" s="79">
        <f>Таблица4000!M213+Таблица4500!L213</f>
        <v>0</v>
      </c>
      <c r="M205" s="79">
        <f>Таблица4000!N213+Таблица4500!M213</f>
        <v>0</v>
      </c>
      <c r="N205" s="79">
        <f>Таблица4000!O213+Таблица4500!N213</f>
        <v>0</v>
      </c>
      <c r="O205" s="699">
        <f>IF(Таблица3002!$F$9=0,0,(G205*1000/Таблица3002!$F$9))</f>
        <v>0</v>
      </c>
      <c r="P205" s="699">
        <f>IF(Таблица3002!$F$9=0,0,(H205*1000/Таблица3002!$F$9))</f>
        <v>0</v>
      </c>
      <c r="Q205" s="699">
        <f>IF(Таблица3002!$F$9=0,0,(I205*1000/Таблица3002!$F$9))</f>
        <v>0</v>
      </c>
      <c r="R205" s="699">
        <f t="shared" si="3"/>
        <v>0</v>
      </c>
    </row>
    <row r="206" spans="1:18" s="8" customFormat="1" x14ac:dyDescent="0.15">
      <c r="A206" s="37" t="s">
        <v>819</v>
      </c>
      <c r="B206" s="506" t="s">
        <v>558</v>
      </c>
      <c r="C206" s="17" t="s">
        <v>559</v>
      </c>
      <c r="D206" s="241" t="s">
        <v>782</v>
      </c>
      <c r="E206" s="107">
        <f>Таблица4000!E206+Таблица4500!E206</f>
        <v>0</v>
      </c>
      <c r="F206" s="79">
        <f>Таблица4000!G214+Таблица4500!F214</f>
        <v>0</v>
      </c>
      <c r="G206" s="79">
        <f>Таблица4000!H214+Таблица4500!G214</f>
        <v>0</v>
      </c>
      <c r="H206" s="79">
        <f>Таблица4000!I214+Таблица4500!H214</f>
        <v>0</v>
      </c>
      <c r="I206" s="79">
        <f>Таблица4000!J214+Таблица4500!I214</f>
        <v>0</v>
      </c>
      <c r="J206" s="79">
        <f>Таблица4000!K214+Таблица4500!J214</f>
        <v>0</v>
      </c>
      <c r="K206" s="79">
        <f>Таблица4000!L214+Таблица4500!K214</f>
        <v>0</v>
      </c>
      <c r="L206" s="79">
        <f>Таблица4000!M214+Таблица4500!L214</f>
        <v>0</v>
      </c>
      <c r="M206" s="79">
        <f>Таблица4000!N214+Таблица4500!M214</f>
        <v>0</v>
      </c>
      <c r="N206" s="79">
        <f>Таблица4000!O214+Таблица4500!N214</f>
        <v>0</v>
      </c>
      <c r="O206" s="699">
        <f>IF(Таблица3002!$F$9=0,0,(G206*1000/Таблица3002!$F$9))</f>
        <v>0</v>
      </c>
      <c r="P206" s="699">
        <f>IF(Таблица3002!$F$9=0,0,(H206*1000/Таблица3002!$F$9))</f>
        <v>0</v>
      </c>
      <c r="Q206" s="699">
        <f>IF(Таблица3002!$F$9=0,0,(I206*1000/Таблица3002!$F$9))</f>
        <v>0</v>
      </c>
      <c r="R206" s="699">
        <f t="shared" si="3"/>
        <v>0</v>
      </c>
    </row>
    <row r="207" spans="1:18" s="8" customFormat="1" x14ac:dyDescent="0.15">
      <c r="A207" s="37" t="s">
        <v>915</v>
      </c>
      <c r="B207" s="506" t="s">
        <v>1028</v>
      </c>
      <c r="C207" s="17" t="s">
        <v>1029</v>
      </c>
      <c r="D207" s="241" t="s">
        <v>560</v>
      </c>
      <c r="E207" s="107">
        <f>Таблица4000!E207+Таблица4500!E207</f>
        <v>0</v>
      </c>
      <c r="F207" s="79">
        <f>Таблица4000!G215+Таблица4500!F215</f>
        <v>0</v>
      </c>
      <c r="G207" s="79">
        <f>Таблица4000!H215+Таблица4500!G215</f>
        <v>0</v>
      </c>
      <c r="H207" s="79">
        <f>Таблица4000!I215+Таблица4500!H215</f>
        <v>0</v>
      </c>
      <c r="I207" s="79">
        <f>Таблица4000!J215+Таблица4500!I215</f>
        <v>0</v>
      </c>
      <c r="J207" s="79">
        <f>Таблица4000!K215+Таблица4500!J215</f>
        <v>0</v>
      </c>
      <c r="K207" s="79">
        <f>Таблица4000!L215+Таблица4500!K215</f>
        <v>0</v>
      </c>
      <c r="L207" s="79">
        <f>Таблица4000!M215+Таблица4500!L215</f>
        <v>0</v>
      </c>
      <c r="M207" s="79">
        <f>Таблица4000!N215+Таблица4500!M215</f>
        <v>0</v>
      </c>
      <c r="N207" s="79">
        <f>Таблица4000!O215+Таблица4500!N215</f>
        <v>0</v>
      </c>
      <c r="O207" s="699">
        <f>IF(Таблица3002!$F$9=0,0,(G207*1000/Таблица3002!$F$9))</f>
        <v>0</v>
      </c>
      <c r="P207" s="699">
        <f>IF(Таблица3002!$F$9=0,0,(H207*1000/Таблица3002!$F$9))</f>
        <v>0</v>
      </c>
      <c r="Q207" s="699">
        <f>IF(Таблица3002!$F$9=0,0,(I207*1000/Таблица3002!$F$9))</f>
        <v>0</v>
      </c>
      <c r="R207" s="699">
        <f t="shared" si="3"/>
        <v>0</v>
      </c>
    </row>
    <row r="208" spans="1:18" x14ac:dyDescent="0.15">
      <c r="A208" s="229" t="s">
        <v>1557</v>
      </c>
      <c r="B208" s="506" t="s">
        <v>1486</v>
      </c>
      <c r="C208" s="17" t="s">
        <v>1487</v>
      </c>
      <c r="D208" s="243"/>
      <c r="E208" s="107">
        <f>Таблица4000!E208+Таблица4500!E208</f>
        <v>0</v>
      </c>
      <c r="F208" s="79">
        <f>Таблица4000!G216+Таблица4500!F216</f>
        <v>0</v>
      </c>
      <c r="G208" s="79">
        <f>Таблица4000!H216+Таблица4500!G216</f>
        <v>0</v>
      </c>
      <c r="H208" s="79">
        <f>Таблица4000!I216+Таблица4500!H216</f>
        <v>0</v>
      </c>
      <c r="I208" s="79">
        <f>Таблица4000!J216+Таблица4500!I216</f>
        <v>0</v>
      </c>
      <c r="J208" s="79">
        <f>Таблица4000!K216+Таблица4500!J216</f>
        <v>0</v>
      </c>
      <c r="K208" s="79">
        <f>Таблица4000!L216+Таблица4500!K216</f>
        <v>0</v>
      </c>
      <c r="L208" s="79">
        <f>Таблица4000!M216+Таблица4500!L216</f>
        <v>0</v>
      </c>
      <c r="M208" s="79">
        <f>Таблица4000!N216+Таблица4500!M216</f>
        <v>0</v>
      </c>
      <c r="N208" s="79">
        <f>Таблица4000!O216+Таблица4500!N216</f>
        <v>0</v>
      </c>
      <c r="O208" s="699">
        <f>IF(Таблица3002!$F$9=0,0,(G208*1000/Таблица3002!$F$9))</f>
        <v>0</v>
      </c>
      <c r="P208" s="699">
        <f>IF(Таблица3002!$F$9=0,0,(H208*1000/Таблица3002!$F$9))</f>
        <v>0</v>
      </c>
      <c r="Q208" s="699">
        <f>IF(Таблица3002!$F$9=0,0,(I208*1000/Таблица3002!$F$9))</f>
        <v>0</v>
      </c>
      <c r="R208" s="699">
        <f t="shared" si="3"/>
        <v>0</v>
      </c>
    </row>
    <row r="209" spans="1:18" x14ac:dyDescent="0.15">
      <c r="A209" s="36" t="s">
        <v>731</v>
      </c>
      <c r="B209" s="99" t="s">
        <v>241</v>
      </c>
      <c r="C209" s="46" t="s">
        <v>142</v>
      </c>
      <c r="D209" s="102" t="s">
        <v>965</v>
      </c>
      <c r="E209" s="107">
        <f>Таблица4000!E209+Таблица4500!E209</f>
        <v>0</v>
      </c>
      <c r="F209" s="79">
        <f>Таблица4000!G217+Таблица4500!F217</f>
        <v>0</v>
      </c>
      <c r="G209" s="79">
        <f>Таблица4000!H217+Таблица4500!G217</f>
        <v>0</v>
      </c>
      <c r="H209" s="79">
        <f>Таблица4000!I217+Таблица4500!H217</f>
        <v>0</v>
      </c>
      <c r="I209" s="79">
        <f>Таблица4000!J217+Таблица4500!I217</f>
        <v>0</v>
      </c>
      <c r="J209" s="79">
        <f>Таблица4000!K217+Таблица4500!J217</f>
        <v>0</v>
      </c>
      <c r="K209" s="79">
        <f>Таблица4000!L217+Таблица4500!K217</f>
        <v>0</v>
      </c>
      <c r="L209" s="79">
        <f>Таблица4000!M217+Таблица4500!L217</f>
        <v>0</v>
      </c>
      <c r="M209" s="79">
        <f>Таблица4000!N217+Таблица4500!M217</f>
        <v>0</v>
      </c>
      <c r="N209" s="79">
        <f>Таблица4000!O217+Таблица4500!N217</f>
        <v>0</v>
      </c>
      <c r="O209" s="699">
        <f>IF(Таблица3002!$F$9=0,0,(G209*1000/Таблица3002!$F$9))</f>
        <v>0</v>
      </c>
      <c r="P209" s="699">
        <f>IF(Таблица3002!$F$9=0,0,(H209*1000/Таблица3002!$F$9))</f>
        <v>0</v>
      </c>
      <c r="Q209" s="699">
        <f>IF(Таблица3002!$F$9=0,0,(I209*1000/Таблица3002!$F$9))</f>
        <v>0</v>
      </c>
      <c r="R209" s="699">
        <f t="shared" si="3"/>
        <v>0</v>
      </c>
    </row>
    <row r="210" spans="1:18" x14ac:dyDescent="0.15">
      <c r="A210" s="37" t="s">
        <v>732</v>
      </c>
      <c r="B210" s="506" t="s">
        <v>242</v>
      </c>
      <c r="C210" s="6" t="s">
        <v>96</v>
      </c>
      <c r="D210" s="241" t="s">
        <v>51</v>
      </c>
      <c r="E210" s="107">
        <f>Таблица4000!E210+Таблица4500!E210</f>
        <v>0</v>
      </c>
      <c r="F210" s="79">
        <f>Таблица4000!G218+Таблица4500!F218</f>
        <v>0</v>
      </c>
      <c r="G210" s="79">
        <f>Таблица4000!H218+Таблица4500!G218</f>
        <v>0</v>
      </c>
      <c r="H210" s="79">
        <f>Таблица4000!I218+Таблица4500!H218</f>
        <v>0</v>
      </c>
      <c r="I210" s="79">
        <f>Таблица4000!J218+Таблица4500!I218</f>
        <v>0</v>
      </c>
      <c r="J210" s="79">
        <f>Таблица4000!K218+Таблица4500!J218</f>
        <v>0</v>
      </c>
      <c r="K210" s="79">
        <f>Таблица4000!L218+Таблица4500!K218</f>
        <v>0</v>
      </c>
      <c r="L210" s="79">
        <f>Таблица4000!M218+Таблица4500!L218</f>
        <v>0</v>
      </c>
      <c r="M210" s="79">
        <f>Таблица4000!N218+Таблица4500!M218</f>
        <v>0</v>
      </c>
      <c r="N210" s="79">
        <f>Таблица4000!O218+Таблица4500!N218</f>
        <v>0</v>
      </c>
      <c r="O210" s="699">
        <f>IF(Таблица3002!$F$9=0,0,(G210*1000/Таблица3002!$F$9))</f>
        <v>0</v>
      </c>
      <c r="P210" s="699">
        <f>IF(Таблица3002!$F$9=0,0,(H210*1000/Таблица3002!$F$9))</f>
        <v>0</v>
      </c>
      <c r="Q210" s="699">
        <f>IF(Таблица3002!$F$9=0,0,(I210*1000/Таблица3002!$F$9))</f>
        <v>0</v>
      </c>
      <c r="R210" s="699">
        <f t="shared" si="3"/>
        <v>0</v>
      </c>
    </row>
    <row r="211" spans="1:18" x14ac:dyDescent="0.15">
      <c r="A211" s="37" t="s">
        <v>465</v>
      </c>
      <c r="B211" s="506" t="s">
        <v>243</v>
      </c>
      <c r="C211" s="6" t="s">
        <v>97</v>
      </c>
      <c r="D211" s="241" t="s">
        <v>52</v>
      </c>
      <c r="E211" s="107">
        <f>Таблица4000!E211+Таблица4500!E211</f>
        <v>0</v>
      </c>
      <c r="F211" s="79">
        <f>Таблица4000!G219+Таблица4500!F219</f>
        <v>0</v>
      </c>
      <c r="G211" s="79">
        <f>Таблица4000!H219+Таблица4500!G219</f>
        <v>0</v>
      </c>
      <c r="H211" s="79">
        <f>Таблица4000!I219+Таблица4500!H219</f>
        <v>0</v>
      </c>
      <c r="I211" s="79">
        <f>Таблица4000!J219+Таблица4500!I219</f>
        <v>0</v>
      </c>
      <c r="J211" s="79">
        <f>Таблица4000!K219+Таблица4500!J219</f>
        <v>0</v>
      </c>
      <c r="K211" s="79">
        <f>Таблица4000!L219+Таблица4500!K219</f>
        <v>0</v>
      </c>
      <c r="L211" s="79">
        <f>Таблица4000!M219+Таблица4500!L219</f>
        <v>0</v>
      </c>
      <c r="M211" s="79">
        <f>Таблица4000!N219+Таблица4500!M219</f>
        <v>0</v>
      </c>
      <c r="N211" s="79">
        <f>Таблица4000!O219+Таблица4500!N219</f>
        <v>0</v>
      </c>
      <c r="O211" s="699">
        <f>IF(Таблица3002!$F$9=0,0,(G211*1000/Таблица3002!$F$9))</f>
        <v>0</v>
      </c>
      <c r="P211" s="699">
        <f>IF(Таблица3002!$F$9=0,0,(H211*1000/Таблица3002!$F$9))</f>
        <v>0</v>
      </c>
      <c r="Q211" s="699">
        <f>IF(Таблица3002!$F$9=0,0,(I211*1000/Таблица3002!$F$9))</f>
        <v>0</v>
      </c>
      <c r="R211" s="699">
        <f t="shared" si="3"/>
        <v>0</v>
      </c>
    </row>
    <row r="212" spans="1:18" s="121" customFormat="1" x14ac:dyDescent="0.15">
      <c r="A212" s="37" t="s">
        <v>655</v>
      </c>
      <c r="B212" s="506" t="s">
        <v>395</v>
      </c>
      <c r="C212" s="6" t="s">
        <v>390</v>
      </c>
      <c r="D212" s="241" t="s">
        <v>646</v>
      </c>
      <c r="E212" s="107">
        <f>Таблица4000!E212+Таблица4500!E212</f>
        <v>0</v>
      </c>
      <c r="F212" s="79">
        <f>Таблица4000!G221+Таблица4500!F221</f>
        <v>0</v>
      </c>
      <c r="G212" s="79">
        <f>Таблица4000!H221+Таблица4500!G221</f>
        <v>0</v>
      </c>
      <c r="H212" s="79">
        <f>Таблица4000!I221+Таблица4500!H221</f>
        <v>0</v>
      </c>
      <c r="I212" s="79">
        <f>Таблица4000!J221+Таблица4500!I221</f>
        <v>0</v>
      </c>
      <c r="J212" s="79">
        <f>Таблица4000!K221+Таблица4500!J221</f>
        <v>0</v>
      </c>
      <c r="K212" s="79">
        <f>Таблица4000!L221+Таблица4500!K221</f>
        <v>0</v>
      </c>
      <c r="L212" s="79">
        <f>Таблица4000!M221+Таблица4500!L221</f>
        <v>0</v>
      </c>
      <c r="M212" s="79">
        <f>Таблица4000!N221+Таблица4500!M221</f>
        <v>0</v>
      </c>
      <c r="N212" s="79">
        <f>Таблица4000!O221+Таблица4500!N221</f>
        <v>0</v>
      </c>
      <c r="O212" s="699">
        <f>IF(Таблица3002!$F$9=0,0,(G212*1000/Таблица3002!$F$9))</f>
        <v>0</v>
      </c>
      <c r="P212" s="699">
        <f>IF(Таблица3002!$F$9=0,0,(H212*1000/Таблица3002!$F$9))</f>
        <v>0</v>
      </c>
      <c r="Q212" s="699">
        <f>IF(Таблица3002!$F$9=0,0,(I212*1000/Таблица3002!$F$9))</f>
        <v>0</v>
      </c>
      <c r="R212" s="699">
        <f t="shared" si="3"/>
        <v>0</v>
      </c>
    </row>
    <row r="213" spans="1:18" x14ac:dyDescent="0.15">
      <c r="A213" s="37" t="s">
        <v>387</v>
      </c>
      <c r="B213" s="506" t="s">
        <v>396</v>
      </c>
      <c r="C213" s="6" t="s">
        <v>391</v>
      </c>
      <c r="D213" s="241" t="s">
        <v>400</v>
      </c>
      <c r="E213" s="107">
        <f>Таблица4000!E213+Таблица4500!E213</f>
        <v>0</v>
      </c>
      <c r="F213" s="79">
        <f>Таблица4000!G222+Таблица4500!F222</f>
        <v>0</v>
      </c>
      <c r="G213" s="79">
        <f>Таблица4000!H222+Таблица4500!G222</f>
        <v>0</v>
      </c>
      <c r="H213" s="79">
        <f>Таблица4000!I222+Таблица4500!H222</f>
        <v>0</v>
      </c>
      <c r="I213" s="79">
        <f>Таблица4000!J222+Таблица4500!I222</f>
        <v>0</v>
      </c>
      <c r="J213" s="79">
        <f>Таблица4000!K222+Таблица4500!J222</f>
        <v>0</v>
      </c>
      <c r="K213" s="79">
        <f>Таблица4000!L222+Таблица4500!K222</f>
        <v>0</v>
      </c>
      <c r="L213" s="79">
        <f>Таблица4000!M222+Таблица4500!L222</f>
        <v>0</v>
      </c>
      <c r="M213" s="79">
        <f>Таблица4000!N222+Таблица4500!M222</f>
        <v>0</v>
      </c>
      <c r="N213" s="79">
        <f>Таблица4000!O222+Таблица4500!N222</f>
        <v>0</v>
      </c>
      <c r="O213" s="699">
        <f>IF(Таблица3002!$F$9=0,0,(G213*1000/Таблица3002!$F$9))</f>
        <v>0</v>
      </c>
      <c r="P213" s="699">
        <f>IF(Таблица3002!$F$9=0,0,(H213*1000/Таблица3002!$F$9))</f>
        <v>0</v>
      </c>
      <c r="Q213" s="699">
        <f>IF(Таблица3002!$F$9=0,0,(I213*1000/Таблица3002!$F$9))</f>
        <v>0</v>
      </c>
      <c r="R213" s="699">
        <f t="shared" si="3"/>
        <v>0</v>
      </c>
    </row>
    <row r="214" spans="1:18" ht="21" customHeight="1" x14ac:dyDescent="0.15">
      <c r="A214" s="37" t="s">
        <v>733</v>
      </c>
      <c r="B214" s="506" t="s">
        <v>397</v>
      </c>
      <c r="C214" s="6" t="s">
        <v>392</v>
      </c>
      <c r="D214" s="241" t="s">
        <v>401</v>
      </c>
      <c r="E214" s="107">
        <f>Таблица4000!E214+Таблица4500!E214</f>
        <v>0</v>
      </c>
      <c r="F214" s="79">
        <f>Таблица4000!G223+Таблица4500!F223</f>
        <v>0</v>
      </c>
      <c r="G214" s="79">
        <f>Таблица4000!H223+Таблица4500!G223</f>
        <v>0</v>
      </c>
      <c r="H214" s="79">
        <f>Таблица4000!I223+Таблица4500!H223</f>
        <v>0</v>
      </c>
      <c r="I214" s="79">
        <f>Таблица4000!J223+Таблица4500!I223</f>
        <v>0</v>
      </c>
      <c r="J214" s="79">
        <f>Таблица4000!K223+Таблица4500!J223</f>
        <v>0</v>
      </c>
      <c r="K214" s="79">
        <f>Таблица4000!L223+Таблица4500!K223</f>
        <v>0</v>
      </c>
      <c r="L214" s="79">
        <f>Таблица4000!M223+Таблица4500!L223</f>
        <v>0</v>
      </c>
      <c r="M214" s="79">
        <f>Таблица4000!N223+Таблица4500!M223</f>
        <v>0</v>
      </c>
      <c r="N214" s="79">
        <f>Таблица4000!O223+Таблица4500!N223</f>
        <v>0</v>
      </c>
      <c r="O214" s="699">
        <f>IF(Таблица3002!$F$9=0,0,(G214*1000/Таблица3002!$F$9))</f>
        <v>0</v>
      </c>
      <c r="P214" s="699">
        <f>IF(Таблица3002!$F$9=0,0,(H214*1000/Таблица3002!$F$9))</f>
        <v>0</v>
      </c>
      <c r="Q214" s="699">
        <f>IF(Таблица3002!$F$9=0,0,(I214*1000/Таблица3002!$F$9))</f>
        <v>0</v>
      </c>
      <c r="R214" s="699">
        <f t="shared" si="3"/>
        <v>0</v>
      </c>
    </row>
    <row r="215" spans="1:18" x14ac:dyDescent="0.15">
      <c r="A215" s="37" t="s">
        <v>388</v>
      </c>
      <c r="B215" s="506" t="s">
        <v>398</v>
      </c>
      <c r="C215" s="6" t="s">
        <v>393</v>
      </c>
      <c r="D215" s="241" t="s">
        <v>402</v>
      </c>
      <c r="E215" s="107">
        <f>Таблица4000!E215+Таблица4500!E215</f>
        <v>0</v>
      </c>
      <c r="F215" s="79">
        <f>Таблица4000!G224+Таблица4500!F224</f>
        <v>0</v>
      </c>
      <c r="G215" s="79">
        <f>Таблица4000!H224+Таблица4500!G224</f>
        <v>0</v>
      </c>
      <c r="H215" s="79">
        <f>Таблица4000!I224+Таблица4500!H224</f>
        <v>0</v>
      </c>
      <c r="I215" s="79">
        <f>Таблица4000!J224+Таблица4500!I224</f>
        <v>0</v>
      </c>
      <c r="J215" s="79">
        <f>Таблица4000!K224+Таблица4500!J224</f>
        <v>0</v>
      </c>
      <c r="K215" s="79">
        <f>Таблица4000!L224+Таблица4500!K224</f>
        <v>0</v>
      </c>
      <c r="L215" s="79">
        <f>Таблица4000!M224+Таблица4500!L224</f>
        <v>0</v>
      </c>
      <c r="M215" s="79">
        <f>Таблица4000!N224+Таблица4500!M224</f>
        <v>0</v>
      </c>
      <c r="N215" s="79">
        <f>Таблица4000!O224+Таблица4500!N224</f>
        <v>0</v>
      </c>
      <c r="O215" s="699">
        <f>IF(Таблица3002!$F$9=0,0,(G215*1000/Таблица3002!$F$9))</f>
        <v>0</v>
      </c>
      <c r="P215" s="699">
        <f>IF(Таблица3002!$F$9=0,0,(H215*1000/Таблица3002!$F$9))</f>
        <v>0</v>
      </c>
      <c r="Q215" s="699">
        <f>IF(Таблица3002!$F$9=0,0,(I215*1000/Таблица3002!$F$9))</f>
        <v>0</v>
      </c>
      <c r="R215" s="699">
        <f t="shared" si="3"/>
        <v>0</v>
      </c>
    </row>
    <row r="216" spans="1:18" s="8" customFormat="1" x14ac:dyDescent="0.15">
      <c r="A216" s="37" t="s">
        <v>389</v>
      </c>
      <c r="B216" s="506" t="s">
        <v>399</v>
      </c>
      <c r="C216" s="6" t="s">
        <v>394</v>
      </c>
      <c r="D216" s="241" t="s">
        <v>403</v>
      </c>
      <c r="E216" s="107">
        <f>Таблица4000!E216+Таблица4500!E216</f>
        <v>0</v>
      </c>
      <c r="F216" s="79">
        <f>Таблица4000!G225+Таблица4500!F225</f>
        <v>0</v>
      </c>
      <c r="G216" s="79">
        <f>Таблица4000!H225+Таблица4500!G225</f>
        <v>0</v>
      </c>
      <c r="H216" s="79">
        <f>Таблица4000!I225+Таблица4500!H225</f>
        <v>0</v>
      </c>
      <c r="I216" s="79">
        <f>Таблица4000!J225+Таблица4500!I225</f>
        <v>0</v>
      </c>
      <c r="J216" s="79">
        <f>Таблица4000!K225+Таблица4500!J225</f>
        <v>0</v>
      </c>
      <c r="K216" s="79">
        <f>Таблица4000!L225+Таблица4500!K225</f>
        <v>0</v>
      </c>
      <c r="L216" s="79">
        <f>Таблица4000!M225+Таблица4500!L225</f>
        <v>0</v>
      </c>
      <c r="M216" s="79">
        <f>Таблица4000!N225+Таблица4500!M225</f>
        <v>0</v>
      </c>
      <c r="N216" s="79">
        <f>Таблица4000!O225+Таблица4500!N225</f>
        <v>0</v>
      </c>
      <c r="O216" s="699">
        <f>IF(Таблица3002!$F$9=0,0,(G216*1000/Таблица3002!$F$9))</f>
        <v>0</v>
      </c>
      <c r="P216" s="699">
        <f>IF(Таблица3002!$F$9=0,0,(H216*1000/Таблица3002!$F$9))</f>
        <v>0</v>
      </c>
      <c r="Q216" s="699">
        <f>IF(Таблица3002!$F$9=0,0,(I216*1000/Таблица3002!$F$9))</f>
        <v>0</v>
      </c>
      <c r="R216" s="699">
        <f t="shared" si="3"/>
        <v>0</v>
      </c>
    </row>
    <row r="217" spans="1:18" x14ac:dyDescent="0.15">
      <c r="A217" s="229" t="s">
        <v>1488</v>
      </c>
      <c r="B217" s="506" t="s">
        <v>1489</v>
      </c>
      <c r="C217" s="6" t="s">
        <v>1490</v>
      </c>
      <c r="D217" s="241"/>
      <c r="E217" s="107">
        <f>Таблица4000!E217+Таблица4500!E217</f>
        <v>0</v>
      </c>
      <c r="F217" s="79">
        <f>Таблица4000!G226+Таблица4500!F226</f>
        <v>0</v>
      </c>
      <c r="G217" s="79">
        <f>Таблица4000!H226+Таблица4500!G226</f>
        <v>0</v>
      </c>
      <c r="H217" s="79">
        <f>Таблица4000!I226+Таблица4500!H226</f>
        <v>0</v>
      </c>
      <c r="I217" s="79">
        <f>Таблица4000!J226+Таблица4500!I226</f>
        <v>0</v>
      </c>
      <c r="J217" s="79">
        <f>Таблица4000!K226+Таблица4500!J226</f>
        <v>0</v>
      </c>
      <c r="K217" s="79">
        <f>Таблица4000!L226+Таблица4500!K226</f>
        <v>0</v>
      </c>
      <c r="L217" s="79">
        <f>Таблица4000!M226+Таблица4500!L226</f>
        <v>0</v>
      </c>
      <c r="M217" s="79">
        <f>Таблица4000!N226+Таблица4500!M226</f>
        <v>0</v>
      </c>
      <c r="N217" s="79">
        <f>Таблица4000!O226+Таблица4500!N226</f>
        <v>0</v>
      </c>
      <c r="O217" s="699">
        <f>IF(Таблица3002!$F$9=0,0,(G217*1000/Таблица3002!$F$9))</f>
        <v>0</v>
      </c>
      <c r="P217" s="699">
        <f>IF(Таблица3002!$F$9=0,0,(H217*1000/Таблица3002!$F$9))</f>
        <v>0</v>
      </c>
      <c r="Q217" s="699">
        <f>IF(Таблица3002!$F$9=0,0,(I217*1000/Таблица3002!$F$9))</f>
        <v>0</v>
      </c>
      <c r="R217" s="699">
        <f t="shared" si="3"/>
        <v>0</v>
      </c>
    </row>
    <row r="218" spans="1:18" ht="21" x14ac:dyDescent="0.15">
      <c r="A218" s="36" t="s">
        <v>734</v>
      </c>
      <c r="B218" s="99" t="s">
        <v>244</v>
      </c>
      <c r="C218" s="46" t="s">
        <v>143</v>
      </c>
      <c r="D218" s="35" t="s">
        <v>53</v>
      </c>
      <c r="E218" s="107">
        <f>Таблица4000!E218+Таблица4500!E218</f>
        <v>0</v>
      </c>
      <c r="F218" s="79">
        <f>Таблица4000!G227+Таблица4500!F227</f>
        <v>0</v>
      </c>
      <c r="G218" s="79">
        <f>Таблица4000!H227+Таблица4500!G227</f>
        <v>0</v>
      </c>
      <c r="H218" s="79">
        <f>Таблица4000!I227+Таблица4500!H227</f>
        <v>0</v>
      </c>
      <c r="I218" s="79">
        <f>Таблица4000!J227+Таблица4500!I227</f>
        <v>0</v>
      </c>
      <c r="J218" s="79">
        <f>Таблица4000!K227+Таблица4500!J227</f>
        <v>0</v>
      </c>
      <c r="K218" s="79">
        <f>Таблица4000!L227+Таблица4500!K227</f>
        <v>0</v>
      </c>
      <c r="L218" s="79">
        <f>Таблица4000!M227+Таблица4500!L227</f>
        <v>0</v>
      </c>
      <c r="M218" s="79">
        <f>Таблица4000!N227+Таблица4500!M227</f>
        <v>0</v>
      </c>
      <c r="N218" s="79">
        <f>Таблица4000!O227+Таблица4500!N227</f>
        <v>0</v>
      </c>
      <c r="O218" s="699">
        <f>IF(Таблица3002!$F$9=0,0,(G218*1000/Таблица3002!$F$9))</f>
        <v>0</v>
      </c>
      <c r="P218" s="699">
        <f>IF(Таблица3002!$F$9=0,0,(H218*1000/Таблица3002!$F$9))</f>
        <v>0</v>
      </c>
      <c r="Q218" s="699">
        <f>IF(Таблица3002!$F$9=0,0,(I218*1000/Таблица3002!$F$9))</f>
        <v>0</v>
      </c>
      <c r="R218" s="699">
        <f t="shared" si="3"/>
        <v>0</v>
      </c>
    </row>
    <row r="219" spans="1:18" s="8" customFormat="1" x14ac:dyDescent="0.15">
      <c r="A219" s="37" t="s">
        <v>735</v>
      </c>
      <c r="B219" s="506" t="s">
        <v>245</v>
      </c>
      <c r="C219" s="6" t="s">
        <v>98</v>
      </c>
      <c r="D219" s="241" t="s">
        <v>783</v>
      </c>
      <c r="E219" s="107">
        <f>Таблица4000!E219+Таблица4500!E219</f>
        <v>0</v>
      </c>
      <c r="F219" s="79">
        <f>Таблица4000!G228+Таблица4500!F228</f>
        <v>0</v>
      </c>
      <c r="G219" s="79">
        <f>Таблица4000!H228+Таблица4500!G228</f>
        <v>0</v>
      </c>
      <c r="H219" s="79">
        <f>Таблица4000!I228+Таблица4500!H228</f>
        <v>0</v>
      </c>
      <c r="I219" s="79">
        <f>Таблица4000!J228+Таблица4500!I228</f>
        <v>0</v>
      </c>
      <c r="J219" s="79">
        <f>Таблица4000!K228+Таблица4500!J228</f>
        <v>0</v>
      </c>
      <c r="K219" s="79">
        <f>Таблица4000!L228+Таблица4500!K228</f>
        <v>0</v>
      </c>
      <c r="L219" s="79">
        <f>Таблица4000!M228+Таблица4500!L228</f>
        <v>0</v>
      </c>
      <c r="M219" s="79">
        <f>Таблица4000!N228+Таблица4500!M228</f>
        <v>0</v>
      </c>
      <c r="N219" s="79">
        <f>Таблица4000!O228+Таблица4500!N228</f>
        <v>0</v>
      </c>
      <c r="O219" s="699">
        <f>IF(Таблица3002!$F$9=0,0,(G219*1000/Таблица3002!$F$9))</f>
        <v>0</v>
      </c>
      <c r="P219" s="699">
        <f>IF(Таблица3002!$F$9=0,0,(H219*1000/Таблица3002!$F$9))</f>
        <v>0</v>
      </c>
      <c r="Q219" s="699">
        <f>IF(Таблица3002!$F$9=0,0,(I219*1000/Таблица3002!$F$9))</f>
        <v>0</v>
      </c>
      <c r="R219" s="699">
        <f t="shared" si="3"/>
        <v>0</v>
      </c>
    </row>
    <row r="220" spans="1:18" s="8" customFormat="1" ht="31.5" x14ac:dyDescent="0.15">
      <c r="A220" s="37" t="s">
        <v>1770</v>
      </c>
      <c r="B220" s="506" t="s">
        <v>1771</v>
      </c>
      <c r="C220" s="6" t="s">
        <v>405</v>
      </c>
      <c r="D220" s="730" t="s">
        <v>1772</v>
      </c>
      <c r="E220" s="107">
        <v>0</v>
      </c>
      <c r="F220" s="79">
        <f>Таблица4000!G230+Таблица4500!F230</f>
        <v>0</v>
      </c>
      <c r="G220" s="79">
        <f>Таблица4000!H230+Таблица4500!G230</f>
        <v>0</v>
      </c>
      <c r="H220" s="79">
        <f>Таблица4000!I230+Таблица4500!H230</f>
        <v>0</v>
      </c>
      <c r="I220" s="79">
        <f>Таблица4000!J230+Таблица4500!I230</f>
        <v>0</v>
      </c>
      <c r="J220" s="79">
        <f>Таблица4000!K230+Таблица4500!J230</f>
        <v>0</v>
      </c>
      <c r="K220" s="79">
        <f>Таблица4000!L230+Таблица4500!K230</f>
        <v>0</v>
      </c>
      <c r="L220" s="79">
        <f>Таблица4000!M230+Таблица4500!L230</f>
        <v>0</v>
      </c>
      <c r="M220" s="79">
        <f>Таблица4000!N230+Таблица4500!M230</f>
        <v>0</v>
      </c>
      <c r="N220" s="79">
        <f>Таблица4000!O230+Таблица4500!N230</f>
        <v>0</v>
      </c>
      <c r="O220" s="699">
        <f>IF(Таблица3002!$F$9=0,0,(G220*1000/Таблица3002!$F$9))</f>
        <v>0</v>
      </c>
      <c r="P220" s="699">
        <f>IF(Таблица3002!$F$9=0,0,(H220*1000/Таблица3002!$F$9))</f>
        <v>0</v>
      </c>
      <c r="Q220" s="699">
        <f>IF(Таблица3002!$F$9=0,0,(I220*1000/Таблица3002!$F$9))</f>
        <v>0</v>
      </c>
      <c r="R220" s="699">
        <f t="shared" si="3"/>
        <v>0</v>
      </c>
    </row>
    <row r="221" spans="1:18" s="8" customFormat="1" x14ac:dyDescent="0.15">
      <c r="A221" s="37" t="s">
        <v>736</v>
      </c>
      <c r="B221" s="506" t="s">
        <v>408</v>
      </c>
      <c r="C221" s="606" t="s">
        <v>406</v>
      </c>
      <c r="D221" s="241" t="s">
        <v>54</v>
      </c>
      <c r="E221" s="107">
        <f>Таблица4000!E221+Таблица4500!E221</f>
        <v>0</v>
      </c>
      <c r="F221" s="79">
        <f>Таблица4000!G231+Таблица4500!F231</f>
        <v>0</v>
      </c>
      <c r="G221" s="79">
        <f>Таблица4000!H231+Таблица4500!G231</f>
        <v>0</v>
      </c>
      <c r="H221" s="79">
        <f>Таблица4000!I231+Таблица4500!H231</f>
        <v>0</v>
      </c>
      <c r="I221" s="79">
        <f>Таблица4000!J231+Таблица4500!I231</f>
        <v>0</v>
      </c>
      <c r="J221" s="79">
        <f>Таблица4000!K231+Таблица4500!J231</f>
        <v>0</v>
      </c>
      <c r="K221" s="79">
        <f>Таблица4000!L231+Таблица4500!K231</f>
        <v>0</v>
      </c>
      <c r="L221" s="79">
        <f>Таблица4000!M231+Таблица4500!L231</f>
        <v>0</v>
      </c>
      <c r="M221" s="79">
        <f>Таблица4000!N231+Таблица4500!M231</f>
        <v>0</v>
      </c>
      <c r="N221" s="79">
        <f>Таблица4000!O231+Таблица4500!N231</f>
        <v>0</v>
      </c>
      <c r="O221" s="699">
        <f>IF(Таблица3002!$F$9=0,0,(G221*1000/Таблица3002!$F$9))</f>
        <v>0</v>
      </c>
      <c r="P221" s="699">
        <f>IF(Таблица3002!$F$9=0,0,(H221*1000/Таблица3002!$F$9))</f>
        <v>0</v>
      </c>
      <c r="Q221" s="699">
        <f>IF(Таблица3002!$F$9=0,0,(I221*1000/Таблица3002!$F$9))</f>
        <v>0</v>
      </c>
      <c r="R221" s="699">
        <f t="shared" si="3"/>
        <v>0</v>
      </c>
    </row>
    <row r="222" spans="1:18" s="8" customFormat="1" x14ac:dyDescent="0.15">
      <c r="A222" s="37" t="s">
        <v>737</v>
      </c>
      <c r="B222" s="506" t="s">
        <v>409</v>
      </c>
      <c r="C222" s="606" t="s">
        <v>407</v>
      </c>
      <c r="D222" s="241" t="s">
        <v>784</v>
      </c>
      <c r="E222" s="107">
        <f>Таблица4000!E222+Таблица4500!E222</f>
        <v>0</v>
      </c>
      <c r="F222" s="79">
        <f>Таблица4000!G232+Таблица4500!F232</f>
        <v>0</v>
      </c>
      <c r="G222" s="79">
        <f>Таблица4000!H232+Таблица4500!G232</f>
        <v>0</v>
      </c>
      <c r="H222" s="79">
        <f>Таблица4000!I232+Таблица4500!H232</f>
        <v>0</v>
      </c>
      <c r="I222" s="79">
        <f>Таблица4000!J232+Таблица4500!I232</f>
        <v>0</v>
      </c>
      <c r="J222" s="79">
        <f>Таблица4000!K232+Таблица4500!J232</f>
        <v>0</v>
      </c>
      <c r="K222" s="79">
        <f>Таблица4000!L232+Таблица4500!K232</f>
        <v>0</v>
      </c>
      <c r="L222" s="79">
        <f>Таблица4000!M232+Таблица4500!L232</f>
        <v>0</v>
      </c>
      <c r="M222" s="79">
        <f>Таблица4000!N232+Таблица4500!M232</f>
        <v>0</v>
      </c>
      <c r="N222" s="79">
        <f>Таблица4000!O232+Таблица4500!N232</f>
        <v>0</v>
      </c>
      <c r="O222" s="699">
        <f>IF(Таблица3002!$F$9=0,0,(G222*1000/Таблица3002!$F$9))</f>
        <v>0</v>
      </c>
      <c r="P222" s="699">
        <f>IF(Таблица3002!$F$9=0,0,(H222*1000/Таблица3002!$F$9))</f>
        <v>0</v>
      </c>
      <c r="Q222" s="699">
        <f>IF(Таблица3002!$F$9=0,0,(I222*1000/Таблица3002!$F$9))</f>
        <v>0</v>
      </c>
      <c r="R222" s="699">
        <f t="shared" si="3"/>
        <v>0</v>
      </c>
    </row>
    <row r="223" spans="1:18" s="8" customFormat="1" x14ac:dyDescent="0.15">
      <c r="A223" s="37" t="s">
        <v>617</v>
      </c>
      <c r="B223" s="506" t="s">
        <v>410</v>
      </c>
      <c r="C223" s="606" t="s">
        <v>467</v>
      </c>
      <c r="D223" s="241" t="s">
        <v>55</v>
      </c>
      <c r="E223" s="107">
        <f>Таблица4000!E223+Таблица4500!E223</f>
        <v>0</v>
      </c>
      <c r="F223" s="79">
        <f>Таблица4000!G233+Таблица4500!F233</f>
        <v>0</v>
      </c>
      <c r="G223" s="79">
        <f>Таблица4000!H233+Таблица4500!G233</f>
        <v>0</v>
      </c>
      <c r="H223" s="79">
        <f>Таблица4000!I233+Таблица4500!H233</f>
        <v>0</v>
      </c>
      <c r="I223" s="79">
        <f>Таблица4000!J233+Таблица4500!I233</f>
        <v>0</v>
      </c>
      <c r="J223" s="79">
        <f>Таблица4000!K233+Таблица4500!J233</f>
        <v>0</v>
      </c>
      <c r="K223" s="79">
        <f>Таблица4000!L233+Таблица4500!K233</f>
        <v>0</v>
      </c>
      <c r="L223" s="79">
        <f>Таблица4000!M233+Таблица4500!L233</f>
        <v>0</v>
      </c>
      <c r="M223" s="79">
        <f>Таблица4000!N233+Таблица4500!M233</f>
        <v>0</v>
      </c>
      <c r="N223" s="79">
        <f>Таблица4000!O233+Таблица4500!N233</f>
        <v>0</v>
      </c>
      <c r="O223" s="699">
        <f>IF(Таблица3002!$F$9=0,0,(G223*1000/Таблица3002!$F$9))</f>
        <v>0</v>
      </c>
      <c r="P223" s="699">
        <f>IF(Таблица3002!$F$9=0,0,(H223*1000/Таблица3002!$F$9))</f>
        <v>0</v>
      </c>
      <c r="Q223" s="699">
        <f>IF(Таблица3002!$F$9=0,0,(I223*1000/Таблица3002!$F$9))</f>
        <v>0</v>
      </c>
      <c r="R223" s="699">
        <f t="shared" si="3"/>
        <v>0</v>
      </c>
    </row>
    <row r="224" spans="1:18" s="8" customFormat="1" x14ac:dyDescent="0.15">
      <c r="A224" s="37" t="s">
        <v>123</v>
      </c>
      <c r="B224" s="506" t="s">
        <v>469</v>
      </c>
      <c r="C224" s="696" t="s">
        <v>1493</v>
      </c>
      <c r="D224" s="241" t="s">
        <v>561</v>
      </c>
      <c r="E224" s="107">
        <f>Таблица4000!E224+Таблица4500!E224</f>
        <v>0</v>
      </c>
      <c r="F224" s="79">
        <f>Таблица4000!G234+Таблица4500!F234</f>
        <v>0</v>
      </c>
      <c r="G224" s="79">
        <f>Таблица4000!H234+Таблица4500!G234</f>
        <v>0</v>
      </c>
      <c r="H224" s="79">
        <f>Таблица4000!I234+Таблица4500!H234</f>
        <v>0</v>
      </c>
      <c r="I224" s="79">
        <f>Таблица4000!J234+Таблица4500!I234</f>
        <v>0</v>
      </c>
      <c r="J224" s="79">
        <f>Таблица4000!K234+Таблица4500!J234</f>
        <v>0</v>
      </c>
      <c r="K224" s="79">
        <f>Таблица4000!L234+Таблица4500!K234</f>
        <v>0</v>
      </c>
      <c r="L224" s="79">
        <f>Таблица4000!M234+Таблица4500!L234</f>
        <v>0</v>
      </c>
      <c r="M224" s="79">
        <f>Таблица4000!N234+Таблица4500!M234</f>
        <v>0</v>
      </c>
      <c r="N224" s="79">
        <f>Таблица4000!O234+Таблица4500!N234</f>
        <v>0</v>
      </c>
      <c r="O224" s="699">
        <f>IF(Таблица3002!$F$9=0,0,(G224*1000/Таблица3002!$F$9))</f>
        <v>0</v>
      </c>
      <c r="P224" s="699">
        <f>IF(Таблица3002!$F$9=0,0,(H224*1000/Таблица3002!$F$9))</f>
        <v>0</v>
      </c>
      <c r="Q224" s="699">
        <f>IF(Таблица3002!$F$9=0,0,(I224*1000/Таблица3002!$F$9))</f>
        <v>0</v>
      </c>
      <c r="R224" s="699">
        <f t="shared" si="3"/>
        <v>0</v>
      </c>
    </row>
    <row r="225" spans="1:18" s="8" customFormat="1" x14ac:dyDescent="0.15">
      <c r="A225" s="229" t="s">
        <v>1491</v>
      </c>
      <c r="B225" s="506" t="s">
        <v>1492</v>
      </c>
      <c r="C225" s="696" t="s">
        <v>1773</v>
      </c>
      <c r="D225" s="241"/>
      <c r="E225" s="107">
        <f>Таблица4000!E225+Таблица4500!E225</f>
        <v>0</v>
      </c>
      <c r="F225" s="79">
        <f>Таблица4000!G235+Таблица4500!F235</f>
        <v>0</v>
      </c>
      <c r="G225" s="79">
        <f>Таблица4000!H235+Таблица4500!G235</f>
        <v>0</v>
      </c>
      <c r="H225" s="79">
        <f>Таблица4000!I235+Таблица4500!H235</f>
        <v>0</v>
      </c>
      <c r="I225" s="79">
        <f>Таблица4000!J235+Таблица4500!I235</f>
        <v>0</v>
      </c>
      <c r="J225" s="79">
        <f>Таблица4000!K235+Таблица4500!J235</f>
        <v>0</v>
      </c>
      <c r="K225" s="79">
        <f>Таблица4000!L235+Таблица4500!K235</f>
        <v>0</v>
      </c>
      <c r="L225" s="79">
        <f>Таблица4000!M235+Таблица4500!L235</f>
        <v>0</v>
      </c>
      <c r="M225" s="79">
        <f>Таблица4000!N235+Таблица4500!M235</f>
        <v>0</v>
      </c>
      <c r="N225" s="79">
        <f>Таблица4000!O235+Таблица4500!N235</f>
        <v>0</v>
      </c>
      <c r="O225" s="699">
        <f>IF(Таблица3002!$F$9=0,0,(G225*1000/Таблица3002!$F$9))</f>
        <v>0</v>
      </c>
      <c r="P225" s="699">
        <f>IF(Таблица3002!$F$9=0,0,(H225*1000/Таблица3002!$F$9))</f>
        <v>0</v>
      </c>
      <c r="Q225" s="699">
        <f>IF(Таблица3002!$F$9=0,0,(I225*1000/Таблица3002!$F$9))</f>
        <v>0</v>
      </c>
      <c r="R225" s="699">
        <f t="shared" si="3"/>
        <v>0</v>
      </c>
    </row>
    <row r="226" spans="1:18" s="8" customFormat="1" ht="11.25" customHeight="1" x14ac:dyDescent="0.15">
      <c r="A226" s="37" t="s">
        <v>738</v>
      </c>
      <c r="B226" s="506" t="s">
        <v>246</v>
      </c>
      <c r="C226" s="606" t="s">
        <v>99</v>
      </c>
      <c r="D226" s="241" t="s">
        <v>56</v>
      </c>
      <c r="E226" s="107">
        <f>Таблица4000!E226+Таблица4500!E226</f>
        <v>0</v>
      </c>
      <c r="F226" s="79">
        <f>Таблица4000!G236+Таблица4500!F236</f>
        <v>0</v>
      </c>
      <c r="G226" s="79">
        <f>Таблица4000!H236+Таблица4500!G236</f>
        <v>0</v>
      </c>
      <c r="H226" s="79">
        <f>Таблица4000!I236+Таблица4500!H236</f>
        <v>0</v>
      </c>
      <c r="I226" s="79">
        <f>Таблица4000!J236+Таблица4500!I236</f>
        <v>0</v>
      </c>
      <c r="J226" s="79">
        <f>Таблица4000!K236+Таблица4500!J236</f>
        <v>0</v>
      </c>
      <c r="K226" s="79">
        <f>Таблица4000!L236+Таблица4500!K236</f>
        <v>0</v>
      </c>
      <c r="L226" s="79">
        <f>Таблица4000!M236+Таблица4500!L236</f>
        <v>0</v>
      </c>
      <c r="M226" s="79">
        <f>Таблица4000!N236+Таблица4500!M236</f>
        <v>0</v>
      </c>
      <c r="N226" s="79">
        <f>Таблица4000!O236+Таблица4500!N236</f>
        <v>0</v>
      </c>
      <c r="O226" s="699">
        <f>IF(Таблица3002!$F$9=0,0,(G226*1000/Таблица3002!$F$9))</f>
        <v>0</v>
      </c>
      <c r="P226" s="699">
        <f>IF(Таблица3002!$F$9=0,0,(H226*1000/Таблица3002!$F$9))</f>
        <v>0</v>
      </c>
      <c r="Q226" s="699">
        <f>IF(Таблица3002!$F$9=0,0,(I226*1000/Таблица3002!$F$9))</f>
        <v>0</v>
      </c>
      <c r="R226" s="699">
        <f t="shared" si="3"/>
        <v>0</v>
      </c>
    </row>
    <row r="227" spans="1:18" s="121" customFormat="1" x14ac:dyDescent="0.15">
      <c r="A227" s="37" t="s">
        <v>916</v>
      </c>
      <c r="B227" s="506" t="s">
        <v>917</v>
      </c>
      <c r="C227" s="6" t="s">
        <v>918</v>
      </c>
      <c r="D227" s="241" t="s">
        <v>919</v>
      </c>
      <c r="E227" s="107">
        <f>Таблица4000!E227+Таблица4500!E227</f>
        <v>0</v>
      </c>
      <c r="F227" s="79">
        <f>Таблица4000!G237+Таблица4500!F237</f>
        <v>0</v>
      </c>
      <c r="G227" s="79">
        <f>Таблица4000!H237+Таблица4500!G237</f>
        <v>0</v>
      </c>
      <c r="H227" s="79">
        <f>Таблица4000!I237+Таблица4500!H237</f>
        <v>0</v>
      </c>
      <c r="I227" s="79">
        <f>Таблица4000!J237+Таблица4500!I237</f>
        <v>0</v>
      </c>
      <c r="J227" s="79">
        <f>Таблица4000!K237+Таблица4500!J237</f>
        <v>0</v>
      </c>
      <c r="K227" s="79">
        <f>Таблица4000!L237+Таблица4500!K237</f>
        <v>0</v>
      </c>
      <c r="L227" s="79">
        <f>Таблица4000!M237+Таблица4500!L237</f>
        <v>0</v>
      </c>
      <c r="M227" s="79">
        <f>Таблица4000!N237+Таблица4500!M237</f>
        <v>0</v>
      </c>
      <c r="N227" s="79">
        <f>Таблица4000!O237+Таблица4500!N237</f>
        <v>0</v>
      </c>
      <c r="O227" s="699">
        <f>IF(Таблица3002!$F$9=0,0,(G227*1000/Таблица3002!$F$9))</f>
        <v>0</v>
      </c>
      <c r="P227" s="699">
        <f>IF(Таблица3002!$F$9=0,0,(H227*1000/Таблица3002!$F$9))</f>
        <v>0</v>
      </c>
      <c r="Q227" s="699">
        <f>IF(Таблица3002!$F$9=0,0,(I227*1000/Таблица3002!$F$9))</f>
        <v>0</v>
      </c>
      <c r="R227" s="699">
        <f t="shared" si="3"/>
        <v>0</v>
      </c>
    </row>
    <row r="228" spans="1:18" s="121" customFormat="1" x14ac:dyDescent="0.15">
      <c r="A228" s="37" t="s">
        <v>466</v>
      </c>
      <c r="B228" s="506" t="s">
        <v>247</v>
      </c>
      <c r="C228" s="6" t="s">
        <v>100</v>
      </c>
      <c r="D228" s="241" t="s">
        <v>468</v>
      </c>
      <c r="E228" s="107">
        <f>Таблица4000!E228+Таблица4500!E228</f>
        <v>0</v>
      </c>
      <c r="F228" s="79">
        <f>Таблица4000!G238+Таблица4500!F238</f>
        <v>0</v>
      </c>
      <c r="G228" s="79">
        <f>Таблица4000!H238+Таблица4500!G238</f>
        <v>0</v>
      </c>
      <c r="H228" s="79">
        <f>Таблица4000!I238+Таблица4500!H238</f>
        <v>0</v>
      </c>
      <c r="I228" s="79">
        <f>Таблица4000!J238+Таблица4500!I238</f>
        <v>0</v>
      </c>
      <c r="J228" s="79">
        <f>Таблица4000!K238+Таблица4500!J238</f>
        <v>0</v>
      </c>
      <c r="K228" s="79">
        <f>Таблица4000!L238+Таблица4500!K238</f>
        <v>0</v>
      </c>
      <c r="L228" s="79">
        <f>Таблица4000!M238+Таблица4500!L238</f>
        <v>0</v>
      </c>
      <c r="M228" s="79">
        <f>Таблица4000!N238+Таблица4500!M238</f>
        <v>0</v>
      </c>
      <c r="N228" s="79">
        <f>Таблица4000!O238+Таблица4500!N238</f>
        <v>0</v>
      </c>
      <c r="O228" s="699">
        <f>IF(Таблица3002!$F$9=0,0,(G228*1000/Таблица3002!$F$9))</f>
        <v>0</v>
      </c>
      <c r="P228" s="699">
        <f>IF(Таблица3002!$F$9=0,0,(H228*1000/Таблица3002!$F$9))</f>
        <v>0</v>
      </c>
      <c r="Q228" s="699">
        <f>IF(Таблица3002!$F$9=0,0,(I228*1000/Таблица3002!$F$9))</f>
        <v>0</v>
      </c>
      <c r="R228" s="699">
        <f t="shared" si="3"/>
        <v>0</v>
      </c>
    </row>
    <row r="229" spans="1:18" s="121" customFormat="1" x14ac:dyDescent="0.15">
      <c r="A229" s="37" t="s">
        <v>1774</v>
      </c>
      <c r="B229" s="506" t="s">
        <v>1775</v>
      </c>
      <c r="C229" s="6" t="s">
        <v>1776</v>
      </c>
      <c r="D229" s="730" t="s">
        <v>1777</v>
      </c>
      <c r="E229" s="107">
        <v>0</v>
      </c>
      <c r="F229" s="79">
        <f>Таблица4000!G239+Таблица4500!F239</f>
        <v>0</v>
      </c>
      <c r="G229" s="79">
        <f>Таблица4000!H239+Таблица4500!G239</f>
        <v>0</v>
      </c>
      <c r="H229" s="79">
        <f>Таблица4000!I239+Таблица4500!H239</f>
        <v>0</v>
      </c>
      <c r="I229" s="79">
        <f>Таблица4000!J239+Таблица4500!I239</f>
        <v>0</v>
      </c>
      <c r="J229" s="79">
        <f>Таблица4000!K239+Таблица4500!J239</f>
        <v>0</v>
      </c>
      <c r="K229" s="79">
        <f>Таблица4000!L239+Таблица4500!K239</f>
        <v>0</v>
      </c>
      <c r="L229" s="79">
        <f>Таблица4000!M239+Таблица4500!L239</f>
        <v>0</v>
      </c>
      <c r="M229" s="79">
        <f>Таблица4000!N239+Таблица4500!M239</f>
        <v>0</v>
      </c>
      <c r="N229" s="79">
        <f>Таблица4000!O239+Таблица4500!N239</f>
        <v>0</v>
      </c>
      <c r="O229" s="699">
        <f>IF(Таблица3002!$F$9=0,0,(G229*1000/Таблица3002!$F$9))</f>
        <v>0</v>
      </c>
      <c r="P229" s="699">
        <f>IF(Таблица3002!$F$9=0,0,(H229*1000/Таблица3002!$F$9))</f>
        <v>0</v>
      </c>
      <c r="Q229" s="699">
        <f>IF(Таблица3002!$F$9=0,0,(I229*1000/Таблица3002!$F$9))</f>
        <v>0</v>
      </c>
      <c r="R229" s="699">
        <f t="shared" si="3"/>
        <v>0</v>
      </c>
    </row>
    <row r="230" spans="1:18" s="121" customFormat="1" x14ac:dyDescent="0.15">
      <c r="A230" s="37" t="s">
        <v>627</v>
      </c>
      <c r="B230" s="506" t="s">
        <v>259</v>
      </c>
      <c r="C230" s="6" t="s">
        <v>128</v>
      </c>
      <c r="D230" s="241" t="s">
        <v>920</v>
      </c>
      <c r="E230" s="107">
        <f>Таблица4000!E230+Таблица4500!E230</f>
        <v>0</v>
      </c>
      <c r="F230" s="79">
        <f>Таблица4000!G240+Таблица4500!F240</f>
        <v>0</v>
      </c>
      <c r="G230" s="79">
        <f>Таблица4000!H240+Таблица4500!G240</f>
        <v>0</v>
      </c>
      <c r="H230" s="79">
        <f>Таблица4000!I240+Таблица4500!H240</f>
        <v>0</v>
      </c>
      <c r="I230" s="79">
        <f>Таблица4000!J240+Таблица4500!I240</f>
        <v>0</v>
      </c>
      <c r="J230" s="79">
        <f>Таблица4000!K240+Таблица4500!J240</f>
        <v>0</v>
      </c>
      <c r="K230" s="79">
        <f>Таблица4000!L240+Таблица4500!K240</f>
        <v>0</v>
      </c>
      <c r="L230" s="79">
        <f>Таблица4000!M240+Таблица4500!L240</f>
        <v>0</v>
      </c>
      <c r="M230" s="79">
        <f>Таблица4000!N240+Таблица4500!M240</f>
        <v>0</v>
      </c>
      <c r="N230" s="79">
        <f>Таблица4000!O240+Таблица4500!N240</f>
        <v>0</v>
      </c>
      <c r="O230" s="699">
        <f>IF(Таблица3002!$F$9=0,0,(G230*1000/Таблица3002!$F$9))</f>
        <v>0</v>
      </c>
      <c r="P230" s="699">
        <f>IF(Таблица3002!$F$9=0,0,(H230*1000/Таблица3002!$F$9))</f>
        <v>0</v>
      </c>
      <c r="Q230" s="699">
        <f>IF(Таблица3002!$F$9=0,0,(I230*1000/Таблица3002!$F$9))</f>
        <v>0</v>
      </c>
      <c r="R230" s="699">
        <f t="shared" si="3"/>
        <v>0</v>
      </c>
    </row>
    <row r="231" spans="1:18" x14ac:dyDescent="0.15">
      <c r="A231" s="37" t="s">
        <v>921</v>
      </c>
      <c r="B231" s="506" t="s">
        <v>922</v>
      </c>
      <c r="C231" s="6" t="s">
        <v>924</v>
      </c>
      <c r="D231" s="241" t="s">
        <v>923</v>
      </c>
      <c r="E231" s="107">
        <f>Таблица4000!E231+Таблица4500!E231</f>
        <v>0</v>
      </c>
      <c r="F231" s="79">
        <f>Таблица4000!G241+Таблица4500!F241</f>
        <v>0</v>
      </c>
      <c r="G231" s="79">
        <f>Таблица4000!H241+Таблица4500!G241</f>
        <v>0</v>
      </c>
      <c r="H231" s="79">
        <f>Таблица4000!I241+Таблица4500!H241</f>
        <v>0</v>
      </c>
      <c r="I231" s="79">
        <f>Таблица4000!J241+Таблица4500!I241</f>
        <v>0</v>
      </c>
      <c r="J231" s="79">
        <f>Таблица4000!K241+Таблица4500!J241</f>
        <v>0</v>
      </c>
      <c r="K231" s="79">
        <f>Таблица4000!L241+Таблица4500!K241</f>
        <v>0</v>
      </c>
      <c r="L231" s="79">
        <f>Таблица4000!M241+Таблица4500!L241</f>
        <v>0</v>
      </c>
      <c r="M231" s="79">
        <f>Таблица4000!N241+Таблица4500!M241</f>
        <v>0</v>
      </c>
      <c r="N231" s="79">
        <f>Таблица4000!O241+Таблица4500!N241</f>
        <v>0</v>
      </c>
      <c r="O231" s="699">
        <f>IF(Таблица3002!$F$9=0,0,(G231*1000/Таблица3002!$F$9))</f>
        <v>0</v>
      </c>
      <c r="P231" s="699">
        <f>IF(Таблица3002!$F$9=0,0,(H231*1000/Таблица3002!$F$9))</f>
        <v>0</v>
      </c>
      <c r="Q231" s="699">
        <f>IF(Таблица3002!$F$9=0,0,(I231*1000/Таблица3002!$F$9))</f>
        <v>0</v>
      </c>
      <c r="R231" s="699">
        <f t="shared" si="3"/>
        <v>0</v>
      </c>
    </row>
    <row r="232" spans="1:18" x14ac:dyDescent="0.15">
      <c r="A232" s="37" t="s">
        <v>739</v>
      </c>
      <c r="B232" s="506" t="s">
        <v>268</v>
      </c>
      <c r="C232" s="6" t="s">
        <v>129</v>
      </c>
      <c r="D232" s="241" t="s">
        <v>925</v>
      </c>
      <c r="E232" s="107">
        <f>Таблица4000!E232+Таблица4500!E232</f>
        <v>0</v>
      </c>
      <c r="F232" s="79">
        <f>Таблица4000!G242+Таблица4500!F242</f>
        <v>0</v>
      </c>
      <c r="G232" s="79">
        <f>Таблица4000!H242+Таблица4500!G242</f>
        <v>0</v>
      </c>
      <c r="H232" s="79">
        <f>Таблица4000!I242+Таблица4500!H242</f>
        <v>0</v>
      </c>
      <c r="I232" s="79">
        <f>Таблица4000!J242+Таблица4500!I242</f>
        <v>0</v>
      </c>
      <c r="J232" s="79">
        <f>Таблица4000!K242+Таблица4500!J242</f>
        <v>0</v>
      </c>
      <c r="K232" s="79">
        <f>Таблица4000!L242+Таблица4500!K242</f>
        <v>0</v>
      </c>
      <c r="L232" s="79">
        <f>Таблица4000!M242+Таблица4500!L242</f>
        <v>0</v>
      </c>
      <c r="M232" s="79">
        <f>Таблица4000!N242+Таблица4500!M242</f>
        <v>0</v>
      </c>
      <c r="N232" s="79">
        <f>Таблица4000!O242+Таблица4500!N242</f>
        <v>0</v>
      </c>
      <c r="O232" s="699">
        <f>IF(Таблица3002!$F$9=0,0,(G232*1000/Таблица3002!$F$9))</f>
        <v>0</v>
      </c>
      <c r="P232" s="699">
        <f>IF(Таблица3002!$F$9=0,0,(H232*1000/Таблица3002!$F$9))</f>
        <v>0</v>
      </c>
      <c r="Q232" s="699">
        <f>IF(Таблица3002!$F$9=0,0,(I232*1000/Таблица3002!$F$9))</f>
        <v>0</v>
      </c>
      <c r="R232" s="699">
        <f t="shared" si="3"/>
        <v>0</v>
      </c>
    </row>
    <row r="233" spans="1:18" x14ac:dyDescent="0.15">
      <c r="A233" s="37" t="s">
        <v>404</v>
      </c>
      <c r="B233" s="506" t="s">
        <v>629</v>
      </c>
      <c r="C233" s="6" t="s">
        <v>628</v>
      </c>
      <c r="D233" s="241" t="s">
        <v>785</v>
      </c>
      <c r="E233" s="107">
        <f>Таблица4000!E233+Таблица4500!E233</f>
        <v>0</v>
      </c>
      <c r="F233" s="79">
        <f>Таблица4000!G243+Таблица4500!F243</f>
        <v>0</v>
      </c>
      <c r="G233" s="79">
        <f>Таблица4000!H243+Таблица4500!G243</f>
        <v>0</v>
      </c>
      <c r="H233" s="79">
        <f>Таблица4000!I243+Таблица4500!H243</f>
        <v>0</v>
      </c>
      <c r="I233" s="79">
        <f>Таблица4000!J243+Таблица4500!I243</f>
        <v>0</v>
      </c>
      <c r="J233" s="79">
        <f>Таблица4000!K243+Таблица4500!J243</f>
        <v>0</v>
      </c>
      <c r="K233" s="79">
        <f>Таблица4000!L243+Таблица4500!K243</f>
        <v>0</v>
      </c>
      <c r="L233" s="79">
        <f>Таблица4000!M243+Таблица4500!L243</f>
        <v>0</v>
      </c>
      <c r="M233" s="79">
        <f>Таблица4000!N243+Таблица4500!M243</f>
        <v>0</v>
      </c>
      <c r="N233" s="79">
        <f>Таблица4000!O243+Таблица4500!N243</f>
        <v>0</v>
      </c>
      <c r="O233" s="699">
        <f>IF(Таблица3002!$F$9=0,0,(G233*1000/Таблица3002!$F$9))</f>
        <v>0</v>
      </c>
      <c r="P233" s="699">
        <f>IF(Таблица3002!$F$9=0,0,(H233*1000/Таблица3002!$F$9))</f>
        <v>0</v>
      </c>
      <c r="Q233" s="699">
        <f>IF(Таблица3002!$F$9=0,0,(I233*1000/Таблица3002!$F$9))</f>
        <v>0</v>
      </c>
      <c r="R233" s="699">
        <f t="shared" si="3"/>
        <v>0</v>
      </c>
    </row>
    <row r="234" spans="1:18" x14ac:dyDescent="0.15">
      <c r="A234" s="395" t="s">
        <v>1636</v>
      </c>
      <c r="B234" s="507" t="s">
        <v>631</v>
      </c>
      <c r="C234" s="391" t="s">
        <v>630</v>
      </c>
      <c r="D234" s="392" t="s">
        <v>1638</v>
      </c>
      <c r="E234" s="107">
        <f>Таблица4000!E234+Таблица4500!E234</f>
        <v>0</v>
      </c>
      <c r="F234" s="79">
        <f>Таблица4000!G244+Таблица4500!F244</f>
        <v>0</v>
      </c>
      <c r="G234" s="79">
        <f>Таблица4000!H244+Таблица4500!G244</f>
        <v>0</v>
      </c>
      <c r="H234" s="79">
        <f>Таблица4000!I244+Таблица4500!H244</f>
        <v>0</v>
      </c>
      <c r="I234" s="79">
        <f>Таблица4000!J244+Таблица4500!I244</f>
        <v>0</v>
      </c>
      <c r="J234" s="79">
        <f>Таблица4000!K244+Таблица4500!J244</f>
        <v>0</v>
      </c>
      <c r="K234" s="79">
        <f>Таблица4000!L244+Таблица4500!K244</f>
        <v>0</v>
      </c>
      <c r="L234" s="79">
        <f>Таблица4000!M244+Таблица4500!L244</f>
        <v>0</v>
      </c>
      <c r="M234" s="79">
        <f>Таблица4000!N244+Таблица4500!M244</f>
        <v>0</v>
      </c>
      <c r="N234" s="79">
        <f>Таблица4000!O244+Таблица4500!N244</f>
        <v>0</v>
      </c>
      <c r="O234" s="699">
        <f>IF(Таблица3002!$F$9=0,0,(G234*1000/Таблица3002!$F$9))</f>
        <v>0</v>
      </c>
      <c r="P234" s="699">
        <f>IF(Таблица3002!$F$9=0,0,(H234*1000/Таблица3002!$F$9))</f>
        <v>0</v>
      </c>
      <c r="Q234" s="699">
        <f>IF(Таблица3002!$F$9=0,0,(I234*1000/Таблица3002!$F$9))</f>
        <v>0</v>
      </c>
      <c r="R234" s="699">
        <f t="shared" si="3"/>
        <v>0</v>
      </c>
    </row>
    <row r="235" spans="1:18" x14ac:dyDescent="0.15">
      <c r="A235" s="333" t="s">
        <v>1637</v>
      </c>
      <c r="B235" s="507" t="s">
        <v>1641</v>
      </c>
      <c r="C235" s="334" t="s">
        <v>1640</v>
      </c>
      <c r="D235" s="335" t="s">
        <v>1639</v>
      </c>
      <c r="E235" s="107">
        <f>Таблица4000!E235+Таблица4500!E235</f>
        <v>0</v>
      </c>
      <c r="F235" s="79">
        <f>Таблица4000!G245+Таблица4500!F245</f>
        <v>0</v>
      </c>
      <c r="G235" s="79">
        <f>Таблица4000!H245+Таблица4500!G245</f>
        <v>0</v>
      </c>
      <c r="H235" s="79">
        <f>Таблица4000!I245+Таблица4500!H245</f>
        <v>0</v>
      </c>
      <c r="I235" s="79">
        <f>Таблица4000!J245+Таблица4500!I245</f>
        <v>0</v>
      </c>
      <c r="J235" s="79">
        <f>Таблица4000!K245+Таблица4500!J245</f>
        <v>0</v>
      </c>
      <c r="K235" s="79">
        <f>Таблица4000!L245+Таблица4500!K245</f>
        <v>0</v>
      </c>
      <c r="L235" s="79">
        <f>Таблица4000!M245+Таблица4500!L245</f>
        <v>0</v>
      </c>
      <c r="M235" s="79">
        <f>Таблица4000!N245+Таблица4500!M245</f>
        <v>0</v>
      </c>
      <c r="N235" s="79">
        <f>Таблица4000!O245+Таблица4500!N245</f>
        <v>0</v>
      </c>
      <c r="O235" s="699">
        <f>IF(Таблица3002!$F$9=0,0,(G235*1000/Таблица3002!$F$9))</f>
        <v>0</v>
      </c>
      <c r="P235" s="699">
        <f>IF(Таблица3002!$F$9=0,0,(H235*1000/Таблица3002!$F$9))</f>
        <v>0</v>
      </c>
      <c r="Q235" s="699">
        <f>IF(Таблица3002!$F$9=0,0,(I235*1000/Таблица3002!$F$9))</f>
        <v>0</v>
      </c>
      <c r="R235" s="699">
        <f t="shared" si="3"/>
        <v>0</v>
      </c>
    </row>
    <row r="236" spans="1:18" x14ac:dyDescent="0.15">
      <c r="A236" s="229" t="s">
        <v>1494</v>
      </c>
      <c r="B236" s="506" t="s">
        <v>1495</v>
      </c>
      <c r="C236" s="17" t="s">
        <v>1496</v>
      </c>
      <c r="D236" s="241"/>
      <c r="E236" s="107">
        <f>Таблица4000!E236+Таблица4500!E236</f>
        <v>0</v>
      </c>
      <c r="F236" s="79">
        <f>Таблица4000!G246+Таблица4500!F246</f>
        <v>0</v>
      </c>
      <c r="G236" s="79">
        <f>Таблица4000!H246+Таблица4500!G246</f>
        <v>0</v>
      </c>
      <c r="H236" s="79">
        <f>Таблица4000!I246+Таблица4500!H246</f>
        <v>0</v>
      </c>
      <c r="I236" s="79">
        <f>Таблица4000!J246+Таблица4500!I246</f>
        <v>0</v>
      </c>
      <c r="J236" s="79">
        <f>Таблица4000!K246+Таблица4500!J246</f>
        <v>0</v>
      </c>
      <c r="K236" s="79">
        <f>Таблица4000!L246+Таблица4500!K246</f>
        <v>0</v>
      </c>
      <c r="L236" s="79">
        <f>Таблица4000!M246+Таблица4500!L246</f>
        <v>0</v>
      </c>
      <c r="M236" s="79">
        <f>Таблица4000!N246+Таблица4500!M246</f>
        <v>0</v>
      </c>
      <c r="N236" s="79">
        <f>Таблица4000!O246+Таблица4500!N246</f>
        <v>0</v>
      </c>
      <c r="O236" s="699">
        <f>IF(Таблица3002!$F$9=0,0,(G236*1000/Таблица3002!$F$9))</f>
        <v>0</v>
      </c>
      <c r="P236" s="699">
        <f>IF(Таблица3002!$F$9=0,0,(H236*1000/Таблица3002!$F$9))</f>
        <v>0</v>
      </c>
      <c r="Q236" s="699">
        <f>IF(Таблица3002!$F$9=0,0,(I236*1000/Таблица3002!$F$9))</f>
        <v>0</v>
      </c>
      <c r="R236" s="699">
        <f t="shared" si="3"/>
        <v>0</v>
      </c>
    </row>
    <row r="237" spans="1:18" x14ac:dyDescent="0.15">
      <c r="A237" s="36" t="s">
        <v>740</v>
      </c>
      <c r="B237" s="99" t="s">
        <v>248</v>
      </c>
      <c r="C237" s="46" t="s">
        <v>124</v>
      </c>
      <c r="D237" s="35" t="s">
        <v>57</v>
      </c>
      <c r="E237" s="107">
        <f>Таблица4000!E237+Таблица4500!E237</f>
        <v>0</v>
      </c>
      <c r="F237" s="79">
        <f>Таблица4000!G247+Таблица4500!F247</f>
        <v>0</v>
      </c>
      <c r="G237" s="79">
        <f>Таблица4000!H247+Таблица4500!G247</f>
        <v>0</v>
      </c>
      <c r="H237" s="79">
        <f>Таблица4000!I247+Таблица4500!H247</f>
        <v>0</v>
      </c>
      <c r="I237" s="79">
        <f>Таблица4000!J247+Таблица4500!I247</f>
        <v>0</v>
      </c>
      <c r="J237" s="79">
        <f>Таблица4000!K247+Таблица4500!J247</f>
        <v>0</v>
      </c>
      <c r="K237" s="79">
        <f>Таблица4000!L247+Таблица4500!K247</f>
        <v>0</v>
      </c>
      <c r="L237" s="79">
        <f>Таблица4000!M247+Таблица4500!L247</f>
        <v>0</v>
      </c>
      <c r="M237" s="79">
        <f>Таблица4000!N247+Таблица4500!M247</f>
        <v>0</v>
      </c>
      <c r="N237" s="79">
        <f>Таблица4000!O247+Таблица4500!N247</f>
        <v>0</v>
      </c>
      <c r="O237" s="699">
        <f>IF(Таблица3002!$F$9=0,0,(G237*1000/Таблица3002!$F$9))</f>
        <v>0</v>
      </c>
      <c r="P237" s="699">
        <f>IF(Таблица3002!$F$9=0,0,(H237*1000/Таблица3002!$F$9))</f>
        <v>0</v>
      </c>
      <c r="Q237" s="699">
        <f>IF(Таблица3002!$F$9=0,0,(I237*1000/Таблица3002!$F$9))</f>
        <v>0</v>
      </c>
      <c r="R237" s="699">
        <f t="shared" si="3"/>
        <v>0</v>
      </c>
    </row>
    <row r="238" spans="1:18" ht="21" x14ac:dyDescent="0.15">
      <c r="A238" s="37" t="s">
        <v>741</v>
      </c>
      <c r="B238" s="506" t="s">
        <v>249</v>
      </c>
      <c r="C238" s="6" t="s">
        <v>101</v>
      </c>
      <c r="D238" s="241" t="s">
        <v>926</v>
      </c>
      <c r="E238" s="107">
        <f>Таблица4000!E238+Таблица4500!E238</f>
        <v>0</v>
      </c>
      <c r="F238" s="79">
        <f>Таблица4000!G248+Таблица4500!F248</f>
        <v>0</v>
      </c>
      <c r="G238" s="79">
        <f>Таблица4000!H248+Таблица4500!G248</f>
        <v>0</v>
      </c>
      <c r="H238" s="79">
        <f>Таблица4000!I248+Таблица4500!H248</f>
        <v>0</v>
      </c>
      <c r="I238" s="79">
        <f>Таблица4000!J248+Таблица4500!I248</f>
        <v>0</v>
      </c>
      <c r="J238" s="79">
        <f>Таблица4000!K248+Таблица4500!J248</f>
        <v>0</v>
      </c>
      <c r="K238" s="79">
        <f>Таблица4000!L248+Таблица4500!K248</f>
        <v>0</v>
      </c>
      <c r="L238" s="79">
        <f>Таблица4000!M248+Таблица4500!L248</f>
        <v>0</v>
      </c>
      <c r="M238" s="79">
        <f>Таблица4000!N248+Таблица4500!M248</f>
        <v>0</v>
      </c>
      <c r="N238" s="79">
        <f>Таблица4000!O248+Таблица4500!N248</f>
        <v>0</v>
      </c>
      <c r="O238" s="699">
        <f>IF(Таблица3002!$F$9=0,0,(G238*1000/Таблица3002!$F$9))</f>
        <v>0</v>
      </c>
      <c r="P238" s="699">
        <f>IF(Таблица3002!$F$9=0,0,(H238*1000/Таблица3002!$F$9))</f>
        <v>0</v>
      </c>
      <c r="Q238" s="699">
        <f>IF(Таблица3002!$F$9=0,0,(I238*1000/Таблица3002!$F$9))</f>
        <v>0</v>
      </c>
      <c r="R238" s="699">
        <f t="shared" si="3"/>
        <v>0</v>
      </c>
    </row>
    <row r="239" spans="1:18" x14ac:dyDescent="0.15">
      <c r="A239" s="37" t="s">
        <v>47</v>
      </c>
      <c r="B239" s="506" t="s">
        <v>250</v>
      </c>
      <c r="C239" s="6" t="s">
        <v>102</v>
      </c>
      <c r="D239" s="241" t="s">
        <v>58</v>
      </c>
      <c r="E239" s="107">
        <f>Таблица4000!E239+Таблица4500!E239</f>
        <v>0</v>
      </c>
      <c r="F239" s="79">
        <f>Таблица4000!G249+Таблица4500!F249</f>
        <v>0</v>
      </c>
      <c r="G239" s="79">
        <f>Таблица4000!H249+Таблица4500!G249</f>
        <v>0</v>
      </c>
      <c r="H239" s="79">
        <f>Таблица4000!I249+Таблица4500!H249</f>
        <v>0</v>
      </c>
      <c r="I239" s="79">
        <f>Таблица4000!J249+Таблица4500!I249</f>
        <v>0</v>
      </c>
      <c r="J239" s="79">
        <f>Таблица4000!K249+Таблица4500!J249</f>
        <v>0</v>
      </c>
      <c r="K239" s="79">
        <f>Таблица4000!L249+Таблица4500!K249</f>
        <v>0</v>
      </c>
      <c r="L239" s="79">
        <f>Таблица4000!M249+Таблица4500!L249</f>
        <v>0</v>
      </c>
      <c r="M239" s="79">
        <f>Таблица4000!N249+Таблица4500!M249</f>
        <v>0</v>
      </c>
      <c r="N239" s="79">
        <f>Таблица4000!O249+Таблица4500!N249</f>
        <v>0</v>
      </c>
      <c r="O239" s="699">
        <f>IF(Таблица3002!$F$9=0,0,(G239*1000/Таблица3002!$F$9))</f>
        <v>0</v>
      </c>
      <c r="P239" s="699">
        <f>IF(Таблица3002!$F$9=0,0,(H239*1000/Таблица3002!$F$9))</f>
        <v>0</v>
      </c>
      <c r="Q239" s="699">
        <f>IF(Таблица3002!$F$9=0,0,(I239*1000/Таблица3002!$F$9))</f>
        <v>0</v>
      </c>
      <c r="R239" s="699">
        <f t="shared" si="3"/>
        <v>0</v>
      </c>
    </row>
    <row r="240" spans="1:18" x14ac:dyDescent="0.15">
      <c r="A240" s="37" t="s">
        <v>48</v>
      </c>
      <c r="B240" s="506" t="s">
        <v>251</v>
      </c>
      <c r="C240" s="6" t="s">
        <v>103</v>
      </c>
      <c r="D240" s="241" t="s">
        <v>656</v>
      </c>
      <c r="E240" s="107">
        <f>Таблица4000!E240+Таблица4500!E240</f>
        <v>0</v>
      </c>
      <c r="F240" s="79">
        <f>Таблица4000!G250+Таблица4500!F250</f>
        <v>0</v>
      </c>
      <c r="G240" s="79">
        <f>Таблица4000!H250+Таблица4500!G250</f>
        <v>0</v>
      </c>
      <c r="H240" s="79">
        <f>Таблица4000!I250+Таблица4500!H250</f>
        <v>0</v>
      </c>
      <c r="I240" s="79">
        <f>Таблица4000!J250+Таблица4500!I250</f>
        <v>0</v>
      </c>
      <c r="J240" s="79">
        <f>Таблица4000!K250+Таблица4500!J250</f>
        <v>0</v>
      </c>
      <c r="K240" s="79">
        <f>Таблица4000!L250+Таблица4500!K250</f>
        <v>0</v>
      </c>
      <c r="L240" s="79">
        <f>Таблица4000!M250+Таблица4500!L250</f>
        <v>0</v>
      </c>
      <c r="M240" s="79">
        <f>Таблица4000!N250+Таблица4500!M250</f>
        <v>0</v>
      </c>
      <c r="N240" s="79">
        <f>Таблица4000!O250+Таблица4500!N250</f>
        <v>0</v>
      </c>
      <c r="O240" s="699">
        <f>IF(Таблица3002!$F$9=0,0,(G240*1000/Таблица3002!$F$9))</f>
        <v>0</v>
      </c>
      <c r="P240" s="699">
        <f>IF(Таблица3002!$F$9=0,0,(H240*1000/Таблица3002!$F$9))</f>
        <v>0</v>
      </c>
      <c r="Q240" s="699">
        <f>IF(Таблица3002!$F$9=0,0,(I240*1000/Таблица3002!$F$9))</f>
        <v>0</v>
      </c>
      <c r="R240" s="699">
        <f t="shared" si="3"/>
        <v>0</v>
      </c>
    </row>
    <row r="241" spans="1:18" s="121" customFormat="1" ht="21" x14ac:dyDescent="0.15">
      <c r="A241" s="37" t="s">
        <v>411</v>
      </c>
      <c r="B241" s="506" t="s">
        <v>252</v>
      </c>
      <c r="C241" s="6" t="s">
        <v>104</v>
      </c>
      <c r="D241" s="241" t="s">
        <v>657</v>
      </c>
      <c r="E241" s="107">
        <f>Таблица4000!E241+Таблица4500!E241</f>
        <v>0</v>
      </c>
      <c r="F241" s="79">
        <f>Таблица4000!G251+Таблица4500!F251</f>
        <v>0</v>
      </c>
      <c r="G241" s="79">
        <f>Таблица4000!H251+Таблица4500!G251</f>
        <v>0</v>
      </c>
      <c r="H241" s="79">
        <f>Таблица4000!I251+Таблица4500!H251</f>
        <v>0</v>
      </c>
      <c r="I241" s="79">
        <f>Таблица4000!J251+Таблица4500!I251</f>
        <v>0</v>
      </c>
      <c r="J241" s="79">
        <f>Таблица4000!K251+Таблица4500!J251</f>
        <v>0</v>
      </c>
      <c r="K241" s="79">
        <f>Таблица4000!L251+Таблица4500!K251</f>
        <v>0</v>
      </c>
      <c r="L241" s="79">
        <f>Таблица4000!M251+Таблица4500!L251</f>
        <v>0</v>
      </c>
      <c r="M241" s="79">
        <f>Таблица4000!N251+Таблица4500!M251</f>
        <v>0</v>
      </c>
      <c r="N241" s="79">
        <f>Таблица4000!O251+Таблица4500!N251</f>
        <v>0</v>
      </c>
      <c r="O241" s="699">
        <f>IF(Таблица3002!$F$9=0,0,(G241*1000/Таблица3002!$F$9))</f>
        <v>0</v>
      </c>
      <c r="P241" s="699">
        <f>IF(Таблица3002!$F$9=0,0,(H241*1000/Таблица3002!$F$9))</f>
        <v>0</v>
      </c>
      <c r="Q241" s="699">
        <f>IF(Таблица3002!$F$9=0,0,(I241*1000/Таблица3002!$F$9))</f>
        <v>0</v>
      </c>
      <c r="R241" s="699">
        <f t="shared" si="3"/>
        <v>0</v>
      </c>
    </row>
    <row r="242" spans="1:18" x14ac:dyDescent="0.15">
      <c r="A242" s="37" t="s">
        <v>742</v>
      </c>
      <c r="B242" s="506" t="s">
        <v>260</v>
      </c>
      <c r="C242" s="17" t="s">
        <v>107</v>
      </c>
      <c r="D242" s="241" t="s">
        <v>127</v>
      </c>
      <c r="E242" s="107">
        <f>Таблица4000!E242+Таблица4500!E242</f>
        <v>0</v>
      </c>
      <c r="F242" s="79">
        <f>Таблица4000!G252+Таблица4500!F252</f>
        <v>0</v>
      </c>
      <c r="G242" s="79">
        <f>Таблица4000!H252+Таблица4500!G252</f>
        <v>0</v>
      </c>
      <c r="H242" s="79">
        <f>Таблица4000!I252+Таблица4500!H252</f>
        <v>0</v>
      </c>
      <c r="I242" s="79">
        <f>Таблица4000!J252+Таблица4500!I252</f>
        <v>0</v>
      </c>
      <c r="J242" s="79">
        <f>Таблица4000!K252+Таблица4500!J252</f>
        <v>0</v>
      </c>
      <c r="K242" s="79">
        <f>Таблица4000!L252+Таблица4500!K252</f>
        <v>0</v>
      </c>
      <c r="L242" s="79">
        <f>Таблица4000!M252+Таблица4500!L252</f>
        <v>0</v>
      </c>
      <c r="M242" s="79">
        <f>Таблица4000!N252+Таблица4500!M252</f>
        <v>0</v>
      </c>
      <c r="N242" s="79">
        <f>Таблица4000!O252+Таблица4500!N252</f>
        <v>0</v>
      </c>
      <c r="O242" s="699">
        <f>IF(Таблица3002!$F$9=0,0,(G242*1000/Таблица3002!$F$9))</f>
        <v>0</v>
      </c>
      <c r="P242" s="699">
        <f>IF(Таблица3002!$F$9=0,0,(H242*1000/Таблица3002!$F$9))</f>
        <v>0</v>
      </c>
      <c r="Q242" s="699">
        <f>IF(Таблица3002!$F$9=0,0,(I242*1000/Таблица3002!$F$9))</f>
        <v>0</v>
      </c>
      <c r="R242" s="699">
        <f t="shared" si="3"/>
        <v>0</v>
      </c>
    </row>
    <row r="243" spans="1:18" x14ac:dyDescent="0.15">
      <c r="A243" s="37" t="s">
        <v>1057</v>
      </c>
      <c r="B243" s="506" t="s">
        <v>1055</v>
      </c>
      <c r="C243" s="17" t="s">
        <v>1056</v>
      </c>
      <c r="D243" s="241" t="s">
        <v>1076</v>
      </c>
      <c r="E243" s="107">
        <f>Таблица4000!E243+Таблица4500!E243</f>
        <v>0</v>
      </c>
      <c r="F243" s="79">
        <f>Таблица4000!G253+Таблица4500!F253</f>
        <v>0</v>
      </c>
      <c r="G243" s="79">
        <f>Таблица4000!H253+Таблица4500!G253</f>
        <v>0</v>
      </c>
      <c r="H243" s="79">
        <f>Таблица4000!I253+Таблица4500!H253</f>
        <v>0</v>
      </c>
      <c r="I243" s="79">
        <f>Таблица4000!J253+Таблица4500!I253</f>
        <v>0</v>
      </c>
      <c r="J243" s="79">
        <f>Таблица4000!K253+Таблица4500!J253</f>
        <v>0</v>
      </c>
      <c r="K243" s="79">
        <f>Таблица4000!L253+Таблица4500!K253</f>
        <v>0</v>
      </c>
      <c r="L243" s="79">
        <f>Таблица4000!M253+Таблица4500!L253</f>
        <v>0</v>
      </c>
      <c r="M243" s="79">
        <f>Таблица4000!N253+Таблица4500!M253</f>
        <v>0</v>
      </c>
      <c r="N243" s="79">
        <f>Таблица4000!O253+Таблица4500!N253</f>
        <v>0</v>
      </c>
      <c r="O243" s="699">
        <f>IF(Таблица3002!$F$9=0,0,(G243*1000/Таблица3002!$F$9))</f>
        <v>0</v>
      </c>
      <c r="P243" s="699">
        <f>IF(Таблица3002!$F$9=0,0,(H243*1000/Таблица3002!$F$9))</f>
        <v>0</v>
      </c>
      <c r="Q243" s="699">
        <f>IF(Таблица3002!$F$9=0,0,(I243*1000/Таблица3002!$F$9))</f>
        <v>0</v>
      </c>
      <c r="R243" s="699">
        <f t="shared" si="3"/>
        <v>0</v>
      </c>
    </row>
    <row r="244" spans="1:18" x14ac:dyDescent="0.15">
      <c r="A244" s="37" t="s">
        <v>743</v>
      </c>
      <c r="B244" s="506" t="s">
        <v>269</v>
      </c>
      <c r="C244" s="17" t="s">
        <v>130</v>
      </c>
      <c r="D244" s="241" t="s">
        <v>562</v>
      </c>
      <c r="E244" s="107">
        <f>Таблица4000!E244+Таблица4500!E244</f>
        <v>0</v>
      </c>
      <c r="F244" s="79">
        <f>Таблица4000!G254+Таблица4500!F254</f>
        <v>0</v>
      </c>
      <c r="G244" s="79">
        <f>Таблица4000!H254+Таблица4500!G254</f>
        <v>0</v>
      </c>
      <c r="H244" s="79">
        <f>Таблица4000!I254+Таблица4500!H254</f>
        <v>0</v>
      </c>
      <c r="I244" s="79">
        <f>Таблица4000!J254+Таблица4500!I254</f>
        <v>0</v>
      </c>
      <c r="J244" s="79">
        <f>Таблица4000!K254+Таблица4500!J254</f>
        <v>0</v>
      </c>
      <c r="K244" s="79">
        <f>Таблица4000!L254+Таблица4500!K254</f>
        <v>0</v>
      </c>
      <c r="L244" s="79">
        <f>Таблица4000!M254+Таблица4500!L254</f>
        <v>0</v>
      </c>
      <c r="M244" s="79">
        <f>Таблица4000!N254+Таблица4500!M254</f>
        <v>0</v>
      </c>
      <c r="N244" s="79">
        <f>Таблица4000!O254+Таблица4500!N254</f>
        <v>0</v>
      </c>
      <c r="O244" s="699">
        <f>IF(Таблица3002!$F$9=0,0,(G244*1000/Таблица3002!$F$9))</f>
        <v>0</v>
      </c>
      <c r="P244" s="699">
        <f>IF(Таблица3002!$F$9=0,0,(H244*1000/Таблица3002!$F$9))</f>
        <v>0</v>
      </c>
      <c r="Q244" s="699">
        <f>IF(Таблица3002!$F$9=0,0,(I244*1000/Таблица3002!$F$9))</f>
        <v>0</v>
      </c>
      <c r="R244" s="699">
        <f t="shared" si="3"/>
        <v>0</v>
      </c>
    </row>
    <row r="245" spans="1:18" x14ac:dyDescent="0.15">
      <c r="A245" s="37" t="s">
        <v>744</v>
      </c>
      <c r="B245" s="506" t="s">
        <v>563</v>
      </c>
      <c r="C245" s="17" t="s">
        <v>564</v>
      </c>
      <c r="D245" s="241" t="s">
        <v>927</v>
      </c>
      <c r="E245" s="107">
        <f>Таблица4000!E245+Таблица4500!E245</f>
        <v>0</v>
      </c>
      <c r="F245" s="79">
        <f>Таблица4000!G255+Таблица4500!F255</f>
        <v>0</v>
      </c>
      <c r="G245" s="79">
        <f>Таблица4000!H255+Таблица4500!G255</f>
        <v>0</v>
      </c>
      <c r="H245" s="79">
        <f>Таблица4000!I255+Таблица4500!H255</f>
        <v>0</v>
      </c>
      <c r="I245" s="79">
        <f>Таблица4000!J255+Таблица4500!I255</f>
        <v>0</v>
      </c>
      <c r="J245" s="79">
        <f>Таблица4000!K255+Таблица4500!J255</f>
        <v>0</v>
      </c>
      <c r="K245" s="79">
        <f>Таблица4000!L255+Таблица4500!K255</f>
        <v>0</v>
      </c>
      <c r="L245" s="79">
        <f>Таблица4000!M255+Таблица4500!L255</f>
        <v>0</v>
      </c>
      <c r="M245" s="79">
        <f>Таблица4000!N255+Таблица4500!M255</f>
        <v>0</v>
      </c>
      <c r="N245" s="79">
        <f>Таблица4000!O255+Таблица4500!N255</f>
        <v>0</v>
      </c>
      <c r="O245" s="699">
        <f>IF(Таблица3002!$F$9=0,0,(G245*1000/Таблица3002!$F$9))</f>
        <v>0</v>
      </c>
      <c r="P245" s="699">
        <f>IF(Таблица3002!$F$9=0,0,(H245*1000/Таблица3002!$F$9))</f>
        <v>0</v>
      </c>
      <c r="Q245" s="699">
        <f>IF(Таблица3002!$F$9=0,0,(I245*1000/Таблица3002!$F$9))</f>
        <v>0</v>
      </c>
      <c r="R245" s="699">
        <f t="shared" si="3"/>
        <v>0</v>
      </c>
    </row>
    <row r="246" spans="1:18" x14ac:dyDescent="0.15">
      <c r="A246" s="37" t="s">
        <v>928</v>
      </c>
      <c r="B246" s="506" t="s">
        <v>649</v>
      </c>
      <c r="C246" s="17" t="s">
        <v>647</v>
      </c>
      <c r="D246" s="241" t="s">
        <v>108</v>
      </c>
      <c r="E246" s="107">
        <f>Таблица4000!E246+Таблица4500!E246</f>
        <v>0</v>
      </c>
      <c r="F246" s="79">
        <f>Таблица4000!G256+Таблица4500!F256</f>
        <v>0</v>
      </c>
      <c r="G246" s="79">
        <f>Таблица4000!H256+Таблица4500!G256</f>
        <v>0</v>
      </c>
      <c r="H246" s="79">
        <f>Таблица4000!I256+Таблица4500!H256</f>
        <v>0</v>
      </c>
      <c r="I246" s="79">
        <f>Таблица4000!J256+Таблица4500!I256</f>
        <v>0</v>
      </c>
      <c r="J246" s="79">
        <f>Таблица4000!K256+Таблица4500!J256</f>
        <v>0</v>
      </c>
      <c r="K246" s="79">
        <f>Таблица4000!L256+Таблица4500!K256</f>
        <v>0</v>
      </c>
      <c r="L246" s="79">
        <f>Таблица4000!M256+Таблица4500!L256</f>
        <v>0</v>
      </c>
      <c r="M246" s="79">
        <f>Таблица4000!N256+Таблица4500!M256</f>
        <v>0</v>
      </c>
      <c r="N246" s="79">
        <f>Таблица4000!O256+Таблица4500!N256</f>
        <v>0</v>
      </c>
      <c r="O246" s="699">
        <f>IF(Таблица3002!$F$9=0,0,(G246*1000/Таблица3002!$F$9))</f>
        <v>0</v>
      </c>
      <c r="P246" s="699">
        <f>IF(Таблица3002!$F$9=0,0,(H246*1000/Таблица3002!$F$9))</f>
        <v>0</v>
      </c>
      <c r="Q246" s="699">
        <f>IF(Таблица3002!$F$9=0,0,(I246*1000/Таблица3002!$F$9))</f>
        <v>0</v>
      </c>
      <c r="R246" s="699">
        <f t="shared" si="3"/>
        <v>0</v>
      </c>
    </row>
    <row r="247" spans="1:18" x14ac:dyDescent="0.15">
      <c r="A247" s="37" t="s">
        <v>745</v>
      </c>
      <c r="B247" s="506" t="s">
        <v>612</v>
      </c>
      <c r="C247" s="17" t="s">
        <v>613</v>
      </c>
      <c r="D247" s="241" t="s">
        <v>565</v>
      </c>
      <c r="E247" s="107">
        <f>Таблица4000!E247+Таблица4500!E247</f>
        <v>0</v>
      </c>
      <c r="F247" s="79">
        <f>Таблица4000!G257+Таблица4500!F257</f>
        <v>0</v>
      </c>
      <c r="G247" s="79">
        <f>Таблица4000!H257+Таблица4500!G257</f>
        <v>0</v>
      </c>
      <c r="H247" s="79">
        <f>Таблица4000!I257+Таблица4500!H257</f>
        <v>0</v>
      </c>
      <c r="I247" s="79">
        <f>Таблица4000!J257+Таблица4500!I257</f>
        <v>0</v>
      </c>
      <c r="J247" s="79">
        <f>Таблица4000!K257+Таблица4500!J257</f>
        <v>0</v>
      </c>
      <c r="K247" s="79">
        <f>Таблица4000!L257+Таблица4500!K257</f>
        <v>0</v>
      </c>
      <c r="L247" s="79">
        <f>Таблица4000!M257+Таблица4500!L257</f>
        <v>0</v>
      </c>
      <c r="M247" s="79">
        <f>Таблица4000!N257+Таблица4500!M257</f>
        <v>0</v>
      </c>
      <c r="N247" s="79">
        <f>Таблица4000!O257+Таблица4500!N257</f>
        <v>0</v>
      </c>
      <c r="O247" s="699">
        <f>IF(Таблица3002!$F$9=0,0,(G247*1000/Таблица3002!$F$9))</f>
        <v>0</v>
      </c>
      <c r="P247" s="699">
        <f>IF(Таблица3002!$F$9=0,0,(H247*1000/Таблица3002!$F$9))</f>
        <v>0</v>
      </c>
      <c r="Q247" s="699">
        <f>IF(Таблица3002!$F$9=0,0,(I247*1000/Таблица3002!$F$9))</f>
        <v>0</v>
      </c>
      <c r="R247" s="699">
        <f t="shared" si="3"/>
        <v>0</v>
      </c>
    </row>
    <row r="248" spans="1:18" x14ac:dyDescent="0.15">
      <c r="A248" s="37" t="s">
        <v>746</v>
      </c>
      <c r="B248" s="506" t="s">
        <v>618</v>
      </c>
      <c r="C248" s="17" t="s">
        <v>619</v>
      </c>
      <c r="D248" s="241" t="s">
        <v>662</v>
      </c>
      <c r="E248" s="107">
        <f>Таблица4000!E248+Таблица4500!E248</f>
        <v>0</v>
      </c>
      <c r="F248" s="79">
        <f>Таблица4000!G258+Таблица4500!F258</f>
        <v>0</v>
      </c>
      <c r="G248" s="79">
        <f>Таблица4000!H258+Таблица4500!G258</f>
        <v>0</v>
      </c>
      <c r="H248" s="79">
        <f>Таблица4000!I258+Таблица4500!H258</f>
        <v>0</v>
      </c>
      <c r="I248" s="79">
        <f>Таблица4000!J258+Таблица4500!I258</f>
        <v>0</v>
      </c>
      <c r="J248" s="79">
        <f>Таблица4000!K258+Таблица4500!J258</f>
        <v>0</v>
      </c>
      <c r="K248" s="79">
        <f>Таблица4000!L258+Таблица4500!K258</f>
        <v>0</v>
      </c>
      <c r="L248" s="79">
        <f>Таблица4000!M258+Таблица4500!L258</f>
        <v>0</v>
      </c>
      <c r="M248" s="79">
        <f>Таблица4000!N258+Таблица4500!M258</f>
        <v>0</v>
      </c>
      <c r="N248" s="79">
        <f>Таблица4000!O258+Таблица4500!N258</f>
        <v>0</v>
      </c>
      <c r="O248" s="699">
        <f>IF(Таблица3002!$F$9=0,0,(G248*1000/Таблица3002!$F$9))</f>
        <v>0</v>
      </c>
      <c r="P248" s="699">
        <f>IF(Таблица3002!$F$9=0,0,(H248*1000/Таблица3002!$F$9))</f>
        <v>0</v>
      </c>
      <c r="Q248" s="699">
        <f>IF(Таблица3002!$F$9=0,0,(I248*1000/Таблица3002!$F$9))</f>
        <v>0</v>
      </c>
      <c r="R248" s="699">
        <f t="shared" si="3"/>
        <v>0</v>
      </c>
    </row>
    <row r="249" spans="1:18" x14ac:dyDescent="0.15">
      <c r="A249" s="37" t="s">
        <v>664</v>
      </c>
      <c r="B249" s="506" t="s">
        <v>650</v>
      </c>
      <c r="C249" s="17" t="s">
        <v>648</v>
      </c>
      <c r="D249" s="241" t="s">
        <v>614</v>
      </c>
      <c r="E249" s="107">
        <f>Таблица4000!E249+Таблица4500!E249</f>
        <v>0</v>
      </c>
      <c r="F249" s="79">
        <f>Таблица4000!G259+Таблица4500!F259</f>
        <v>0</v>
      </c>
      <c r="G249" s="79">
        <f>Таблица4000!H259+Таблица4500!G259</f>
        <v>0</v>
      </c>
      <c r="H249" s="79">
        <f>Таблица4000!I259+Таблица4500!H259</f>
        <v>0</v>
      </c>
      <c r="I249" s="79">
        <f>Таблица4000!J259+Таблица4500!I259</f>
        <v>0</v>
      </c>
      <c r="J249" s="79">
        <f>Таблица4000!K259+Таблица4500!J259</f>
        <v>0</v>
      </c>
      <c r="K249" s="79">
        <f>Таблица4000!L259+Таблица4500!K259</f>
        <v>0</v>
      </c>
      <c r="L249" s="79">
        <f>Таблица4000!M259+Таблица4500!L259</f>
        <v>0</v>
      </c>
      <c r="M249" s="79">
        <f>Таблица4000!N259+Таблица4500!M259</f>
        <v>0</v>
      </c>
      <c r="N249" s="79">
        <f>Таблица4000!O259+Таблица4500!N259</f>
        <v>0</v>
      </c>
      <c r="O249" s="699">
        <f>IF(Таблица3002!$F$9=0,0,(G249*1000/Таблица3002!$F$9))</f>
        <v>0</v>
      </c>
      <c r="P249" s="699">
        <f>IF(Таблица3002!$F$9=0,0,(H249*1000/Таблица3002!$F$9))</f>
        <v>0</v>
      </c>
      <c r="Q249" s="699">
        <f>IF(Таблица3002!$F$9=0,0,(I249*1000/Таблица3002!$F$9))</f>
        <v>0</v>
      </c>
      <c r="R249" s="699">
        <f t="shared" si="3"/>
        <v>0</v>
      </c>
    </row>
    <row r="250" spans="1:18" x14ac:dyDescent="0.15">
      <c r="A250" s="37" t="s">
        <v>1060</v>
      </c>
      <c r="B250" s="506" t="s">
        <v>1058</v>
      </c>
      <c r="C250" s="17" t="s">
        <v>1059</v>
      </c>
      <c r="D250" s="241" t="s">
        <v>1061</v>
      </c>
      <c r="E250" s="107">
        <f>Таблица4000!E250+Таблица4500!E250</f>
        <v>0</v>
      </c>
      <c r="F250" s="79">
        <f>Таблица4000!G260+Таблица4500!F260</f>
        <v>0</v>
      </c>
      <c r="G250" s="79">
        <f>Таблица4000!H260+Таблица4500!G260</f>
        <v>0</v>
      </c>
      <c r="H250" s="79">
        <f>Таблица4000!I260+Таблица4500!H260</f>
        <v>0</v>
      </c>
      <c r="I250" s="79">
        <f>Таблица4000!J260+Таблица4500!I260</f>
        <v>0</v>
      </c>
      <c r="J250" s="79">
        <f>Таблица4000!K260+Таблица4500!J260</f>
        <v>0</v>
      </c>
      <c r="K250" s="79">
        <f>Таблица4000!L260+Таблица4500!K260</f>
        <v>0</v>
      </c>
      <c r="L250" s="79">
        <f>Таблица4000!M260+Таблица4500!L260</f>
        <v>0</v>
      </c>
      <c r="M250" s="79">
        <f>Таблица4000!N260+Таблица4500!M260</f>
        <v>0</v>
      </c>
      <c r="N250" s="79">
        <f>Таблица4000!O260+Таблица4500!N260</f>
        <v>0</v>
      </c>
      <c r="O250" s="699">
        <f>IF(Таблица3002!$F$9=0,0,(G250*1000/Таблица3002!$F$9))</f>
        <v>0</v>
      </c>
      <c r="P250" s="699">
        <f>IF(Таблица3002!$F$9=0,0,(H250*1000/Таблица3002!$F$9))</f>
        <v>0</v>
      </c>
      <c r="Q250" s="699">
        <f>IF(Таблица3002!$F$9=0,0,(I250*1000/Таблица3002!$F$9))</f>
        <v>0</v>
      </c>
      <c r="R250" s="699">
        <f t="shared" si="3"/>
        <v>0</v>
      </c>
    </row>
    <row r="251" spans="1:18" x14ac:dyDescent="0.15">
      <c r="A251" s="229" t="s">
        <v>1558</v>
      </c>
      <c r="B251" s="506" t="s">
        <v>1498</v>
      </c>
      <c r="C251" s="17" t="s">
        <v>1499</v>
      </c>
      <c r="D251" s="241"/>
      <c r="E251" s="107">
        <f>Таблица4000!E251+Таблица4500!E251</f>
        <v>0</v>
      </c>
      <c r="F251" s="79">
        <f>Таблица4000!G261+Таблица4500!F261</f>
        <v>0</v>
      </c>
      <c r="G251" s="79">
        <f>Таблица4000!H261+Таблица4500!G261</f>
        <v>0</v>
      </c>
      <c r="H251" s="79">
        <f>Таблица4000!I261+Таблица4500!H261</f>
        <v>0</v>
      </c>
      <c r="I251" s="79">
        <f>Таблица4000!J261+Таблица4500!I261</f>
        <v>0</v>
      </c>
      <c r="J251" s="79">
        <f>Таблица4000!K261+Таблица4500!J261</f>
        <v>0</v>
      </c>
      <c r="K251" s="79">
        <f>Таблица4000!L261+Таблица4500!K261</f>
        <v>0</v>
      </c>
      <c r="L251" s="79">
        <f>Таблица4000!M261+Таблица4500!L261</f>
        <v>0</v>
      </c>
      <c r="M251" s="79">
        <f>Таблица4000!N261+Таблица4500!M261</f>
        <v>0</v>
      </c>
      <c r="N251" s="79">
        <f>Таблица4000!O261+Таблица4500!N261</f>
        <v>0</v>
      </c>
      <c r="O251" s="699">
        <f>IF(Таблица3002!$F$9=0,0,(G251*1000/Таблица3002!$F$9))</f>
        <v>0</v>
      </c>
      <c r="P251" s="699">
        <f>IF(Таблица3002!$F$9=0,0,(H251*1000/Таблица3002!$F$9))</f>
        <v>0</v>
      </c>
      <c r="Q251" s="699">
        <f>IF(Таблица3002!$F$9=0,0,(I251*1000/Таблица3002!$F$9))</f>
        <v>0</v>
      </c>
      <c r="R251" s="699">
        <f t="shared" si="3"/>
        <v>0</v>
      </c>
    </row>
    <row r="252" spans="1:18" x14ac:dyDescent="0.15">
      <c r="A252" s="36" t="s">
        <v>747</v>
      </c>
      <c r="B252" s="99" t="s">
        <v>253</v>
      </c>
      <c r="C252" s="70" t="s">
        <v>170</v>
      </c>
      <c r="D252" s="35" t="s">
        <v>786</v>
      </c>
      <c r="E252" s="107">
        <f>Таблица4000!E252+Таблица4500!E252</f>
        <v>0</v>
      </c>
      <c r="F252" s="79">
        <f>Таблица4000!G262+Таблица4500!F262</f>
        <v>0</v>
      </c>
      <c r="G252" s="79">
        <f>Таблица4000!H262+Таблица4500!G262</f>
        <v>0</v>
      </c>
      <c r="H252" s="79">
        <f>Таблица4000!I262+Таблица4500!H262</f>
        <v>0</v>
      </c>
      <c r="I252" s="79">
        <f>Таблица4000!J262+Таблица4500!I262</f>
        <v>0</v>
      </c>
      <c r="J252" s="79">
        <f>Таблица4000!K262+Таблица4500!J262</f>
        <v>0</v>
      </c>
      <c r="K252" s="79">
        <f>Таблица4000!L262+Таблица4500!K262</f>
        <v>0</v>
      </c>
      <c r="L252" s="79">
        <f>Таблица4000!M262+Таблица4500!L262</f>
        <v>0</v>
      </c>
      <c r="M252" s="79">
        <f>Таблица4000!N262+Таблица4500!M262</f>
        <v>0</v>
      </c>
      <c r="N252" s="79">
        <f>Таблица4000!O262+Таблица4500!N262</f>
        <v>0</v>
      </c>
      <c r="O252" s="699">
        <f>IF(Таблица3002!$F$9=0,0,(G252*1000/Таблица3002!$F$9))</f>
        <v>0</v>
      </c>
      <c r="P252" s="699">
        <f>IF(Таблица3002!$F$9=0,0,(H252*1000/Таблица3002!$F$9))</f>
        <v>0</v>
      </c>
      <c r="Q252" s="699">
        <f>IF(Таблица3002!$F$9=0,0,(I252*1000/Таблица3002!$F$9))</f>
        <v>0</v>
      </c>
      <c r="R252" s="699">
        <f t="shared" si="3"/>
        <v>0</v>
      </c>
    </row>
    <row r="253" spans="1:18" ht="21" x14ac:dyDescent="0.15">
      <c r="A253" s="36" t="s">
        <v>748</v>
      </c>
      <c r="B253" s="99" t="s">
        <v>254</v>
      </c>
      <c r="C253" s="70" t="s">
        <v>171</v>
      </c>
      <c r="D253" s="35" t="s">
        <v>992</v>
      </c>
      <c r="E253" s="107">
        <f>Таблица4000!E253+Таблица4500!E253</f>
        <v>0</v>
      </c>
      <c r="F253" s="79">
        <f>Таблица4000!G263+Таблица4500!F263</f>
        <v>0</v>
      </c>
      <c r="G253" s="79">
        <f>Таблица4000!H263+Таблица4500!G263</f>
        <v>0</v>
      </c>
      <c r="H253" s="79">
        <f>Таблица4000!I263+Таблица4500!H263</f>
        <v>0</v>
      </c>
      <c r="I253" s="79">
        <f>Таблица4000!J263+Таблица4500!I263</f>
        <v>0</v>
      </c>
      <c r="J253" s="79">
        <f>Таблица4000!K263+Таблица4500!J263</f>
        <v>0</v>
      </c>
      <c r="K253" s="79">
        <f>Таблица4000!L263+Таблица4500!K263</f>
        <v>0</v>
      </c>
      <c r="L253" s="79">
        <f>Таблица4000!M263+Таблица4500!L263</f>
        <v>0</v>
      </c>
      <c r="M253" s="79">
        <f>Таблица4000!N263+Таблица4500!M263</f>
        <v>0</v>
      </c>
      <c r="N253" s="79">
        <f>Таблица4000!O263+Таблица4500!N263</f>
        <v>0</v>
      </c>
      <c r="O253" s="699">
        <f>IF(Таблица3002!$F$9=0,0,(G253*1000/Таблица3002!$F$9))</f>
        <v>0</v>
      </c>
      <c r="P253" s="699">
        <f>IF(Таблица3002!$F$9=0,0,(H253*1000/Таблица3002!$F$9))</f>
        <v>0</v>
      </c>
      <c r="Q253" s="699">
        <f>IF(Таблица3002!$F$9=0,0,(I253*1000/Таблица3002!$F$9))</f>
        <v>0</v>
      </c>
      <c r="R253" s="699">
        <f t="shared" si="3"/>
        <v>0</v>
      </c>
    </row>
    <row r="254" spans="1:18" ht="21" x14ac:dyDescent="0.15">
      <c r="A254" s="36" t="s">
        <v>749</v>
      </c>
      <c r="B254" s="99" t="s">
        <v>255</v>
      </c>
      <c r="C254" s="46" t="s">
        <v>172</v>
      </c>
      <c r="D254" s="35" t="s">
        <v>60</v>
      </c>
      <c r="E254" s="107">
        <f>Таблица4000!E254+Таблица4500!E254</f>
        <v>0</v>
      </c>
      <c r="F254" s="79">
        <f>Таблица4000!G264+Таблица4500!F264</f>
        <v>0</v>
      </c>
      <c r="G254" s="79">
        <f>Таблица4000!H264+Таблица4500!G264</f>
        <v>0</v>
      </c>
      <c r="H254" s="79">
        <f>Таблица4000!I264+Таблица4500!H264</f>
        <v>0</v>
      </c>
      <c r="I254" s="79">
        <f>Таблица4000!J264+Таблица4500!I264</f>
        <v>0</v>
      </c>
      <c r="J254" s="79">
        <f>Таблица4000!K264+Таблица4500!J264</f>
        <v>0</v>
      </c>
      <c r="K254" s="79">
        <f>Таблица4000!L264+Таблица4500!K264</f>
        <v>0</v>
      </c>
      <c r="L254" s="79">
        <f>Таблица4000!M264+Таблица4500!L264</f>
        <v>0</v>
      </c>
      <c r="M254" s="79">
        <f>Таблица4000!N264+Таблица4500!M264</f>
        <v>0</v>
      </c>
      <c r="N254" s="79">
        <f>Таблица4000!O264+Таблица4500!N264</f>
        <v>0</v>
      </c>
      <c r="O254" s="699">
        <f>IF(Таблица3002!$F$9=0,0,(G254*1000/Таблица3002!$F$9))</f>
        <v>0</v>
      </c>
      <c r="P254" s="699">
        <f>IF(Таблица3002!$F$9=0,0,(H254*1000/Таблица3002!$F$9))</f>
        <v>0</v>
      </c>
      <c r="Q254" s="699">
        <f>IF(Таблица3002!$F$9=0,0,(I254*1000/Таблица3002!$F$9))</f>
        <v>0</v>
      </c>
      <c r="R254" s="699">
        <f t="shared" si="3"/>
        <v>0</v>
      </c>
    </row>
    <row r="255" spans="1:18" x14ac:dyDescent="0.15">
      <c r="A255" s="37" t="s">
        <v>750</v>
      </c>
      <c r="B255" s="506" t="s">
        <v>256</v>
      </c>
      <c r="C255" s="6" t="s">
        <v>105</v>
      </c>
      <c r="D255" s="241" t="s">
        <v>415</v>
      </c>
      <c r="E255" s="107">
        <f>Таблица4000!E255+Таблица4500!E255</f>
        <v>0</v>
      </c>
      <c r="F255" s="79">
        <f>Таблица4000!G265+Таблица4500!F265</f>
        <v>0</v>
      </c>
      <c r="G255" s="79">
        <f>Таблица4000!H265+Таблица4500!G265</f>
        <v>0</v>
      </c>
      <c r="H255" s="79">
        <f>Таблица4000!I265+Таблица4500!H265</f>
        <v>0</v>
      </c>
      <c r="I255" s="79">
        <f>Таблица4000!J265+Таблица4500!I265</f>
        <v>0</v>
      </c>
      <c r="J255" s="79">
        <f>Таблица4000!K265+Таблица4500!J265</f>
        <v>0</v>
      </c>
      <c r="K255" s="79">
        <f>Таблица4000!L265+Таблица4500!K265</f>
        <v>0</v>
      </c>
      <c r="L255" s="79">
        <f>Таблица4000!M265+Таблица4500!L265</f>
        <v>0</v>
      </c>
      <c r="M255" s="79">
        <f>Таблица4000!N265+Таблица4500!M265</f>
        <v>0</v>
      </c>
      <c r="N255" s="79">
        <f>Таблица4000!O265+Таблица4500!N265</f>
        <v>0</v>
      </c>
      <c r="O255" s="699">
        <f>IF(Таблица3002!$F$9=0,0,(G255*1000/Таблица3002!$F$9))</f>
        <v>0</v>
      </c>
      <c r="P255" s="699">
        <f>IF(Таблица3002!$F$9=0,0,(H255*1000/Таблица3002!$F$9))</f>
        <v>0</v>
      </c>
      <c r="Q255" s="699">
        <f>IF(Таблица3002!$F$9=0,0,(I255*1000/Таблица3002!$F$9))</f>
        <v>0</v>
      </c>
      <c r="R255" s="699">
        <f t="shared" si="3"/>
        <v>0</v>
      </c>
    </row>
    <row r="256" spans="1:18" x14ac:dyDescent="0.15">
      <c r="A256" s="37" t="s">
        <v>929</v>
      </c>
      <c r="B256" s="506" t="s">
        <v>426</v>
      </c>
      <c r="C256" s="6" t="s">
        <v>420</v>
      </c>
      <c r="D256" s="241" t="s">
        <v>930</v>
      </c>
      <c r="E256" s="107">
        <f>Таблица4000!E256+Таблица4500!E256</f>
        <v>0</v>
      </c>
      <c r="F256" s="79">
        <f>Таблица4000!G266+Таблица4500!F266</f>
        <v>0</v>
      </c>
      <c r="G256" s="79">
        <f>Таблица4000!H266+Таблица4500!G266</f>
        <v>0</v>
      </c>
      <c r="H256" s="79">
        <f>Таблица4000!I266+Таблица4500!H266</f>
        <v>0</v>
      </c>
      <c r="I256" s="79">
        <f>Таблица4000!J266+Таблица4500!I266</f>
        <v>0</v>
      </c>
      <c r="J256" s="79">
        <f>Таблица4000!K266+Таблица4500!J266</f>
        <v>0</v>
      </c>
      <c r="K256" s="79">
        <f>Таблица4000!L266+Таблица4500!K266</f>
        <v>0</v>
      </c>
      <c r="L256" s="79">
        <f>Таблица4000!M266+Таблица4500!L266</f>
        <v>0</v>
      </c>
      <c r="M256" s="79">
        <f>Таблица4000!N266+Таблица4500!M266</f>
        <v>0</v>
      </c>
      <c r="N256" s="79">
        <f>Таблица4000!O266+Таблица4500!N266</f>
        <v>0</v>
      </c>
      <c r="O256" s="699">
        <f>IF(Таблица3002!$F$9=0,0,(G256*1000/Таблица3002!$F$9))</f>
        <v>0</v>
      </c>
      <c r="P256" s="699">
        <f>IF(Таблица3002!$F$9=0,0,(H256*1000/Таблица3002!$F$9))</f>
        <v>0</v>
      </c>
      <c r="Q256" s="699">
        <f>IF(Таблица3002!$F$9=0,0,(I256*1000/Таблица3002!$F$9))</f>
        <v>0</v>
      </c>
      <c r="R256" s="699">
        <f t="shared" si="3"/>
        <v>0</v>
      </c>
    </row>
    <row r="257" spans="1:18" x14ac:dyDescent="0.15">
      <c r="A257" s="37" t="s">
        <v>751</v>
      </c>
      <c r="B257" s="506" t="s">
        <v>427</v>
      </c>
      <c r="C257" s="6" t="s">
        <v>421</v>
      </c>
      <c r="D257" s="241" t="s">
        <v>61</v>
      </c>
      <c r="E257" s="107">
        <f>Таблица4000!E257+Таблица4500!E257</f>
        <v>0</v>
      </c>
      <c r="F257" s="79">
        <f>Таблица4000!G267+Таблица4500!F267</f>
        <v>0</v>
      </c>
      <c r="G257" s="79">
        <f>Таблица4000!H267+Таблица4500!G267</f>
        <v>0</v>
      </c>
      <c r="H257" s="79">
        <f>Таблица4000!I267+Таблица4500!H267</f>
        <v>0</v>
      </c>
      <c r="I257" s="79">
        <f>Таблица4000!J267+Таблица4500!I267</f>
        <v>0</v>
      </c>
      <c r="J257" s="79">
        <f>Таблица4000!K267+Таблица4500!J267</f>
        <v>0</v>
      </c>
      <c r="K257" s="79">
        <f>Таблица4000!L267+Таблица4500!K267</f>
        <v>0</v>
      </c>
      <c r="L257" s="79">
        <f>Таблица4000!M267+Таблица4500!L267</f>
        <v>0</v>
      </c>
      <c r="M257" s="79">
        <f>Таблица4000!N267+Таблица4500!M267</f>
        <v>0</v>
      </c>
      <c r="N257" s="79">
        <f>Таблица4000!O267+Таблица4500!N267</f>
        <v>0</v>
      </c>
      <c r="O257" s="699">
        <f>IF(Таблица3002!$F$9=0,0,(G257*1000/Таблица3002!$F$9))</f>
        <v>0</v>
      </c>
      <c r="P257" s="699">
        <f>IF(Таблица3002!$F$9=0,0,(H257*1000/Таблица3002!$F$9))</f>
        <v>0</v>
      </c>
      <c r="Q257" s="699">
        <f>IF(Таблица3002!$F$9=0,0,(I257*1000/Таблица3002!$F$9))</f>
        <v>0</v>
      </c>
      <c r="R257" s="699">
        <f t="shared" si="3"/>
        <v>0</v>
      </c>
    </row>
    <row r="258" spans="1:18" x14ac:dyDescent="0.15">
      <c r="A258" s="37" t="s">
        <v>931</v>
      </c>
      <c r="B258" s="506" t="s">
        <v>428</v>
      </c>
      <c r="C258" s="6" t="s">
        <v>422</v>
      </c>
      <c r="D258" s="241" t="s">
        <v>932</v>
      </c>
      <c r="E258" s="107">
        <f>Таблица4000!E258+Таблица4500!E258</f>
        <v>0</v>
      </c>
      <c r="F258" s="79">
        <f>Таблица4000!G268+Таблица4500!F268</f>
        <v>0</v>
      </c>
      <c r="G258" s="79">
        <f>Таблица4000!H268+Таблица4500!G268</f>
        <v>0</v>
      </c>
      <c r="H258" s="79">
        <f>Таблица4000!I268+Таблица4500!H268</f>
        <v>0</v>
      </c>
      <c r="I258" s="79">
        <f>Таблица4000!J268+Таблица4500!I268</f>
        <v>0</v>
      </c>
      <c r="J258" s="79">
        <f>Таблица4000!K268+Таблица4500!J268</f>
        <v>0</v>
      </c>
      <c r="K258" s="79">
        <f>Таблица4000!L268+Таблица4500!K268</f>
        <v>0</v>
      </c>
      <c r="L258" s="79">
        <f>Таблица4000!M268+Таблица4500!L268</f>
        <v>0</v>
      </c>
      <c r="M258" s="79">
        <f>Таблица4000!N268+Таблица4500!M268</f>
        <v>0</v>
      </c>
      <c r="N258" s="79">
        <f>Таблица4000!O268+Таблица4500!N268</f>
        <v>0</v>
      </c>
      <c r="O258" s="699">
        <f>IF(Таблица3002!$F$9=0,0,(G258*1000/Таблица3002!$F$9))</f>
        <v>0</v>
      </c>
      <c r="P258" s="699">
        <f>IF(Таблица3002!$F$9=0,0,(H258*1000/Таблица3002!$F$9))</f>
        <v>0</v>
      </c>
      <c r="Q258" s="699">
        <f>IF(Таблица3002!$F$9=0,0,(I258*1000/Таблица3002!$F$9))</f>
        <v>0</v>
      </c>
      <c r="R258" s="699">
        <f t="shared" si="3"/>
        <v>0</v>
      </c>
    </row>
    <row r="259" spans="1:18" x14ac:dyDescent="0.15">
      <c r="A259" s="37" t="s">
        <v>412</v>
      </c>
      <c r="B259" s="506" t="s">
        <v>429</v>
      </c>
      <c r="C259" s="6" t="s">
        <v>423</v>
      </c>
      <c r="D259" s="241" t="s">
        <v>416</v>
      </c>
      <c r="E259" s="107">
        <f>Таблица4000!E259+Таблица4500!E259</f>
        <v>0</v>
      </c>
      <c r="F259" s="79">
        <f>Таблица4000!G269+Таблица4500!F269</f>
        <v>0</v>
      </c>
      <c r="G259" s="79">
        <f>Таблица4000!H269+Таблица4500!G269</f>
        <v>0</v>
      </c>
      <c r="H259" s="79">
        <f>Таблица4000!I269+Таблица4500!H269</f>
        <v>0</v>
      </c>
      <c r="I259" s="79">
        <f>Таблица4000!J269+Таблица4500!I269</f>
        <v>0</v>
      </c>
      <c r="J259" s="79">
        <f>Таблица4000!K269+Таблица4500!J269</f>
        <v>0</v>
      </c>
      <c r="K259" s="79">
        <f>Таблица4000!L269+Таблица4500!K269</f>
        <v>0</v>
      </c>
      <c r="L259" s="79">
        <f>Таблица4000!M269+Таблица4500!L269</f>
        <v>0</v>
      </c>
      <c r="M259" s="79">
        <f>Таблица4000!N269+Таблица4500!M269</f>
        <v>0</v>
      </c>
      <c r="N259" s="79">
        <f>Таблица4000!O269+Таблица4500!N269</f>
        <v>0</v>
      </c>
      <c r="O259" s="699">
        <f>IF(Таблица3002!$F$9=0,0,(G259*1000/Таблица3002!$F$9))</f>
        <v>0</v>
      </c>
      <c r="P259" s="699">
        <f>IF(Таблица3002!$F$9=0,0,(H259*1000/Таблица3002!$F$9))</f>
        <v>0</v>
      </c>
      <c r="Q259" s="699">
        <f>IF(Таблица3002!$F$9=0,0,(I259*1000/Таблица3002!$F$9))</f>
        <v>0</v>
      </c>
      <c r="R259" s="699">
        <f t="shared" si="3"/>
        <v>0</v>
      </c>
    </row>
    <row r="260" spans="1:18" x14ac:dyDescent="0.15">
      <c r="A260" s="37" t="s">
        <v>752</v>
      </c>
      <c r="B260" s="506" t="s">
        <v>430</v>
      </c>
      <c r="C260" s="6" t="s">
        <v>424</v>
      </c>
      <c r="D260" s="241" t="s">
        <v>632</v>
      </c>
      <c r="E260" s="107">
        <f>Таблица4000!E260+Таблица4500!E260</f>
        <v>0</v>
      </c>
      <c r="F260" s="79">
        <f>Таблица4000!G270+Таблица4500!F270</f>
        <v>0</v>
      </c>
      <c r="G260" s="79">
        <f>Таблица4000!H270+Таблица4500!G270</f>
        <v>0</v>
      </c>
      <c r="H260" s="79">
        <f>Таблица4000!I270+Таблица4500!H270</f>
        <v>0</v>
      </c>
      <c r="I260" s="79">
        <f>Таблица4000!J270+Таблица4500!I270</f>
        <v>0</v>
      </c>
      <c r="J260" s="79">
        <f>Таблица4000!K270+Таблица4500!J270</f>
        <v>0</v>
      </c>
      <c r="K260" s="79">
        <f>Таблица4000!L270+Таблица4500!K270</f>
        <v>0</v>
      </c>
      <c r="L260" s="79">
        <f>Таблица4000!M270+Таблица4500!L270</f>
        <v>0</v>
      </c>
      <c r="M260" s="79">
        <f>Таблица4000!N270+Таблица4500!M270</f>
        <v>0</v>
      </c>
      <c r="N260" s="79">
        <f>Таблица4000!O270+Таблица4500!N270</f>
        <v>0</v>
      </c>
      <c r="O260" s="699">
        <f>IF(Таблица3002!$F$9=0,0,(G260*1000/Таблица3002!$F$9))</f>
        <v>0</v>
      </c>
      <c r="P260" s="699">
        <f>IF(Таблица3002!$F$9=0,0,(H260*1000/Таблица3002!$F$9))</f>
        <v>0</v>
      </c>
      <c r="Q260" s="699">
        <f>IF(Таблица3002!$F$9=0,0,(I260*1000/Таблица3002!$F$9))</f>
        <v>0</v>
      </c>
      <c r="R260" s="699">
        <f t="shared" si="3"/>
        <v>0</v>
      </c>
    </row>
    <row r="261" spans="1:18" x14ac:dyDescent="0.15">
      <c r="A261" s="37" t="s">
        <v>413</v>
      </c>
      <c r="B261" s="506" t="s">
        <v>431</v>
      </c>
      <c r="C261" s="6" t="s">
        <v>425</v>
      </c>
      <c r="D261" s="241" t="s">
        <v>417</v>
      </c>
      <c r="E261" s="107">
        <f>Таблица4000!E261+Таблица4500!E261</f>
        <v>0</v>
      </c>
      <c r="F261" s="79">
        <f>Таблица4000!G271+Таблица4500!F271</f>
        <v>0</v>
      </c>
      <c r="G261" s="79">
        <f>Таблица4000!H271+Таблица4500!G271</f>
        <v>0</v>
      </c>
      <c r="H261" s="79">
        <f>Таблица4000!I271+Таблица4500!H271</f>
        <v>0</v>
      </c>
      <c r="I261" s="79">
        <f>Таблица4000!J271+Таблица4500!I271</f>
        <v>0</v>
      </c>
      <c r="J261" s="79">
        <f>Таблица4000!K271+Таблица4500!J271</f>
        <v>0</v>
      </c>
      <c r="K261" s="79">
        <f>Таблица4000!L271+Таблица4500!K271</f>
        <v>0</v>
      </c>
      <c r="L261" s="79">
        <f>Таблица4000!M271+Таблица4500!L271</f>
        <v>0</v>
      </c>
      <c r="M261" s="79">
        <f>Таблица4000!N271+Таблица4500!M271</f>
        <v>0</v>
      </c>
      <c r="N261" s="79">
        <f>Таблица4000!O271+Таблица4500!N271</f>
        <v>0</v>
      </c>
      <c r="O261" s="699">
        <f>IF(Таблица3002!$F$9=0,0,(G261*1000/Таблица3002!$F$9))</f>
        <v>0</v>
      </c>
      <c r="P261" s="699">
        <f>IF(Таблица3002!$F$9=0,0,(H261*1000/Таблица3002!$F$9))</f>
        <v>0</v>
      </c>
      <c r="Q261" s="699">
        <f>IF(Таблица3002!$F$9=0,0,(I261*1000/Таблица3002!$F$9))</f>
        <v>0</v>
      </c>
      <c r="R261" s="699">
        <f t="shared" si="3"/>
        <v>0</v>
      </c>
    </row>
    <row r="262" spans="1:18" x14ac:dyDescent="0.15">
      <c r="A262" s="37" t="s">
        <v>414</v>
      </c>
      <c r="B262" s="506" t="s">
        <v>634</v>
      </c>
      <c r="C262" s="6" t="s">
        <v>633</v>
      </c>
      <c r="D262" s="241" t="s">
        <v>418</v>
      </c>
      <c r="E262" s="107">
        <f>Таблица4000!E262+Таблица4500!E262</f>
        <v>0</v>
      </c>
      <c r="F262" s="79">
        <f>Таблица4000!G272+Таблица4500!F272</f>
        <v>0</v>
      </c>
      <c r="G262" s="79">
        <f>Таблица4000!H272+Таблица4500!G272</f>
        <v>0</v>
      </c>
      <c r="H262" s="79">
        <f>Таблица4000!I272+Таблица4500!H272</f>
        <v>0</v>
      </c>
      <c r="I262" s="79">
        <f>Таблица4000!J272+Таблица4500!I272</f>
        <v>0</v>
      </c>
      <c r="J262" s="79">
        <f>Таблица4000!K272+Таблица4500!J272</f>
        <v>0</v>
      </c>
      <c r="K262" s="79">
        <f>Таблица4000!L272+Таблица4500!K272</f>
        <v>0</v>
      </c>
      <c r="L262" s="79">
        <f>Таблица4000!M272+Таблица4500!L272</f>
        <v>0</v>
      </c>
      <c r="M262" s="79">
        <f>Таблица4000!N272+Таблица4500!M272</f>
        <v>0</v>
      </c>
      <c r="N262" s="79">
        <f>Таблица4000!O272+Таблица4500!N272</f>
        <v>0</v>
      </c>
      <c r="O262" s="699">
        <f>IF(Таблица3002!$F$9=0,0,(G262*1000/Таблица3002!$F$9))</f>
        <v>0</v>
      </c>
      <c r="P262" s="699">
        <f>IF(Таблица3002!$F$9=0,0,(H262*1000/Таблица3002!$F$9))</f>
        <v>0</v>
      </c>
      <c r="Q262" s="699">
        <f>IF(Таблица3002!$F$9=0,0,(I262*1000/Таблица3002!$F$9))</f>
        <v>0</v>
      </c>
      <c r="R262" s="699">
        <f t="shared" si="3"/>
        <v>0</v>
      </c>
    </row>
    <row r="263" spans="1:18" x14ac:dyDescent="0.15">
      <c r="A263" s="37" t="s">
        <v>753</v>
      </c>
      <c r="B263" s="506" t="s">
        <v>814</v>
      </c>
      <c r="C263" s="6" t="s">
        <v>815</v>
      </c>
      <c r="D263" s="241" t="s">
        <v>419</v>
      </c>
      <c r="E263" s="107">
        <f>Таблица4000!E263+Таблица4500!E263</f>
        <v>0</v>
      </c>
      <c r="F263" s="79">
        <f>Таблица4000!G273+Таблица4500!F273</f>
        <v>0</v>
      </c>
      <c r="G263" s="79">
        <f>Таблица4000!H273+Таблица4500!G273</f>
        <v>0</v>
      </c>
      <c r="H263" s="79">
        <f>Таблица4000!I273+Таблица4500!H273</f>
        <v>0</v>
      </c>
      <c r="I263" s="79">
        <f>Таблица4000!J273+Таблица4500!I273</f>
        <v>0</v>
      </c>
      <c r="J263" s="79">
        <f>Таблица4000!K273+Таблица4500!J273</f>
        <v>0</v>
      </c>
      <c r="K263" s="79">
        <f>Таблица4000!L273+Таблица4500!K273</f>
        <v>0</v>
      </c>
      <c r="L263" s="79">
        <f>Таблица4000!M273+Таблица4500!L273</f>
        <v>0</v>
      </c>
      <c r="M263" s="79">
        <f>Таблица4000!N273+Таблица4500!M273</f>
        <v>0</v>
      </c>
      <c r="N263" s="79">
        <f>Таблица4000!O273+Таблица4500!N273</f>
        <v>0</v>
      </c>
      <c r="O263" s="699">
        <f>IF(Таблица3002!$F$9=0,0,(G263*1000/Таблица3002!$F$9))</f>
        <v>0</v>
      </c>
      <c r="P263" s="699">
        <f>IF(Таблица3002!$F$9=0,0,(H263*1000/Таблица3002!$F$9))</f>
        <v>0</v>
      </c>
      <c r="Q263" s="699">
        <f>IF(Таблица3002!$F$9=0,0,(I263*1000/Таблица3002!$F$9))</f>
        <v>0</v>
      </c>
      <c r="R263" s="699">
        <f t="shared" si="3"/>
        <v>0</v>
      </c>
    </row>
    <row r="264" spans="1:18" x14ac:dyDescent="0.15">
      <c r="A264" s="229" t="s">
        <v>1559</v>
      </c>
      <c r="B264" s="506" t="s">
        <v>1501</v>
      </c>
      <c r="C264" s="6" t="s">
        <v>1502</v>
      </c>
      <c r="D264" s="241"/>
      <c r="E264" s="107">
        <f>Таблица4000!E264+Таблица4500!E264</f>
        <v>0</v>
      </c>
      <c r="F264" s="79">
        <f>Таблица4000!G274+Таблица4500!F274</f>
        <v>0</v>
      </c>
      <c r="G264" s="79">
        <f>Таблица4000!H274+Таблица4500!G274</f>
        <v>0</v>
      </c>
      <c r="H264" s="79">
        <f>Таблица4000!I274+Таблица4500!H274</f>
        <v>0</v>
      </c>
      <c r="I264" s="79">
        <f>Таблица4000!J274+Таблица4500!I274</f>
        <v>0</v>
      </c>
      <c r="J264" s="79">
        <f>Таблица4000!K274+Таблица4500!J274</f>
        <v>0</v>
      </c>
      <c r="K264" s="79">
        <f>Таблица4000!L274+Таблица4500!K274</f>
        <v>0</v>
      </c>
      <c r="L264" s="79">
        <f>Таблица4000!M274+Таблица4500!L274</f>
        <v>0</v>
      </c>
      <c r="M264" s="79">
        <f>Таблица4000!N274+Таблица4500!M274</f>
        <v>0</v>
      </c>
      <c r="N264" s="79">
        <f>Таблица4000!O274+Таблица4500!N274</f>
        <v>0</v>
      </c>
      <c r="O264" s="699">
        <f>IF(Таблица3002!$F$9=0,0,(G264*1000/Таблица3002!$F$9))</f>
        <v>0</v>
      </c>
      <c r="P264" s="699">
        <f>IF(Таблица3002!$F$9=0,0,(H264*1000/Таблица3002!$F$9))</f>
        <v>0</v>
      </c>
      <c r="Q264" s="699">
        <f>IF(Таблица3002!$F$9=0,0,(I264*1000/Таблица3002!$F$9))</f>
        <v>0</v>
      </c>
      <c r="R264" s="699">
        <f t="shared" si="3"/>
        <v>0</v>
      </c>
    </row>
    <row r="265" spans="1:18" x14ac:dyDescent="0.15">
      <c r="A265" s="299" t="s">
        <v>1614</v>
      </c>
      <c r="B265" s="314" t="s">
        <v>1608</v>
      </c>
      <c r="C265" s="298" t="s">
        <v>1609</v>
      </c>
      <c r="D265" s="298" t="s">
        <v>1610</v>
      </c>
      <c r="E265" s="107">
        <f>Таблица4000!E265+Таблица4500!E265</f>
        <v>0</v>
      </c>
      <c r="F265" s="79">
        <f>Таблица4000!G275+Таблица4500!F275</f>
        <v>0</v>
      </c>
      <c r="G265" s="79">
        <f>Таблица4000!H275+Таблица4500!G275</f>
        <v>0</v>
      </c>
      <c r="H265" s="79">
        <f>Таблица4000!I275+Таблица4500!H275</f>
        <v>0</v>
      </c>
      <c r="I265" s="79">
        <f>Таблица4000!J275+Таблица4500!I275</f>
        <v>0</v>
      </c>
      <c r="J265" s="79">
        <f>Таблица4000!K275+Таблица4500!J275</f>
        <v>0</v>
      </c>
      <c r="K265" s="79">
        <f>Таблица4000!L275+Таблица4500!K275</f>
        <v>0</v>
      </c>
      <c r="L265" s="79">
        <f>Таблица4000!M275+Таблица4500!L275</f>
        <v>0</v>
      </c>
      <c r="M265" s="79">
        <f>Таблица4000!N275+Таблица4500!M275</f>
        <v>0</v>
      </c>
      <c r="N265" s="79">
        <f>Таблица4000!O275+Таблица4500!N275</f>
        <v>0</v>
      </c>
      <c r="O265" s="699">
        <f>IF(Таблица3002!$F$9=0,0,(G265*1000/Таблица3002!$F$9))</f>
        <v>0</v>
      </c>
      <c r="P265" s="699">
        <f>IF(Таблица3002!$F$9=0,0,(H265*1000/Таблица3002!$F$9))</f>
        <v>0</v>
      </c>
      <c r="Q265" s="699">
        <f>IF(Таблица3002!$F$9=0,0,(I265*1000/Таблица3002!$F$9))</f>
        <v>0</v>
      </c>
      <c r="R265" s="699">
        <f t="shared" si="3"/>
        <v>0</v>
      </c>
    </row>
    <row r="266" spans="1:18" ht="21" x14ac:dyDescent="0.15">
      <c r="A266" s="299" t="s">
        <v>1615</v>
      </c>
      <c r="B266" s="314" t="s">
        <v>1613</v>
      </c>
      <c r="C266" s="298" t="s">
        <v>1611</v>
      </c>
      <c r="D266" s="298" t="s">
        <v>1612</v>
      </c>
      <c r="E266" s="107">
        <f>Таблица4000!E266+Таблица4500!E266</f>
        <v>0</v>
      </c>
      <c r="F266" s="79">
        <f>Таблица4000!G276+Таблица4500!F276</f>
        <v>0</v>
      </c>
      <c r="G266" s="79">
        <f>Таблица4000!H276+Таблица4500!G276</f>
        <v>0</v>
      </c>
      <c r="H266" s="79">
        <f>Таблица4000!I276+Таблица4500!H276</f>
        <v>0</v>
      </c>
      <c r="I266" s="79">
        <f>Таблица4000!J276+Таблица4500!I276</f>
        <v>0</v>
      </c>
      <c r="J266" s="79">
        <f>Таблица4000!K276+Таблица4500!J276</f>
        <v>0</v>
      </c>
      <c r="K266" s="79">
        <f>Таблица4000!L276+Таблица4500!K276</f>
        <v>0</v>
      </c>
      <c r="L266" s="79">
        <f>Таблица4000!M276+Таблица4500!L276</f>
        <v>0</v>
      </c>
      <c r="M266" s="79">
        <f>Таблица4000!N276+Таблица4500!M276</f>
        <v>0</v>
      </c>
      <c r="N266" s="79">
        <f>Таблица4000!O276+Таблица4500!N276</f>
        <v>0</v>
      </c>
      <c r="O266" s="699">
        <f>IF(Таблица3002!$F$9=0,0,(G266*1000/Таблица3002!$F$9))</f>
        <v>0</v>
      </c>
      <c r="P266" s="699">
        <f>IF(Таблица3002!$F$9=0,0,(H266*1000/Таблица3002!$F$9))</f>
        <v>0</v>
      </c>
      <c r="Q266" s="699">
        <f>IF(Таблица3002!$F$9=0,0,(I266*1000/Таблица3002!$F$9))</f>
        <v>0</v>
      </c>
      <c r="R266" s="699">
        <f t="shared" ref="R266" si="4">IF(I266=0,0,J266*100/I266)</f>
        <v>0</v>
      </c>
    </row>
    <row r="267" spans="1:18" ht="42" x14ac:dyDescent="0.15">
      <c r="A267" s="98" t="s">
        <v>754</v>
      </c>
      <c r="B267" s="99" t="s">
        <v>257</v>
      </c>
      <c r="C267" s="99" t="s">
        <v>125</v>
      </c>
      <c r="D267" s="101" t="s">
        <v>62</v>
      </c>
      <c r="E267" s="107">
        <f>Таблица4000!E267+Таблица4500!E267</f>
        <v>0</v>
      </c>
      <c r="F267" s="79">
        <f>Таблица4000!G267+Таблица4500!F267</f>
        <v>0</v>
      </c>
      <c r="G267" s="79">
        <f>Таблица4000!H267+Таблица4500!G267</f>
        <v>0</v>
      </c>
      <c r="H267" s="79">
        <f>Таблица4000!I267+Таблица4500!H267</f>
        <v>0</v>
      </c>
      <c r="I267" s="79">
        <f>Таблица4000!J267+Таблица4500!I267</f>
        <v>0</v>
      </c>
      <c r="J267" s="79">
        <f>Таблица4000!K267+Таблица4500!J267</f>
        <v>0</v>
      </c>
      <c r="K267" s="79">
        <f>Таблица4000!L267+Таблица4500!K267</f>
        <v>0</v>
      </c>
      <c r="L267" s="79">
        <f>Таблица4000!M267+Таблица4500!L267</f>
        <v>0</v>
      </c>
      <c r="M267" s="79">
        <f>Таблица4000!N267+Таблица4500!M267</f>
        <v>0</v>
      </c>
      <c r="N267" s="79">
        <f>Таблица4000!O267+Таблица4500!N267</f>
        <v>0</v>
      </c>
      <c r="O267" s="472">
        <f>IF(Таблица3002!$F$9=0,0,(G267*1000/Таблица3002!$F$9))</f>
        <v>0</v>
      </c>
      <c r="P267" s="472">
        <f>IF(Таблица3002!$F$9=0,0,(H267*1000/Таблица3002!$F$9))</f>
        <v>0</v>
      </c>
      <c r="Q267" s="472">
        <f>IF(Таблица3002!$F$9=0,0,(I267*1000/Таблица3002!$F$9))</f>
        <v>0</v>
      </c>
      <c r="R267" s="473" t="s">
        <v>1702</v>
      </c>
    </row>
    <row r="268" spans="1:18" ht="21" x14ac:dyDescent="0.15">
      <c r="A268" s="37" t="s">
        <v>1128</v>
      </c>
      <c r="B268" s="506" t="s">
        <v>1275</v>
      </c>
      <c r="C268" s="6" t="s">
        <v>1177</v>
      </c>
      <c r="D268" s="241" t="s">
        <v>1178</v>
      </c>
      <c r="E268" s="107">
        <f>Таблица4000!E268+Таблица4500!E268</f>
        <v>0</v>
      </c>
      <c r="F268" s="79">
        <f>Таблица4000!G268+Таблица4500!F268</f>
        <v>0</v>
      </c>
      <c r="G268" s="79">
        <f>Таблица4000!H268+Таблица4500!G268</f>
        <v>0</v>
      </c>
      <c r="H268" s="79">
        <f>Таблица4000!I268+Таблица4500!H268</f>
        <v>0</v>
      </c>
      <c r="I268" s="79">
        <f>Таблица4000!J268+Таблица4500!I268</f>
        <v>0</v>
      </c>
      <c r="J268" s="79">
        <f>Таблица4000!K268+Таблица4500!J268</f>
        <v>0</v>
      </c>
      <c r="K268" s="79">
        <f>Таблица4000!L268+Таблица4500!K268</f>
        <v>0</v>
      </c>
      <c r="L268" s="79">
        <f>Таблица4000!M268+Таблица4500!L268</f>
        <v>0</v>
      </c>
      <c r="M268" s="79">
        <f>Таблица4000!N268+Таблица4500!M268</f>
        <v>0</v>
      </c>
      <c r="N268" s="79">
        <f>Таблица4000!O268+Таблица4500!N268</f>
        <v>0</v>
      </c>
      <c r="O268" s="473" t="s">
        <v>1702</v>
      </c>
      <c r="P268" s="473" t="s">
        <v>1702</v>
      </c>
      <c r="Q268" s="473" t="s">
        <v>1702</v>
      </c>
      <c r="R268" s="473" t="s">
        <v>1702</v>
      </c>
    </row>
    <row r="269" spans="1:18" x14ac:dyDescent="0.15">
      <c r="A269" s="37" t="s">
        <v>1129</v>
      </c>
      <c r="B269" s="506" t="s">
        <v>1276</v>
      </c>
      <c r="C269" s="6" t="s">
        <v>1179</v>
      </c>
      <c r="D269" s="241" t="s">
        <v>1180</v>
      </c>
      <c r="E269" s="107">
        <f>Таблица4000!E269+Таблица4500!E269</f>
        <v>0</v>
      </c>
      <c r="F269" s="79">
        <f>Таблица4000!G269+Таблица4500!F269</f>
        <v>0</v>
      </c>
      <c r="G269" s="79">
        <f>Таблица4000!H269+Таблица4500!G269</f>
        <v>0</v>
      </c>
      <c r="H269" s="79">
        <f>Таблица4000!I269+Таблица4500!H269</f>
        <v>0</v>
      </c>
      <c r="I269" s="79">
        <f>Таблица4000!J269+Таблица4500!I269</f>
        <v>0</v>
      </c>
      <c r="J269" s="79">
        <f>Таблица4000!K269+Таблица4500!J269</f>
        <v>0</v>
      </c>
      <c r="K269" s="79">
        <f>Таблица4000!L269+Таблица4500!K269</f>
        <v>0</v>
      </c>
      <c r="L269" s="79">
        <f>Таблица4000!M269+Таблица4500!L269</f>
        <v>0</v>
      </c>
      <c r="M269" s="79">
        <f>Таблица4000!N269+Таблица4500!M269</f>
        <v>0</v>
      </c>
      <c r="N269" s="79">
        <f>Таблица4000!O269+Таблица4500!N269</f>
        <v>0</v>
      </c>
      <c r="O269" s="473" t="s">
        <v>1702</v>
      </c>
      <c r="P269" s="473" t="s">
        <v>1702</v>
      </c>
      <c r="Q269" s="473" t="s">
        <v>1702</v>
      </c>
      <c r="R269" s="473" t="s">
        <v>1702</v>
      </c>
    </row>
    <row r="270" spans="1:18" ht="21" x14ac:dyDescent="0.15">
      <c r="A270" s="37" t="s">
        <v>1130</v>
      </c>
      <c r="B270" s="506" t="s">
        <v>1277</v>
      </c>
      <c r="C270" s="6" t="s">
        <v>1181</v>
      </c>
      <c r="D270" s="241" t="s">
        <v>1182</v>
      </c>
      <c r="E270" s="107">
        <f>Таблица4000!E270+Таблица4500!E270</f>
        <v>0</v>
      </c>
      <c r="F270" s="79">
        <f>Таблица4000!G270+Таблица4500!F270</f>
        <v>0</v>
      </c>
      <c r="G270" s="79">
        <f>Таблица4000!H270+Таблица4500!G270</f>
        <v>0</v>
      </c>
      <c r="H270" s="79">
        <f>Таблица4000!I270+Таблица4500!H270</f>
        <v>0</v>
      </c>
      <c r="I270" s="79">
        <f>Таблица4000!J270+Таблица4500!I270</f>
        <v>0</v>
      </c>
      <c r="J270" s="79">
        <f>Таблица4000!K270+Таблица4500!J270</f>
        <v>0</v>
      </c>
      <c r="K270" s="79">
        <f>Таблица4000!L270+Таблица4500!K270</f>
        <v>0</v>
      </c>
      <c r="L270" s="79">
        <f>Таблица4000!M270+Таблица4500!L270</f>
        <v>0</v>
      </c>
      <c r="M270" s="79">
        <f>Таблица4000!N270+Таблица4500!M270</f>
        <v>0</v>
      </c>
      <c r="N270" s="79">
        <f>Таблица4000!O270+Таблица4500!N270</f>
        <v>0</v>
      </c>
      <c r="O270" s="473" t="s">
        <v>1702</v>
      </c>
      <c r="P270" s="473" t="s">
        <v>1702</v>
      </c>
      <c r="Q270" s="473" t="s">
        <v>1702</v>
      </c>
      <c r="R270" s="473" t="s">
        <v>1702</v>
      </c>
    </row>
    <row r="271" spans="1:18" x14ac:dyDescent="0.15">
      <c r="A271" s="37" t="s">
        <v>1131</v>
      </c>
      <c r="B271" s="506" t="s">
        <v>1278</v>
      </c>
      <c r="C271" s="6" t="s">
        <v>1183</v>
      </c>
      <c r="D271" s="241" t="s">
        <v>1184</v>
      </c>
      <c r="E271" s="107">
        <f>Таблица4000!E271+Таблица4500!E271</f>
        <v>0</v>
      </c>
      <c r="F271" s="79">
        <f>Таблица4000!G271+Таблица4500!F271</f>
        <v>0</v>
      </c>
      <c r="G271" s="79">
        <f>Таблица4000!H271+Таблица4500!G271</f>
        <v>0</v>
      </c>
      <c r="H271" s="79">
        <f>Таблица4000!I271+Таблица4500!H271</f>
        <v>0</v>
      </c>
      <c r="I271" s="79">
        <f>Таблица4000!J271+Таблица4500!I271</f>
        <v>0</v>
      </c>
      <c r="J271" s="79">
        <f>Таблица4000!K271+Таблица4500!J271</f>
        <v>0</v>
      </c>
      <c r="K271" s="79">
        <f>Таблица4000!L271+Таблица4500!K271</f>
        <v>0</v>
      </c>
      <c r="L271" s="79">
        <f>Таблица4000!M271+Таблица4500!L271</f>
        <v>0</v>
      </c>
      <c r="M271" s="79">
        <f>Таблица4000!N271+Таблица4500!M271</f>
        <v>0</v>
      </c>
      <c r="N271" s="79">
        <f>Таблица4000!O271+Таблица4500!N271</f>
        <v>0</v>
      </c>
      <c r="O271" s="473" t="s">
        <v>1702</v>
      </c>
      <c r="P271" s="473" t="s">
        <v>1702</v>
      </c>
      <c r="Q271" s="473" t="s">
        <v>1702</v>
      </c>
      <c r="R271" s="473" t="s">
        <v>1702</v>
      </c>
    </row>
    <row r="272" spans="1:18" x14ac:dyDescent="0.15">
      <c r="A272" s="37" t="s">
        <v>1132</v>
      </c>
      <c r="B272" s="506" t="s">
        <v>1279</v>
      </c>
      <c r="C272" s="6" t="s">
        <v>1185</v>
      </c>
      <c r="D272" s="241" t="s">
        <v>1186</v>
      </c>
      <c r="E272" s="107">
        <f>Таблица4000!E272+Таблица4500!E272</f>
        <v>0</v>
      </c>
      <c r="F272" s="79">
        <f>Таблица4000!G272+Таблица4500!F272</f>
        <v>0</v>
      </c>
      <c r="G272" s="79">
        <f>Таблица4000!H272+Таблица4500!G272</f>
        <v>0</v>
      </c>
      <c r="H272" s="79">
        <f>Таблица4000!I272+Таблица4500!H272</f>
        <v>0</v>
      </c>
      <c r="I272" s="79">
        <f>Таблица4000!J272+Таблица4500!I272</f>
        <v>0</v>
      </c>
      <c r="J272" s="79">
        <f>Таблица4000!K272+Таблица4500!J272</f>
        <v>0</v>
      </c>
      <c r="K272" s="79">
        <f>Таблица4000!L272+Таблица4500!K272</f>
        <v>0</v>
      </c>
      <c r="L272" s="79">
        <f>Таблица4000!M272+Таблица4500!L272</f>
        <v>0</v>
      </c>
      <c r="M272" s="79">
        <f>Таблица4000!N272+Таблица4500!M272</f>
        <v>0</v>
      </c>
      <c r="N272" s="79">
        <f>Таблица4000!O272+Таблица4500!N272</f>
        <v>0</v>
      </c>
      <c r="O272" s="473" t="s">
        <v>1702</v>
      </c>
      <c r="P272" s="473" t="s">
        <v>1702</v>
      </c>
      <c r="Q272" s="473" t="s">
        <v>1702</v>
      </c>
      <c r="R272" s="473" t="s">
        <v>1702</v>
      </c>
    </row>
    <row r="273" spans="1:18" ht="31.5" x14ac:dyDescent="0.15">
      <c r="A273" s="37" t="s">
        <v>1133</v>
      </c>
      <c r="B273" s="506" t="s">
        <v>1280</v>
      </c>
      <c r="C273" s="6" t="s">
        <v>1187</v>
      </c>
      <c r="D273" s="241" t="s">
        <v>1188</v>
      </c>
      <c r="E273" s="107">
        <f>Таблица4000!E273+Таблица4500!E273</f>
        <v>0</v>
      </c>
      <c r="F273" s="79">
        <f>Таблица4000!G273+Таблица4500!F273</f>
        <v>0</v>
      </c>
      <c r="G273" s="79">
        <f>Таблица4000!H273+Таблица4500!G273</f>
        <v>0</v>
      </c>
      <c r="H273" s="79">
        <f>Таблица4000!I273+Таблица4500!H273</f>
        <v>0</v>
      </c>
      <c r="I273" s="79">
        <f>Таблица4000!J273+Таблица4500!I273</f>
        <v>0</v>
      </c>
      <c r="J273" s="79">
        <f>Таблица4000!K273+Таблица4500!J273</f>
        <v>0</v>
      </c>
      <c r="K273" s="79">
        <f>Таблица4000!L273+Таблица4500!K273</f>
        <v>0</v>
      </c>
      <c r="L273" s="79">
        <f>Таблица4000!M273+Таблица4500!L273</f>
        <v>0</v>
      </c>
      <c r="M273" s="79">
        <f>Таблица4000!N273+Таблица4500!M273</f>
        <v>0</v>
      </c>
      <c r="N273" s="79">
        <f>Таблица4000!O273+Таблица4500!N273</f>
        <v>0</v>
      </c>
      <c r="O273" s="473" t="s">
        <v>1702</v>
      </c>
      <c r="P273" s="473" t="s">
        <v>1702</v>
      </c>
      <c r="Q273" s="473" t="s">
        <v>1702</v>
      </c>
      <c r="R273" s="473" t="s">
        <v>1702</v>
      </c>
    </row>
    <row r="274" spans="1:18" x14ac:dyDescent="0.15">
      <c r="A274" s="37" t="s">
        <v>1134</v>
      </c>
      <c r="B274" s="506" t="s">
        <v>1281</v>
      </c>
      <c r="C274" s="6" t="s">
        <v>1189</v>
      </c>
      <c r="D274" s="241" t="s">
        <v>1190</v>
      </c>
      <c r="E274" s="107">
        <f>Таблица4000!E274+Таблица4500!E274</f>
        <v>0</v>
      </c>
      <c r="F274" s="79">
        <f>Таблица4000!G274+Таблица4500!F274</f>
        <v>0</v>
      </c>
      <c r="G274" s="79">
        <f>Таблица4000!H274+Таблица4500!G274</f>
        <v>0</v>
      </c>
      <c r="H274" s="79">
        <f>Таблица4000!I274+Таблица4500!H274</f>
        <v>0</v>
      </c>
      <c r="I274" s="79">
        <f>Таблица4000!J274+Таблица4500!I274</f>
        <v>0</v>
      </c>
      <c r="J274" s="79">
        <f>Таблица4000!K274+Таблица4500!J274</f>
        <v>0</v>
      </c>
      <c r="K274" s="79">
        <f>Таблица4000!L274+Таблица4500!K274</f>
        <v>0</v>
      </c>
      <c r="L274" s="79">
        <f>Таблица4000!M274+Таблица4500!L274</f>
        <v>0</v>
      </c>
      <c r="M274" s="79">
        <f>Таблица4000!N274+Таблица4500!M274</f>
        <v>0</v>
      </c>
      <c r="N274" s="79">
        <f>Таблица4000!O274+Таблица4500!N274</f>
        <v>0</v>
      </c>
      <c r="O274" s="473" t="s">
        <v>1702</v>
      </c>
      <c r="P274" s="473" t="s">
        <v>1702</v>
      </c>
      <c r="Q274" s="473" t="s">
        <v>1702</v>
      </c>
      <c r="R274" s="473" t="s">
        <v>1702</v>
      </c>
    </row>
    <row r="275" spans="1:18" x14ac:dyDescent="0.15">
      <c r="A275" s="37" t="s">
        <v>1135</v>
      </c>
      <c r="B275" s="506" t="s">
        <v>1282</v>
      </c>
      <c r="C275" s="6" t="s">
        <v>1191</v>
      </c>
      <c r="D275" s="241" t="s">
        <v>1192</v>
      </c>
      <c r="E275" s="107">
        <f>Таблица4000!E275+Таблица4500!E275</f>
        <v>0</v>
      </c>
      <c r="F275" s="79">
        <f>Таблица4000!G275+Таблица4500!F275</f>
        <v>0</v>
      </c>
      <c r="G275" s="79">
        <f>Таблица4000!H275+Таблица4500!G275</f>
        <v>0</v>
      </c>
      <c r="H275" s="79">
        <f>Таблица4000!I275+Таблица4500!H275</f>
        <v>0</v>
      </c>
      <c r="I275" s="79">
        <f>Таблица4000!J275+Таблица4500!I275</f>
        <v>0</v>
      </c>
      <c r="J275" s="79">
        <f>Таблица4000!K275+Таблица4500!J275</f>
        <v>0</v>
      </c>
      <c r="K275" s="79">
        <f>Таблица4000!L275+Таблица4500!K275</f>
        <v>0</v>
      </c>
      <c r="L275" s="79">
        <f>Таблица4000!M275+Таблица4500!L275</f>
        <v>0</v>
      </c>
      <c r="M275" s="79">
        <f>Таблица4000!N275+Таблица4500!M275</f>
        <v>0</v>
      </c>
      <c r="N275" s="79">
        <f>Таблица4000!O275+Таблица4500!N275</f>
        <v>0</v>
      </c>
      <c r="O275" s="473" t="s">
        <v>1702</v>
      </c>
      <c r="P275" s="473" t="s">
        <v>1702</v>
      </c>
      <c r="Q275" s="473" t="s">
        <v>1702</v>
      </c>
      <c r="R275" s="473" t="s">
        <v>1702</v>
      </c>
    </row>
    <row r="276" spans="1:18" x14ac:dyDescent="0.15">
      <c r="A276" s="37" t="s">
        <v>1136</v>
      </c>
      <c r="B276" s="506" t="s">
        <v>1283</v>
      </c>
      <c r="C276" s="6" t="s">
        <v>1193</v>
      </c>
      <c r="D276" s="241" t="s">
        <v>1194</v>
      </c>
      <c r="E276" s="107">
        <f>Таблица4000!E276+Таблица4500!E276</f>
        <v>0</v>
      </c>
      <c r="F276" s="79">
        <f>Таблица4000!G276+Таблица4500!F276</f>
        <v>0</v>
      </c>
      <c r="G276" s="79">
        <f>Таблица4000!H276+Таблица4500!G276</f>
        <v>0</v>
      </c>
      <c r="H276" s="79">
        <f>Таблица4000!I276+Таблица4500!H276</f>
        <v>0</v>
      </c>
      <c r="I276" s="79">
        <f>Таблица4000!J276+Таблица4500!I276</f>
        <v>0</v>
      </c>
      <c r="J276" s="79">
        <f>Таблица4000!K276+Таблица4500!J276</f>
        <v>0</v>
      </c>
      <c r="K276" s="79">
        <f>Таблица4000!L276+Таблица4500!K276</f>
        <v>0</v>
      </c>
      <c r="L276" s="79">
        <f>Таблица4000!M276+Таблица4500!L276</f>
        <v>0</v>
      </c>
      <c r="M276" s="79">
        <f>Таблица4000!N276+Таблица4500!M276</f>
        <v>0</v>
      </c>
      <c r="N276" s="79">
        <f>Таблица4000!O276+Таблица4500!N276</f>
        <v>0</v>
      </c>
      <c r="O276" s="473" t="s">
        <v>1702</v>
      </c>
      <c r="P276" s="473" t="s">
        <v>1702</v>
      </c>
      <c r="Q276" s="473" t="s">
        <v>1702</v>
      </c>
      <c r="R276" s="473" t="s">
        <v>1702</v>
      </c>
    </row>
    <row r="277" spans="1:18" ht="21" x14ac:dyDescent="0.15">
      <c r="A277" s="37" t="s">
        <v>1137</v>
      </c>
      <c r="B277" s="506" t="s">
        <v>1284</v>
      </c>
      <c r="C277" s="6" t="s">
        <v>1195</v>
      </c>
      <c r="D277" s="241" t="s">
        <v>1196</v>
      </c>
      <c r="E277" s="107">
        <f>Таблица4000!E277+Таблица4500!E277</f>
        <v>0</v>
      </c>
      <c r="F277" s="79">
        <f>Таблица4000!G277+Таблица4500!F277</f>
        <v>0</v>
      </c>
      <c r="G277" s="79">
        <f>Таблица4000!H277+Таблица4500!G277</f>
        <v>0</v>
      </c>
      <c r="H277" s="79">
        <f>Таблица4000!I277+Таблица4500!H277</f>
        <v>0</v>
      </c>
      <c r="I277" s="79">
        <f>Таблица4000!J277+Таблица4500!I277</f>
        <v>0</v>
      </c>
      <c r="J277" s="79">
        <f>Таблица4000!K277+Таблица4500!J277</f>
        <v>0</v>
      </c>
      <c r="K277" s="79">
        <f>Таблица4000!L277+Таблица4500!K277</f>
        <v>0</v>
      </c>
      <c r="L277" s="79">
        <f>Таблица4000!M277+Таблица4500!L277</f>
        <v>0</v>
      </c>
      <c r="M277" s="79">
        <f>Таблица4000!N277+Таблица4500!M277</f>
        <v>0</v>
      </c>
      <c r="N277" s="79">
        <f>Таблица4000!O277+Таблица4500!N277</f>
        <v>0</v>
      </c>
      <c r="O277" s="473" t="s">
        <v>1702</v>
      </c>
      <c r="P277" s="473" t="s">
        <v>1702</v>
      </c>
      <c r="Q277" s="473" t="s">
        <v>1702</v>
      </c>
      <c r="R277" s="473" t="s">
        <v>1702</v>
      </c>
    </row>
    <row r="278" spans="1:18" x14ac:dyDescent="0.15">
      <c r="A278" s="37" t="s">
        <v>1138</v>
      </c>
      <c r="B278" s="506" t="s">
        <v>1285</v>
      </c>
      <c r="C278" s="6" t="s">
        <v>1197</v>
      </c>
      <c r="D278" s="241" t="s">
        <v>1198</v>
      </c>
      <c r="E278" s="107">
        <f>Таблица4000!E278+Таблица4500!E278</f>
        <v>0</v>
      </c>
      <c r="F278" s="79">
        <f>Таблица4000!G278+Таблица4500!F278</f>
        <v>0</v>
      </c>
      <c r="G278" s="79">
        <f>Таблица4000!H278+Таблица4500!G278</f>
        <v>0</v>
      </c>
      <c r="H278" s="79">
        <f>Таблица4000!I278+Таблица4500!H278</f>
        <v>0</v>
      </c>
      <c r="I278" s="79">
        <f>Таблица4000!J278+Таблица4500!I278</f>
        <v>0</v>
      </c>
      <c r="J278" s="79">
        <f>Таблица4000!K278+Таблица4500!J278</f>
        <v>0</v>
      </c>
      <c r="K278" s="79">
        <f>Таблица4000!L278+Таблица4500!K278</f>
        <v>0</v>
      </c>
      <c r="L278" s="79">
        <f>Таблица4000!M278+Таблица4500!L278</f>
        <v>0</v>
      </c>
      <c r="M278" s="79">
        <f>Таблица4000!N278+Таблица4500!M278</f>
        <v>0</v>
      </c>
      <c r="N278" s="79">
        <f>Таблица4000!O278+Таблица4500!N278</f>
        <v>0</v>
      </c>
      <c r="O278" s="473" t="s">
        <v>1702</v>
      </c>
      <c r="P278" s="473" t="s">
        <v>1702</v>
      </c>
      <c r="Q278" s="473" t="s">
        <v>1702</v>
      </c>
      <c r="R278" s="473" t="s">
        <v>1702</v>
      </c>
    </row>
    <row r="279" spans="1:18" ht="63" x14ac:dyDescent="0.15">
      <c r="A279" s="37" t="s">
        <v>1139</v>
      </c>
      <c r="B279" s="506" t="s">
        <v>1286</v>
      </c>
      <c r="C279" s="6" t="s">
        <v>1199</v>
      </c>
      <c r="D279" s="241" t="s">
        <v>1200</v>
      </c>
      <c r="E279" s="107">
        <f>Таблица4000!E279+Таблица4500!E279</f>
        <v>0</v>
      </c>
      <c r="F279" s="79">
        <f>Таблица4000!G279+Таблица4500!F279</f>
        <v>0</v>
      </c>
      <c r="G279" s="79">
        <f>Таблица4000!H279+Таблица4500!G279</f>
        <v>0</v>
      </c>
      <c r="H279" s="79">
        <f>Таблица4000!I279+Таблица4500!H279</f>
        <v>0</v>
      </c>
      <c r="I279" s="79">
        <f>Таблица4000!J279+Таблица4500!I279</f>
        <v>0</v>
      </c>
      <c r="J279" s="79">
        <f>Таблица4000!K279+Таблица4500!J279</f>
        <v>0</v>
      </c>
      <c r="K279" s="79">
        <f>Таблица4000!L279+Таблица4500!K279</f>
        <v>0</v>
      </c>
      <c r="L279" s="79">
        <f>Таблица4000!M279+Таблица4500!L279</f>
        <v>0</v>
      </c>
      <c r="M279" s="79">
        <f>Таблица4000!N279+Таблица4500!M279</f>
        <v>0</v>
      </c>
      <c r="N279" s="79">
        <f>Таблица4000!O279+Таблица4500!N279</f>
        <v>0</v>
      </c>
      <c r="O279" s="473" t="s">
        <v>1702</v>
      </c>
      <c r="P279" s="473" t="s">
        <v>1702</v>
      </c>
      <c r="Q279" s="473" t="s">
        <v>1702</v>
      </c>
      <c r="R279" s="473" t="s">
        <v>1702</v>
      </c>
    </row>
    <row r="280" spans="1:18" x14ac:dyDescent="0.15">
      <c r="A280" s="37" t="s">
        <v>1140</v>
      </c>
      <c r="B280" s="506" t="s">
        <v>1287</v>
      </c>
      <c r="C280" s="6" t="s">
        <v>1201</v>
      </c>
      <c r="D280" s="241" t="s">
        <v>1202</v>
      </c>
      <c r="E280" s="107">
        <f>Таблица4000!E280+Таблица4500!E280</f>
        <v>0</v>
      </c>
      <c r="F280" s="79">
        <f>Таблица4000!G280+Таблица4500!F280</f>
        <v>0</v>
      </c>
      <c r="G280" s="79">
        <f>Таблица4000!H280+Таблица4500!G280</f>
        <v>0</v>
      </c>
      <c r="H280" s="79">
        <f>Таблица4000!I280+Таблица4500!H280</f>
        <v>0</v>
      </c>
      <c r="I280" s="79">
        <f>Таблица4000!J280+Таблица4500!I280</f>
        <v>0</v>
      </c>
      <c r="J280" s="79">
        <f>Таблица4000!K280+Таблица4500!J280</f>
        <v>0</v>
      </c>
      <c r="K280" s="79">
        <f>Таблица4000!L280+Таблица4500!K280</f>
        <v>0</v>
      </c>
      <c r="L280" s="79">
        <f>Таблица4000!M280+Таблица4500!L280</f>
        <v>0</v>
      </c>
      <c r="M280" s="79">
        <f>Таблица4000!N280+Таблица4500!M280</f>
        <v>0</v>
      </c>
      <c r="N280" s="79">
        <f>Таблица4000!O280+Таблица4500!N280</f>
        <v>0</v>
      </c>
      <c r="O280" s="473" t="s">
        <v>1702</v>
      </c>
      <c r="P280" s="473" t="s">
        <v>1702</v>
      </c>
      <c r="Q280" s="473" t="s">
        <v>1702</v>
      </c>
      <c r="R280" s="473" t="s">
        <v>1702</v>
      </c>
    </row>
    <row r="281" spans="1:18" x14ac:dyDescent="0.15">
      <c r="A281" s="37" t="s">
        <v>1141</v>
      </c>
      <c r="B281" s="506" t="s">
        <v>1288</v>
      </c>
      <c r="C281" s="6" t="s">
        <v>1203</v>
      </c>
      <c r="D281" s="241" t="s">
        <v>1204</v>
      </c>
      <c r="E281" s="107">
        <f>Таблица4000!E281+Таблица4500!E281</f>
        <v>0</v>
      </c>
      <c r="F281" s="79">
        <f>Таблица4000!G281+Таблица4500!F281</f>
        <v>0</v>
      </c>
      <c r="G281" s="79">
        <f>Таблица4000!H281+Таблица4500!G281</f>
        <v>0</v>
      </c>
      <c r="H281" s="79">
        <f>Таблица4000!I281+Таблица4500!H281</f>
        <v>0</v>
      </c>
      <c r="I281" s="79">
        <f>Таблица4000!J281+Таблица4500!I281</f>
        <v>0</v>
      </c>
      <c r="J281" s="79">
        <f>Таблица4000!K281+Таблица4500!J281</f>
        <v>0</v>
      </c>
      <c r="K281" s="79">
        <f>Таблица4000!L281+Таблица4500!K281</f>
        <v>0</v>
      </c>
      <c r="L281" s="79">
        <f>Таблица4000!M281+Таблица4500!L281</f>
        <v>0</v>
      </c>
      <c r="M281" s="79">
        <f>Таблица4000!N281+Таблица4500!M281</f>
        <v>0</v>
      </c>
      <c r="N281" s="79">
        <f>Таблица4000!O281+Таблица4500!N281</f>
        <v>0</v>
      </c>
      <c r="O281" s="473" t="s">
        <v>1702</v>
      </c>
      <c r="P281" s="473" t="s">
        <v>1702</v>
      </c>
      <c r="Q281" s="473" t="s">
        <v>1702</v>
      </c>
      <c r="R281" s="473" t="s">
        <v>1702</v>
      </c>
    </row>
    <row r="282" spans="1:18" ht="21" x14ac:dyDescent="0.15">
      <c r="A282" s="37" t="s">
        <v>1142</v>
      </c>
      <c r="B282" s="506" t="s">
        <v>1289</v>
      </c>
      <c r="C282" s="6" t="s">
        <v>1205</v>
      </c>
      <c r="D282" s="241" t="s">
        <v>1206</v>
      </c>
      <c r="E282" s="107">
        <f>Таблица4000!E282+Таблица4500!E282</f>
        <v>0</v>
      </c>
      <c r="F282" s="79">
        <f>Таблица4000!G282+Таблица4500!F282</f>
        <v>0</v>
      </c>
      <c r="G282" s="79">
        <f>Таблица4000!H282+Таблица4500!G282</f>
        <v>0</v>
      </c>
      <c r="H282" s="79">
        <f>Таблица4000!I282+Таблица4500!H282</f>
        <v>0</v>
      </c>
      <c r="I282" s="79">
        <f>Таблица4000!J282+Таблица4500!I282</f>
        <v>0</v>
      </c>
      <c r="J282" s="79">
        <f>Таблица4000!K282+Таблица4500!J282</f>
        <v>0</v>
      </c>
      <c r="K282" s="79">
        <f>Таблица4000!L282+Таблица4500!K282</f>
        <v>0</v>
      </c>
      <c r="L282" s="79">
        <f>Таблица4000!M282+Таблица4500!L282</f>
        <v>0</v>
      </c>
      <c r="M282" s="79">
        <f>Таблица4000!N282+Таблица4500!M282</f>
        <v>0</v>
      </c>
      <c r="N282" s="79">
        <f>Таблица4000!O282+Таблица4500!N282</f>
        <v>0</v>
      </c>
      <c r="O282" s="473" t="s">
        <v>1702</v>
      </c>
      <c r="P282" s="473" t="s">
        <v>1702</v>
      </c>
      <c r="Q282" s="473" t="s">
        <v>1702</v>
      </c>
      <c r="R282" s="473" t="s">
        <v>1702</v>
      </c>
    </row>
    <row r="283" spans="1:18" ht="21" x14ac:dyDescent="0.15">
      <c r="A283" s="37" t="s">
        <v>1143</v>
      </c>
      <c r="B283" s="506" t="s">
        <v>1290</v>
      </c>
      <c r="C283" s="6" t="s">
        <v>1207</v>
      </c>
      <c r="D283" s="241" t="s">
        <v>1208</v>
      </c>
      <c r="E283" s="107">
        <f>Таблица4000!E283+Таблица4500!E283</f>
        <v>0</v>
      </c>
      <c r="F283" s="79">
        <f>Таблица4000!G283+Таблица4500!F283</f>
        <v>0</v>
      </c>
      <c r="G283" s="79">
        <f>Таблица4000!H283+Таблица4500!G283</f>
        <v>0</v>
      </c>
      <c r="H283" s="79">
        <f>Таблица4000!I283+Таблица4500!H283</f>
        <v>0</v>
      </c>
      <c r="I283" s="79">
        <f>Таблица4000!J283+Таблица4500!I283</f>
        <v>0</v>
      </c>
      <c r="J283" s="79">
        <f>Таблица4000!K283+Таблица4500!J283</f>
        <v>0</v>
      </c>
      <c r="K283" s="79">
        <f>Таблица4000!L283+Таблица4500!K283</f>
        <v>0</v>
      </c>
      <c r="L283" s="79">
        <f>Таблица4000!M283+Таблица4500!L283</f>
        <v>0</v>
      </c>
      <c r="M283" s="79">
        <f>Таблица4000!N283+Таблица4500!M283</f>
        <v>0</v>
      </c>
      <c r="N283" s="79">
        <f>Таблица4000!O283+Таблица4500!N283</f>
        <v>0</v>
      </c>
      <c r="O283" s="473" t="s">
        <v>1702</v>
      </c>
      <c r="P283" s="473" t="s">
        <v>1702</v>
      </c>
      <c r="Q283" s="473" t="s">
        <v>1702</v>
      </c>
      <c r="R283" s="473" t="s">
        <v>1702</v>
      </c>
    </row>
    <row r="284" spans="1:18" ht="21" x14ac:dyDescent="0.15">
      <c r="A284" s="37" t="s">
        <v>1144</v>
      </c>
      <c r="B284" s="506" t="s">
        <v>1291</v>
      </c>
      <c r="C284" s="6" t="s">
        <v>1209</v>
      </c>
      <c r="D284" s="241" t="s">
        <v>1210</v>
      </c>
      <c r="E284" s="107">
        <f>Таблица4000!E284+Таблица4500!E284</f>
        <v>0</v>
      </c>
      <c r="F284" s="79">
        <f>Таблица4000!G284+Таблица4500!F284</f>
        <v>0</v>
      </c>
      <c r="G284" s="79">
        <f>Таблица4000!H284+Таблица4500!G284</f>
        <v>0</v>
      </c>
      <c r="H284" s="79">
        <f>Таблица4000!I284+Таблица4500!H284</f>
        <v>0</v>
      </c>
      <c r="I284" s="79">
        <f>Таблица4000!J284+Таблица4500!I284</f>
        <v>0</v>
      </c>
      <c r="J284" s="79">
        <f>Таблица4000!K284+Таблица4500!J284</f>
        <v>0</v>
      </c>
      <c r="K284" s="79">
        <f>Таблица4000!L284+Таблица4500!K284</f>
        <v>0</v>
      </c>
      <c r="L284" s="79">
        <f>Таблица4000!M284+Таблица4500!L284</f>
        <v>0</v>
      </c>
      <c r="M284" s="79">
        <f>Таблица4000!N284+Таблица4500!M284</f>
        <v>0</v>
      </c>
      <c r="N284" s="79">
        <f>Таблица4000!O284+Таблица4500!N284</f>
        <v>0</v>
      </c>
      <c r="O284" s="473" t="s">
        <v>1702</v>
      </c>
      <c r="P284" s="473" t="s">
        <v>1702</v>
      </c>
      <c r="Q284" s="473" t="s">
        <v>1702</v>
      </c>
      <c r="R284" s="473" t="s">
        <v>1702</v>
      </c>
    </row>
    <row r="285" spans="1:18" ht="21" x14ac:dyDescent="0.15">
      <c r="A285" s="37" t="s">
        <v>1145</v>
      </c>
      <c r="B285" s="506" t="s">
        <v>1292</v>
      </c>
      <c r="C285" s="6" t="s">
        <v>1211</v>
      </c>
      <c r="D285" s="241" t="s">
        <v>1212</v>
      </c>
      <c r="E285" s="107">
        <f>Таблица4000!E285+Таблица4500!E285</f>
        <v>0</v>
      </c>
      <c r="F285" s="79">
        <f>Таблица4000!G285+Таблица4500!F285</f>
        <v>0</v>
      </c>
      <c r="G285" s="79">
        <f>Таблица4000!H285+Таблица4500!G285</f>
        <v>0</v>
      </c>
      <c r="H285" s="79">
        <f>Таблица4000!I285+Таблица4500!H285</f>
        <v>0</v>
      </c>
      <c r="I285" s="79">
        <f>Таблица4000!J285+Таблица4500!I285</f>
        <v>0</v>
      </c>
      <c r="J285" s="79">
        <f>Таблица4000!K285+Таблица4500!J285</f>
        <v>0</v>
      </c>
      <c r="K285" s="79">
        <f>Таблица4000!L285+Таблица4500!K285</f>
        <v>0</v>
      </c>
      <c r="L285" s="79">
        <f>Таблица4000!M285+Таблица4500!L285</f>
        <v>0</v>
      </c>
      <c r="M285" s="79">
        <f>Таблица4000!N285+Таблица4500!M285</f>
        <v>0</v>
      </c>
      <c r="N285" s="79">
        <f>Таблица4000!O285+Таблица4500!N285</f>
        <v>0</v>
      </c>
      <c r="O285" s="473" t="s">
        <v>1702</v>
      </c>
      <c r="P285" s="473" t="s">
        <v>1702</v>
      </c>
      <c r="Q285" s="473" t="s">
        <v>1702</v>
      </c>
      <c r="R285" s="473" t="s">
        <v>1702</v>
      </c>
    </row>
    <row r="286" spans="1:18" ht="42" x14ac:dyDescent="0.15">
      <c r="A286" s="37" t="s">
        <v>1146</v>
      </c>
      <c r="B286" s="506" t="s">
        <v>1293</v>
      </c>
      <c r="C286" s="6" t="s">
        <v>1213</v>
      </c>
      <c r="D286" s="241" t="s">
        <v>1214</v>
      </c>
      <c r="E286" s="107">
        <f>Таблица4000!E286+Таблица4500!E286</f>
        <v>0</v>
      </c>
      <c r="F286" s="79">
        <f>Таблица4000!G286+Таблица4500!F286</f>
        <v>0</v>
      </c>
      <c r="G286" s="79">
        <f>Таблица4000!H286+Таблица4500!G286</f>
        <v>0</v>
      </c>
      <c r="H286" s="79">
        <f>Таблица4000!I286+Таблица4500!H286</f>
        <v>0</v>
      </c>
      <c r="I286" s="79">
        <f>Таблица4000!J286+Таблица4500!I286</f>
        <v>0</v>
      </c>
      <c r="J286" s="79">
        <f>Таблица4000!K286+Таблица4500!J286</f>
        <v>0</v>
      </c>
      <c r="K286" s="79">
        <f>Таблица4000!L286+Таблица4500!K286</f>
        <v>0</v>
      </c>
      <c r="L286" s="79">
        <f>Таблица4000!M286+Таблица4500!L286</f>
        <v>0</v>
      </c>
      <c r="M286" s="79">
        <f>Таблица4000!N286+Таблица4500!M286</f>
        <v>0</v>
      </c>
      <c r="N286" s="79">
        <f>Таблица4000!O286+Таблица4500!N286</f>
        <v>0</v>
      </c>
      <c r="O286" s="473" t="s">
        <v>1702</v>
      </c>
      <c r="P286" s="473" t="s">
        <v>1702</v>
      </c>
      <c r="Q286" s="473" t="s">
        <v>1702</v>
      </c>
      <c r="R286" s="473" t="s">
        <v>1702</v>
      </c>
    </row>
    <row r="287" spans="1:18" ht="31.5" x14ac:dyDescent="0.15">
      <c r="A287" s="37" t="s">
        <v>1147</v>
      </c>
      <c r="B287" s="506" t="s">
        <v>1294</v>
      </c>
      <c r="C287" s="6" t="s">
        <v>1215</v>
      </c>
      <c r="D287" s="241" t="s">
        <v>1216</v>
      </c>
      <c r="E287" s="107">
        <f>Таблица4000!E287+Таблица4500!E287</f>
        <v>0</v>
      </c>
      <c r="F287" s="79">
        <f>Таблица4000!G287+Таблица4500!F287</f>
        <v>0</v>
      </c>
      <c r="G287" s="79">
        <f>Таблица4000!H287+Таблица4500!G287</f>
        <v>0</v>
      </c>
      <c r="H287" s="79">
        <f>Таблица4000!I287+Таблица4500!H287</f>
        <v>0</v>
      </c>
      <c r="I287" s="79">
        <f>Таблица4000!J287+Таблица4500!I287</f>
        <v>0</v>
      </c>
      <c r="J287" s="79">
        <f>Таблица4000!K287+Таблица4500!J287</f>
        <v>0</v>
      </c>
      <c r="K287" s="79">
        <f>Таблица4000!L287+Таблица4500!K287</f>
        <v>0</v>
      </c>
      <c r="L287" s="79">
        <f>Таблица4000!M287+Таблица4500!L287</f>
        <v>0</v>
      </c>
      <c r="M287" s="79">
        <f>Таблица4000!N287+Таблица4500!M287</f>
        <v>0</v>
      </c>
      <c r="N287" s="79">
        <f>Таблица4000!O287+Таблица4500!N287</f>
        <v>0</v>
      </c>
      <c r="O287" s="473" t="s">
        <v>1702</v>
      </c>
      <c r="P287" s="473" t="s">
        <v>1702</v>
      </c>
      <c r="Q287" s="473" t="s">
        <v>1702</v>
      </c>
      <c r="R287" s="473" t="s">
        <v>1702</v>
      </c>
    </row>
    <row r="288" spans="1:18" ht="21" x14ac:dyDescent="0.15">
      <c r="A288" s="117" t="s">
        <v>1148</v>
      </c>
      <c r="B288" s="506" t="s">
        <v>1295</v>
      </c>
      <c r="C288" s="6" t="s">
        <v>1217</v>
      </c>
      <c r="D288" s="241" t="s">
        <v>1218</v>
      </c>
      <c r="E288" s="107">
        <f>Таблица4000!E288+Таблица4500!E288</f>
        <v>0</v>
      </c>
      <c r="F288" s="79">
        <f>Таблица4000!G288+Таблица4500!F288</f>
        <v>0</v>
      </c>
      <c r="G288" s="79">
        <f>Таблица4000!H288+Таблица4500!G288</f>
        <v>0</v>
      </c>
      <c r="H288" s="79">
        <f>Таблица4000!I288+Таблица4500!H288</f>
        <v>0</v>
      </c>
      <c r="I288" s="79">
        <f>Таблица4000!J288+Таблица4500!I288</f>
        <v>0</v>
      </c>
      <c r="J288" s="79">
        <f>Таблица4000!K288+Таблица4500!J288</f>
        <v>0</v>
      </c>
      <c r="K288" s="79">
        <f>Таблица4000!L288+Таблица4500!K288</f>
        <v>0</v>
      </c>
      <c r="L288" s="79">
        <f>Таблица4000!M288+Таблица4500!L288</f>
        <v>0</v>
      </c>
      <c r="M288" s="79">
        <f>Таблица4000!N288+Таблица4500!M288</f>
        <v>0</v>
      </c>
      <c r="N288" s="79">
        <f>Таблица4000!O288+Таблица4500!N288</f>
        <v>0</v>
      </c>
      <c r="O288" s="473" t="s">
        <v>1702</v>
      </c>
      <c r="P288" s="473" t="s">
        <v>1702</v>
      </c>
      <c r="Q288" s="473" t="s">
        <v>1702</v>
      </c>
      <c r="R288" s="473" t="s">
        <v>1702</v>
      </c>
    </row>
    <row r="289" spans="1:18" x14ac:dyDescent="0.15">
      <c r="A289" s="37" t="s">
        <v>1149</v>
      </c>
      <c r="B289" s="506" t="s">
        <v>1296</v>
      </c>
      <c r="C289" s="6" t="s">
        <v>1219</v>
      </c>
      <c r="D289" s="241" t="s">
        <v>1220</v>
      </c>
      <c r="E289" s="107">
        <f>Таблица4000!E289+Таблица4500!E289</f>
        <v>0</v>
      </c>
      <c r="F289" s="79">
        <f>Таблица4000!G289+Таблица4500!F289</f>
        <v>0</v>
      </c>
      <c r="G289" s="79">
        <f>Таблица4000!H289+Таблица4500!G289</f>
        <v>0</v>
      </c>
      <c r="H289" s="79">
        <f>Таблица4000!I289+Таблица4500!H289</f>
        <v>0</v>
      </c>
      <c r="I289" s="79">
        <f>Таблица4000!J289+Таблица4500!I289</f>
        <v>0</v>
      </c>
      <c r="J289" s="79">
        <f>Таблица4000!K289+Таблица4500!J289</f>
        <v>0</v>
      </c>
      <c r="K289" s="79">
        <f>Таблица4000!L289+Таблица4500!K289</f>
        <v>0</v>
      </c>
      <c r="L289" s="79">
        <f>Таблица4000!M289+Таблица4500!L289</f>
        <v>0</v>
      </c>
      <c r="M289" s="79">
        <f>Таблица4000!N289+Таблица4500!M289</f>
        <v>0</v>
      </c>
      <c r="N289" s="79">
        <f>Таблица4000!O289+Таблица4500!N289</f>
        <v>0</v>
      </c>
      <c r="O289" s="473" t="s">
        <v>1702</v>
      </c>
      <c r="P289" s="473" t="s">
        <v>1702</v>
      </c>
      <c r="Q289" s="473" t="s">
        <v>1702</v>
      </c>
      <c r="R289" s="473" t="s">
        <v>1702</v>
      </c>
    </row>
    <row r="290" spans="1:18" ht="42" x14ac:dyDescent="0.15">
      <c r="A290" s="117" t="s">
        <v>1150</v>
      </c>
      <c r="B290" s="506" t="s">
        <v>1297</v>
      </c>
      <c r="C290" s="6" t="s">
        <v>1221</v>
      </c>
      <c r="D290" s="241" t="s">
        <v>1222</v>
      </c>
      <c r="E290" s="107">
        <f>Таблица4000!E290+Таблица4500!E290</f>
        <v>0</v>
      </c>
      <c r="F290" s="79">
        <f>Таблица4000!G290+Таблица4500!F290</f>
        <v>0</v>
      </c>
      <c r="G290" s="79">
        <f>Таблица4000!H290+Таблица4500!G290</f>
        <v>0</v>
      </c>
      <c r="H290" s="79">
        <f>Таблица4000!I290+Таблица4500!H290</f>
        <v>0</v>
      </c>
      <c r="I290" s="79">
        <f>Таблица4000!J290+Таблица4500!I290</f>
        <v>0</v>
      </c>
      <c r="J290" s="79">
        <f>Таблица4000!K290+Таблица4500!J290</f>
        <v>0</v>
      </c>
      <c r="K290" s="79">
        <f>Таблица4000!L290+Таблица4500!K290</f>
        <v>0</v>
      </c>
      <c r="L290" s="79">
        <f>Таблица4000!M290+Таблица4500!L290</f>
        <v>0</v>
      </c>
      <c r="M290" s="79">
        <f>Таблица4000!N290+Таблица4500!M290</f>
        <v>0</v>
      </c>
      <c r="N290" s="79">
        <f>Таблица4000!O290+Таблица4500!N290</f>
        <v>0</v>
      </c>
      <c r="O290" s="473" t="s">
        <v>1702</v>
      </c>
      <c r="P290" s="473" t="s">
        <v>1702</v>
      </c>
      <c r="Q290" s="473" t="s">
        <v>1702</v>
      </c>
      <c r="R290" s="473" t="s">
        <v>1702</v>
      </c>
    </row>
    <row r="291" spans="1:18" x14ac:dyDescent="0.15">
      <c r="A291" s="37" t="s">
        <v>1151</v>
      </c>
      <c r="B291" s="506" t="s">
        <v>1298</v>
      </c>
      <c r="C291" s="6" t="s">
        <v>1223</v>
      </c>
      <c r="D291" s="241" t="s">
        <v>1224</v>
      </c>
      <c r="E291" s="107">
        <f>Таблица4000!E291+Таблица4500!E291</f>
        <v>0</v>
      </c>
      <c r="F291" s="79">
        <f>Таблица4000!G291+Таблица4500!F291</f>
        <v>0</v>
      </c>
      <c r="G291" s="79">
        <f>Таблица4000!H291+Таблица4500!G291</f>
        <v>0</v>
      </c>
      <c r="H291" s="79">
        <f>Таблица4000!I291+Таблица4500!H291</f>
        <v>0</v>
      </c>
      <c r="I291" s="79">
        <f>Таблица4000!J291+Таблица4500!I291</f>
        <v>0</v>
      </c>
      <c r="J291" s="79">
        <f>Таблица4000!K291+Таблица4500!J291</f>
        <v>0</v>
      </c>
      <c r="K291" s="79">
        <f>Таблица4000!L291+Таблица4500!K291</f>
        <v>0</v>
      </c>
      <c r="L291" s="79">
        <f>Таблица4000!M291+Таблица4500!L291</f>
        <v>0</v>
      </c>
      <c r="M291" s="79">
        <f>Таблица4000!N291+Таблица4500!M291</f>
        <v>0</v>
      </c>
      <c r="N291" s="79">
        <f>Таблица4000!O291+Таблица4500!N291</f>
        <v>0</v>
      </c>
      <c r="O291" s="473" t="s">
        <v>1702</v>
      </c>
      <c r="P291" s="473" t="s">
        <v>1702</v>
      </c>
      <c r="Q291" s="473" t="s">
        <v>1702</v>
      </c>
      <c r="R291" s="473" t="s">
        <v>1702</v>
      </c>
    </row>
    <row r="292" spans="1:18" ht="31.5" x14ac:dyDescent="0.15">
      <c r="A292" s="47" t="s">
        <v>1152</v>
      </c>
      <c r="B292" s="506" t="s">
        <v>1299</v>
      </c>
      <c r="C292" s="6" t="s">
        <v>1225</v>
      </c>
      <c r="D292" s="241" t="s">
        <v>1226</v>
      </c>
      <c r="E292" s="107">
        <f>Таблица4000!E292+Таблица4500!E292</f>
        <v>0</v>
      </c>
      <c r="F292" s="79">
        <f>Таблица4000!G292+Таблица4500!F292</f>
        <v>0</v>
      </c>
      <c r="G292" s="79">
        <f>Таблица4000!H292+Таблица4500!G292</f>
        <v>0</v>
      </c>
      <c r="H292" s="79">
        <f>Таблица4000!I292+Таблица4500!H292</f>
        <v>0</v>
      </c>
      <c r="I292" s="79">
        <f>Таблица4000!J292+Таблица4500!I292</f>
        <v>0</v>
      </c>
      <c r="J292" s="79">
        <f>Таблица4000!K292+Таблица4500!J292</f>
        <v>0</v>
      </c>
      <c r="K292" s="79">
        <f>Таблица4000!L292+Таблица4500!K292</f>
        <v>0</v>
      </c>
      <c r="L292" s="79">
        <f>Таблица4000!M292+Таблица4500!L292</f>
        <v>0</v>
      </c>
      <c r="M292" s="79">
        <f>Таблица4000!N292+Таблица4500!M292</f>
        <v>0</v>
      </c>
      <c r="N292" s="79">
        <f>Таблица4000!O292+Таблица4500!N292</f>
        <v>0</v>
      </c>
      <c r="O292" s="473" t="s">
        <v>1702</v>
      </c>
      <c r="P292" s="473" t="s">
        <v>1702</v>
      </c>
      <c r="Q292" s="473" t="s">
        <v>1702</v>
      </c>
      <c r="R292" s="473" t="s">
        <v>1702</v>
      </c>
    </row>
    <row r="293" spans="1:18" s="121" customFormat="1" ht="42" x14ac:dyDescent="0.15">
      <c r="A293" s="47" t="s">
        <v>1153</v>
      </c>
      <c r="B293" s="506" t="s">
        <v>1300</v>
      </c>
      <c r="C293" s="6" t="s">
        <v>1227</v>
      </c>
      <c r="D293" s="241" t="s">
        <v>1228</v>
      </c>
      <c r="E293" s="107">
        <f>Таблица4000!E293+Таблица4500!E293</f>
        <v>0</v>
      </c>
      <c r="F293" s="79">
        <f>Таблица4000!G293+Таблица4500!F293</f>
        <v>0</v>
      </c>
      <c r="G293" s="79">
        <f>Таблица4000!H293+Таблица4500!G293</f>
        <v>0</v>
      </c>
      <c r="H293" s="79">
        <f>Таблица4000!I293+Таблица4500!H293</f>
        <v>0</v>
      </c>
      <c r="I293" s="79">
        <f>Таблица4000!J293+Таблица4500!I293</f>
        <v>0</v>
      </c>
      <c r="J293" s="79">
        <f>Таблица4000!K293+Таблица4500!J293</f>
        <v>0</v>
      </c>
      <c r="K293" s="79">
        <f>Таблица4000!L293+Таблица4500!K293</f>
        <v>0</v>
      </c>
      <c r="L293" s="79">
        <f>Таблица4000!M293+Таблица4500!L293</f>
        <v>0</v>
      </c>
      <c r="M293" s="79">
        <f>Таблица4000!N293+Таблица4500!M293</f>
        <v>0</v>
      </c>
      <c r="N293" s="79">
        <f>Таблица4000!O293+Таблица4500!N293</f>
        <v>0</v>
      </c>
      <c r="O293" s="473" t="s">
        <v>1702</v>
      </c>
      <c r="P293" s="473" t="s">
        <v>1702</v>
      </c>
      <c r="Q293" s="473" t="s">
        <v>1702</v>
      </c>
      <c r="R293" s="473" t="s">
        <v>1702</v>
      </c>
    </row>
    <row r="294" spans="1:18" s="130" customFormat="1" ht="42" x14ac:dyDescent="0.15">
      <c r="A294" s="37" t="s">
        <v>1154</v>
      </c>
      <c r="B294" s="506" t="s">
        <v>1301</v>
      </c>
      <c r="C294" s="118" t="s">
        <v>1229</v>
      </c>
      <c r="D294" s="241" t="s">
        <v>1230</v>
      </c>
      <c r="E294" s="107">
        <f>Таблица4000!E294+Таблица4500!E294</f>
        <v>0</v>
      </c>
      <c r="F294" s="79">
        <f>Таблица4000!G294+Таблица4500!F294</f>
        <v>0</v>
      </c>
      <c r="G294" s="79">
        <f>Таблица4000!H294+Таблица4500!G294</f>
        <v>0</v>
      </c>
      <c r="H294" s="79">
        <f>Таблица4000!I294+Таблица4500!H294</f>
        <v>0</v>
      </c>
      <c r="I294" s="79">
        <f>Таблица4000!J294+Таблица4500!I294</f>
        <v>0</v>
      </c>
      <c r="J294" s="79">
        <f>Таблица4000!K294+Таблица4500!J294</f>
        <v>0</v>
      </c>
      <c r="K294" s="79">
        <f>Таблица4000!L294+Таблица4500!K294</f>
        <v>0</v>
      </c>
      <c r="L294" s="79">
        <f>Таблица4000!M294+Таблица4500!L294</f>
        <v>0</v>
      </c>
      <c r="M294" s="79">
        <f>Таблица4000!N294+Таблица4500!M294</f>
        <v>0</v>
      </c>
      <c r="N294" s="79">
        <f>Таблица4000!O294+Таблица4500!N294</f>
        <v>0</v>
      </c>
      <c r="O294" s="473" t="s">
        <v>1702</v>
      </c>
      <c r="P294" s="473" t="s">
        <v>1702</v>
      </c>
      <c r="Q294" s="473" t="s">
        <v>1702</v>
      </c>
      <c r="R294" s="473" t="s">
        <v>1702</v>
      </c>
    </row>
    <row r="295" spans="1:18" s="130" customFormat="1" ht="21" x14ac:dyDescent="0.15">
      <c r="A295" s="37" t="s">
        <v>1155</v>
      </c>
      <c r="B295" s="506" t="s">
        <v>1302</v>
      </c>
      <c r="C295" s="6" t="s">
        <v>1231</v>
      </c>
      <c r="D295" s="241" t="s">
        <v>1232</v>
      </c>
      <c r="E295" s="107">
        <f>Таблица4000!E295+Таблица4500!E295</f>
        <v>0</v>
      </c>
      <c r="F295" s="79">
        <f>Таблица4000!G295+Таблица4500!F295</f>
        <v>0</v>
      </c>
      <c r="G295" s="79">
        <f>Таблица4000!H295+Таблица4500!G295</f>
        <v>0</v>
      </c>
      <c r="H295" s="79">
        <f>Таблица4000!I295+Таблица4500!H295</f>
        <v>0</v>
      </c>
      <c r="I295" s="79">
        <f>Таблица4000!J295+Таблица4500!I295</f>
        <v>0</v>
      </c>
      <c r="J295" s="79">
        <f>Таблица4000!K295+Таблица4500!J295</f>
        <v>0</v>
      </c>
      <c r="K295" s="79">
        <f>Таблица4000!L295+Таблица4500!K295</f>
        <v>0</v>
      </c>
      <c r="L295" s="79">
        <f>Таблица4000!M295+Таблица4500!L295</f>
        <v>0</v>
      </c>
      <c r="M295" s="79">
        <f>Таблица4000!N295+Таблица4500!M295</f>
        <v>0</v>
      </c>
      <c r="N295" s="79">
        <f>Таблица4000!O295+Таблица4500!N295</f>
        <v>0</v>
      </c>
      <c r="O295" s="473" t="s">
        <v>1702</v>
      </c>
      <c r="P295" s="473" t="s">
        <v>1702</v>
      </c>
      <c r="Q295" s="473" t="s">
        <v>1702</v>
      </c>
      <c r="R295" s="473" t="s">
        <v>1702</v>
      </c>
    </row>
    <row r="296" spans="1:18" s="130" customFormat="1" ht="21" x14ac:dyDescent="0.15">
      <c r="A296" s="37" t="s">
        <v>1156</v>
      </c>
      <c r="B296" s="506" t="s">
        <v>1303</v>
      </c>
      <c r="C296" s="6" t="s">
        <v>1233</v>
      </c>
      <c r="D296" s="241" t="s">
        <v>1234</v>
      </c>
      <c r="E296" s="107">
        <f>Таблица4000!E296+Таблица4500!E296</f>
        <v>0</v>
      </c>
      <c r="F296" s="79">
        <f>Таблица4000!G296+Таблица4500!F296</f>
        <v>0</v>
      </c>
      <c r="G296" s="79">
        <f>Таблица4000!H296+Таблица4500!G296</f>
        <v>0</v>
      </c>
      <c r="H296" s="79">
        <f>Таблица4000!I296+Таблица4500!H296</f>
        <v>0</v>
      </c>
      <c r="I296" s="79">
        <f>Таблица4000!J296+Таблица4500!I296</f>
        <v>0</v>
      </c>
      <c r="J296" s="79">
        <f>Таблица4000!K296+Таблица4500!J296</f>
        <v>0</v>
      </c>
      <c r="K296" s="79">
        <f>Таблица4000!L296+Таблица4500!K296</f>
        <v>0</v>
      </c>
      <c r="L296" s="79">
        <f>Таблица4000!M296+Таблица4500!L296</f>
        <v>0</v>
      </c>
      <c r="M296" s="79">
        <f>Таблица4000!N296+Таблица4500!M296</f>
        <v>0</v>
      </c>
      <c r="N296" s="79">
        <f>Таблица4000!O296+Таблица4500!N296</f>
        <v>0</v>
      </c>
      <c r="O296" s="473" t="s">
        <v>1702</v>
      </c>
      <c r="P296" s="473" t="s">
        <v>1702</v>
      </c>
      <c r="Q296" s="473" t="s">
        <v>1702</v>
      </c>
      <c r="R296" s="473" t="s">
        <v>1702</v>
      </c>
    </row>
    <row r="297" spans="1:18" s="130" customFormat="1" x14ac:dyDescent="0.15">
      <c r="A297" s="37" t="s">
        <v>1157</v>
      </c>
      <c r="B297" s="506" t="s">
        <v>1304</v>
      </c>
      <c r="C297" s="6" t="s">
        <v>1235</v>
      </c>
      <c r="D297" s="241" t="s">
        <v>1236</v>
      </c>
      <c r="E297" s="107">
        <f>Таблица4000!E297+Таблица4500!E297</f>
        <v>0</v>
      </c>
      <c r="F297" s="79">
        <f>Таблица4000!G297+Таблица4500!F297</f>
        <v>0</v>
      </c>
      <c r="G297" s="79">
        <f>Таблица4000!H297+Таблица4500!G297</f>
        <v>0</v>
      </c>
      <c r="H297" s="79">
        <f>Таблица4000!I297+Таблица4500!H297</f>
        <v>0</v>
      </c>
      <c r="I297" s="79">
        <f>Таблица4000!J297+Таблица4500!I297</f>
        <v>0</v>
      </c>
      <c r="J297" s="79">
        <f>Таблица4000!K297+Таблица4500!J297</f>
        <v>0</v>
      </c>
      <c r="K297" s="79">
        <f>Таблица4000!L297+Таблица4500!K297</f>
        <v>0</v>
      </c>
      <c r="L297" s="79">
        <f>Таблица4000!M297+Таблица4500!L297</f>
        <v>0</v>
      </c>
      <c r="M297" s="79">
        <f>Таблица4000!N297+Таблица4500!M297</f>
        <v>0</v>
      </c>
      <c r="N297" s="79">
        <f>Таблица4000!O297+Таблица4500!N297</f>
        <v>0</v>
      </c>
      <c r="O297" s="473" t="s">
        <v>1702</v>
      </c>
      <c r="P297" s="473" t="s">
        <v>1702</v>
      </c>
      <c r="Q297" s="473" t="s">
        <v>1702</v>
      </c>
      <c r="R297" s="473" t="s">
        <v>1702</v>
      </c>
    </row>
    <row r="298" spans="1:18" s="130" customFormat="1" ht="31.5" x14ac:dyDescent="0.15">
      <c r="A298" s="37" t="s">
        <v>1158</v>
      </c>
      <c r="B298" s="506" t="s">
        <v>1305</v>
      </c>
      <c r="C298" s="6" t="s">
        <v>1237</v>
      </c>
      <c r="D298" s="241" t="s">
        <v>1238</v>
      </c>
      <c r="E298" s="107">
        <f>Таблица4000!E298+Таблица4500!E298</f>
        <v>0</v>
      </c>
      <c r="F298" s="79">
        <f>Таблица4000!G298+Таблица4500!F298</f>
        <v>0</v>
      </c>
      <c r="G298" s="79">
        <f>Таблица4000!H298+Таблица4500!G298</f>
        <v>0</v>
      </c>
      <c r="H298" s="79">
        <f>Таблица4000!I298+Таблица4500!H298</f>
        <v>0</v>
      </c>
      <c r="I298" s="79">
        <f>Таблица4000!J298+Таблица4500!I298</f>
        <v>0</v>
      </c>
      <c r="J298" s="79">
        <f>Таблица4000!K298+Таблица4500!J298</f>
        <v>0</v>
      </c>
      <c r="K298" s="79">
        <f>Таблица4000!L298+Таблица4500!K298</f>
        <v>0</v>
      </c>
      <c r="L298" s="79">
        <f>Таблица4000!M298+Таблица4500!L298</f>
        <v>0</v>
      </c>
      <c r="M298" s="79">
        <f>Таблица4000!N298+Таблица4500!M298</f>
        <v>0</v>
      </c>
      <c r="N298" s="79">
        <f>Таблица4000!O298+Таблица4500!N298</f>
        <v>0</v>
      </c>
      <c r="O298" s="473" t="s">
        <v>1702</v>
      </c>
      <c r="P298" s="473" t="s">
        <v>1702</v>
      </c>
      <c r="Q298" s="473" t="s">
        <v>1702</v>
      </c>
      <c r="R298" s="473" t="s">
        <v>1702</v>
      </c>
    </row>
    <row r="299" spans="1:18" s="130" customFormat="1" x14ac:dyDescent="0.15">
      <c r="A299" s="37" t="s">
        <v>1159</v>
      </c>
      <c r="B299" s="506" t="s">
        <v>1306</v>
      </c>
      <c r="C299" s="6" t="s">
        <v>1239</v>
      </c>
      <c r="D299" s="241" t="s">
        <v>1240</v>
      </c>
      <c r="E299" s="107">
        <f>Таблица4000!E299+Таблица4500!E299</f>
        <v>0</v>
      </c>
      <c r="F299" s="79">
        <f>Таблица4000!G299+Таблица4500!F299</f>
        <v>0</v>
      </c>
      <c r="G299" s="79">
        <f>Таблица4000!H299+Таблица4500!G299</f>
        <v>0</v>
      </c>
      <c r="H299" s="79">
        <f>Таблица4000!I299+Таблица4500!H299</f>
        <v>0</v>
      </c>
      <c r="I299" s="79">
        <f>Таблица4000!J299+Таблица4500!I299</f>
        <v>0</v>
      </c>
      <c r="J299" s="79">
        <f>Таблица4000!K299+Таблица4500!J299</f>
        <v>0</v>
      </c>
      <c r="K299" s="79">
        <f>Таблица4000!L299+Таблица4500!K299</f>
        <v>0</v>
      </c>
      <c r="L299" s="79">
        <f>Таблица4000!M299+Таблица4500!L299</f>
        <v>0</v>
      </c>
      <c r="M299" s="79">
        <f>Таблица4000!N299+Таблица4500!M299</f>
        <v>0</v>
      </c>
      <c r="N299" s="79">
        <f>Таблица4000!O299+Таблица4500!N299</f>
        <v>0</v>
      </c>
      <c r="O299" s="473" t="s">
        <v>1702</v>
      </c>
      <c r="P299" s="473" t="s">
        <v>1702</v>
      </c>
      <c r="Q299" s="473" t="s">
        <v>1702</v>
      </c>
      <c r="R299" s="473" t="s">
        <v>1702</v>
      </c>
    </row>
    <row r="300" spans="1:18" s="130" customFormat="1" ht="42" x14ac:dyDescent="0.15">
      <c r="A300" s="37" t="s">
        <v>1160</v>
      </c>
      <c r="B300" s="506" t="s">
        <v>1307</v>
      </c>
      <c r="C300" s="6" t="s">
        <v>1241</v>
      </c>
      <c r="D300" s="241" t="s">
        <v>1242</v>
      </c>
      <c r="E300" s="107">
        <f>Таблица4000!E300+Таблица4500!E300</f>
        <v>0</v>
      </c>
      <c r="F300" s="79">
        <f>Таблица4000!G300+Таблица4500!F300</f>
        <v>0</v>
      </c>
      <c r="G300" s="79">
        <f>Таблица4000!H300+Таблица4500!G300</f>
        <v>0</v>
      </c>
      <c r="H300" s="79">
        <f>Таблица4000!I300+Таблица4500!H300</f>
        <v>0</v>
      </c>
      <c r="I300" s="79">
        <f>Таблица4000!J300+Таблица4500!I300</f>
        <v>0</v>
      </c>
      <c r="J300" s="79">
        <f>Таблица4000!K300+Таблица4500!J300</f>
        <v>0</v>
      </c>
      <c r="K300" s="79">
        <f>Таблица4000!L300+Таблица4500!K300</f>
        <v>0</v>
      </c>
      <c r="L300" s="79">
        <f>Таблица4000!M300+Таблица4500!L300</f>
        <v>0</v>
      </c>
      <c r="M300" s="79">
        <f>Таблица4000!N300+Таблица4500!M300</f>
        <v>0</v>
      </c>
      <c r="N300" s="79">
        <f>Таблица4000!O300+Таблица4500!N300</f>
        <v>0</v>
      </c>
      <c r="O300" s="473" t="s">
        <v>1702</v>
      </c>
      <c r="P300" s="473" t="s">
        <v>1702</v>
      </c>
      <c r="Q300" s="473" t="s">
        <v>1702</v>
      </c>
      <c r="R300" s="473" t="s">
        <v>1702</v>
      </c>
    </row>
    <row r="301" spans="1:18" s="130" customFormat="1" x14ac:dyDescent="0.15">
      <c r="A301" s="37" t="s">
        <v>1161</v>
      </c>
      <c r="B301" s="506" t="s">
        <v>1308</v>
      </c>
      <c r="C301" s="6" t="s">
        <v>1243</v>
      </c>
      <c r="D301" s="241" t="s">
        <v>1244</v>
      </c>
      <c r="E301" s="107">
        <f>Таблица4000!E301+Таблица4500!E301</f>
        <v>0</v>
      </c>
      <c r="F301" s="79">
        <f>Таблица4000!G301+Таблица4500!F301</f>
        <v>0</v>
      </c>
      <c r="G301" s="79">
        <f>Таблица4000!H301+Таблица4500!G301</f>
        <v>0</v>
      </c>
      <c r="H301" s="79">
        <f>Таблица4000!I301+Таблица4500!H301</f>
        <v>0</v>
      </c>
      <c r="I301" s="79">
        <f>Таблица4000!J301+Таблица4500!I301</f>
        <v>0</v>
      </c>
      <c r="J301" s="79">
        <f>Таблица4000!K301+Таблица4500!J301</f>
        <v>0</v>
      </c>
      <c r="K301" s="79">
        <f>Таблица4000!L301+Таблица4500!K301</f>
        <v>0</v>
      </c>
      <c r="L301" s="79">
        <f>Таблица4000!M301+Таблица4500!L301</f>
        <v>0</v>
      </c>
      <c r="M301" s="79">
        <f>Таблица4000!N301+Таблица4500!M301</f>
        <v>0</v>
      </c>
      <c r="N301" s="79">
        <f>Таблица4000!O301+Таблица4500!N301</f>
        <v>0</v>
      </c>
      <c r="O301" s="473" t="s">
        <v>1702</v>
      </c>
      <c r="P301" s="473" t="s">
        <v>1702</v>
      </c>
      <c r="Q301" s="473" t="s">
        <v>1702</v>
      </c>
      <c r="R301" s="473" t="s">
        <v>1702</v>
      </c>
    </row>
    <row r="302" spans="1:18" s="130" customFormat="1" x14ac:dyDescent="0.15">
      <c r="A302" s="37" t="s">
        <v>1162</v>
      </c>
      <c r="B302" s="506" t="s">
        <v>1309</v>
      </c>
      <c r="C302" s="6" t="s">
        <v>1245</v>
      </c>
      <c r="D302" s="241" t="s">
        <v>1246</v>
      </c>
      <c r="E302" s="107">
        <f>Таблица4000!E302+Таблица4500!E302</f>
        <v>0</v>
      </c>
      <c r="F302" s="79">
        <f>Таблица4000!G302+Таблица4500!F302</f>
        <v>0</v>
      </c>
      <c r="G302" s="79">
        <f>Таблица4000!H302+Таблица4500!G302</f>
        <v>0</v>
      </c>
      <c r="H302" s="79">
        <f>Таблица4000!I302+Таблица4500!H302</f>
        <v>0</v>
      </c>
      <c r="I302" s="79">
        <f>Таблица4000!J302+Таблица4500!I302</f>
        <v>0</v>
      </c>
      <c r="J302" s="79">
        <f>Таблица4000!K302+Таблица4500!J302</f>
        <v>0</v>
      </c>
      <c r="K302" s="79">
        <f>Таблица4000!L302+Таблица4500!K302</f>
        <v>0</v>
      </c>
      <c r="L302" s="79">
        <f>Таблица4000!M302+Таблица4500!L302</f>
        <v>0</v>
      </c>
      <c r="M302" s="79">
        <f>Таблица4000!N302+Таблица4500!M302</f>
        <v>0</v>
      </c>
      <c r="N302" s="79">
        <f>Таблица4000!O302+Таблица4500!N302</f>
        <v>0</v>
      </c>
      <c r="O302" s="473" t="s">
        <v>1702</v>
      </c>
      <c r="P302" s="473" t="s">
        <v>1702</v>
      </c>
      <c r="Q302" s="473" t="s">
        <v>1702</v>
      </c>
      <c r="R302" s="473" t="s">
        <v>1702</v>
      </c>
    </row>
    <row r="303" spans="1:18" s="130" customFormat="1" x14ac:dyDescent="0.15">
      <c r="A303" s="37" t="s">
        <v>1163</v>
      </c>
      <c r="B303" s="506" t="s">
        <v>1310</v>
      </c>
      <c r="C303" s="6" t="s">
        <v>1247</v>
      </c>
      <c r="D303" s="241" t="s">
        <v>1248</v>
      </c>
      <c r="E303" s="107">
        <f>Таблица4000!E303+Таблица4500!E303</f>
        <v>0</v>
      </c>
      <c r="F303" s="79">
        <f>Таблица4000!G303+Таблица4500!F303</f>
        <v>0</v>
      </c>
      <c r="G303" s="79">
        <f>Таблица4000!H303+Таблица4500!G303</f>
        <v>0</v>
      </c>
      <c r="H303" s="79">
        <f>Таблица4000!I303+Таблица4500!H303</f>
        <v>0</v>
      </c>
      <c r="I303" s="79">
        <f>Таблица4000!J303+Таблица4500!I303</f>
        <v>0</v>
      </c>
      <c r="J303" s="79">
        <f>Таблица4000!K303+Таблица4500!J303</f>
        <v>0</v>
      </c>
      <c r="K303" s="79">
        <f>Таблица4000!L303+Таблица4500!K303</f>
        <v>0</v>
      </c>
      <c r="L303" s="79">
        <f>Таблица4000!M303+Таблица4500!L303</f>
        <v>0</v>
      </c>
      <c r="M303" s="79">
        <f>Таблица4000!N303+Таблица4500!M303</f>
        <v>0</v>
      </c>
      <c r="N303" s="79">
        <f>Таблица4000!O303+Таблица4500!N303</f>
        <v>0</v>
      </c>
      <c r="O303" s="473" t="s">
        <v>1702</v>
      </c>
      <c r="P303" s="473" t="s">
        <v>1702</v>
      </c>
      <c r="Q303" s="473" t="s">
        <v>1702</v>
      </c>
      <c r="R303" s="473" t="s">
        <v>1702</v>
      </c>
    </row>
    <row r="304" spans="1:18" s="130" customFormat="1" x14ac:dyDescent="0.15">
      <c r="A304" s="37" t="s">
        <v>1164</v>
      </c>
      <c r="B304" s="506" t="s">
        <v>1311</v>
      </c>
      <c r="C304" s="6" t="s">
        <v>1249</v>
      </c>
      <c r="D304" s="241" t="s">
        <v>1250</v>
      </c>
      <c r="E304" s="107">
        <f>Таблица4000!E304+Таблица4500!E304</f>
        <v>0</v>
      </c>
      <c r="F304" s="79">
        <f>Таблица4000!G304+Таблица4500!F304</f>
        <v>0</v>
      </c>
      <c r="G304" s="79">
        <f>Таблица4000!H304+Таблица4500!G304</f>
        <v>0</v>
      </c>
      <c r="H304" s="79">
        <f>Таблица4000!I304+Таблица4500!H304</f>
        <v>0</v>
      </c>
      <c r="I304" s="79">
        <f>Таблица4000!J304+Таблица4500!I304</f>
        <v>0</v>
      </c>
      <c r="J304" s="79">
        <f>Таблица4000!K304+Таблица4500!J304</f>
        <v>0</v>
      </c>
      <c r="K304" s="79">
        <f>Таблица4000!L304+Таблица4500!K304</f>
        <v>0</v>
      </c>
      <c r="L304" s="79">
        <f>Таблица4000!M304+Таблица4500!L304</f>
        <v>0</v>
      </c>
      <c r="M304" s="79">
        <f>Таблица4000!N304+Таблица4500!M304</f>
        <v>0</v>
      </c>
      <c r="N304" s="79">
        <f>Таблица4000!O304+Таблица4500!N304</f>
        <v>0</v>
      </c>
      <c r="O304" s="473" t="s">
        <v>1702</v>
      </c>
      <c r="P304" s="473" t="s">
        <v>1702</v>
      </c>
      <c r="Q304" s="473" t="s">
        <v>1702</v>
      </c>
      <c r="R304" s="473" t="s">
        <v>1702</v>
      </c>
    </row>
    <row r="305" spans="1:18" s="130" customFormat="1" ht="21" x14ac:dyDescent="0.15">
      <c r="A305" s="37" t="s">
        <v>1165</v>
      </c>
      <c r="B305" s="506" t="s">
        <v>1312</v>
      </c>
      <c r="C305" s="6" t="s">
        <v>1251</v>
      </c>
      <c r="D305" s="241" t="s">
        <v>1252</v>
      </c>
      <c r="E305" s="107">
        <f>Таблица4000!E305+Таблица4500!E305</f>
        <v>0</v>
      </c>
      <c r="F305" s="79">
        <f>Таблица4000!G305+Таблица4500!F305</f>
        <v>0</v>
      </c>
      <c r="G305" s="79">
        <f>Таблица4000!H305+Таблица4500!G305</f>
        <v>0</v>
      </c>
      <c r="H305" s="79">
        <f>Таблица4000!I305+Таблица4500!H305</f>
        <v>0</v>
      </c>
      <c r="I305" s="79">
        <f>Таблица4000!J305+Таблица4500!I305</f>
        <v>0</v>
      </c>
      <c r="J305" s="79">
        <f>Таблица4000!K305+Таблица4500!J305</f>
        <v>0</v>
      </c>
      <c r="K305" s="79">
        <f>Таблица4000!L305+Таблица4500!K305</f>
        <v>0</v>
      </c>
      <c r="L305" s="79">
        <f>Таблица4000!M305+Таблица4500!L305</f>
        <v>0</v>
      </c>
      <c r="M305" s="79">
        <f>Таблица4000!N305+Таблица4500!M305</f>
        <v>0</v>
      </c>
      <c r="N305" s="79">
        <f>Таблица4000!O305+Таблица4500!N305</f>
        <v>0</v>
      </c>
      <c r="O305" s="473" t="s">
        <v>1702</v>
      </c>
      <c r="P305" s="473" t="s">
        <v>1702</v>
      </c>
      <c r="Q305" s="473" t="s">
        <v>1702</v>
      </c>
      <c r="R305" s="473" t="s">
        <v>1702</v>
      </c>
    </row>
    <row r="306" spans="1:18" s="130" customFormat="1" ht="31.5" x14ac:dyDescent="0.15">
      <c r="A306" s="37" t="s">
        <v>1166</v>
      </c>
      <c r="B306" s="506" t="s">
        <v>1313</v>
      </c>
      <c r="C306" s="6" t="s">
        <v>1253</v>
      </c>
      <c r="D306" s="241" t="s">
        <v>1254</v>
      </c>
      <c r="E306" s="107">
        <f>Таблица4000!E306+Таблица4500!E306</f>
        <v>0</v>
      </c>
      <c r="F306" s="79">
        <f>Таблица4000!G306+Таблица4500!F306</f>
        <v>0</v>
      </c>
      <c r="G306" s="79">
        <f>Таблица4000!H306+Таблица4500!G306</f>
        <v>0</v>
      </c>
      <c r="H306" s="79">
        <f>Таблица4000!I306+Таблица4500!H306</f>
        <v>0</v>
      </c>
      <c r="I306" s="79">
        <f>Таблица4000!J306+Таблица4500!I306</f>
        <v>0</v>
      </c>
      <c r="J306" s="79">
        <f>Таблица4000!K306+Таблица4500!J306</f>
        <v>0</v>
      </c>
      <c r="K306" s="79">
        <f>Таблица4000!L306+Таблица4500!K306</f>
        <v>0</v>
      </c>
      <c r="L306" s="79">
        <f>Таблица4000!M306+Таблица4500!L306</f>
        <v>0</v>
      </c>
      <c r="M306" s="79">
        <f>Таблица4000!N306+Таблица4500!M306</f>
        <v>0</v>
      </c>
      <c r="N306" s="79">
        <f>Таблица4000!O306+Таблица4500!N306</f>
        <v>0</v>
      </c>
      <c r="O306" s="473" t="s">
        <v>1702</v>
      </c>
      <c r="P306" s="473" t="s">
        <v>1702</v>
      </c>
      <c r="Q306" s="473" t="s">
        <v>1702</v>
      </c>
      <c r="R306" s="473" t="s">
        <v>1702</v>
      </c>
    </row>
    <row r="307" spans="1:18" s="130" customFormat="1" x14ac:dyDescent="0.15">
      <c r="A307" s="37" t="s">
        <v>1167</v>
      </c>
      <c r="B307" s="506" t="s">
        <v>1314</v>
      </c>
      <c r="C307" s="6" t="s">
        <v>1255</v>
      </c>
      <c r="D307" s="241" t="s">
        <v>1256</v>
      </c>
      <c r="E307" s="107">
        <f>Таблица4000!E307+Таблица4500!E307</f>
        <v>0</v>
      </c>
      <c r="F307" s="79">
        <f>Таблица4000!G307+Таблица4500!F307</f>
        <v>0</v>
      </c>
      <c r="G307" s="79">
        <f>Таблица4000!H307+Таблица4500!G307</f>
        <v>0</v>
      </c>
      <c r="H307" s="79">
        <f>Таблица4000!I307+Таблица4500!H307</f>
        <v>0</v>
      </c>
      <c r="I307" s="79">
        <f>Таблица4000!J307+Таблица4500!I307</f>
        <v>0</v>
      </c>
      <c r="J307" s="79">
        <f>Таблица4000!K307+Таблица4500!J307</f>
        <v>0</v>
      </c>
      <c r="K307" s="79">
        <f>Таблица4000!L307+Таблица4500!K307</f>
        <v>0</v>
      </c>
      <c r="L307" s="79">
        <f>Таблица4000!M307+Таблица4500!L307</f>
        <v>0</v>
      </c>
      <c r="M307" s="79">
        <f>Таблица4000!N307+Таблица4500!M307</f>
        <v>0</v>
      </c>
      <c r="N307" s="79">
        <f>Таблица4000!O307+Таблица4500!N307</f>
        <v>0</v>
      </c>
      <c r="O307" s="473" t="s">
        <v>1702</v>
      </c>
      <c r="P307" s="473" t="s">
        <v>1702</v>
      </c>
      <c r="Q307" s="473" t="s">
        <v>1702</v>
      </c>
      <c r="R307" s="473" t="s">
        <v>1702</v>
      </c>
    </row>
    <row r="308" spans="1:18" s="130" customFormat="1" ht="42" x14ac:dyDescent="0.15">
      <c r="A308" s="37" t="s">
        <v>1168</v>
      </c>
      <c r="B308" s="506" t="s">
        <v>1315</v>
      </c>
      <c r="C308" s="6" t="s">
        <v>1257</v>
      </c>
      <c r="D308" s="241" t="s">
        <v>1258</v>
      </c>
      <c r="E308" s="107">
        <f>Таблица4000!E308+Таблица4500!E308</f>
        <v>0</v>
      </c>
      <c r="F308" s="79">
        <f>Таблица4000!G308+Таблица4500!F308</f>
        <v>0</v>
      </c>
      <c r="G308" s="79">
        <f>Таблица4000!H308+Таблица4500!G308</f>
        <v>0</v>
      </c>
      <c r="H308" s="79">
        <f>Таблица4000!I308+Таблица4500!H308</f>
        <v>0</v>
      </c>
      <c r="I308" s="79">
        <f>Таблица4000!J308+Таблица4500!I308</f>
        <v>0</v>
      </c>
      <c r="J308" s="79">
        <f>Таблица4000!K308+Таблица4500!J308</f>
        <v>0</v>
      </c>
      <c r="K308" s="79">
        <f>Таблица4000!L308+Таблица4500!K308</f>
        <v>0</v>
      </c>
      <c r="L308" s="79">
        <f>Таблица4000!M308+Таблица4500!L308</f>
        <v>0</v>
      </c>
      <c r="M308" s="79">
        <f>Таблица4000!N308+Таблица4500!M308</f>
        <v>0</v>
      </c>
      <c r="N308" s="79">
        <f>Таблица4000!O308+Таблица4500!N308</f>
        <v>0</v>
      </c>
      <c r="O308" s="473" t="s">
        <v>1702</v>
      </c>
      <c r="P308" s="473" t="s">
        <v>1702</v>
      </c>
      <c r="Q308" s="473" t="s">
        <v>1702</v>
      </c>
      <c r="R308" s="473" t="s">
        <v>1702</v>
      </c>
    </row>
    <row r="309" spans="1:18" s="130" customFormat="1" ht="21" x14ac:dyDescent="0.15">
      <c r="A309" s="37" t="s">
        <v>1169</v>
      </c>
      <c r="B309" s="506" t="s">
        <v>1316</v>
      </c>
      <c r="C309" s="6" t="s">
        <v>1259</v>
      </c>
      <c r="D309" s="241" t="s">
        <v>1260</v>
      </c>
      <c r="E309" s="107">
        <f>Таблица4000!E309+Таблица4500!E309</f>
        <v>0</v>
      </c>
      <c r="F309" s="79">
        <f>Таблица4000!G309+Таблица4500!F309</f>
        <v>0</v>
      </c>
      <c r="G309" s="79">
        <f>Таблица4000!H309+Таблица4500!G309</f>
        <v>0</v>
      </c>
      <c r="H309" s="79">
        <f>Таблица4000!I309+Таблица4500!H309</f>
        <v>0</v>
      </c>
      <c r="I309" s="79">
        <f>Таблица4000!J309+Таблица4500!I309</f>
        <v>0</v>
      </c>
      <c r="J309" s="79">
        <f>Таблица4000!K309+Таблица4500!J309</f>
        <v>0</v>
      </c>
      <c r="K309" s="79">
        <f>Таблица4000!L309+Таблица4500!K309</f>
        <v>0</v>
      </c>
      <c r="L309" s="79">
        <f>Таблица4000!M309+Таблица4500!L309</f>
        <v>0</v>
      </c>
      <c r="M309" s="79">
        <f>Таблица4000!N309+Таблица4500!M309</f>
        <v>0</v>
      </c>
      <c r="N309" s="79">
        <f>Таблица4000!O309+Таблица4500!N309</f>
        <v>0</v>
      </c>
      <c r="O309" s="473" t="s">
        <v>1702</v>
      </c>
      <c r="P309" s="473" t="s">
        <v>1702</v>
      </c>
      <c r="Q309" s="473" t="s">
        <v>1702</v>
      </c>
      <c r="R309" s="473" t="s">
        <v>1702</v>
      </c>
    </row>
    <row r="310" spans="1:18" s="130" customFormat="1" ht="21" x14ac:dyDescent="0.15">
      <c r="A310" s="37" t="s">
        <v>1170</v>
      </c>
      <c r="B310" s="506" t="s">
        <v>1317</v>
      </c>
      <c r="C310" s="6" t="s">
        <v>1261</v>
      </c>
      <c r="D310" s="241" t="s">
        <v>1262</v>
      </c>
      <c r="E310" s="107">
        <f>Таблица4000!E310+Таблица4500!E310</f>
        <v>0</v>
      </c>
      <c r="F310" s="79">
        <f>Таблица4000!G310+Таблица4500!F310</f>
        <v>0</v>
      </c>
      <c r="G310" s="79">
        <f>Таблица4000!H310+Таблица4500!G310</f>
        <v>0</v>
      </c>
      <c r="H310" s="79">
        <f>Таблица4000!I310+Таблица4500!H310</f>
        <v>0</v>
      </c>
      <c r="I310" s="79">
        <f>Таблица4000!J310+Таблица4500!I310</f>
        <v>0</v>
      </c>
      <c r="J310" s="79">
        <f>Таблица4000!K310+Таблица4500!J310</f>
        <v>0</v>
      </c>
      <c r="K310" s="79">
        <f>Таблица4000!L310+Таблица4500!K310</f>
        <v>0</v>
      </c>
      <c r="L310" s="79">
        <f>Таблица4000!M310+Таблица4500!L310</f>
        <v>0</v>
      </c>
      <c r="M310" s="79">
        <f>Таблица4000!N310+Таблица4500!M310</f>
        <v>0</v>
      </c>
      <c r="N310" s="79">
        <f>Таблица4000!O310+Таблица4500!N310</f>
        <v>0</v>
      </c>
      <c r="O310" s="473" t="s">
        <v>1702</v>
      </c>
      <c r="P310" s="473" t="s">
        <v>1702</v>
      </c>
      <c r="Q310" s="473" t="s">
        <v>1702</v>
      </c>
      <c r="R310" s="473" t="s">
        <v>1702</v>
      </c>
    </row>
    <row r="311" spans="1:18" s="130" customFormat="1" ht="31.5" x14ac:dyDescent="0.15">
      <c r="A311" s="37" t="s">
        <v>1171</v>
      </c>
      <c r="B311" s="506" t="s">
        <v>1318</v>
      </c>
      <c r="C311" s="6" t="s">
        <v>1263</v>
      </c>
      <c r="D311" s="241" t="s">
        <v>1264</v>
      </c>
      <c r="E311" s="107">
        <f>Таблица4000!E311+Таблица4500!E311</f>
        <v>0</v>
      </c>
      <c r="F311" s="79">
        <f>Таблица4000!G311+Таблица4500!F311</f>
        <v>0</v>
      </c>
      <c r="G311" s="79">
        <f>Таблица4000!H311+Таблица4500!G311</f>
        <v>0</v>
      </c>
      <c r="H311" s="79">
        <f>Таблица4000!I311+Таблица4500!H311</f>
        <v>0</v>
      </c>
      <c r="I311" s="79">
        <f>Таблица4000!J311+Таблица4500!I311</f>
        <v>0</v>
      </c>
      <c r="J311" s="79">
        <f>Таблица4000!K311+Таблица4500!J311</f>
        <v>0</v>
      </c>
      <c r="K311" s="79">
        <f>Таблица4000!L311+Таблица4500!K311</f>
        <v>0</v>
      </c>
      <c r="L311" s="79">
        <f>Таблица4000!M311+Таблица4500!L311</f>
        <v>0</v>
      </c>
      <c r="M311" s="79">
        <f>Таблица4000!N311+Таблица4500!M311</f>
        <v>0</v>
      </c>
      <c r="N311" s="79">
        <f>Таблица4000!O311+Таблица4500!N311</f>
        <v>0</v>
      </c>
      <c r="O311" s="473" t="s">
        <v>1702</v>
      </c>
      <c r="P311" s="473" t="s">
        <v>1702</v>
      </c>
      <c r="Q311" s="473" t="s">
        <v>1702</v>
      </c>
      <c r="R311" s="473" t="s">
        <v>1702</v>
      </c>
    </row>
    <row r="312" spans="1:18" s="130" customFormat="1" ht="52.5" x14ac:dyDescent="0.15">
      <c r="A312" s="37" t="s">
        <v>1172</v>
      </c>
      <c r="B312" s="506" t="s">
        <v>1319</v>
      </c>
      <c r="C312" s="6" t="s">
        <v>1265</v>
      </c>
      <c r="D312" s="241" t="s">
        <v>1266</v>
      </c>
      <c r="E312" s="107">
        <f>Таблица4000!E312+Таблица4500!E312</f>
        <v>0</v>
      </c>
      <c r="F312" s="79">
        <f>Таблица4000!G312+Таблица4500!F312</f>
        <v>0</v>
      </c>
      <c r="G312" s="79">
        <f>Таблица4000!H312+Таблица4500!G312</f>
        <v>0</v>
      </c>
      <c r="H312" s="79">
        <f>Таблица4000!I312+Таблица4500!H312</f>
        <v>0</v>
      </c>
      <c r="I312" s="79">
        <f>Таблица4000!J312+Таблица4500!I312</f>
        <v>0</v>
      </c>
      <c r="J312" s="79">
        <f>Таблица4000!K312+Таблица4500!J312</f>
        <v>0</v>
      </c>
      <c r="K312" s="79">
        <f>Таблица4000!L312+Таблица4500!K312</f>
        <v>0</v>
      </c>
      <c r="L312" s="79">
        <f>Таблица4000!M312+Таблица4500!L312</f>
        <v>0</v>
      </c>
      <c r="M312" s="79">
        <f>Таблица4000!N312+Таблица4500!M312</f>
        <v>0</v>
      </c>
      <c r="N312" s="79">
        <f>Таблица4000!O312+Таблица4500!N312</f>
        <v>0</v>
      </c>
      <c r="O312" s="473" t="s">
        <v>1702</v>
      </c>
      <c r="P312" s="473" t="s">
        <v>1702</v>
      </c>
      <c r="Q312" s="473" t="s">
        <v>1702</v>
      </c>
      <c r="R312" s="473" t="s">
        <v>1702</v>
      </c>
    </row>
    <row r="313" spans="1:18" s="130" customFormat="1" ht="21" x14ac:dyDescent="0.15">
      <c r="A313" s="37" t="s">
        <v>1173</v>
      </c>
      <c r="B313" s="506" t="s">
        <v>1320</v>
      </c>
      <c r="C313" s="6" t="s">
        <v>1267</v>
      </c>
      <c r="D313" s="241" t="s">
        <v>1268</v>
      </c>
      <c r="E313" s="107">
        <f>Таблица4000!E313+Таблица4500!E313</f>
        <v>0</v>
      </c>
      <c r="F313" s="79">
        <f>Таблица4000!G313+Таблица4500!F313</f>
        <v>0</v>
      </c>
      <c r="G313" s="79">
        <f>Таблица4000!H313+Таблица4500!G313</f>
        <v>0</v>
      </c>
      <c r="H313" s="79">
        <f>Таблица4000!I313+Таблица4500!H313</f>
        <v>0</v>
      </c>
      <c r="I313" s="79">
        <f>Таблица4000!J313+Таблица4500!I313</f>
        <v>0</v>
      </c>
      <c r="J313" s="79">
        <f>Таблица4000!K313+Таблица4500!J313</f>
        <v>0</v>
      </c>
      <c r="K313" s="79">
        <f>Таблица4000!L313+Таблица4500!K313</f>
        <v>0</v>
      </c>
      <c r="L313" s="79">
        <f>Таблица4000!M313+Таблица4500!L313</f>
        <v>0</v>
      </c>
      <c r="M313" s="79">
        <f>Таблица4000!N313+Таблица4500!M313</f>
        <v>0</v>
      </c>
      <c r="N313" s="79">
        <f>Таблица4000!O313+Таблица4500!N313</f>
        <v>0</v>
      </c>
      <c r="O313" s="473" t="s">
        <v>1702</v>
      </c>
      <c r="P313" s="473" t="s">
        <v>1702</v>
      </c>
      <c r="Q313" s="473" t="s">
        <v>1702</v>
      </c>
      <c r="R313" s="473" t="s">
        <v>1702</v>
      </c>
    </row>
    <row r="314" spans="1:18" s="130" customFormat="1" ht="31.5" x14ac:dyDescent="0.15">
      <c r="A314" s="37" t="s">
        <v>1174</v>
      </c>
      <c r="B314" s="506" t="s">
        <v>1321</v>
      </c>
      <c r="C314" s="6" t="s">
        <v>1269</v>
      </c>
      <c r="D314" s="241" t="s">
        <v>1270</v>
      </c>
      <c r="E314" s="107">
        <f>Таблица4000!E314+Таблица4500!E314</f>
        <v>0</v>
      </c>
      <c r="F314" s="79">
        <f>Таблица4000!G314+Таблица4500!F314</f>
        <v>0</v>
      </c>
      <c r="G314" s="79">
        <f>Таблица4000!H314+Таблица4500!G314</f>
        <v>0</v>
      </c>
      <c r="H314" s="79">
        <f>Таблица4000!I314+Таблица4500!H314</f>
        <v>0</v>
      </c>
      <c r="I314" s="79">
        <f>Таблица4000!J314+Таблица4500!I314</f>
        <v>0</v>
      </c>
      <c r="J314" s="79">
        <f>Таблица4000!K314+Таблица4500!J314</f>
        <v>0</v>
      </c>
      <c r="K314" s="79">
        <f>Таблица4000!L314+Таблица4500!K314</f>
        <v>0</v>
      </c>
      <c r="L314" s="79">
        <f>Таблица4000!M314+Таблица4500!L314</f>
        <v>0</v>
      </c>
      <c r="M314" s="79">
        <f>Таблица4000!N314+Таблица4500!M314</f>
        <v>0</v>
      </c>
      <c r="N314" s="79">
        <f>Таблица4000!O314+Таблица4500!N314</f>
        <v>0</v>
      </c>
      <c r="O314" s="473" t="s">
        <v>1702</v>
      </c>
      <c r="P314" s="473" t="s">
        <v>1702</v>
      </c>
      <c r="Q314" s="473" t="s">
        <v>1702</v>
      </c>
      <c r="R314" s="473" t="s">
        <v>1702</v>
      </c>
    </row>
    <row r="315" spans="1:18" s="130" customFormat="1" ht="31.5" x14ac:dyDescent="0.15">
      <c r="A315" s="37" t="s">
        <v>1175</v>
      </c>
      <c r="B315" s="506" t="s">
        <v>1322</v>
      </c>
      <c r="C315" s="6" t="s">
        <v>1271</v>
      </c>
      <c r="D315" s="241" t="s">
        <v>1272</v>
      </c>
      <c r="E315" s="107">
        <f>Таблица4000!E315+Таблица4500!E315</f>
        <v>0</v>
      </c>
      <c r="F315" s="79">
        <f>Таблица4000!G315+Таблица4500!F315</f>
        <v>0</v>
      </c>
      <c r="G315" s="79">
        <f>Таблица4000!H315+Таблица4500!G315</f>
        <v>0</v>
      </c>
      <c r="H315" s="79">
        <f>Таблица4000!I315+Таблица4500!H315</f>
        <v>0</v>
      </c>
      <c r="I315" s="79">
        <f>Таблица4000!J315+Таблица4500!I315</f>
        <v>0</v>
      </c>
      <c r="J315" s="79">
        <f>Таблица4000!K315+Таблица4500!J315</f>
        <v>0</v>
      </c>
      <c r="K315" s="79">
        <f>Таблица4000!L315+Таблица4500!K315</f>
        <v>0</v>
      </c>
      <c r="L315" s="79">
        <f>Таблица4000!M315+Таблица4500!L315</f>
        <v>0</v>
      </c>
      <c r="M315" s="79">
        <f>Таблица4000!N315+Таблица4500!M315</f>
        <v>0</v>
      </c>
      <c r="N315" s="79">
        <f>Таблица4000!O315+Таблица4500!N315</f>
        <v>0</v>
      </c>
      <c r="O315" s="473" t="s">
        <v>1702</v>
      </c>
      <c r="P315" s="473" t="s">
        <v>1702</v>
      </c>
      <c r="Q315" s="473" t="s">
        <v>1702</v>
      </c>
      <c r="R315" s="473" t="s">
        <v>1702</v>
      </c>
    </row>
    <row r="316" spans="1:18" s="130" customFormat="1" x14ac:dyDescent="0.15">
      <c r="A316" s="37" t="s">
        <v>1176</v>
      </c>
      <c r="B316" s="506" t="s">
        <v>1323</v>
      </c>
      <c r="C316" s="6" t="s">
        <v>1273</v>
      </c>
      <c r="D316" s="241" t="s">
        <v>1274</v>
      </c>
      <c r="E316" s="107">
        <f>Таблица4000!E316+Таблица4500!E316</f>
        <v>0</v>
      </c>
      <c r="F316" s="79">
        <f>Таблица4000!G316+Таблица4500!F316</f>
        <v>0</v>
      </c>
      <c r="G316" s="79">
        <f>Таблица4000!H316+Таблица4500!G316</f>
        <v>0</v>
      </c>
      <c r="H316" s="79">
        <f>Таблица4000!I316+Таблица4500!H316</f>
        <v>0</v>
      </c>
      <c r="I316" s="79">
        <f>Таблица4000!J316+Таблица4500!I316</f>
        <v>0</v>
      </c>
      <c r="J316" s="79">
        <f>Таблица4000!K316+Таблица4500!J316</f>
        <v>0</v>
      </c>
      <c r="K316" s="79">
        <f>Таблица4000!L316+Таблица4500!K316</f>
        <v>0</v>
      </c>
      <c r="L316" s="79">
        <f>Таблица4000!M316+Таблица4500!L316</f>
        <v>0</v>
      </c>
      <c r="M316" s="79">
        <f>Таблица4000!N316+Таблица4500!M316</f>
        <v>0</v>
      </c>
      <c r="N316" s="79">
        <f>Таблица4000!O316+Таблица4500!N316</f>
        <v>0</v>
      </c>
      <c r="O316" s="473" t="s">
        <v>1702</v>
      </c>
      <c r="P316" s="473" t="s">
        <v>1702</v>
      </c>
      <c r="Q316" s="473" t="s">
        <v>1702</v>
      </c>
      <c r="R316" s="473" t="s">
        <v>1702</v>
      </c>
    </row>
    <row r="317" spans="1:18" s="130" customFormat="1" ht="21" x14ac:dyDescent="0.15">
      <c r="A317" s="36" t="s">
        <v>660</v>
      </c>
      <c r="B317" s="99" t="s">
        <v>258</v>
      </c>
      <c r="C317" s="46" t="s">
        <v>126</v>
      </c>
      <c r="D317" s="35" t="s">
        <v>63</v>
      </c>
      <c r="E317" s="107">
        <f>Таблица4000!E317+Таблица4500!E317</f>
        <v>0</v>
      </c>
      <c r="F317" s="79">
        <f>Таблица4000!G317+Таблица4500!F317</f>
        <v>0</v>
      </c>
      <c r="G317" s="79">
        <f>Таблица4000!H317+Таблица4500!G317</f>
        <v>0</v>
      </c>
      <c r="H317" s="79">
        <f>Таблица4000!I317+Таблица4500!H317</f>
        <v>0</v>
      </c>
      <c r="I317" s="79">
        <f>Таблица4000!J317+Таблица4500!I317</f>
        <v>0</v>
      </c>
      <c r="J317" s="79">
        <f>Таблица4000!K317+Таблица4500!J317</f>
        <v>0</v>
      </c>
      <c r="K317" s="79">
        <f>Таблица4000!L317+Таблица4500!K317</f>
        <v>0</v>
      </c>
      <c r="L317" s="79">
        <f>Таблица4000!M317+Таблица4500!L317</f>
        <v>0</v>
      </c>
      <c r="M317" s="79">
        <f>Таблица4000!N317+Таблица4500!M317</f>
        <v>0</v>
      </c>
      <c r="N317" s="79">
        <f>Таблица4000!O317+Таблица4500!N317</f>
        <v>0</v>
      </c>
      <c r="O317" s="472">
        <f>IF(Таблица3002!$F$9=0,0,(G317*1000/Таблица3002!$F$9))</f>
        <v>0</v>
      </c>
      <c r="P317" s="472">
        <f>IF(Таблица3002!$F$9=0,0,(H317*1000/Таблица3002!$F$9))</f>
        <v>0</v>
      </c>
      <c r="Q317" s="472">
        <f>IF(Таблица3002!$F$9=0,0,(I317*1000/Таблица3002!$F$9))</f>
        <v>0</v>
      </c>
      <c r="R317" s="472">
        <f t="shared" ref="R317" si="5">IF(I317=0,0,J317*100/I317)</f>
        <v>0</v>
      </c>
    </row>
    <row r="318" spans="1:18" s="130" customFormat="1" ht="31.5" x14ac:dyDescent="0.15">
      <c r="A318" s="146" t="s">
        <v>1370</v>
      </c>
      <c r="B318" s="99" t="s">
        <v>1371</v>
      </c>
      <c r="C318" s="143" t="s">
        <v>1372</v>
      </c>
      <c r="D318" s="147" t="s">
        <v>1373</v>
      </c>
      <c r="E318" s="107">
        <f>Таблица4000!E318+Таблица4500!E318</f>
        <v>0</v>
      </c>
      <c r="F318" s="79">
        <f>Таблица4000!G318+Таблица4500!F318</f>
        <v>0</v>
      </c>
      <c r="G318" s="79">
        <f>Таблица4000!H318+Таблица4500!G318</f>
        <v>0</v>
      </c>
      <c r="H318" s="79">
        <f>Таблица4000!I318+Таблица4500!H318</f>
        <v>0</v>
      </c>
      <c r="I318" s="79">
        <f>Таблица4000!J318+Таблица4500!I318</f>
        <v>0</v>
      </c>
      <c r="J318" s="79">
        <f>Таблица4000!K318+Таблица4500!J318</f>
        <v>0</v>
      </c>
      <c r="K318" s="79">
        <f>Таблица4000!L318+Таблица4500!K318</f>
        <v>0</v>
      </c>
      <c r="L318" s="79">
        <f>Таблица4000!M318+Таблица4500!L318</f>
        <v>0</v>
      </c>
      <c r="M318" s="79">
        <f>Таблица4000!N318+Таблица4500!M318</f>
        <v>0</v>
      </c>
      <c r="N318" s="79">
        <f>Таблица4000!O318+Таблица4500!N318</f>
        <v>0</v>
      </c>
      <c r="O318" s="472">
        <f>IF(Таблица3002!$F$9=0,0,(G318*1000/Таблица3002!$F$9))</f>
        <v>0</v>
      </c>
      <c r="P318" s="472">
        <f>IF(Таблица3002!$F$9=0,0,(H318*1000/Таблица3002!$F$9))</f>
        <v>0</v>
      </c>
      <c r="Q318" s="472">
        <f>IF(Таблица3002!$F$9=0,0,(I318*1000/Таблица3002!$F$9))</f>
        <v>0</v>
      </c>
      <c r="R318" s="472">
        <f t="shared" ref="R318:R319" si="6">IF(I318=0,0,J318*100/I318)</f>
        <v>0</v>
      </c>
    </row>
    <row r="319" spans="1:18" s="130" customFormat="1" x14ac:dyDescent="0.15">
      <c r="A319" s="146" t="s">
        <v>1503</v>
      </c>
      <c r="B319" s="99" t="s">
        <v>1504</v>
      </c>
      <c r="C319" s="143" t="s">
        <v>1504</v>
      </c>
      <c r="D319" s="147" t="s">
        <v>1505</v>
      </c>
      <c r="E319" s="107">
        <f>Таблица4000!E319+Таблица4500!E319</f>
        <v>0</v>
      </c>
      <c r="F319" s="79">
        <f>Таблица4000!G319+Таблица4500!F319</f>
        <v>0</v>
      </c>
      <c r="G319" s="79">
        <f>Таблица4000!H319+Таблица4500!G319</f>
        <v>0</v>
      </c>
      <c r="H319" s="79">
        <f>Таблица4000!I319+Таблица4500!H319</f>
        <v>0</v>
      </c>
      <c r="I319" s="79">
        <f>Таблица4000!J319+Таблица4500!I319</f>
        <v>0</v>
      </c>
      <c r="J319" s="79">
        <f>Таблица4000!K319+Таблица4500!J319</f>
        <v>0</v>
      </c>
      <c r="K319" s="79">
        <f>Таблица4000!L319+Таблица4500!K319</f>
        <v>0</v>
      </c>
      <c r="L319" s="79">
        <f>Таблица4000!M319+Таблица4500!L319</f>
        <v>0</v>
      </c>
      <c r="M319" s="79">
        <f>Таблица4000!N319+Таблица4500!M319</f>
        <v>0</v>
      </c>
      <c r="N319" s="79">
        <f>Таблица4000!O319+Таблица4500!N319</f>
        <v>0</v>
      </c>
      <c r="O319" s="472">
        <f>IF(Таблица3002!$F$9=0,0,(G319*1000/Таблица3002!$F$9))</f>
        <v>0</v>
      </c>
      <c r="P319" s="472">
        <f>IF(Таблица3002!$F$9=0,0,(H319*1000/Таблица3002!$F$9))</f>
        <v>0</v>
      </c>
      <c r="Q319" s="472">
        <f>IF(Таблица3002!$F$9=0,0,(I319*1000/Таблица3002!$F$9))</f>
        <v>0</v>
      </c>
      <c r="R319" s="472">
        <f t="shared" si="6"/>
        <v>0</v>
      </c>
    </row>
    <row r="320" spans="1:18" s="41" customFormat="1" x14ac:dyDescent="0.15">
      <c r="A320" s="81"/>
      <c r="B320" s="512"/>
      <c r="C320" s="82"/>
      <c r="D320" s="860"/>
      <c r="E320" s="860"/>
      <c r="F320" s="860"/>
      <c r="G320" s="860"/>
      <c r="H320" s="860"/>
    </row>
    <row r="321" spans="1:18" s="8" customFormat="1" x14ac:dyDescent="0.15">
      <c r="A321" s="81"/>
      <c r="B321" s="512"/>
      <c r="C321" s="82"/>
      <c r="D321" s="860"/>
      <c r="E321" s="860"/>
      <c r="F321" s="860"/>
      <c r="G321" s="860"/>
      <c r="H321" s="860"/>
    </row>
    <row r="322" spans="1:18" s="8" customFormat="1" x14ac:dyDescent="0.15">
      <c r="A322" s="180" t="s">
        <v>2</v>
      </c>
      <c r="B322" s="498"/>
      <c r="C322" s="180"/>
      <c r="D322" s="498"/>
      <c r="E322" s="498"/>
      <c r="F322" s="180"/>
      <c r="G322" s="180"/>
      <c r="H322" s="180"/>
      <c r="I322" s="180"/>
      <c r="J322" s="180"/>
      <c r="K322" s="180"/>
      <c r="L322" s="180"/>
      <c r="M322" s="180"/>
      <c r="N322" s="180"/>
      <c r="O322" s="180"/>
      <c r="P322" s="180"/>
      <c r="Q322" s="180"/>
      <c r="R322" s="180"/>
    </row>
  </sheetData>
  <mergeCells count="19">
    <mergeCell ref="A4:A6"/>
    <mergeCell ref="C4:C6"/>
    <mergeCell ref="D4:D6"/>
    <mergeCell ref="E4:E5"/>
    <mergeCell ref="F4:F5"/>
    <mergeCell ref="G2:H2"/>
    <mergeCell ref="D2:F2"/>
    <mergeCell ref="N4:N6"/>
    <mergeCell ref="G4:L4"/>
    <mergeCell ref="D321:H321"/>
    <mergeCell ref="G5:G6"/>
    <mergeCell ref="H5:I5"/>
    <mergeCell ref="D320:H320"/>
    <mergeCell ref="O4:O6"/>
    <mergeCell ref="P4:P6"/>
    <mergeCell ref="Q4:Q6"/>
    <mergeCell ref="R4:R6"/>
    <mergeCell ref="J5:L5"/>
    <mergeCell ref="M4:M6"/>
  </mergeCells>
  <pageMargins left="0.7" right="0.7" top="0.75" bottom="0.75" header="0.3" footer="0.3"/>
  <pageSetup paperSize="9" scale="5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opLeftCell="F1" workbookViewId="0">
      <selection activeCell="N15" sqref="N15"/>
    </sheetView>
  </sheetViews>
  <sheetFormatPr defaultColWidth="9.140625" defaultRowHeight="10.5" customHeight="1" x14ac:dyDescent="0.15"/>
  <cols>
    <col min="1" max="1" width="2.5703125" style="21" customWidth="1"/>
    <col min="2" max="2" width="3.7109375" style="21" customWidth="1"/>
    <col min="3" max="3" width="18" style="21" customWidth="1"/>
    <col min="4" max="4" width="26.28515625" style="21" customWidth="1"/>
    <col min="5" max="5" width="34.7109375" style="21" customWidth="1"/>
    <col min="6" max="6" width="26.140625" style="21" customWidth="1"/>
    <col min="7" max="7" width="38" style="557" customWidth="1"/>
    <col min="8" max="8" width="18.42578125" style="557" customWidth="1"/>
    <col min="9" max="11" width="20.7109375" style="557" customWidth="1"/>
    <col min="12" max="12" width="15.28515625" style="557" customWidth="1"/>
    <col min="13" max="13" width="18" style="557" customWidth="1"/>
    <col min="14" max="14" width="15.5703125" style="557" customWidth="1"/>
    <col min="15" max="15" width="24.5703125" style="557" customWidth="1"/>
    <col min="16" max="16" width="20.7109375" style="557" customWidth="1"/>
    <col min="17" max="16384" width="9.140625" style="21"/>
  </cols>
  <sheetData>
    <row r="1" spans="1:16" x14ac:dyDescent="0.15">
      <c r="A1" s="181" t="s">
        <v>595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6" ht="12" customHeight="1" x14ac:dyDescent="0.15">
      <c r="B2" s="181" t="s">
        <v>7</v>
      </c>
      <c r="C2" s="880" t="s">
        <v>835</v>
      </c>
      <c r="D2" s="880"/>
      <c r="E2" s="880"/>
    </row>
    <row r="3" spans="1:16" ht="12" customHeight="1" x14ac:dyDescent="0.15">
      <c r="B3" s="181"/>
      <c r="C3" s="457"/>
      <c r="D3" s="457"/>
      <c r="E3" s="457"/>
    </row>
    <row r="4" spans="1:16" x14ac:dyDescent="0.15">
      <c r="B4" s="181"/>
      <c r="C4" s="457"/>
      <c r="D4" s="457"/>
      <c r="E4" s="462" t="s">
        <v>842</v>
      </c>
    </row>
    <row r="5" spans="1:16" x14ac:dyDescent="0.15">
      <c r="B5" s="181"/>
      <c r="C5" s="457"/>
      <c r="D5" s="457"/>
      <c r="E5" s="462"/>
    </row>
    <row r="6" spans="1:16" ht="73.5" x14ac:dyDescent="0.15">
      <c r="B6" s="181"/>
      <c r="C6" s="455" t="s">
        <v>13</v>
      </c>
      <c r="D6" s="455" t="s">
        <v>566</v>
      </c>
      <c r="E6" s="455" t="s">
        <v>1082</v>
      </c>
      <c r="F6" s="455" t="s">
        <v>1334</v>
      </c>
      <c r="G6" s="559" t="s">
        <v>1726</v>
      </c>
      <c r="H6" s="559" t="s">
        <v>1727</v>
      </c>
      <c r="I6" s="559" t="s">
        <v>1728</v>
      </c>
      <c r="J6" s="559" t="s">
        <v>1729</v>
      </c>
      <c r="K6" s="559" t="s">
        <v>1874</v>
      </c>
      <c r="L6" s="559" t="s">
        <v>1875</v>
      </c>
      <c r="M6" s="559" t="s">
        <v>1876</v>
      </c>
      <c r="N6" s="559" t="s">
        <v>1877</v>
      </c>
      <c r="O6" s="559" t="s">
        <v>1878</v>
      </c>
      <c r="P6" s="559" t="s">
        <v>1879</v>
      </c>
    </row>
    <row r="7" spans="1:16" x14ac:dyDescent="0.15">
      <c r="B7" s="181"/>
      <c r="C7" s="455">
        <v>1</v>
      </c>
      <c r="D7" s="455">
        <v>2</v>
      </c>
      <c r="E7" s="455">
        <v>3</v>
      </c>
      <c r="F7" s="455" t="s">
        <v>278</v>
      </c>
      <c r="G7" s="560">
        <v>4</v>
      </c>
      <c r="H7" s="560">
        <v>5</v>
      </c>
      <c r="I7" s="560">
        <v>6</v>
      </c>
      <c r="J7" s="560">
        <v>7</v>
      </c>
      <c r="K7" s="560">
        <v>8</v>
      </c>
      <c r="L7" s="560">
        <v>9</v>
      </c>
      <c r="M7" s="560">
        <v>10</v>
      </c>
      <c r="N7" s="560">
        <v>11</v>
      </c>
      <c r="O7" s="560">
        <v>12</v>
      </c>
      <c r="P7" s="560">
        <v>13</v>
      </c>
    </row>
    <row r="8" spans="1:16" x14ac:dyDescent="0.15">
      <c r="A8" s="180" t="s">
        <v>6</v>
      </c>
      <c r="B8" s="181"/>
      <c r="C8" s="128">
        <v>1</v>
      </c>
      <c r="D8" s="128">
        <v>2</v>
      </c>
      <c r="E8" s="128">
        <v>3</v>
      </c>
      <c r="F8" s="128">
        <v>4</v>
      </c>
      <c r="G8" s="561">
        <v>5</v>
      </c>
      <c r="H8" s="561">
        <v>6</v>
      </c>
      <c r="I8" s="561">
        <v>7</v>
      </c>
      <c r="J8" s="561">
        <v>8</v>
      </c>
      <c r="K8" s="561">
        <v>9</v>
      </c>
      <c r="L8" s="561">
        <v>10</v>
      </c>
      <c r="M8" s="561">
        <v>11</v>
      </c>
      <c r="N8" s="561">
        <v>12</v>
      </c>
      <c r="O8" s="561">
        <v>13</v>
      </c>
      <c r="P8" s="561">
        <v>14</v>
      </c>
    </row>
    <row r="9" spans="1:16" x14ac:dyDescent="0.15">
      <c r="B9" s="540" t="s">
        <v>568</v>
      </c>
      <c r="C9" s="24">
        <f>Таблица4001!D9+Таблица4501!D9</f>
        <v>0</v>
      </c>
      <c r="D9" s="24">
        <f>Таблица4001!E9+Таблица4501!E9</f>
        <v>0</v>
      </c>
      <c r="E9" s="24">
        <f>Таблица4001!F9+Таблица4501!F9</f>
        <v>0</v>
      </c>
      <c r="F9" s="24"/>
      <c r="G9" s="558">
        <f>Таблица4001!H9+Таблица4501!H9</f>
        <v>0</v>
      </c>
      <c r="H9" s="558">
        <f>Таблица4001!I9+Таблица4501!I9</f>
        <v>0</v>
      </c>
      <c r="I9" s="558">
        <f>Таблица4001!J9+Таблица4501!J9</f>
        <v>0</v>
      </c>
      <c r="J9" s="558">
        <f>Таблица4001!K9+Таблица4501!K9</f>
        <v>0</v>
      </c>
      <c r="K9" s="560"/>
      <c r="L9" s="560"/>
      <c r="M9" s="560"/>
      <c r="N9" s="560"/>
      <c r="O9" s="560"/>
      <c r="P9" s="560"/>
    </row>
    <row r="10" spans="1:16" ht="10.5" customHeight="1" x14ac:dyDescent="0.15">
      <c r="B10" s="181"/>
    </row>
    <row r="11" spans="1:16" x14ac:dyDescent="0.15">
      <c r="A11" s="181" t="s">
        <v>2</v>
      </c>
      <c r="B11" s="181"/>
      <c r="C11" s="181"/>
      <c r="D11" s="181"/>
      <c r="E11" s="181"/>
      <c r="F11" s="181"/>
      <c r="G11" s="562"/>
      <c r="H11" s="562"/>
      <c r="I11" s="562"/>
      <c r="J11" s="562"/>
      <c r="K11" s="562"/>
      <c r="L11" s="562"/>
      <c r="M11" s="562"/>
      <c r="N11" s="562"/>
      <c r="O11" s="562"/>
      <c r="P11" s="562"/>
    </row>
  </sheetData>
  <mergeCells count="1">
    <mergeCell ref="C2:E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J25" sqref="J25"/>
    </sheetView>
  </sheetViews>
  <sheetFormatPr defaultColWidth="9.140625" defaultRowHeight="10.5" customHeight="1" x14ac:dyDescent="0.15"/>
  <cols>
    <col min="1" max="1" width="6" style="8" customWidth="1"/>
    <col min="2" max="2" width="2.85546875" style="8" customWidth="1"/>
    <col min="3" max="3" width="80.28515625" style="8" customWidth="1"/>
    <col min="4" max="4" width="8.85546875" style="8" customWidth="1"/>
    <col min="5" max="5" width="25.7109375" style="8" bestFit="1" customWidth="1"/>
    <col min="6" max="6" width="9.140625" style="8" customWidth="1"/>
    <col min="7" max="16384" width="9.140625" style="8"/>
  </cols>
  <sheetData>
    <row r="1" spans="1:5" x14ac:dyDescent="0.15">
      <c r="A1" s="180" t="s">
        <v>1352</v>
      </c>
      <c r="B1" s="180"/>
      <c r="C1" s="180"/>
      <c r="D1" s="180"/>
      <c r="E1" s="180"/>
    </row>
    <row r="2" spans="1:5" x14ac:dyDescent="0.15">
      <c r="B2" s="180" t="s">
        <v>7</v>
      </c>
    </row>
    <row r="3" spans="1:5" ht="21" customHeight="1" x14ac:dyDescent="0.15">
      <c r="B3" s="180"/>
      <c r="C3" s="884" t="s">
        <v>1351</v>
      </c>
      <c r="D3" s="884"/>
      <c r="E3" s="884"/>
    </row>
    <row r="4" spans="1:5" ht="10.5" customHeight="1" x14ac:dyDescent="0.15">
      <c r="B4" s="180"/>
      <c r="C4" s="882" t="s">
        <v>821</v>
      </c>
      <c r="D4" s="882"/>
      <c r="E4" s="882"/>
    </row>
    <row r="5" spans="1:5" ht="10.5" customHeight="1" x14ac:dyDescent="0.15">
      <c r="B5" s="180"/>
      <c r="C5" s="460"/>
      <c r="D5" s="460"/>
      <c r="E5" s="460"/>
    </row>
    <row r="6" spans="1:5" x14ac:dyDescent="0.15">
      <c r="B6" s="180"/>
      <c r="C6" s="883" t="s">
        <v>1353</v>
      </c>
      <c r="D6" s="813" t="s">
        <v>476</v>
      </c>
      <c r="E6" s="813" t="s">
        <v>1345</v>
      </c>
    </row>
    <row r="7" spans="1:5" ht="20.25" customHeight="1" x14ac:dyDescent="0.15">
      <c r="B7" s="180"/>
      <c r="C7" s="883"/>
      <c r="D7" s="813"/>
      <c r="E7" s="813"/>
    </row>
    <row r="8" spans="1:5" x14ac:dyDescent="0.15">
      <c r="B8" s="180"/>
      <c r="C8" s="455"/>
      <c r="D8" s="455"/>
      <c r="E8" s="455">
        <v>1</v>
      </c>
    </row>
    <row r="9" spans="1:5" x14ac:dyDescent="0.15">
      <c r="A9" s="180" t="s">
        <v>6</v>
      </c>
      <c r="B9" s="180"/>
      <c r="C9" s="128"/>
      <c r="D9" s="128"/>
      <c r="E9" s="128">
        <v>1</v>
      </c>
    </row>
    <row r="10" spans="1:5" ht="21" x14ac:dyDescent="0.15">
      <c r="B10" s="498" t="s">
        <v>568</v>
      </c>
      <c r="C10" s="463" t="s">
        <v>1342</v>
      </c>
      <c r="D10" s="129">
        <v>1</v>
      </c>
      <c r="E10" s="24">
        <f>Таблица4003!E10+Таблица4503!E10</f>
        <v>0</v>
      </c>
    </row>
    <row r="11" spans="1:5" ht="21" x14ac:dyDescent="0.15">
      <c r="B11" s="498" t="s">
        <v>789</v>
      </c>
      <c r="C11" s="463" t="s">
        <v>1343</v>
      </c>
      <c r="D11" s="129">
        <v>2</v>
      </c>
      <c r="E11" s="24">
        <f>Таблица4003!E11+Таблица4503!E11</f>
        <v>0</v>
      </c>
    </row>
    <row r="12" spans="1:5" ht="10.5" customHeight="1" x14ac:dyDescent="0.15">
      <c r="B12" s="180"/>
    </row>
    <row r="13" spans="1:5" x14ac:dyDescent="0.15">
      <c r="A13" s="180" t="s">
        <v>2</v>
      </c>
      <c r="B13" s="180"/>
      <c r="C13" s="180"/>
      <c r="D13" s="180"/>
      <c r="E13" s="180"/>
    </row>
  </sheetData>
  <mergeCells count="5">
    <mergeCell ref="C3:E3"/>
    <mergeCell ref="C4:E4"/>
    <mergeCell ref="C6:C7"/>
    <mergeCell ref="D6:D7"/>
    <mergeCell ref="E6:E7"/>
  </mergeCells>
  <pageMargins left="0.7" right="0.7" top="0.75" bottom="0.75" header="0.3" footer="0.3"/>
  <pageSetup paperSize="9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5" sqref="E5"/>
    </sheetView>
  </sheetViews>
  <sheetFormatPr defaultColWidth="9.140625" defaultRowHeight="10.5" customHeight="1" x14ac:dyDescent="0.15"/>
  <cols>
    <col min="1" max="1" width="1.85546875" style="22" customWidth="1"/>
    <col min="2" max="2" width="2.85546875" style="21" customWidth="1"/>
    <col min="3" max="3" width="37.7109375" style="22" customWidth="1"/>
    <col min="4" max="4" width="20.42578125" style="22" customWidth="1"/>
    <col min="5" max="5" width="20.42578125" style="22" bestFit="1" customWidth="1"/>
    <col min="6" max="8" width="20" style="22" customWidth="1"/>
    <col min="9" max="16384" width="9.140625" style="22"/>
  </cols>
  <sheetData>
    <row r="1" spans="1:8" s="21" customFormat="1" x14ac:dyDescent="0.15">
      <c r="A1" s="180" t="s">
        <v>1566</v>
      </c>
      <c r="B1" s="181"/>
      <c r="C1" s="181"/>
      <c r="D1" s="181"/>
      <c r="E1" s="181"/>
      <c r="F1" s="181"/>
      <c r="G1" s="181"/>
      <c r="H1" s="181"/>
    </row>
    <row r="2" spans="1:8" x14ac:dyDescent="0.15">
      <c r="B2" s="181" t="s">
        <v>7</v>
      </c>
    </row>
    <row r="3" spans="1:8" s="21" customFormat="1" ht="10.5" customHeight="1" x14ac:dyDescent="0.15">
      <c r="B3" s="181"/>
      <c r="C3" s="884" t="s">
        <v>1567</v>
      </c>
      <c r="D3" s="884"/>
      <c r="E3" s="884"/>
    </row>
    <row r="4" spans="1:8" s="21" customFormat="1" x14ac:dyDescent="0.15">
      <c r="B4" s="181"/>
      <c r="C4" s="244"/>
      <c r="D4" s="732"/>
      <c r="E4" s="244"/>
      <c r="F4" s="292"/>
      <c r="G4" s="292"/>
      <c r="H4" s="732"/>
    </row>
    <row r="5" spans="1:8" s="21" customFormat="1" ht="52.5" x14ac:dyDescent="0.15">
      <c r="B5" s="181"/>
      <c r="C5" s="242" t="s">
        <v>1880</v>
      </c>
      <c r="D5" s="731" t="s">
        <v>1881</v>
      </c>
      <c r="E5" s="772" t="s">
        <v>1939</v>
      </c>
      <c r="F5" s="291" t="s">
        <v>1617</v>
      </c>
      <c r="G5" s="291" t="s">
        <v>1618</v>
      </c>
      <c r="H5" s="731" t="s">
        <v>1882</v>
      </c>
    </row>
    <row r="6" spans="1:8" s="21" customFormat="1" x14ac:dyDescent="0.15">
      <c r="B6" s="181"/>
      <c r="C6" s="242">
        <v>1</v>
      </c>
      <c r="D6" s="731">
        <v>2</v>
      </c>
      <c r="E6" s="291">
        <v>3</v>
      </c>
      <c r="F6" s="291">
        <v>4</v>
      </c>
      <c r="G6" s="291">
        <v>5</v>
      </c>
      <c r="H6" s="731">
        <v>6</v>
      </c>
    </row>
    <row r="7" spans="1:8" s="21" customFormat="1" x14ac:dyDescent="0.15">
      <c r="A7" s="181" t="s">
        <v>6</v>
      </c>
      <c r="B7" s="181"/>
      <c r="C7" s="128">
        <v>1</v>
      </c>
      <c r="D7" s="128" t="s">
        <v>271</v>
      </c>
      <c r="E7" s="128">
        <v>2</v>
      </c>
      <c r="F7" s="128">
        <v>3</v>
      </c>
      <c r="G7" s="128">
        <v>4</v>
      </c>
      <c r="H7" s="128">
        <v>5</v>
      </c>
    </row>
    <row r="8" spans="1:8" s="21" customFormat="1" x14ac:dyDescent="0.15">
      <c r="B8" s="182" t="s">
        <v>568</v>
      </c>
      <c r="C8" s="24">
        <f>Таблица4004!D8+Таблица4504!C8</f>
        <v>0</v>
      </c>
      <c r="D8" s="24">
        <f>Таблица4004!E8+Таблица4504!E8</f>
        <v>0</v>
      </c>
      <c r="E8" s="24">
        <f>Таблица4004!F8+Таблица4504!F8</f>
        <v>0</v>
      </c>
      <c r="F8" s="24">
        <f>Таблица4004!G8+Таблица4504!G8</f>
        <v>0</v>
      </c>
      <c r="G8" s="24">
        <f>Таблица4004!J8+Таблица4504!I8</f>
        <v>0</v>
      </c>
      <c r="H8" s="24">
        <f>Таблица4004!K8+Таблица4504!J8</f>
        <v>0</v>
      </c>
    </row>
    <row r="9" spans="1:8" ht="10.5" customHeight="1" x14ac:dyDescent="0.15">
      <c r="B9" s="181"/>
    </row>
    <row r="10" spans="1:8" s="21" customFormat="1" x14ac:dyDescent="0.15">
      <c r="A10" s="181" t="s">
        <v>2</v>
      </c>
      <c r="B10" s="181"/>
      <c r="C10" s="181"/>
      <c r="D10" s="181"/>
      <c r="E10" s="181"/>
      <c r="F10" s="181"/>
      <c r="G10" s="181"/>
      <c r="H10" s="181"/>
    </row>
  </sheetData>
  <mergeCells count="1">
    <mergeCell ref="C3:E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30" sqref="D30"/>
    </sheetView>
  </sheetViews>
  <sheetFormatPr defaultColWidth="9.140625" defaultRowHeight="10.5" customHeight="1" x14ac:dyDescent="0.15"/>
  <cols>
    <col min="1" max="1" width="1.85546875" style="22" customWidth="1"/>
    <col min="2" max="2" width="2.85546875" style="21" customWidth="1"/>
    <col min="3" max="3" width="58.42578125" style="22" customWidth="1"/>
    <col min="4" max="4" width="48.85546875" style="22" customWidth="1"/>
    <col min="5" max="16384" width="9.140625" style="22"/>
  </cols>
  <sheetData>
    <row r="1" spans="1:4" s="21" customFormat="1" x14ac:dyDescent="0.15">
      <c r="A1" s="312" t="s">
        <v>1628</v>
      </c>
      <c r="B1" s="181"/>
      <c r="C1" s="181"/>
      <c r="D1" s="181"/>
    </row>
    <row r="2" spans="1:4" x14ac:dyDescent="0.15">
      <c r="B2" s="181" t="s">
        <v>7</v>
      </c>
    </row>
    <row r="3" spans="1:4" s="21" customFormat="1" ht="10.5" customHeight="1" x14ac:dyDescent="0.15">
      <c r="B3" s="181"/>
      <c r="C3" s="885" t="s">
        <v>1629</v>
      </c>
      <c r="D3" s="884"/>
    </row>
    <row r="4" spans="1:4" s="21" customFormat="1" x14ac:dyDescent="0.15">
      <c r="B4" s="181"/>
      <c r="C4" s="292"/>
      <c r="D4" s="292"/>
    </row>
    <row r="5" spans="1:4" s="21" customFormat="1" ht="73.5" x14ac:dyDescent="0.15">
      <c r="B5" s="181"/>
      <c r="C5" s="300" t="s">
        <v>1883</v>
      </c>
      <c r="D5" s="300" t="s">
        <v>1884</v>
      </c>
    </row>
    <row r="6" spans="1:4" s="21" customFormat="1" x14ac:dyDescent="0.15">
      <c r="B6" s="181"/>
      <c r="C6" s="291">
        <v>1</v>
      </c>
      <c r="D6" s="291">
        <v>2</v>
      </c>
    </row>
    <row r="7" spans="1:4" s="21" customFormat="1" x14ac:dyDescent="0.15">
      <c r="A7" s="181" t="s">
        <v>6</v>
      </c>
      <c r="B7" s="181"/>
      <c r="C7" s="128">
        <v>1</v>
      </c>
      <c r="D7" s="128">
        <v>2</v>
      </c>
    </row>
    <row r="8" spans="1:4" s="21" customFormat="1" x14ac:dyDescent="0.15">
      <c r="B8" s="182" t="s">
        <v>568</v>
      </c>
      <c r="C8" s="24"/>
      <c r="D8" s="24"/>
    </row>
    <row r="9" spans="1:4" ht="10.5" customHeight="1" x14ac:dyDescent="0.15">
      <c r="B9" s="181"/>
    </row>
    <row r="10" spans="1:4" s="21" customFormat="1" x14ac:dyDescent="0.15">
      <c r="A10" s="181" t="s">
        <v>2</v>
      </c>
      <c r="B10" s="181"/>
      <c r="C10" s="181"/>
      <c r="D10" s="181"/>
    </row>
  </sheetData>
  <mergeCells count="1">
    <mergeCell ref="C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D5" sqref="D5:I5"/>
    </sheetView>
  </sheetViews>
  <sheetFormatPr defaultColWidth="9.140625" defaultRowHeight="10.5" customHeight="1" x14ac:dyDescent="0.15"/>
  <cols>
    <col min="1" max="1" width="1.85546875" style="483" customWidth="1"/>
    <col min="2" max="2" width="2.85546875" style="482" customWidth="1"/>
    <col min="3" max="3" width="6.42578125" style="482" bestFit="1" customWidth="1"/>
    <col min="4" max="4" width="12.140625" style="483" customWidth="1"/>
    <col min="5" max="7" width="9.85546875" style="483" customWidth="1"/>
    <col min="8" max="8" width="10.5703125" style="483" customWidth="1"/>
    <col min="9" max="10" width="9.7109375" style="483" customWidth="1"/>
    <col min="11" max="16384" width="9.140625" style="483"/>
  </cols>
  <sheetData>
    <row r="1" spans="1:10" s="482" customFormat="1" x14ac:dyDescent="0.15">
      <c r="A1" s="312" t="s">
        <v>1732</v>
      </c>
      <c r="B1" s="312"/>
      <c r="C1" s="481"/>
      <c r="D1" s="312"/>
      <c r="E1" s="312"/>
      <c r="F1" s="312"/>
      <c r="G1" s="312"/>
      <c r="H1" s="312"/>
      <c r="I1" s="312"/>
      <c r="J1" s="312"/>
    </row>
    <row r="2" spans="1:10" x14ac:dyDescent="0.15">
      <c r="B2" s="312" t="s">
        <v>7</v>
      </c>
    </row>
    <row r="3" spans="1:10" s="482" customFormat="1" ht="10.5" customHeight="1" x14ac:dyDescent="0.15">
      <c r="B3" s="312"/>
      <c r="D3" s="885" t="s">
        <v>1730</v>
      </c>
      <c r="E3" s="885"/>
    </row>
    <row r="4" spans="1:10" s="482" customFormat="1" x14ac:dyDescent="0.15">
      <c r="B4" s="312"/>
      <c r="D4" s="484"/>
      <c r="E4" s="484"/>
    </row>
    <row r="5" spans="1:10" s="482" customFormat="1" ht="178.5" x14ac:dyDescent="0.15">
      <c r="B5" s="312"/>
      <c r="C5" s="490" t="s">
        <v>838</v>
      </c>
      <c r="D5" s="474" t="s">
        <v>1940</v>
      </c>
      <c r="E5" s="475" t="s">
        <v>1941</v>
      </c>
      <c r="F5" s="475" t="s">
        <v>1942</v>
      </c>
      <c r="G5" s="475" t="s">
        <v>1943</v>
      </c>
      <c r="H5" s="475" t="s">
        <v>1944</v>
      </c>
      <c r="I5" s="475" t="s">
        <v>1944</v>
      </c>
      <c r="J5" s="475" t="s">
        <v>1705</v>
      </c>
    </row>
    <row r="6" spans="1:10" s="482" customFormat="1" x14ac:dyDescent="0.15">
      <c r="B6" s="312"/>
      <c r="C6" s="489"/>
      <c r="D6" s="474">
        <v>1</v>
      </c>
      <c r="E6" s="475">
        <v>2</v>
      </c>
      <c r="F6" s="475" t="s">
        <v>270</v>
      </c>
      <c r="G6" s="475">
        <v>3</v>
      </c>
      <c r="H6" s="475">
        <v>4</v>
      </c>
      <c r="I6" s="475" t="s">
        <v>199</v>
      </c>
      <c r="J6" s="475">
        <v>5</v>
      </c>
    </row>
    <row r="7" spans="1:10" s="482" customFormat="1" x14ac:dyDescent="0.15">
      <c r="A7" s="312" t="s">
        <v>6</v>
      </c>
      <c r="B7" s="312"/>
      <c r="C7" s="556"/>
      <c r="D7" s="476">
        <v>1</v>
      </c>
      <c r="E7" s="469">
        <v>2</v>
      </c>
      <c r="F7" s="469" t="s">
        <v>270</v>
      </c>
      <c r="G7" s="469">
        <v>3</v>
      </c>
      <c r="H7" s="469">
        <v>4</v>
      </c>
      <c r="I7" s="469" t="s">
        <v>199</v>
      </c>
      <c r="J7" s="469">
        <v>5</v>
      </c>
    </row>
    <row r="8" spans="1:10" s="482" customFormat="1" x14ac:dyDescent="0.15">
      <c r="B8" s="485" t="s">
        <v>568</v>
      </c>
      <c r="C8" s="488">
        <v>1</v>
      </c>
      <c r="D8" s="477">
        <f>Таблица4005!D8+Таблица4505!D8</f>
        <v>0</v>
      </c>
      <c r="E8" s="477">
        <f>Таблица4005!E8+Таблица4505!E8</f>
        <v>0</v>
      </c>
      <c r="F8" s="477">
        <f>Таблица4005!F8+Таблица4505!F8</f>
        <v>0</v>
      </c>
      <c r="G8" s="477">
        <f>Таблица4005!G8+Таблица4505!G8</f>
        <v>0</v>
      </c>
      <c r="H8" s="477">
        <f>Таблица4005!H8+Таблица4505!H8</f>
        <v>0</v>
      </c>
      <c r="I8" s="477">
        <f>Таблица4005!I8+Таблица4505!I8</f>
        <v>0</v>
      </c>
      <c r="J8" s="479" t="s">
        <v>1706</v>
      </c>
    </row>
    <row r="9" spans="1:10" ht="10.5" customHeight="1" x14ac:dyDescent="0.15">
      <c r="B9" s="485" t="s">
        <v>789</v>
      </c>
      <c r="C9" s="488">
        <v>2</v>
      </c>
      <c r="D9" s="487">
        <f>Таблица3000!G61</f>
        <v>0</v>
      </c>
      <c r="E9" s="487">
        <f>Таблица3000!I61</f>
        <v>0</v>
      </c>
      <c r="F9" s="487">
        <f>Таблица3000!J61</f>
        <v>0</v>
      </c>
      <c r="G9" s="487">
        <f>Таблица3000!G62</f>
        <v>0</v>
      </c>
      <c r="H9" s="487">
        <f>Таблица3000!I62</f>
        <v>0</v>
      </c>
      <c r="I9" s="487">
        <f>Таблица3000!J62</f>
        <v>0</v>
      </c>
      <c r="J9" s="487">
        <f>Таблица3000!I61-Таблица3000!I62</f>
        <v>0</v>
      </c>
    </row>
    <row r="10" spans="1:10" s="482" customFormat="1" x14ac:dyDescent="0.15">
      <c r="B10" s="312"/>
      <c r="D10" s="483"/>
      <c r="E10" s="483"/>
      <c r="F10" s="483"/>
      <c r="G10" s="483"/>
      <c r="H10" s="483"/>
      <c r="I10" s="483"/>
      <c r="J10" s="483"/>
    </row>
    <row r="11" spans="1:10" s="482" customFormat="1" x14ac:dyDescent="0.15">
      <c r="A11" s="312" t="s">
        <v>2</v>
      </c>
      <c r="B11" s="312"/>
      <c r="C11" s="481"/>
      <c r="D11" s="312"/>
      <c r="E11" s="312"/>
      <c r="F11" s="312"/>
      <c r="G11" s="312"/>
      <c r="H11" s="312"/>
      <c r="I11" s="312"/>
      <c r="J11" s="312"/>
    </row>
    <row r="14" spans="1:10" ht="17.45" customHeight="1" x14ac:dyDescent="0.15"/>
  </sheetData>
  <mergeCells count="1">
    <mergeCell ref="D3:E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9" sqref="E9"/>
    </sheetView>
  </sheetViews>
  <sheetFormatPr defaultRowHeight="10.5" x14ac:dyDescent="0.15"/>
  <cols>
    <col min="1" max="3" width="9.140625" style="483"/>
    <col min="4" max="4" width="43.5703125" style="483" customWidth="1"/>
    <col min="5" max="5" width="31.28515625" style="483" customWidth="1"/>
    <col min="6" max="6" width="27.85546875" style="483" customWidth="1"/>
    <col min="7" max="7" width="36.140625" style="483" customWidth="1"/>
    <col min="8" max="16384" width="9.140625" style="483"/>
  </cols>
  <sheetData>
    <row r="1" spans="1:7" x14ac:dyDescent="0.15">
      <c r="A1" s="678" t="s">
        <v>1887</v>
      </c>
      <c r="B1" s="678"/>
      <c r="C1" s="678"/>
      <c r="D1" s="678"/>
      <c r="E1" s="678"/>
      <c r="F1" s="678"/>
      <c r="G1" s="678"/>
    </row>
    <row r="2" spans="1:7" x14ac:dyDescent="0.15">
      <c r="B2" s="678" t="s">
        <v>7</v>
      </c>
    </row>
    <row r="3" spans="1:7" x14ac:dyDescent="0.15">
      <c r="B3" s="678"/>
      <c r="D3" s="937" t="s">
        <v>1885</v>
      </c>
      <c r="E3" s="937"/>
    </row>
    <row r="4" spans="1:7" x14ac:dyDescent="0.15">
      <c r="B4" s="678"/>
    </row>
    <row r="5" spans="1:7" ht="63" x14ac:dyDescent="0.15">
      <c r="B5" s="678"/>
      <c r="C5" s="490" t="s">
        <v>838</v>
      </c>
      <c r="D5" s="712" t="s">
        <v>1886</v>
      </c>
      <c r="E5" s="712" t="s">
        <v>1797</v>
      </c>
      <c r="F5" s="559" t="s">
        <v>1868</v>
      </c>
      <c r="G5" s="559" t="s">
        <v>1869</v>
      </c>
    </row>
    <row r="6" spans="1:7" x14ac:dyDescent="0.15">
      <c r="B6" s="733"/>
      <c r="C6" s="488"/>
      <c r="D6" s="488">
        <v>1</v>
      </c>
      <c r="E6" s="488">
        <v>2</v>
      </c>
      <c r="F6" s="737">
        <v>3</v>
      </c>
      <c r="G6" s="737">
        <v>4</v>
      </c>
    </row>
    <row r="7" spans="1:7" x14ac:dyDescent="0.15">
      <c r="A7" s="678" t="s">
        <v>6</v>
      </c>
      <c r="B7" s="733"/>
      <c r="C7" s="685"/>
      <c r="D7" s="685">
        <v>1</v>
      </c>
      <c r="E7" s="685">
        <v>2</v>
      </c>
      <c r="F7" s="685">
        <v>3</v>
      </c>
      <c r="G7" s="685">
        <v>4</v>
      </c>
    </row>
    <row r="8" spans="1:7" x14ac:dyDescent="0.15">
      <c r="B8" s="734" t="s">
        <v>568</v>
      </c>
      <c r="C8" s="488">
        <v>1</v>
      </c>
      <c r="D8" s="738">
        <f>Таблица4007!D8+Таблица4507!D8</f>
        <v>0</v>
      </c>
      <c r="E8" s="738">
        <f>Таблица4007!E8+Таблица4507!E8</f>
        <v>0</v>
      </c>
      <c r="F8" s="737"/>
      <c r="G8" s="737"/>
    </row>
    <row r="9" spans="1:7" x14ac:dyDescent="0.15">
      <c r="B9" s="678"/>
      <c r="C9" s="735"/>
      <c r="D9" s="735"/>
      <c r="E9" s="735"/>
      <c r="F9" s="735"/>
      <c r="G9" s="735"/>
    </row>
    <row r="10" spans="1:7" x14ac:dyDescent="0.15">
      <c r="A10" s="678" t="s">
        <v>2</v>
      </c>
      <c r="B10" s="678"/>
      <c r="C10" s="736"/>
      <c r="D10" s="736"/>
      <c r="E10" s="736"/>
      <c r="F10" s="736"/>
      <c r="G10" s="736"/>
    </row>
  </sheetData>
  <mergeCells count="1">
    <mergeCell ref="D3:E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9" sqref="E9"/>
    </sheetView>
  </sheetViews>
  <sheetFormatPr defaultRowHeight="10.5" x14ac:dyDescent="0.15"/>
  <cols>
    <col min="1" max="3" width="9.140625" style="483"/>
    <col min="4" max="4" width="30.42578125" style="483" customWidth="1"/>
    <col min="5" max="5" width="28.140625" style="483" customWidth="1"/>
    <col min="6" max="16384" width="9.140625" style="483"/>
  </cols>
  <sheetData>
    <row r="1" spans="1:5" x14ac:dyDescent="0.15">
      <c r="A1" s="678" t="s">
        <v>1889</v>
      </c>
      <c r="B1" s="678"/>
      <c r="C1" s="678"/>
      <c r="D1" s="678"/>
      <c r="E1" s="678"/>
    </row>
    <row r="2" spans="1:5" x14ac:dyDescent="0.15">
      <c r="B2" s="678" t="s">
        <v>7</v>
      </c>
    </row>
    <row r="3" spans="1:5" x14ac:dyDescent="0.15">
      <c r="B3" s="678"/>
      <c r="D3" s="937" t="s">
        <v>1888</v>
      </c>
      <c r="E3" s="937"/>
    </row>
    <row r="4" spans="1:5" x14ac:dyDescent="0.15">
      <c r="B4" s="678"/>
    </row>
    <row r="5" spans="1:5" ht="63" x14ac:dyDescent="0.15">
      <c r="B5" s="678"/>
      <c r="C5" s="490" t="s">
        <v>838</v>
      </c>
      <c r="D5" s="712" t="s">
        <v>1890</v>
      </c>
      <c r="E5" s="712" t="s">
        <v>1891</v>
      </c>
    </row>
    <row r="6" spans="1:5" x14ac:dyDescent="0.15">
      <c r="B6" s="733"/>
      <c r="C6" s="488"/>
      <c r="D6" s="488">
        <v>1</v>
      </c>
      <c r="E6" s="488">
        <v>2</v>
      </c>
    </row>
    <row r="7" spans="1:5" x14ac:dyDescent="0.15">
      <c r="A7" s="678" t="s">
        <v>6</v>
      </c>
      <c r="B7" s="733"/>
      <c r="C7" s="685"/>
      <c r="D7" s="685">
        <v>1</v>
      </c>
      <c r="E7" s="685">
        <v>2</v>
      </c>
    </row>
    <row r="8" spans="1:5" x14ac:dyDescent="0.15">
      <c r="B8" s="734" t="s">
        <v>568</v>
      </c>
      <c r="C8" s="488">
        <v>1</v>
      </c>
      <c r="D8" s="738">
        <f>Таблица4008!D8+Таблица4508!D8</f>
        <v>0</v>
      </c>
      <c r="E8" s="738">
        <f>Таблица4008!E8+Таблица4508!E8</f>
        <v>0</v>
      </c>
    </row>
    <row r="9" spans="1:5" x14ac:dyDescent="0.15">
      <c r="B9" s="678"/>
      <c r="C9" s="735"/>
      <c r="D9" s="735"/>
      <c r="E9" s="735"/>
    </row>
    <row r="10" spans="1:5" x14ac:dyDescent="0.15">
      <c r="A10" s="678" t="s">
        <v>2</v>
      </c>
      <c r="B10" s="678"/>
      <c r="C10" s="736"/>
      <c r="D10" s="736"/>
      <c r="E10" s="736"/>
    </row>
  </sheetData>
  <mergeCells count="1">
    <mergeCell ref="D3:E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RowHeight="10.5" x14ac:dyDescent="0.15"/>
  <cols>
    <col min="1" max="3" width="9.140625" style="483"/>
    <col min="4" max="4" width="38.140625" style="483" customWidth="1"/>
    <col min="5" max="5" width="35" style="483" customWidth="1"/>
    <col min="6" max="16384" width="9.140625" style="483"/>
  </cols>
  <sheetData>
    <row r="1" spans="1:5" x14ac:dyDescent="0.15">
      <c r="A1" s="678" t="s">
        <v>1894</v>
      </c>
      <c r="B1" s="678"/>
      <c r="C1" s="678"/>
      <c r="D1" s="678"/>
      <c r="E1" s="678"/>
    </row>
    <row r="2" spans="1:5" x14ac:dyDescent="0.15">
      <c r="B2" s="678" t="s">
        <v>7</v>
      </c>
    </row>
    <row r="3" spans="1:5" x14ac:dyDescent="0.15">
      <c r="B3" s="678"/>
      <c r="D3" s="937" t="s">
        <v>1893</v>
      </c>
      <c r="E3" s="937"/>
    </row>
    <row r="4" spans="1:5" x14ac:dyDescent="0.15">
      <c r="B4" s="678"/>
    </row>
    <row r="5" spans="1:5" ht="126" x14ac:dyDescent="0.15">
      <c r="B5" s="678"/>
      <c r="C5" s="490" t="s">
        <v>838</v>
      </c>
      <c r="D5" s="712" t="s">
        <v>1892</v>
      </c>
      <c r="E5" s="712" t="s">
        <v>1870</v>
      </c>
    </row>
    <row r="6" spans="1:5" x14ac:dyDescent="0.15">
      <c r="B6" s="733"/>
      <c r="C6" s="488"/>
      <c r="D6" s="488">
        <v>1</v>
      </c>
      <c r="E6" s="488">
        <v>2</v>
      </c>
    </row>
    <row r="7" spans="1:5" x14ac:dyDescent="0.15">
      <c r="A7" s="678" t="s">
        <v>6</v>
      </c>
      <c r="B7" s="733"/>
      <c r="C7" s="685"/>
      <c r="D7" s="685">
        <v>1</v>
      </c>
      <c r="E7" s="685">
        <v>2</v>
      </c>
    </row>
    <row r="8" spans="1:5" x14ac:dyDescent="0.15">
      <c r="B8" s="734" t="s">
        <v>568</v>
      </c>
      <c r="C8" s="488">
        <v>1</v>
      </c>
      <c r="D8" s="738">
        <f>Таблица4009!D8+Таблица4509!D8</f>
        <v>0</v>
      </c>
      <c r="E8" s="738"/>
    </row>
    <row r="9" spans="1:5" x14ac:dyDescent="0.15">
      <c r="B9" s="678"/>
      <c r="C9" s="735"/>
      <c r="D9" s="735"/>
      <c r="E9" s="735"/>
    </row>
    <row r="10" spans="1:5" x14ac:dyDescent="0.15">
      <c r="A10" s="678" t="s">
        <v>2</v>
      </c>
      <c r="B10" s="678"/>
      <c r="C10" s="736"/>
      <c r="D10" s="736"/>
      <c r="E10" s="736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="80" zoomScaleNormal="80" workbookViewId="0">
      <selection activeCell="B4" activeCellId="1" sqref="B2 B4:B17"/>
    </sheetView>
  </sheetViews>
  <sheetFormatPr defaultColWidth="9.140625" defaultRowHeight="10.5" customHeight="1" x14ac:dyDescent="0.15"/>
  <cols>
    <col min="1" max="1" width="49.28515625" style="8" customWidth="1"/>
    <col min="2" max="2" width="13.140625" style="14" customWidth="1"/>
    <col min="3" max="3" width="14.42578125" style="14" customWidth="1"/>
    <col min="4" max="5" width="18.85546875" style="14" customWidth="1"/>
    <col min="6" max="6" width="18.85546875" style="8" customWidth="1"/>
    <col min="7" max="7" width="17.5703125" style="8" customWidth="1"/>
    <col min="8" max="8" width="9.140625" style="8" customWidth="1"/>
    <col min="9" max="16384" width="9.140625" style="8"/>
  </cols>
  <sheetData>
    <row r="1" spans="1:6" x14ac:dyDescent="0.15">
      <c r="A1" s="502" t="s">
        <v>1005</v>
      </c>
      <c r="B1" s="498"/>
      <c r="C1" s="498"/>
      <c r="D1" s="498"/>
      <c r="E1" s="498"/>
      <c r="F1" s="180"/>
    </row>
    <row r="2" spans="1:6" x14ac:dyDescent="0.15">
      <c r="A2" s="11"/>
      <c r="B2" s="498" t="s">
        <v>7</v>
      </c>
    </row>
    <row r="3" spans="1:6" ht="25.5" customHeight="1" x14ac:dyDescent="0.15">
      <c r="A3" s="886" t="s">
        <v>973</v>
      </c>
      <c r="B3" s="886"/>
      <c r="C3" s="886"/>
      <c r="D3" s="886"/>
      <c r="E3" s="886"/>
      <c r="F3" s="886"/>
    </row>
    <row r="4" spans="1:6" x14ac:dyDescent="0.15">
      <c r="A4" s="15" t="s">
        <v>490</v>
      </c>
      <c r="B4" s="180"/>
      <c r="C4" s="889" t="s">
        <v>824</v>
      </c>
      <c r="D4" s="889"/>
      <c r="E4" s="889"/>
      <c r="F4" s="889"/>
    </row>
    <row r="5" spans="1:6" x14ac:dyDescent="0.15">
      <c r="A5" s="15"/>
      <c r="B5" s="180"/>
      <c r="C5" s="27"/>
      <c r="D5" s="27"/>
      <c r="E5" s="27"/>
      <c r="F5" s="27"/>
    </row>
    <row r="6" spans="1:6" ht="12.75" customHeight="1" x14ac:dyDescent="0.15">
      <c r="A6" s="862" t="s">
        <v>147</v>
      </c>
      <c r="B6" s="928"/>
      <c r="C6" s="866" t="s">
        <v>476</v>
      </c>
      <c r="D6" s="866" t="s">
        <v>974</v>
      </c>
      <c r="E6" s="813" t="s">
        <v>148</v>
      </c>
      <c r="F6" s="813"/>
    </row>
    <row r="7" spans="1:6" ht="13.5" customHeight="1" x14ac:dyDescent="0.15">
      <c r="A7" s="864"/>
      <c r="B7" s="929"/>
      <c r="C7" s="868"/>
      <c r="D7" s="868"/>
      <c r="E7" s="2" t="s">
        <v>936</v>
      </c>
      <c r="F7" s="2" t="s">
        <v>937</v>
      </c>
    </row>
    <row r="8" spans="1:6" ht="9.75" customHeight="1" x14ac:dyDescent="0.15">
      <c r="A8" s="31">
        <v>1</v>
      </c>
      <c r="B8" s="500"/>
      <c r="C8" s="13" t="s">
        <v>180</v>
      </c>
      <c r="D8" s="13" t="s">
        <v>14</v>
      </c>
      <c r="E8" s="49">
        <v>4</v>
      </c>
      <c r="F8" s="49">
        <v>5</v>
      </c>
    </row>
    <row r="9" spans="1:6" ht="9" customHeight="1" x14ac:dyDescent="0.15">
      <c r="A9" s="503" t="s">
        <v>6</v>
      </c>
      <c r="B9" s="500"/>
      <c r="C9" s="500"/>
      <c r="D9" s="500"/>
      <c r="E9" s="500">
        <v>4</v>
      </c>
      <c r="F9" s="500" t="s">
        <v>935</v>
      </c>
    </row>
    <row r="10" spans="1:6" x14ac:dyDescent="0.15">
      <c r="A10" s="169" t="s">
        <v>13</v>
      </c>
      <c r="B10" s="86" t="s">
        <v>195</v>
      </c>
      <c r="C10" s="453" t="s">
        <v>132</v>
      </c>
      <c r="D10" s="454" t="s">
        <v>152</v>
      </c>
      <c r="E10" s="18">
        <f>E11+E16+E21+E22+E28+E29+E39</f>
        <v>0</v>
      </c>
      <c r="F10" s="18">
        <f>F11+F16+F21+F22+F28+F29+F39</f>
        <v>0</v>
      </c>
    </row>
    <row r="11" spans="1:6" ht="21" x14ac:dyDescent="0.15">
      <c r="A11" s="62" t="s">
        <v>938</v>
      </c>
      <c r="B11" s="86" t="s">
        <v>271</v>
      </c>
      <c r="C11" s="453" t="s">
        <v>160</v>
      </c>
      <c r="D11" s="454" t="s">
        <v>153</v>
      </c>
      <c r="E11" s="18">
        <f>Таблица4100!E12+Таблица4550!E12</f>
        <v>0</v>
      </c>
      <c r="F11" s="18">
        <f>Таблица4100!F12+Таблица4550!F12</f>
        <v>0</v>
      </c>
    </row>
    <row r="12" spans="1:6" ht="11.25" customHeight="1" x14ac:dyDescent="0.15">
      <c r="A12" s="62" t="s">
        <v>939</v>
      </c>
      <c r="B12" s="86" t="s">
        <v>940</v>
      </c>
      <c r="C12" s="453" t="s">
        <v>941</v>
      </c>
      <c r="D12" s="454" t="s">
        <v>942</v>
      </c>
      <c r="E12" s="18">
        <f>Таблица4100!E13+Таблица4550!E13</f>
        <v>0</v>
      </c>
      <c r="F12" s="18">
        <f>Таблица4100!F13+Таблица4550!F13</f>
        <v>0</v>
      </c>
    </row>
    <row r="13" spans="1:6" ht="11.25" customHeight="1" x14ac:dyDescent="0.15">
      <c r="A13" s="62" t="s">
        <v>1508</v>
      </c>
      <c r="B13" s="86" t="s">
        <v>1509</v>
      </c>
      <c r="C13" s="453" t="s">
        <v>1510</v>
      </c>
      <c r="D13" s="454" t="s">
        <v>1511</v>
      </c>
      <c r="E13" s="18">
        <f>Таблица4100!E14+Таблица4550!E14</f>
        <v>0</v>
      </c>
      <c r="F13" s="18">
        <f>Таблица4100!F14+Таблица4550!F14</f>
        <v>0</v>
      </c>
    </row>
    <row r="14" spans="1:6" ht="11.25" customHeight="1" x14ac:dyDescent="0.15">
      <c r="A14" s="62" t="s">
        <v>1512</v>
      </c>
      <c r="B14" s="86" t="s">
        <v>1513</v>
      </c>
      <c r="C14" s="453" t="s">
        <v>1514</v>
      </c>
      <c r="D14" s="454" t="s">
        <v>1515</v>
      </c>
      <c r="E14" s="18">
        <f>Таблица4100!E15+Таблица4550!E15</f>
        <v>0</v>
      </c>
      <c r="F14" s="18">
        <f>Таблица4100!F15+Таблица4550!F15</f>
        <v>0</v>
      </c>
    </row>
    <row r="15" spans="1:6" ht="11.25" customHeight="1" x14ac:dyDescent="0.15">
      <c r="A15" s="541" t="s">
        <v>1591</v>
      </c>
      <c r="B15" s="285" t="s">
        <v>1592</v>
      </c>
      <c r="C15" s="396" t="s">
        <v>1593</v>
      </c>
      <c r="D15" s="454"/>
      <c r="E15" s="18">
        <f>Таблица4100!E16+Таблица4550!E16</f>
        <v>0</v>
      </c>
      <c r="F15" s="18">
        <f>Таблица4100!F16+Таблица4550!F16</f>
        <v>0</v>
      </c>
    </row>
    <row r="16" spans="1:6" ht="21" x14ac:dyDescent="0.15">
      <c r="A16" s="62" t="s">
        <v>149</v>
      </c>
      <c r="B16" s="86" t="s">
        <v>272</v>
      </c>
      <c r="C16" s="453" t="s">
        <v>145</v>
      </c>
      <c r="D16" s="454" t="s">
        <v>154</v>
      </c>
      <c r="E16" s="18">
        <f>Таблица4100!E17+Таблица4550!E17</f>
        <v>0</v>
      </c>
      <c r="F16" s="18">
        <f>Таблица4100!F17+Таблица4550!F17</f>
        <v>0</v>
      </c>
    </row>
    <row r="17" spans="1:6" x14ac:dyDescent="0.15">
      <c r="A17" s="62" t="s">
        <v>1516</v>
      </c>
      <c r="B17" s="535" t="s">
        <v>1518</v>
      </c>
      <c r="C17" s="30" t="s">
        <v>945</v>
      </c>
      <c r="D17" s="454" t="s">
        <v>1517</v>
      </c>
      <c r="E17" s="18">
        <f>Таблица4100!E18+Таблица4550!E18</f>
        <v>0</v>
      </c>
      <c r="F17" s="18">
        <f>Таблица4100!F18+Таблица4550!F18</f>
        <v>0</v>
      </c>
    </row>
    <row r="18" spans="1:6" ht="11.25" customHeight="1" x14ac:dyDescent="0.15">
      <c r="A18" s="62" t="s">
        <v>943</v>
      </c>
      <c r="B18" s="535" t="s">
        <v>944</v>
      </c>
      <c r="C18" s="30" t="s">
        <v>1519</v>
      </c>
      <c r="D18" s="454" t="s">
        <v>946</v>
      </c>
      <c r="E18" s="18">
        <f>Таблица4100!E19+Таблица4550!E19</f>
        <v>0</v>
      </c>
      <c r="F18" s="18">
        <f>Таблица4100!F19+Таблица4550!F19</f>
        <v>0</v>
      </c>
    </row>
    <row r="19" spans="1:6" ht="11.25" customHeight="1" x14ac:dyDescent="0.15">
      <c r="A19" s="62" t="s">
        <v>1520</v>
      </c>
      <c r="B19" s="535" t="s">
        <v>1521</v>
      </c>
      <c r="C19" s="30" t="s">
        <v>1522</v>
      </c>
      <c r="D19" s="454" t="s">
        <v>1523</v>
      </c>
      <c r="E19" s="18">
        <f>Таблица4100!E20+Таблица4550!E20</f>
        <v>0</v>
      </c>
      <c r="F19" s="18">
        <f>Таблица4100!F20+Таблица4550!F20</f>
        <v>0</v>
      </c>
    </row>
    <row r="20" spans="1:6" ht="11.25" customHeight="1" x14ac:dyDescent="0.15">
      <c r="A20" s="542" t="s">
        <v>1594</v>
      </c>
      <c r="B20" s="285" t="s">
        <v>1595</v>
      </c>
      <c r="C20" s="396" t="s">
        <v>1596</v>
      </c>
      <c r="D20" s="454"/>
      <c r="E20" s="18">
        <f>Таблица4100!E21+Таблица4550!E21</f>
        <v>0</v>
      </c>
      <c r="F20" s="18">
        <f>Таблица4100!F21+Таблица4550!F21</f>
        <v>0</v>
      </c>
    </row>
    <row r="21" spans="1:6" ht="21.75" customHeight="1" x14ac:dyDescent="0.15">
      <c r="A21" s="62" t="s">
        <v>947</v>
      </c>
      <c r="B21" s="86" t="s">
        <v>273</v>
      </c>
      <c r="C21" s="453" t="s">
        <v>161</v>
      </c>
      <c r="D21" s="454" t="s">
        <v>155</v>
      </c>
      <c r="E21" s="18">
        <f>Таблица4100!E22+Таблица4550!E22</f>
        <v>0</v>
      </c>
      <c r="F21" s="18">
        <f>Таблица4100!F22+Таблица4550!F22</f>
        <v>0</v>
      </c>
    </row>
    <row r="22" spans="1:6" ht="31.5" x14ac:dyDescent="0.15">
      <c r="A22" s="62" t="s">
        <v>948</v>
      </c>
      <c r="B22" s="86" t="s">
        <v>274</v>
      </c>
      <c r="C22" s="453" t="s">
        <v>162</v>
      </c>
      <c r="D22" s="454" t="s">
        <v>156</v>
      </c>
      <c r="E22" s="18">
        <f>Таблица4100!E23+Таблица4550!E23</f>
        <v>0</v>
      </c>
      <c r="F22" s="18">
        <f>Таблица4100!F23+Таблица4550!F23</f>
        <v>0</v>
      </c>
    </row>
    <row r="23" spans="1:6" ht="21" x14ac:dyDescent="0.15">
      <c r="A23" s="62" t="s">
        <v>949</v>
      </c>
      <c r="B23" s="86" t="s">
        <v>950</v>
      </c>
      <c r="C23" s="453" t="s">
        <v>951</v>
      </c>
      <c r="D23" s="454" t="s">
        <v>952</v>
      </c>
      <c r="E23" s="18">
        <f>Таблица4100!E24+Таблица4550!E24</f>
        <v>0</v>
      </c>
      <c r="F23" s="18">
        <f>Таблица4100!F24+Таблица4550!F24</f>
        <v>0</v>
      </c>
    </row>
    <row r="24" spans="1:6" ht="31.5" x14ac:dyDescent="0.15">
      <c r="A24" s="543" t="s">
        <v>1642</v>
      </c>
      <c r="B24" s="382" t="s">
        <v>1675</v>
      </c>
      <c r="C24" s="386" t="s">
        <v>1653</v>
      </c>
      <c r="D24" s="384" t="s">
        <v>1654</v>
      </c>
      <c r="E24" s="18">
        <f>Таблица4100!E25+Таблица4550!E25</f>
        <v>0</v>
      </c>
      <c r="F24" s="18">
        <f>Таблица4100!F25+Таблица4550!F25</f>
        <v>0</v>
      </c>
    </row>
    <row r="25" spans="1:6" x14ac:dyDescent="0.15">
      <c r="A25" s="543" t="s">
        <v>1643</v>
      </c>
      <c r="B25" s="382" t="s">
        <v>1676</v>
      </c>
      <c r="C25" s="386" t="s">
        <v>1655</v>
      </c>
      <c r="D25" s="384" t="s">
        <v>1656</v>
      </c>
      <c r="E25" s="18">
        <f>Таблица4100!E26+Таблица4550!E26</f>
        <v>0</v>
      </c>
      <c r="F25" s="18">
        <f>Таблица4100!F26+Таблица4550!F26</f>
        <v>0</v>
      </c>
    </row>
    <row r="26" spans="1:6" ht="21" x14ac:dyDescent="0.15">
      <c r="A26" s="543" t="s">
        <v>1644</v>
      </c>
      <c r="B26" s="382" t="s">
        <v>1677</v>
      </c>
      <c r="C26" s="386" t="s">
        <v>1657</v>
      </c>
      <c r="D26" s="384" t="s">
        <v>1658</v>
      </c>
      <c r="E26" s="18">
        <f>Таблица4100!E27+Таблица4550!E27</f>
        <v>0</v>
      </c>
      <c r="F26" s="18">
        <f>Таблица4100!F27+Таблица4550!F27</f>
        <v>0</v>
      </c>
    </row>
    <row r="27" spans="1:6" ht="10.5" customHeight="1" x14ac:dyDescent="0.15">
      <c r="A27" s="62" t="s">
        <v>953</v>
      </c>
      <c r="B27" s="86" t="s">
        <v>954</v>
      </c>
      <c r="C27" s="453" t="s">
        <v>955</v>
      </c>
      <c r="D27" s="454" t="s">
        <v>956</v>
      </c>
      <c r="E27" s="18">
        <f>Таблица4100!E28+Таблица4550!E28</f>
        <v>0</v>
      </c>
      <c r="F27" s="18">
        <f>Таблица4100!F28+Таблица4550!F28</f>
        <v>0</v>
      </c>
    </row>
    <row r="28" spans="1:6" ht="21" customHeight="1" x14ac:dyDescent="0.15">
      <c r="A28" s="62" t="s">
        <v>150</v>
      </c>
      <c r="B28" s="86" t="s">
        <v>275</v>
      </c>
      <c r="C28" s="453" t="s">
        <v>163</v>
      </c>
      <c r="D28" s="454" t="s">
        <v>157</v>
      </c>
      <c r="E28" s="18">
        <f>Таблица4100!E29+Таблица4550!E29</f>
        <v>0</v>
      </c>
      <c r="F28" s="18">
        <f>Таблица4100!F29+Таблица4550!F29</f>
        <v>0</v>
      </c>
    </row>
    <row r="29" spans="1:6" ht="21" x14ac:dyDescent="0.15">
      <c r="A29" s="62" t="s">
        <v>957</v>
      </c>
      <c r="B29" s="86" t="s">
        <v>276</v>
      </c>
      <c r="C29" s="453" t="s">
        <v>164</v>
      </c>
      <c r="D29" s="454" t="s">
        <v>158</v>
      </c>
      <c r="E29" s="18">
        <f>Таблица4100!E30+Таблица4550!E30</f>
        <v>0</v>
      </c>
      <c r="F29" s="18">
        <f>Таблица4100!F30+Таблица4550!F30</f>
        <v>0</v>
      </c>
    </row>
    <row r="30" spans="1:6" ht="39.6" customHeight="1" x14ac:dyDescent="0.15">
      <c r="A30" s="543" t="s">
        <v>1691</v>
      </c>
      <c r="B30" s="382" t="s">
        <v>1050</v>
      </c>
      <c r="C30" s="386" t="s">
        <v>1051</v>
      </c>
      <c r="D30" s="385" t="s">
        <v>1659</v>
      </c>
      <c r="E30" s="18">
        <f>Таблица4100!E31+Таблица4550!E31</f>
        <v>0</v>
      </c>
      <c r="F30" s="18">
        <f>Таблица4100!F31+Таблица4550!F31</f>
        <v>0</v>
      </c>
    </row>
    <row r="31" spans="1:6" ht="12.75" customHeight="1" x14ac:dyDescent="0.15">
      <c r="A31" s="543" t="s">
        <v>1645</v>
      </c>
      <c r="B31" s="382" t="s">
        <v>1678</v>
      </c>
      <c r="C31" s="386" t="s">
        <v>1660</v>
      </c>
      <c r="D31" s="384" t="s">
        <v>1661</v>
      </c>
      <c r="E31" s="18">
        <f>Таблица4100!E32+Таблица4550!E32</f>
        <v>0</v>
      </c>
      <c r="F31" s="18">
        <f>Таблица4100!F32+Таблица4550!F32</f>
        <v>0</v>
      </c>
    </row>
    <row r="32" spans="1:6" ht="12.75" customHeight="1" x14ac:dyDescent="0.15">
      <c r="A32" s="543" t="s">
        <v>1646</v>
      </c>
      <c r="B32" s="382" t="s">
        <v>1679</v>
      </c>
      <c r="C32" s="386" t="s">
        <v>1662</v>
      </c>
      <c r="D32" s="384" t="s">
        <v>1663</v>
      </c>
      <c r="E32" s="18">
        <f>Таблица4100!E33+Таблица4550!E33</f>
        <v>0</v>
      </c>
      <c r="F32" s="18">
        <f>Таблица4100!F33+Таблица4550!F33</f>
        <v>0</v>
      </c>
    </row>
    <row r="33" spans="1:7" ht="12.75" customHeight="1" x14ac:dyDescent="0.15">
      <c r="A33" s="543" t="s">
        <v>1647</v>
      </c>
      <c r="B33" s="382" t="s">
        <v>1680</v>
      </c>
      <c r="C33" s="386" t="s">
        <v>1664</v>
      </c>
      <c r="D33" s="384" t="s">
        <v>1665</v>
      </c>
      <c r="E33" s="18">
        <f>Таблица4100!E34+Таблица4550!E34</f>
        <v>0</v>
      </c>
      <c r="F33" s="18">
        <f>Таблица4100!F34+Таблица4550!F34</f>
        <v>0</v>
      </c>
    </row>
    <row r="34" spans="1:7" ht="12.75" customHeight="1" x14ac:dyDescent="0.15">
      <c r="A34" s="386" t="s">
        <v>1648</v>
      </c>
      <c r="B34" s="382" t="s">
        <v>1681</v>
      </c>
      <c r="C34" s="386" t="s">
        <v>1666</v>
      </c>
      <c r="D34" s="386" t="s">
        <v>1052</v>
      </c>
      <c r="E34" s="18">
        <f>Таблица4100!E35+Таблица4550!E35</f>
        <v>0</v>
      </c>
      <c r="F34" s="18">
        <f>Таблица4100!F35+Таблица4550!F35</f>
        <v>0</v>
      </c>
    </row>
    <row r="35" spans="1:7" ht="12.75" customHeight="1" x14ac:dyDescent="0.15">
      <c r="A35" s="386" t="s">
        <v>1649</v>
      </c>
      <c r="B35" s="382" t="s">
        <v>1682</v>
      </c>
      <c r="C35" s="386" t="s">
        <v>1667</v>
      </c>
      <c r="D35" s="386" t="s">
        <v>1668</v>
      </c>
      <c r="E35" s="18">
        <f>Таблица4100!E36+Таблица4550!E36</f>
        <v>0</v>
      </c>
      <c r="F35" s="18">
        <f>Таблица4100!F36+Таблица4550!F36</f>
        <v>0</v>
      </c>
    </row>
    <row r="36" spans="1:7" ht="12.75" customHeight="1" x14ac:dyDescent="0.15">
      <c r="A36" s="386" t="s">
        <v>1650</v>
      </c>
      <c r="B36" s="382" t="s">
        <v>1683</v>
      </c>
      <c r="C36" s="386" t="s">
        <v>1669</v>
      </c>
      <c r="D36" s="386" t="s">
        <v>1670</v>
      </c>
      <c r="E36" s="18">
        <f>Таблица4100!E37+Таблица4550!E37</f>
        <v>0</v>
      </c>
      <c r="F36" s="18">
        <f>Таблица4100!F37+Таблица4550!F37</f>
        <v>0</v>
      </c>
    </row>
    <row r="37" spans="1:7" ht="12.75" customHeight="1" x14ac:dyDescent="0.15">
      <c r="A37" s="386" t="s">
        <v>1651</v>
      </c>
      <c r="B37" s="382" t="s">
        <v>1684</v>
      </c>
      <c r="C37" s="386" t="s">
        <v>1671</v>
      </c>
      <c r="D37" s="386" t="s">
        <v>1672</v>
      </c>
      <c r="E37" s="18">
        <f>Таблица4100!E38+Таблица4550!E38</f>
        <v>0</v>
      </c>
      <c r="F37" s="18">
        <f>Таблица4100!F38+Таблица4550!F38</f>
        <v>0</v>
      </c>
    </row>
    <row r="38" spans="1:7" ht="12.75" customHeight="1" x14ac:dyDescent="0.15">
      <c r="A38" s="386" t="s">
        <v>1652</v>
      </c>
      <c r="B38" s="382" t="s">
        <v>1685</v>
      </c>
      <c r="C38" s="386" t="s">
        <v>1673</v>
      </c>
      <c r="D38" s="386" t="s">
        <v>1674</v>
      </c>
      <c r="E38" s="18">
        <f>Таблица4100!E39+Таблица4550!E39</f>
        <v>0</v>
      </c>
      <c r="F38" s="18">
        <f>Таблица4100!F39+Таблица4550!F39</f>
        <v>0</v>
      </c>
    </row>
    <row r="39" spans="1:7" ht="31.5" x14ac:dyDescent="0.15">
      <c r="A39" s="62" t="s">
        <v>151</v>
      </c>
      <c r="B39" s="86" t="s">
        <v>277</v>
      </c>
      <c r="C39" s="453" t="s">
        <v>165</v>
      </c>
      <c r="D39" s="454" t="s">
        <v>159</v>
      </c>
      <c r="E39" s="18">
        <f>Таблица4100!E40+Таблица4550!E40</f>
        <v>0</v>
      </c>
      <c r="F39" s="18">
        <f>Таблица4100!F40+Таблица4550!F40</f>
        <v>0</v>
      </c>
    </row>
    <row r="40" spans="1:7" x14ac:dyDescent="0.15">
      <c r="A40" s="62" t="s">
        <v>1041</v>
      </c>
      <c r="B40" s="86" t="s">
        <v>959</v>
      </c>
      <c r="C40" s="453" t="s">
        <v>960</v>
      </c>
      <c r="D40" s="454" t="s">
        <v>1042</v>
      </c>
      <c r="E40" s="18">
        <f>Таблица4100!E41+Таблица4550!E41</f>
        <v>0</v>
      </c>
      <c r="F40" s="18">
        <f>Таблица4100!F41+Таблица4550!F41</f>
        <v>0</v>
      </c>
    </row>
    <row r="41" spans="1:7" ht="11.25" customHeight="1" x14ac:dyDescent="0.15">
      <c r="A41" s="62" t="s">
        <v>958</v>
      </c>
      <c r="B41" s="86" t="s">
        <v>1039</v>
      </c>
      <c r="C41" s="1" t="s">
        <v>1040</v>
      </c>
      <c r="D41" s="2" t="s">
        <v>961</v>
      </c>
      <c r="E41" s="18">
        <f>Таблица4100!E42+Таблица4550!E42</f>
        <v>0</v>
      </c>
      <c r="F41" s="18">
        <f>Таблица4100!F42+Таблица4550!F42</f>
        <v>0</v>
      </c>
    </row>
    <row r="42" spans="1:7" x14ac:dyDescent="0.15">
      <c r="A42" s="87"/>
      <c r="B42" s="536"/>
      <c r="C42" s="106"/>
      <c r="D42" s="55"/>
      <c r="E42" s="55"/>
      <c r="F42" s="97"/>
      <c r="G42" s="97"/>
    </row>
    <row r="43" spans="1:7" x14ac:dyDescent="0.15">
      <c r="A43" s="180" t="s">
        <v>2</v>
      </c>
      <c r="B43" s="498"/>
      <c r="C43" s="498"/>
      <c r="D43" s="180"/>
      <c r="E43" s="180"/>
      <c r="F43" s="180"/>
    </row>
  </sheetData>
  <mergeCells count="7">
    <mergeCell ref="A3:F3"/>
    <mergeCell ref="C6:C7"/>
    <mergeCell ref="B6:B7"/>
    <mergeCell ref="D6:D7"/>
    <mergeCell ref="E6:F6"/>
    <mergeCell ref="C4:F4"/>
    <mergeCell ref="A6:A7"/>
  </mergeCells>
  <pageMargins left="0.7" right="0.7" top="0.75" bottom="0.75" header="0.3" footer="0.3"/>
  <pageSetup paperSize="9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8" sqref="E8"/>
    </sheetView>
  </sheetViews>
  <sheetFormatPr defaultRowHeight="10.5" x14ac:dyDescent="0.15"/>
  <cols>
    <col min="1" max="1" width="43.5703125" style="483" customWidth="1"/>
    <col min="2" max="2" width="9.140625" style="483"/>
    <col min="3" max="3" width="6.5703125" style="483" customWidth="1"/>
    <col min="4" max="4" width="19.42578125" style="483" customWidth="1"/>
    <col min="5" max="5" width="19.5703125" style="483" bestFit="1" customWidth="1"/>
    <col min="6" max="16384" width="9.140625" style="483"/>
  </cols>
  <sheetData>
    <row r="1" spans="1:5" x14ac:dyDescent="0.15">
      <c r="A1" s="678" t="s">
        <v>1914</v>
      </c>
      <c r="B1" s="678"/>
      <c r="C1" s="678"/>
      <c r="D1" s="678"/>
      <c r="E1" s="678"/>
    </row>
    <row r="2" spans="1:5" x14ac:dyDescent="0.15">
      <c r="A2" s="773" t="s">
        <v>1915</v>
      </c>
      <c r="B2" s="678" t="s">
        <v>7</v>
      </c>
    </row>
    <row r="3" spans="1:5" x14ac:dyDescent="0.15">
      <c r="B3" s="678" t="s">
        <v>1916</v>
      </c>
    </row>
    <row r="4" spans="1:5" x14ac:dyDescent="0.15">
      <c r="B4" s="678"/>
    </row>
    <row r="5" spans="1:5" ht="31.5" x14ac:dyDescent="0.15">
      <c r="A5" s="771" t="s">
        <v>1917</v>
      </c>
      <c r="B5" s="775"/>
      <c r="C5" s="771" t="s">
        <v>476</v>
      </c>
      <c r="D5" s="488" t="s">
        <v>13</v>
      </c>
      <c r="E5" s="488" t="s">
        <v>1918</v>
      </c>
    </row>
    <row r="6" spans="1:5" x14ac:dyDescent="0.15">
      <c r="A6" s="488">
        <v>1</v>
      </c>
      <c r="B6" s="685"/>
      <c r="C6" s="488">
        <v>2</v>
      </c>
      <c r="D6" s="488">
        <v>3</v>
      </c>
      <c r="E6" s="488">
        <v>4</v>
      </c>
    </row>
    <row r="7" spans="1:5" x14ac:dyDescent="0.15">
      <c r="A7" s="775" t="s">
        <v>6</v>
      </c>
      <c r="B7" s="775"/>
      <c r="C7" s="775"/>
      <c r="D7" s="685">
        <v>3</v>
      </c>
      <c r="E7" s="685">
        <v>4</v>
      </c>
    </row>
    <row r="8" spans="1:5" ht="84" x14ac:dyDescent="0.15">
      <c r="A8" s="774" t="s">
        <v>1919</v>
      </c>
      <c r="B8" s="314" t="s">
        <v>568</v>
      </c>
      <c r="C8" s="488">
        <v>1</v>
      </c>
      <c r="D8" s="487">
        <f>Таблица4500!N17+Таблица4500!N24+Таблица4500!N36+Таблица4500!N56+Таблица4500!N57+Таблица4500!N58+Таблица4500!N242+Таблица4500!N243+Таблица4500!N244+Таблица4500!N245+Таблица4500!N247+Таблица4500!N248+Таблица4500!N249+Таблица4500!N250</f>
        <v>0</v>
      </c>
      <c r="E8" s="486"/>
    </row>
    <row r="9" spans="1:5" ht="52.5" x14ac:dyDescent="0.15">
      <c r="A9" s="774" t="s">
        <v>1920</v>
      </c>
      <c r="B9" s="314" t="s">
        <v>271</v>
      </c>
      <c r="C9" s="725" t="s">
        <v>160</v>
      </c>
      <c r="D9" s="486"/>
      <c r="E9" s="486"/>
    </row>
    <row r="10" spans="1:5" ht="31.5" x14ac:dyDescent="0.15">
      <c r="A10" s="774" t="s">
        <v>1921</v>
      </c>
      <c r="B10" s="314" t="s">
        <v>789</v>
      </c>
      <c r="C10" s="725" t="s">
        <v>180</v>
      </c>
      <c r="D10" s="486"/>
      <c r="E10" s="486"/>
    </row>
    <row r="11" spans="1:5" x14ac:dyDescent="0.15">
      <c r="A11" s="774" t="s">
        <v>1922</v>
      </c>
      <c r="B11" s="314" t="s">
        <v>270</v>
      </c>
      <c r="C11" s="725" t="s">
        <v>144</v>
      </c>
      <c r="D11" s="486"/>
      <c r="E11" s="486"/>
    </row>
    <row r="12" spans="1:5" x14ac:dyDescent="0.15">
      <c r="A12" s="774" t="s">
        <v>1923</v>
      </c>
      <c r="B12" s="314" t="s">
        <v>976</v>
      </c>
      <c r="C12" s="725" t="s">
        <v>14</v>
      </c>
      <c r="D12" s="486"/>
      <c r="E12" s="486"/>
    </row>
    <row r="13" spans="1:5" x14ac:dyDescent="0.15">
      <c r="A13" s="774" t="s">
        <v>1922</v>
      </c>
      <c r="B13" s="314" t="s">
        <v>278</v>
      </c>
      <c r="C13" s="725" t="s">
        <v>166</v>
      </c>
      <c r="D13" s="486"/>
      <c r="E13" s="486"/>
    </row>
    <row r="14" spans="1:5" x14ac:dyDescent="0.15">
      <c r="A14" s="774" t="s">
        <v>1924</v>
      </c>
      <c r="B14" s="314" t="s">
        <v>978</v>
      </c>
      <c r="C14" s="725" t="s">
        <v>1412</v>
      </c>
      <c r="D14" s="486"/>
      <c r="E14" s="486"/>
    </row>
    <row r="15" spans="1:5" x14ac:dyDescent="0.15">
      <c r="A15" s="774" t="s">
        <v>1922</v>
      </c>
      <c r="B15" s="314" t="s">
        <v>199</v>
      </c>
      <c r="C15" s="725" t="s">
        <v>65</v>
      </c>
      <c r="D15" s="486"/>
      <c r="E15" s="486"/>
    </row>
    <row r="16" spans="1:5" x14ac:dyDescent="0.15">
      <c r="A16" s="774" t="s">
        <v>1925</v>
      </c>
      <c r="B16" s="314" t="s">
        <v>1112</v>
      </c>
      <c r="C16" s="725" t="s">
        <v>935</v>
      </c>
      <c r="D16" s="486"/>
      <c r="E16" s="486"/>
    </row>
    <row r="17" spans="1:5" x14ac:dyDescent="0.15">
      <c r="A17" s="774" t="s">
        <v>1922</v>
      </c>
      <c r="B17" s="314" t="s">
        <v>204</v>
      </c>
      <c r="C17" s="725" t="s">
        <v>70</v>
      </c>
      <c r="D17" s="486"/>
      <c r="E17" s="486"/>
    </row>
    <row r="18" spans="1:5" x14ac:dyDescent="0.15">
      <c r="A18" s="774" t="s">
        <v>1926</v>
      </c>
      <c r="B18" s="314" t="s">
        <v>1418</v>
      </c>
      <c r="C18" s="725" t="s">
        <v>1413</v>
      </c>
      <c r="D18" s="486"/>
      <c r="E18" s="486"/>
    </row>
    <row r="19" spans="1:5" x14ac:dyDescent="0.15">
      <c r="A19" s="774" t="s">
        <v>1922</v>
      </c>
      <c r="B19" s="314" t="s">
        <v>318</v>
      </c>
      <c r="C19" s="725" t="s">
        <v>319</v>
      </c>
      <c r="D19" s="486"/>
      <c r="E19" s="486"/>
    </row>
    <row r="20" spans="1:5" x14ac:dyDescent="0.15">
      <c r="B20" s="734"/>
    </row>
    <row r="21" spans="1:5" x14ac:dyDescent="0.15">
      <c r="A21" s="678" t="s">
        <v>844</v>
      </c>
      <c r="B21" s="734"/>
      <c r="C21" s="678"/>
      <c r="D21" s="678"/>
      <c r="E21" s="678"/>
    </row>
    <row r="22" spans="1:5" x14ac:dyDescent="0.15">
      <c r="B22" s="776"/>
    </row>
    <row r="23" spans="1:5" x14ac:dyDescent="0.15">
      <c r="B23" s="776"/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zoomScaleNormal="100" workbookViewId="0">
      <pane xSplit="4" ySplit="8" topLeftCell="E9" activePane="bottomRight" state="frozen"/>
      <selection pane="topRight"/>
      <selection pane="bottomLeft"/>
      <selection pane="bottomRight" activeCell="J34" sqref="J34:N34"/>
    </sheetView>
  </sheetViews>
  <sheetFormatPr defaultColWidth="9.140625" defaultRowHeight="10.5" customHeight="1" x14ac:dyDescent="0.15"/>
  <cols>
    <col min="1" max="1" width="49.140625" style="8" customWidth="1"/>
    <col min="2" max="2" width="10.5703125" style="8" bestFit="1" customWidth="1"/>
    <col min="3" max="3" width="10.28515625" style="8" customWidth="1"/>
    <col min="4" max="4" width="12.85546875" style="8" customWidth="1"/>
    <col min="5" max="6" width="13.28515625" style="14" customWidth="1"/>
    <col min="7" max="7" width="14.140625" style="8" customWidth="1"/>
    <col min="8" max="8" width="10.5703125" style="8" customWidth="1"/>
    <col min="9" max="10" width="13.28515625" style="8" customWidth="1"/>
    <col min="11" max="11" width="12.5703125" style="8" customWidth="1"/>
    <col min="12" max="12" width="12.42578125" style="8" customWidth="1"/>
    <col min="13" max="13" width="13.85546875" style="8" customWidth="1"/>
    <col min="14" max="14" width="9.85546875" style="8" customWidth="1"/>
    <col min="15" max="15" width="11.85546875" style="8" customWidth="1"/>
    <col min="16" max="16384" width="9.140625" style="8"/>
  </cols>
  <sheetData>
    <row r="1" spans="1:19" x14ac:dyDescent="0.15">
      <c r="A1" s="502" t="s">
        <v>1006</v>
      </c>
      <c r="B1" s="498"/>
      <c r="C1" s="502"/>
      <c r="D1" s="498"/>
      <c r="E1" s="498"/>
      <c r="F1" s="498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</row>
    <row r="2" spans="1:19" x14ac:dyDescent="0.15">
      <c r="A2" s="15" t="s">
        <v>502</v>
      </c>
      <c r="B2" s="498" t="s">
        <v>7</v>
      </c>
      <c r="C2" s="15"/>
      <c r="D2" s="939" t="s">
        <v>1686</v>
      </c>
      <c r="E2" s="939"/>
      <c r="F2" s="939"/>
      <c r="G2" s="939"/>
      <c r="H2" s="939"/>
      <c r="I2" s="939"/>
      <c r="J2" s="939"/>
      <c r="K2" s="939"/>
    </row>
    <row r="3" spans="1:19" x14ac:dyDescent="0.15">
      <c r="A3" s="15"/>
      <c r="B3" s="498"/>
      <c r="C3" s="15"/>
      <c r="D3" s="29"/>
      <c r="G3" s="29"/>
      <c r="H3" s="29"/>
      <c r="I3" s="27" t="s">
        <v>843</v>
      </c>
    </row>
    <row r="4" spans="1:19" ht="10.5" customHeight="1" x14ac:dyDescent="0.15">
      <c r="A4" s="920" t="s">
        <v>12</v>
      </c>
      <c r="B4" s="865"/>
      <c r="C4" s="866" t="s">
        <v>476</v>
      </c>
      <c r="D4" s="921" t="s">
        <v>477</v>
      </c>
      <c r="E4" s="812" t="s">
        <v>1335</v>
      </c>
      <c r="F4" s="812"/>
      <c r="G4" s="861" t="s">
        <v>1330</v>
      </c>
      <c r="H4" s="843" t="s">
        <v>1013</v>
      </c>
      <c r="I4" s="844"/>
      <c r="J4" s="844"/>
      <c r="K4" s="844"/>
      <c r="L4" s="844"/>
      <c r="M4" s="844"/>
      <c r="N4" s="862" t="s">
        <v>1015</v>
      </c>
      <c r="O4" s="934" t="s">
        <v>988</v>
      </c>
      <c r="P4" s="918" t="s">
        <v>1698</v>
      </c>
      <c r="Q4" s="918" t="s">
        <v>1699</v>
      </c>
      <c r="R4" s="918" t="s">
        <v>1700</v>
      </c>
      <c r="S4" s="918" t="s">
        <v>1701</v>
      </c>
    </row>
    <row r="5" spans="1:19" ht="30" customHeight="1" x14ac:dyDescent="0.15">
      <c r="A5" s="920"/>
      <c r="B5" s="865"/>
      <c r="C5" s="867"/>
      <c r="D5" s="921"/>
      <c r="E5" s="812"/>
      <c r="F5" s="812"/>
      <c r="G5" s="861"/>
      <c r="H5" s="813" t="s">
        <v>13</v>
      </c>
      <c r="I5" s="813" t="s">
        <v>1010</v>
      </c>
      <c r="J5" s="813"/>
      <c r="K5" s="843" t="s">
        <v>1065</v>
      </c>
      <c r="L5" s="844"/>
      <c r="M5" s="844"/>
      <c r="N5" s="863"/>
      <c r="O5" s="934"/>
      <c r="P5" s="938"/>
      <c r="Q5" s="938"/>
      <c r="R5" s="938"/>
      <c r="S5" s="938"/>
    </row>
    <row r="6" spans="1:19" ht="63" x14ac:dyDescent="0.15">
      <c r="A6" s="920"/>
      <c r="B6" s="865"/>
      <c r="C6" s="868"/>
      <c r="D6" s="921"/>
      <c r="E6" s="160" t="s">
        <v>1421</v>
      </c>
      <c r="F6" s="123" t="s">
        <v>1063</v>
      </c>
      <c r="G6" s="122" t="s">
        <v>1329</v>
      </c>
      <c r="H6" s="935"/>
      <c r="I6" s="94" t="s">
        <v>1011</v>
      </c>
      <c r="J6" s="2" t="s">
        <v>1012</v>
      </c>
      <c r="K6" s="2" t="s">
        <v>1071</v>
      </c>
      <c r="L6" s="2" t="s">
        <v>1014</v>
      </c>
      <c r="M6" s="2" t="s">
        <v>1054</v>
      </c>
      <c r="N6" s="864"/>
      <c r="O6" s="934"/>
      <c r="P6" s="919"/>
      <c r="Q6" s="919"/>
      <c r="R6" s="919"/>
      <c r="S6" s="919"/>
    </row>
    <row r="7" spans="1:19" x14ac:dyDescent="0.15">
      <c r="A7" s="5">
        <v>1</v>
      </c>
      <c r="B7" s="508"/>
      <c r="C7" s="13">
        <v>2</v>
      </c>
      <c r="D7" s="4" t="s">
        <v>14</v>
      </c>
      <c r="E7" s="13" t="s">
        <v>505</v>
      </c>
      <c r="F7" s="13" t="s">
        <v>1077</v>
      </c>
      <c r="G7" s="91" t="s">
        <v>278</v>
      </c>
      <c r="H7" s="31">
        <v>4</v>
      </c>
      <c r="I7" s="95">
        <v>8</v>
      </c>
      <c r="J7" s="31">
        <v>9</v>
      </c>
      <c r="K7" s="31">
        <v>10</v>
      </c>
      <c r="L7" s="31">
        <v>11</v>
      </c>
      <c r="M7" s="13" t="s">
        <v>1044</v>
      </c>
      <c r="N7" s="31">
        <v>14</v>
      </c>
      <c r="O7" s="95">
        <v>15</v>
      </c>
      <c r="P7" s="551">
        <v>17</v>
      </c>
      <c r="Q7" s="551">
        <v>18</v>
      </c>
      <c r="R7" s="551">
        <v>19</v>
      </c>
      <c r="S7" s="551">
        <v>20</v>
      </c>
    </row>
    <row r="8" spans="1:19" x14ac:dyDescent="0.15">
      <c r="A8" s="503" t="s">
        <v>6</v>
      </c>
      <c r="B8" s="500"/>
      <c r="C8" s="500"/>
      <c r="D8" s="500"/>
      <c r="E8" s="500" t="s">
        <v>505</v>
      </c>
      <c r="F8" s="500" t="s">
        <v>1077</v>
      </c>
      <c r="G8" s="506" t="s">
        <v>278</v>
      </c>
      <c r="H8" s="506">
        <v>4</v>
      </c>
      <c r="I8" s="506">
        <v>8</v>
      </c>
      <c r="J8" s="530">
        <v>9</v>
      </c>
      <c r="K8" s="530">
        <v>10</v>
      </c>
      <c r="L8" s="530">
        <v>11</v>
      </c>
      <c r="M8" s="530" t="s">
        <v>1044</v>
      </c>
      <c r="N8" s="530">
        <v>14</v>
      </c>
      <c r="O8" s="530">
        <v>15</v>
      </c>
      <c r="P8" s="504">
        <v>17</v>
      </c>
      <c r="Q8" s="504">
        <v>18</v>
      </c>
      <c r="R8" s="504">
        <v>19</v>
      </c>
      <c r="S8" s="504">
        <v>20</v>
      </c>
    </row>
    <row r="9" spans="1:19" s="119" customFormat="1" x14ac:dyDescent="0.15">
      <c r="A9" s="98" t="s">
        <v>645</v>
      </c>
      <c r="B9" s="99" t="s">
        <v>195</v>
      </c>
      <c r="C9" s="99" t="s">
        <v>132</v>
      </c>
      <c r="D9" s="101" t="s">
        <v>15</v>
      </c>
      <c r="E9" s="179">
        <f t="shared" ref="E9:F9" si="0">E10+E20+E25+E34+E69+E74+E101+E121+E137+E176+E193+E209+E218+E237+E252+E253+E254+E267+E317+E319</f>
        <v>0</v>
      </c>
      <c r="F9" s="179">
        <f t="shared" si="0"/>
        <v>0</v>
      </c>
      <c r="G9" s="179">
        <f>G10+G20+G25+G34+G69+G74+G101+G121+G137+G176+G193+G209+G218+G237+G252+G253+G254+G267+G317+G319</f>
        <v>0</v>
      </c>
      <c r="H9" s="179">
        <f>H10+H20+H25+H34+H69+H74+H101+H121+H137+H176+H193+H209+H218+H237+H252+H253+H254+H267+H317+H319</f>
        <v>0</v>
      </c>
      <c r="I9" s="179">
        <f>G9+K9</f>
        <v>0</v>
      </c>
      <c r="J9" s="179">
        <f>J10+J20+J25+J34+J69+J74+J101+J121+J137+J176+J193+J209+J218+J237+J252+J253+J254+J267+J317+J319</f>
        <v>0</v>
      </c>
      <c r="K9" s="179">
        <f>K10+K20+K25+K34+K69+K74+K101+K121+K137+K176+K193+K209+K218+K237+K252+K253+K254+K267+K317+K319</f>
        <v>0</v>
      </c>
      <c r="L9" s="179">
        <f t="shared" ref="L9:N9" si="1">L10+L20+L25+L34+L69+L74+L101+L121+L137+L176+L193+L209+L218+L237+L252+L253+L254+L267+L317+L319</f>
        <v>0</v>
      </c>
      <c r="M9" s="179">
        <f t="shared" si="1"/>
        <v>0</v>
      </c>
      <c r="N9" s="179">
        <f t="shared" si="1"/>
        <v>0</v>
      </c>
      <c r="O9" s="179">
        <f t="shared" ref="O9:O58" si="2">I9-N9</f>
        <v>0</v>
      </c>
      <c r="P9" s="472">
        <f>IF(Таблица4001!$G$9=0,0,(H9*1000/Таблица4001!$G$9))</f>
        <v>0</v>
      </c>
      <c r="Q9" s="472">
        <f>IF(Таблица4001!$G$9=0,0,(I9*1000/Таблица4001!$G$9))</f>
        <v>0</v>
      </c>
      <c r="R9" s="472">
        <f>IF(Таблица4001!$G$9=0,0,(J9*1000/Таблица4001!$G$9))</f>
        <v>0</v>
      </c>
      <c r="S9" s="472">
        <f>IF(J9=0,0,K9*100/J9)</f>
        <v>0</v>
      </c>
    </row>
    <row r="10" spans="1:19" s="119" customFormat="1" ht="21" x14ac:dyDescent="0.15">
      <c r="A10" s="36" t="s">
        <v>1324</v>
      </c>
      <c r="B10" s="99" t="s">
        <v>196</v>
      </c>
      <c r="C10" s="46" t="s">
        <v>133</v>
      </c>
      <c r="D10" s="35" t="s">
        <v>755</v>
      </c>
      <c r="E10" s="397">
        <f>E11+E12+E13+E15</f>
        <v>0</v>
      </c>
      <c r="F10" s="397">
        <f t="shared" ref="F10" si="3">F11+F12+F13+F16+F17+F18+F19</f>
        <v>0</v>
      </c>
      <c r="G10" s="397">
        <f t="shared" ref="G10:H10" si="4">G11+G12+G13+G15</f>
        <v>0</v>
      </c>
      <c r="H10" s="397">
        <f t="shared" si="4"/>
        <v>0</v>
      </c>
      <c r="I10" s="179">
        <f>G10+K10</f>
        <v>0</v>
      </c>
      <c r="J10" s="397">
        <f t="shared" ref="J10:N10" si="5">J11+J12+J13+J15</f>
        <v>0</v>
      </c>
      <c r="K10" s="397">
        <f t="shared" si="5"/>
        <v>0</v>
      </c>
      <c r="L10" s="397">
        <f t="shared" si="5"/>
        <v>0</v>
      </c>
      <c r="M10" s="397">
        <f t="shared" si="5"/>
        <v>0</v>
      </c>
      <c r="N10" s="397">
        <f t="shared" si="5"/>
        <v>0</v>
      </c>
      <c r="O10" s="179">
        <f t="shared" si="2"/>
        <v>0</v>
      </c>
      <c r="P10" s="472">
        <f>IF(Таблица4001!$G$9=0,0,(H10*1000/Таблица4001!$G$9))</f>
        <v>0</v>
      </c>
      <c r="Q10" s="472">
        <f>IF(Таблица4001!$G$9=0,0,(I10*1000/Таблица4001!$G$9))</f>
        <v>0</v>
      </c>
      <c r="R10" s="472">
        <f>IF(Таблица4001!$G$9=0,0,(J10*1000/Таблица4001!$G$9))</f>
        <v>0</v>
      </c>
      <c r="S10" s="472">
        <f t="shared" ref="S10:S81" si="6">IF(J10=0,0,K10*100/J10)</f>
        <v>0</v>
      </c>
    </row>
    <row r="11" spans="1:19" x14ac:dyDescent="0.15">
      <c r="A11" s="37" t="s">
        <v>279</v>
      </c>
      <c r="B11" s="506" t="s">
        <v>270</v>
      </c>
      <c r="C11" s="6" t="s">
        <v>144</v>
      </c>
      <c r="D11" s="227" t="s">
        <v>756</v>
      </c>
      <c r="E11" s="398"/>
      <c r="F11" s="398"/>
      <c r="G11" s="287">
        <f>0</f>
        <v>0</v>
      </c>
      <c r="H11" s="287">
        <f>J11</f>
        <v>0</v>
      </c>
      <c r="I11" s="287">
        <f>K11</f>
        <v>0</v>
      </c>
      <c r="J11" s="327"/>
      <c r="K11" s="327"/>
      <c r="L11" s="287">
        <f>0</f>
        <v>0</v>
      </c>
      <c r="M11" s="287">
        <f>0</f>
        <v>0</v>
      </c>
      <c r="N11" s="327"/>
      <c r="O11" s="287">
        <f t="shared" si="2"/>
        <v>0</v>
      </c>
      <c r="P11" s="472">
        <f>IF(Таблица4001!$G$9=0,0,(H11*1000/Таблица4001!$G$9))</f>
        <v>0</v>
      </c>
      <c r="Q11" s="472">
        <f>IF(Таблица4001!$G$9=0,0,(I11*1000/Таблица4001!$G$9))</f>
        <v>0</v>
      </c>
      <c r="R11" s="472">
        <f>IF(Таблица4001!$G$9=0,0,(J11*1000/Таблица4001!$G$9))</f>
        <v>0</v>
      </c>
      <c r="S11" s="472">
        <f t="shared" si="6"/>
        <v>0</v>
      </c>
    </row>
    <row r="12" spans="1:19" x14ac:dyDescent="0.15">
      <c r="A12" s="37" t="s">
        <v>503</v>
      </c>
      <c r="B12" s="506" t="s">
        <v>602</v>
      </c>
      <c r="C12" s="6" t="s">
        <v>601</v>
      </c>
      <c r="D12" s="227" t="s">
        <v>492</v>
      </c>
      <c r="E12" s="398"/>
      <c r="F12" s="398"/>
      <c r="G12" s="287">
        <f>0</f>
        <v>0</v>
      </c>
      <c r="H12" s="287">
        <f>J12</f>
        <v>0</v>
      </c>
      <c r="I12" s="287">
        <f>K12</f>
        <v>0</v>
      </c>
      <c r="J12" s="327"/>
      <c r="K12" s="327"/>
      <c r="L12" s="287">
        <f>0</f>
        <v>0</v>
      </c>
      <c r="M12" s="287">
        <f>0</f>
        <v>0</v>
      </c>
      <c r="N12" s="327"/>
      <c r="O12" s="287">
        <f t="shared" si="2"/>
        <v>0</v>
      </c>
      <c r="P12" s="472">
        <f>IF(Таблица4001!$G$9=0,0,(H12*1000/Таблица4001!$G$9))</f>
        <v>0</v>
      </c>
      <c r="Q12" s="472">
        <f>IF(Таблица4001!$G$9=0,0,(I12*1000/Таблица4001!$G$9))</f>
        <v>0</v>
      </c>
      <c r="R12" s="472">
        <f>IF(Таблица4001!$G$9=0,0,(J12*1000/Таблица4001!$G$9))</f>
        <v>0</v>
      </c>
      <c r="S12" s="472">
        <f t="shared" si="6"/>
        <v>0</v>
      </c>
    </row>
    <row r="13" spans="1:19" x14ac:dyDescent="0.15">
      <c r="A13" s="37" t="s">
        <v>280</v>
      </c>
      <c r="B13" s="506" t="s">
        <v>493</v>
      </c>
      <c r="C13" s="6" t="s">
        <v>494</v>
      </c>
      <c r="D13" s="227" t="s">
        <v>504</v>
      </c>
      <c r="E13" s="398"/>
      <c r="F13" s="398"/>
      <c r="G13" s="287"/>
      <c r="H13" s="287"/>
      <c r="I13" s="287">
        <f t="shared" ref="I13:I59" si="7">G13+K13</f>
        <v>0</v>
      </c>
      <c r="J13" s="327"/>
      <c r="K13" s="327"/>
      <c r="L13" s="327"/>
      <c r="M13" s="327"/>
      <c r="N13" s="327"/>
      <c r="O13" s="287">
        <f t="shared" si="2"/>
        <v>0</v>
      </c>
      <c r="P13" s="472">
        <f>IF(Таблица4001!$G$9=0,0,(H13*1000/Таблица4001!$G$9))</f>
        <v>0</v>
      </c>
      <c r="Q13" s="472">
        <f>IF(Таблица4001!$G$9=0,0,(I13*1000/Таблица4001!$G$9))</f>
        <v>0</v>
      </c>
      <c r="R13" s="472">
        <f>IF(Таблица4001!$G$9=0,0,(J13*1000/Таблица4001!$G$9))</f>
        <v>0</v>
      </c>
      <c r="S13" s="472">
        <f t="shared" si="6"/>
        <v>0</v>
      </c>
    </row>
    <row r="14" spans="1:19" x14ac:dyDescent="0.15">
      <c r="A14" s="394" t="s">
        <v>1631</v>
      </c>
      <c r="B14" s="510" t="s">
        <v>1632</v>
      </c>
      <c r="C14" s="387" t="s">
        <v>1633</v>
      </c>
      <c r="D14" s="388" t="s">
        <v>1634</v>
      </c>
      <c r="E14" s="399"/>
      <c r="F14" s="399"/>
      <c r="G14" s="400"/>
      <c r="H14" s="400"/>
      <c r="I14" s="401">
        <f>G14+K14</f>
        <v>0</v>
      </c>
      <c r="J14" s="402"/>
      <c r="K14" s="403">
        <f>J14</f>
        <v>0</v>
      </c>
      <c r="L14" s="402"/>
      <c r="M14" s="402"/>
      <c r="N14" s="402"/>
      <c r="O14" s="401">
        <f t="shared" si="2"/>
        <v>0</v>
      </c>
      <c r="P14" s="472">
        <f>IF(Таблица4001!$G$9=0,0,(H14*1000/Таблица4001!$G$9))</f>
        <v>0</v>
      </c>
      <c r="Q14" s="472">
        <f>IF(Таблица4001!$G$9=0,0,(I14*1000/Таблица4001!$G$9))</f>
        <v>0</v>
      </c>
      <c r="R14" s="472">
        <f>IF(Таблица4001!$G$9=0,0,(J14*1000/Таблица4001!$G$9))</f>
        <v>0</v>
      </c>
      <c r="S14" s="472">
        <f t="shared" si="6"/>
        <v>0</v>
      </c>
    </row>
    <row r="15" spans="1:19" ht="31.5" x14ac:dyDescent="0.15">
      <c r="A15" s="313" t="s">
        <v>1694</v>
      </c>
      <c r="B15" s="314" t="s">
        <v>1426</v>
      </c>
      <c r="C15" s="314" t="s">
        <v>1630</v>
      </c>
      <c r="D15" s="290"/>
      <c r="E15" s="404">
        <f>E16+E17+E18+E19</f>
        <v>0</v>
      </c>
      <c r="F15" s="404">
        <f t="shared" ref="F15:J15" si="8">F16+F17+F18+F19</f>
        <v>0</v>
      </c>
      <c r="G15" s="404">
        <f t="shared" si="8"/>
        <v>0</v>
      </c>
      <c r="H15" s="404">
        <f t="shared" si="8"/>
        <v>0</v>
      </c>
      <c r="I15" s="404">
        <f t="shared" si="8"/>
        <v>0</v>
      </c>
      <c r="J15" s="404">
        <f t="shared" si="8"/>
        <v>0</v>
      </c>
      <c r="K15" s="328">
        <f>K16+K17+K18+K19</f>
        <v>0</v>
      </c>
      <c r="L15" s="328">
        <f t="shared" ref="L15:O15" si="9">L16+L17+L18+L19</f>
        <v>0</v>
      </c>
      <c r="M15" s="328">
        <f t="shared" si="9"/>
        <v>0</v>
      </c>
      <c r="N15" s="328">
        <f t="shared" si="9"/>
        <v>0</v>
      </c>
      <c r="O15" s="328">
        <f t="shared" si="9"/>
        <v>0</v>
      </c>
      <c r="P15" s="472">
        <f>IF(Таблица4001!$G$9=0,0,(H15*1000/Таблица4001!$G$9))</f>
        <v>0</v>
      </c>
      <c r="Q15" s="472">
        <f>IF(Таблица4001!$G$9=0,0,(I15*1000/Таблица4001!$G$9))</f>
        <v>0</v>
      </c>
      <c r="R15" s="472">
        <f>IF(Таблица4001!$G$9=0,0,(J15*1000/Таблица4001!$G$9))</f>
        <v>0</v>
      </c>
      <c r="S15" s="472">
        <f t="shared" si="6"/>
        <v>0</v>
      </c>
    </row>
    <row r="16" spans="1:19" x14ac:dyDescent="0.15">
      <c r="A16" s="110" t="s">
        <v>1366</v>
      </c>
      <c r="B16" s="506" t="s">
        <v>1363</v>
      </c>
      <c r="C16" s="314" t="s">
        <v>1427</v>
      </c>
      <c r="D16" s="227"/>
      <c r="E16" s="398"/>
      <c r="F16" s="398"/>
      <c r="G16" s="287"/>
      <c r="H16" s="287"/>
      <c r="I16" s="287">
        <f t="shared" si="7"/>
        <v>0</v>
      </c>
      <c r="J16" s="327"/>
      <c r="K16" s="327"/>
      <c r="L16" s="327"/>
      <c r="M16" s="327"/>
      <c r="N16" s="327"/>
      <c r="O16" s="287">
        <f t="shared" si="2"/>
        <v>0</v>
      </c>
      <c r="P16" s="472">
        <f>IF(Таблица4001!$G$9=0,0,(H16*1000/Таблица4001!$G$9))</f>
        <v>0</v>
      </c>
      <c r="Q16" s="472">
        <f>IF(Таблица4001!$G$9=0,0,(I16*1000/Таблица4001!$G$9))</f>
        <v>0</v>
      </c>
      <c r="R16" s="472">
        <f>IF(Таблица4001!$G$9=0,0,(J16*1000/Таблица4001!$G$9))</f>
        <v>0</v>
      </c>
      <c r="S16" s="472">
        <f t="shared" si="6"/>
        <v>0</v>
      </c>
    </row>
    <row r="17" spans="1:19" x14ac:dyDescent="0.15">
      <c r="A17" s="110" t="s">
        <v>1367</v>
      </c>
      <c r="B17" s="506" t="s">
        <v>1364</v>
      </c>
      <c r="C17" s="314" t="s">
        <v>1428</v>
      </c>
      <c r="D17" s="227"/>
      <c r="E17" s="398"/>
      <c r="F17" s="398"/>
      <c r="G17" s="287"/>
      <c r="H17" s="287"/>
      <c r="I17" s="287">
        <f t="shared" si="7"/>
        <v>0</v>
      </c>
      <c r="J17" s="327"/>
      <c r="K17" s="327"/>
      <c r="L17" s="327"/>
      <c r="M17" s="327"/>
      <c r="N17" s="327"/>
      <c r="O17" s="287">
        <f t="shared" si="2"/>
        <v>0</v>
      </c>
      <c r="P17" s="472">
        <f>IF(Таблица4001!$G$9=0,0,(H17*1000/Таблица4001!$G$9))</f>
        <v>0</v>
      </c>
      <c r="Q17" s="472">
        <f>IF(Таблица4001!$G$9=0,0,(I17*1000/Таблица4001!$G$9))</f>
        <v>0</v>
      </c>
      <c r="R17" s="472">
        <f>IF(Таблица4001!$G$9=0,0,(J17*1000/Таблица4001!$G$9))</f>
        <v>0</v>
      </c>
      <c r="S17" s="472">
        <f t="shared" si="6"/>
        <v>0</v>
      </c>
    </row>
    <row r="18" spans="1:19" x14ac:dyDescent="0.15">
      <c r="A18" s="110" t="s">
        <v>1368</v>
      </c>
      <c r="B18" s="506" t="s">
        <v>1365</v>
      </c>
      <c r="C18" s="314" t="s">
        <v>1429</v>
      </c>
      <c r="D18" s="227"/>
      <c r="E18" s="398"/>
      <c r="F18" s="398"/>
      <c r="G18" s="287"/>
      <c r="H18" s="287"/>
      <c r="I18" s="287">
        <f t="shared" si="7"/>
        <v>0</v>
      </c>
      <c r="J18" s="327"/>
      <c r="K18" s="327"/>
      <c r="L18" s="327"/>
      <c r="M18" s="327"/>
      <c r="N18" s="327"/>
      <c r="O18" s="287">
        <f t="shared" si="2"/>
        <v>0</v>
      </c>
      <c r="P18" s="472">
        <f>IF(Таблица4001!$G$9=0,0,(H18*1000/Таблица4001!$G$9))</f>
        <v>0</v>
      </c>
      <c r="Q18" s="472">
        <f>IF(Таблица4001!$G$9=0,0,(I18*1000/Таблица4001!$G$9))</f>
        <v>0</v>
      </c>
      <c r="R18" s="472">
        <f>IF(Таблица4001!$G$9=0,0,(J18*1000/Таблица4001!$G$9))</f>
        <v>0</v>
      </c>
      <c r="S18" s="472">
        <f t="shared" si="6"/>
        <v>0</v>
      </c>
    </row>
    <row r="19" spans="1:19" s="119" customFormat="1" x14ac:dyDescent="0.15">
      <c r="A19" s="229" t="s">
        <v>1431</v>
      </c>
      <c r="B19" s="506" t="s">
        <v>1549</v>
      </c>
      <c r="C19" s="314" t="s">
        <v>1430</v>
      </c>
      <c r="D19" s="227"/>
      <c r="E19" s="398"/>
      <c r="F19" s="398"/>
      <c r="G19" s="287"/>
      <c r="H19" s="287"/>
      <c r="I19" s="287">
        <f t="shared" si="7"/>
        <v>0</v>
      </c>
      <c r="J19" s="327"/>
      <c r="K19" s="327"/>
      <c r="L19" s="327"/>
      <c r="M19" s="327"/>
      <c r="N19" s="327"/>
      <c r="O19" s="287">
        <f t="shared" si="2"/>
        <v>0</v>
      </c>
      <c r="P19" s="472">
        <f>IF(Таблица4001!$G$9=0,0,(H19*1000/Таблица4001!$G$9))</f>
        <v>0</v>
      </c>
      <c r="Q19" s="472">
        <f>IF(Таблица4001!$G$9=0,0,(I19*1000/Таблица4001!$G$9))</f>
        <v>0</v>
      </c>
      <c r="R19" s="472">
        <f>IF(Таблица4001!$G$9=0,0,(J19*1000/Таблица4001!$G$9))</f>
        <v>0</v>
      </c>
      <c r="S19" s="472">
        <f t="shared" si="6"/>
        <v>0</v>
      </c>
    </row>
    <row r="20" spans="1:19" x14ac:dyDescent="0.15">
      <c r="A20" s="98" t="s">
        <v>665</v>
      </c>
      <c r="B20" s="99" t="s">
        <v>197</v>
      </c>
      <c r="C20" s="99" t="s">
        <v>134</v>
      </c>
      <c r="D20" s="101" t="s">
        <v>757</v>
      </c>
      <c r="E20" s="179">
        <f>E21+E23</f>
        <v>0</v>
      </c>
      <c r="F20" s="179">
        <f>F21+F23</f>
        <v>0</v>
      </c>
      <c r="G20" s="179">
        <f>G21+G23</f>
        <v>0</v>
      </c>
      <c r="H20" s="179">
        <f>H21+H23</f>
        <v>0</v>
      </c>
      <c r="I20" s="179">
        <f t="shared" si="7"/>
        <v>0</v>
      </c>
      <c r="J20" s="179">
        <f>J21+J23</f>
        <v>0</v>
      </c>
      <c r="K20" s="179">
        <f>K21+K23</f>
        <v>0</v>
      </c>
      <c r="L20" s="179">
        <f>L21+L23</f>
        <v>0</v>
      </c>
      <c r="M20" s="179">
        <f>M21+M23</f>
        <v>0</v>
      </c>
      <c r="N20" s="179">
        <f>N21+N23</f>
        <v>0</v>
      </c>
      <c r="O20" s="179">
        <f t="shared" si="2"/>
        <v>0</v>
      </c>
      <c r="P20" s="472">
        <f>IF(Таблица4001!$G$9=0,0,(H20*1000/Таблица4001!$G$9))</f>
        <v>0</v>
      </c>
      <c r="Q20" s="472">
        <f>IF(Таблица4001!$G$9=0,0,(I20*1000/Таблица4001!$G$9))</f>
        <v>0</v>
      </c>
      <c r="R20" s="472">
        <f>IF(Таблица4001!$G$9=0,0,(J20*1000/Таблица4001!$G$9))</f>
        <v>0</v>
      </c>
      <c r="S20" s="472">
        <f t="shared" si="6"/>
        <v>0</v>
      </c>
    </row>
    <row r="21" spans="1:19" x14ac:dyDescent="0.15">
      <c r="A21" s="37" t="s">
        <v>282</v>
      </c>
      <c r="B21" s="506" t="s">
        <v>278</v>
      </c>
      <c r="C21" s="6" t="s">
        <v>166</v>
      </c>
      <c r="D21" s="227" t="s">
        <v>283</v>
      </c>
      <c r="E21" s="398"/>
      <c r="F21" s="398"/>
      <c r="G21" s="287"/>
      <c r="H21" s="287"/>
      <c r="I21" s="287">
        <f t="shared" si="7"/>
        <v>0</v>
      </c>
      <c r="J21" s="327"/>
      <c r="K21" s="327"/>
      <c r="L21" s="327"/>
      <c r="M21" s="327"/>
      <c r="N21" s="327"/>
      <c r="O21" s="287">
        <f t="shared" si="2"/>
        <v>0</v>
      </c>
      <c r="P21" s="472">
        <f>IF(Таблица4001!$G$9=0,0,(H21*1000/Таблица4001!$G$9))</f>
        <v>0</v>
      </c>
      <c r="Q21" s="472">
        <f>IF(Таблица4001!$G$9=0,0,(I21*1000/Таблица4001!$G$9))</f>
        <v>0</v>
      </c>
      <c r="R21" s="472">
        <f>IF(Таблица4001!$G$9=0,0,(J21*1000/Таблица4001!$G$9))</f>
        <v>0</v>
      </c>
      <c r="S21" s="472">
        <f t="shared" si="6"/>
        <v>0</v>
      </c>
    </row>
    <row r="22" spans="1:19" ht="21" x14ac:dyDescent="0.15">
      <c r="A22" s="37" t="s">
        <v>666</v>
      </c>
      <c r="B22" s="506" t="s">
        <v>505</v>
      </c>
      <c r="C22" s="17" t="s">
        <v>506</v>
      </c>
      <c r="D22" s="227" t="s">
        <v>507</v>
      </c>
      <c r="E22" s="398"/>
      <c r="F22" s="398"/>
      <c r="G22" s="287"/>
      <c r="H22" s="287"/>
      <c r="I22" s="287">
        <f t="shared" si="7"/>
        <v>0</v>
      </c>
      <c r="J22" s="327"/>
      <c r="K22" s="327"/>
      <c r="L22" s="327"/>
      <c r="M22" s="327"/>
      <c r="N22" s="327"/>
      <c r="O22" s="287">
        <f t="shared" si="2"/>
        <v>0</v>
      </c>
      <c r="P22" s="472">
        <f>IF(Таблица4001!$G$9=0,0,(H22*1000/Таблица4001!$G$9))</f>
        <v>0</v>
      </c>
      <c r="Q22" s="472">
        <f>IF(Таблица4001!$G$9=0,0,(I22*1000/Таблица4001!$G$9))</f>
        <v>0</v>
      </c>
      <c r="R22" s="472">
        <f>IF(Таблица4001!$G$9=0,0,(J22*1000/Таблица4001!$G$9))</f>
        <v>0</v>
      </c>
      <c r="S22" s="472">
        <f t="shared" si="6"/>
        <v>0</v>
      </c>
    </row>
    <row r="23" spans="1:19" x14ac:dyDescent="0.15">
      <c r="A23" s="37" t="s">
        <v>788</v>
      </c>
      <c r="B23" s="506" t="s">
        <v>508</v>
      </c>
      <c r="C23" s="17" t="s">
        <v>509</v>
      </c>
      <c r="D23" s="227" t="s">
        <v>510</v>
      </c>
      <c r="E23" s="398"/>
      <c r="F23" s="398"/>
      <c r="G23" s="287"/>
      <c r="H23" s="287"/>
      <c r="I23" s="287">
        <f t="shared" si="7"/>
        <v>0</v>
      </c>
      <c r="J23" s="327"/>
      <c r="K23" s="327"/>
      <c r="L23" s="327"/>
      <c r="M23" s="327"/>
      <c r="N23" s="327"/>
      <c r="O23" s="287">
        <f t="shared" si="2"/>
        <v>0</v>
      </c>
      <c r="P23" s="472">
        <f>IF(Таблица4001!$G$9=0,0,(H23*1000/Таблица4001!$G$9))</f>
        <v>0</v>
      </c>
      <c r="Q23" s="472">
        <f>IF(Таблица4001!$G$9=0,0,(I23*1000/Таблица4001!$G$9))</f>
        <v>0</v>
      </c>
      <c r="R23" s="472">
        <f>IF(Таблица4001!$G$9=0,0,(J23*1000/Таблица4001!$G$9))</f>
        <v>0</v>
      </c>
      <c r="S23" s="472">
        <f t="shared" si="6"/>
        <v>0</v>
      </c>
    </row>
    <row r="24" spans="1:19" s="119" customFormat="1" x14ac:dyDescent="0.15">
      <c r="A24" s="37" t="s">
        <v>1073</v>
      </c>
      <c r="B24" s="506" t="s">
        <v>1077</v>
      </c>
      <c r="C24" s="17" t="s">
        <v>1074</v>
      </c>
      <c r="D24" s="227" t="s">
        <v>1075</v>
      </c>
      <c r="E24" s="398"/>
      <c r="F24" s="398"/>
      <c r="G24" s="287"/>
      <c r="H24" s="287"/>
      <c r="I24" s="287">
        <f t="shared" si="7"/>
        <v>0</v>
      </c>
      <c r="J24" s="327"/>
      <c r="K24" s="327"/>
      <c r="L24" s="327"/>
      <c r="M24" s="327"/>
      <c r="N24" s="327"/>
      <c r="O24" s="287">
        <f t="shared" si="2"/>
        <v>0</v>
      </c>
      <c r="P24" s="472">
        <f>IF(Таблица4001!$G$9=0,0,(H24*1000/Таблица4001!$G$9))</f>
        <v>0</v>
      </c>
      <c r="Q24" s="472">
        <f>IF(Таблица4001!$G$9=0,0,(I24*1000/Таблица4001!$G$9))</f>
        <v>0</v>
      </c>
      <c r="R24" s="472">
        <f>IF(Таблица4001!$G$9=0,0,(J24*1000/Таблица4001!$G$9))</f>
        <v>0</v>
      </c>
      <c r="S24" s="472">
        <f t="shared" si="6"/>
        <v>0</v>
      </c>
    </row>
    <row r="25" spans="1:19" ht="21" x14ac:dyDescent="0.15">
      <c r="A25" s="36" t="s">
        <v>667</v>
      </c>
      <c r="B25" s="99" t="s">
        <v>198</v>
      </c>
      <c r="C25" s="46" t="s">
        <v>135</v>
      </c>
      <c r="D25" s="35" t="s">
        <v>25</v>
      </c>
      <c r="E25" s="179">
        <f t="shared" ref="E25:F25" si="10">E26+E28+E31+E33</f>
        <v>0</v>
      </c>
      <c r="F25" s="179">
        <f t="shared" si="10"/>
        <v>0</v>
      </c>
      <c r="G25" s="179">
        <f>G26+G28+G31+G33</f>
        <v>0</v>
      </c>
      <c r="H25" s="179">
        <f>H26+H28+H31+H33</f>
        <v>0</v>
      </c>
      <c r="I25" s="179">
        <f t="shared" si="7"/>
        <v>0</v>
      </c>
      <c r="J25" s="179">
        <f>J26+J28+J31+J33</f>
        <v>0</v>
      </c>
      <c r="K25" s="179">
        <f t="shared" ref="K25:N25" si="11">K26+K28+K31+K33</f>
        <v>0</v>
      </c>
      <c r="L25" s="179">
        <f t="shared" si="11"/>
        <v>0</v>
      </c>
      <c r="M25" s="179">
        <f t="shared" si="11"/>
        <v>0</v>
      </c>
      <c r="N25" s="179">
        <f t="shared" si="11"/>
        <v>0</v>
      </c>
      <c r="O25" s="179">
        <f t="shared" si="2"/>
        <v>0</v>
      </c>
      <c r="P25" s="472">
        <f>IF(Таблица4001!$G$9=0,0,(H25*1000/Таблица4001!$G$9))</f>
        <v>0</v>
      </c>
      <c r="Q25" s="472">
        <f>IF(Таблица4001!$G$9=0,0,(I25*1000/Таблица4001!$G$9))</f>
        <v>0</v>
      </c>
      <c r="R25" s="472">
        <f>IF(Таблица4001!$G$9=0,0,(J25*1000/Таблица4001!$G$9))</f>
        <v>0</v>
      </c>
      <c r="S25" s="472">
        <f t="shared" si="6"/>
        <v>0</v>
      </c>
    </row>
    <row r="26" spans="1:19" x14ac:dyDescent="0.15">
      <c r="A26" s="37" t="s">
        <v>668</v>
      </c>
      <c r="B26" s="506" t="s">
        <v>199</v>
      </c>
      <c r="C26" s="6" t="s">
        <v>65</v>
      </c>
      <c r="D26" s="227" t="s">
        <v>26</v>
      </c>
      <c r="E26" s="398"/>
      <c r="F26" s="398"/>
      <c r="G26" s="287"/>
      <c r="H26" s="287"/>
      <c r="I26" s="287">
        <f t="shared" si="7"/>
        <v>0</v>
      </c>
      <c r="J26" s="327"/>
      <c r="K26" s="327"/>
      <c r="L26" s="327"/>
      <c r="M26" s="327"/>
      <c r="N26" s="327"/>
      <c r="O26" s="287">
        <f t="shared" si="2"/>
        <v>0</v>
      </c>
      <c r="P26" s="472">
        <f>IF(Таблица4001!$G$9=0,0,(H26*1000/Таблица4001!$G$9))</f>
        <v>0</v>
      </c>
      <c r="Q26" s="472">
        <f>IF(Таблица4001!$G$9=0,0,(I26*1000/Таблица4001!$G$9))</f>
        <v>0</v>
      </c>
      <c r="R26" s="472">
        <f>IF(Таблица4001!$G$9=0,0,(J26*1000/Таблица4001!$G$9))</f>
        <v>0</v>
      </c>
      <c r="S26" s="472">
        <f t="shared" si="6"/>
        <v>0</v>
      </c>
    </row>
    <row r="27" spans="1:19" x14ac:dyDescent="0.15">
      <c r="A27" s="37" t="s">
        <v>669</v>
      </c>
      <c r="B27" s="506" t="s">
        <v>511</v>
      </c>
      <c r="C27" s="17" t="s">
        <v>512</v>
      </c>
      <c r="D27" s="227" t="s">
        <v>513</v>
      </c>
      <c r="E27" s="398"/>
      <c r="F27" s="398"/>
      <c r="G27" s="287"/>
      <c r="H27" s="287"/>
      <c r="I27" s="287">
        <f t="shared" si="7"/>
        <v>0</v>
      </c>
      <c r="J27" s="327"/>
      <c r="K27" s="327"/>
      <c r="L27" s="327"/>
      <c r="M27" s="327"/>
      <c r="N27" s="327"/>
      <c r="O27" s="287">
        <f t="shared" si="2"/>
        <v>0</v>
      </c>
      <c r="P27" s="472">
        <f>IF(Таблица4001!$G$9=0,0,(H27*1000/Таблица4001!$G$9))</f>
        <v>0</v>
      </c>
      <c r="Q27" s="472">
        <f>IF(Таблица4001!$G$9=0,0,(I27*1000/Таблица4001!$G$9))</f>
        <v>0</v>
      </c>
      <c r="R27" s="472">
        <f>IF(Таблица4001!$G$9=0,0,(J27*1000/Таблица4001!$G$9))</f>
        <v>0</v>
      </c>
      <c r="S27" s="472">
        <f t="shared" si="6"/>
        <v>0</v>
      </c>
    </row>
    <row r="28" spans="1:19" ht="21" x14ac:dyDescent="0.15">
      <c r="A28" s="37" t="s">
        <v>670</v>
      </c>
      <c r="B28" s="506" t="s">
        <v>200</v>
      </c>
      <c r="C28" s="6" t="s">
        <v>66</v>
      </c>
      <c r="D28" s="227" t="s">
        <v>623</v>
      </c>
      <c r="E28" s="398"/>
      <c r="F28" s="398"/>
      <c r="G28" s="287"/>
      <c r="H28" s="287"/>
      <c r="I28" s="287">
        <f t="shared" si="7"/>
        <v>0</v>
      </c>
      <c r="J28" s="327"/>
      <c r="K28" s="327"/>
      <c r="L28" s="327"/>
      <c r="M28" s="327"/>
      <c r="N28" s="327"/>
      <c r="O28" s="287">
        <f t="shared" si="2"/>
        <v>0</v>
      </c>
      <c r="P28" s="472">
        <f>IF(Таблица4001!$G$9=0,0,(H28*1000/Таблица4001!$G$9))</f>
        <v>0</v>
      </c>
      <c r="Q28" s="472">
        <f>IF(Таблица4001!$G$9=0,0,(I28*1000/Таблица4001!$G$9))</f>
        <v>0</v>
      </c>
      <c r="R28" s="472">
        <f>IF(Таблица4001!$G$9=0,0,(J28*1000/Таблица4001!$G$9))</f>
        <v>0</v>
      </c>
      <c r="S28" s="472">
        <f t="shared" si="6"/>
        <v>0</v>
      </c>
    </row>
    <row r="29" spans="1:19" x14ac:dyDescent="0.15">
      <c r="A29" s="37" t="s">
        <v>1738</v>
      </c>
      <c r="B29" s="506" t="s">
        <v>201</v>
      </c>
      <c r="C29" s="6" t="s">
        <v>67</v>
      </c>
      <c r="D29" s="227" t="s">
        <v>758</v>
      </c>
      <c r="E29" s="398"/>
      <c r="F29" s="398"/>
      <c r="G29" s="287"/>
      <c r="H29" s="287"/>
      <c r="I29" s="287">
        <f t="shared" si="7"/>
        <v>0</v>
      </c>
      <c r="J29" s="327"/>
      <c r="K29" s="327"/>
      <c r="L29" s="327"/>
      <c r="M29" s="327"/>
      <c r="N29" s="327"/>
      <c r="O29" s="287">
        <f t="shared" si="2"/>
        <v>0</v>
      </c>
      <c r="P29" s="472">
        <f>IF(Таблица4001!$G$9=0,0,(H29*1000/Таблица4001!$G$9))</f>
        <v>0</v>
      </c>
      <c r="Q29" s="472">
        <f>IF(Таблица4001!$G$9=0,0,(I29*1000/Таблица4001!$G$9))</f>
        <v>0</v>
      </c>
      <c r="R29" s="472">
        <f>IF(Таблица4001!$G$9=0,0,(J29*1000/Таблица4001!$G$9))</f>
        <v>0</v>
      </c>
      <c r="S29" s="472">
        <f t="shared" si="6"/>
        <v>0</v>
      </c>
    </row>
    <row r="30" spans="1:19" x14ac:dyDescent="0.15">
      <c r="A30" s="37" t="s">
        <v>1741</v>
      </c>
      <c r="B30" s="506" t="s">
        <v>1739</v>
      </c>
      <c r="C30" s="6" t="s">
        <v>1740</v>
      </c>
      <c r="D30" s="742" t="s">
        <v>1742</v>
      </c>
      <c r="E30" s="398"/>
      <c r="F30" s="398"/>
      <c r="G30" s="287"/>
      <c r="H30" s="287"/>
      <c r="I30" s="287">
        <f t="shared" si="7"/>
        <v>0</v>
      </c>
      <c r="J30" s="327"/>
      <c r="K30" s="327"/>
      <c r="L30" s="327"/>
      <c r="M30" s="327"/>
      <c r="N30" s="327"/>
      <c r="O30" s="287">
        <f t="shared" ref="O30" si="12">I30-N30</f>
        <v>0</v>
      </c>
      <c r="P30" s="699">
        <f>IF(Таблица4001!$G$9=0,0,(H30*1000/Таблица4001!$G$9))</f>
        <v>0</v>
      </c>
      <c r="Q30" s="699">
        <f>IF(Таблица4001!$G$9=0,0,(I30*1000/Таблица4001!$G$9))</f>
        <v>0</v>
      </c>
      <c r="R30" s="699">
        <f>IF(Таблица4001!$G$9=0,0,(J30*1000/Таблица4001!$G$9))</f>
        <v>0</v>
      </c>
      <c r="S30" s="699">
        <f t="shared" ref="S30" si="13">IF(J30=0,0,K30*100/J30)</f>
        <v>0</v>
      </c>
    </row>
    <row r="31" spans="1:19" s="119" customFormat="1" x14ac:dyDescent="0.15">
      <c r="A31" s="37" t="s">
        <v>671</v>
      </c>
      <c r="B31" s="506" t="s">
        <v>202</v>
      </c>
      <c r="C31" s="6" t="s">
        <v>68</v>
      </c>
      <c r="D31" s="227" t="s">
        <v>27</v>
      </c>
      <c r="E31" s="398"/>
      <c r="F31" s="398"/>
      <c r="G31" s="287"/>
      <c r="H31" s="287"/>
      <c r="I31" s="287">
        <f>G31+K31</f>
        <v>0</v>
      </c>
      <c r="J31" s="327"/>
      <c r="K31" s="327"/>
      <c r="L31" s="327"/>
      <c r="M31" s="327"/>
      <c r="N31" s="327"/>
      <c r="O31" s="287">
        <f t="shared" si="2"/>
        <v>0</v>
      </c>
      <c r="P31" s="472">
        <f>IF(Таблица4001!$G$9=0,0,(H31*1000/Таблица4001!$G$9))</f>
        <v>0</v>
      </c>
      <c r="Q31" s="472">
        <f>IF(Таблица4001!$G$9=0,0,(I31*1000/Таблица4001!$G$9))</f>
        <v>0</v>
      </c>
      <c r="R31" s="472">
        <f>IF(Таблица4001!$G$9=0,0,(J31*1000/Таблица4001!$G$9))</f>
        <v>0</v>
      </c>
      <c r="S31" s="472">
        <f t="shared" si="6"/>
        <v>0</v>
      </c>
    </row>
    <row r="32" spans="1:19" s="119" customFormat="1" ht="31.5" x14ac:dyDescent="0.15">
      <c r="A32" s="37" t="s">
        <v>1864</v>
      </c>
      <c r="B32" s="506" t="s">
        <v>1743</v>
      </c>
      <c r="C32" s="6" t="s">
        <v>1744</v>
      </c>
      <c r="D32" s="742" t="s">
        <v>1745</v>
      </c>
      <c r="E32" s="398"/>
      <c r="F32" s="398"/>
      <c r="G32" s="287"/>
      <c r="H32" s="287"/>
      <c r="I32" s="287">
        <f>G32+K32</f>
        <v>0</v>
      </c>
      <c r="J32" s="327"/>
      <c r="K32" s="327"/>
      <c r="L32" s="327"/>
      <c r="M32" s="327"/>
      <c r="N32" s="327"/>
      <c r="O32" s="287">
        <f t="shared" ref="O32" si="14">I32-N32</f>
        <v>0</v>
      </c>
      <c r="P32" s="699">
        <f>IF(Таблица4001!$G$9=0,0,(H32*1000/Таблица4001!$G$9))</f>
        <v>0</v>
      </c>
      <c r="Q32" s="699">
        <f>IF(Таблица4001!$G$9=0,0,(I32*1000/Таблица4001!$G$9))</f>
        <v>0</v>
      </c>
      <c r="R32" s="699">
        <f>IF(Таблица4001!$G$9=0,0,(J32*1000/Таблица4001!$G$9))</f>
        <v>0</v>
      </c>
      <c r="S32" s="699">
        <f t="shared" ref="S32" si="15">IF(J32=0,0,K32*100/J32)</f>
        <v>0</v>
      </c>
    </row>
    <row r="33" spans="1:19" x14ac:dyDescent="0.15">
      <c r="A33" s="229" t="s">
        <v>1550</v>
      </c>
      <c r="B33" s="506" t="s">
        <v>1434</v>
      </c>
      <c r="C33" s="6" t="s">
        <v>1435</v>
      </c>
      <c r="D33" s="227"/>
      <c r="E33" s="398"/>
      <c r="F33" s="398"/>
      <c r="G33" s="287"/>
      <c r="H33" s="287"/>
      <c r="I33" s="287">
        <f t="shared" si="7"/>
        <v>0</v>
      </c>
      <c r="J33" s="327"/>
      <c r="K33" s="327"/>
      <c r="L33" s="327"/>
      <c r="M33" s="327"/>
      <c r="N33" s="327"/>
      <c r="O33" s="287">
        <f t="shared" si="2"/>
        <v>0</v>
      </c>
      <c r="P33" s="472">
        <f>IF(Таблица4001!$G$9=0,0,(H33*1000/Таблица4001!$G$9))</f>
        <v>0</v>
      </c>
      <c r="Q33" s="472">
        <f>IF(Таблица4001!$G$9=0,0,(I33*1000/Таблица4001!$G$9))</f>
        <v>0</v>
      </c>
      <c r="R33" s="472">
        <f>IF(Таблица4001!$G$9=0,0,(J33*1000/Таблица4001!$G$9))</f>
        <v>0</v>
      </c>
      <c r="S33" s="472">
        <f t="shared" si="6"/>
        <v>0</v>
      </c>
    </row>
    <row r="34" spans="1:19" ht="21" x14ac:dyDescent="0.15">
      <c r="A34" s="36" t="s">
        <v>672</v>
      </c>
      <c r="B34" s="99" t="s">
        <v>203</v>
      </c>
      <c r="C34" s="46" t="s">
        <v>69</v>
      </c>
      <c r="D34" s="35" t="s">
        <v>759</v>
      </c>
      <c r="E34" s="179">
        <f>E35+E43+E53+E54+E55+E56+E57+E58+E61+E63+E64+E65+E66+E67+E68+E59</f>
        <v>0</v>
      </c>
      <c r="F34" s="179">
        <f t="shared" ref="F34:H34" si="16">F35+F43+F53+F54+F55+F56+F57+F58+F61+F63+F64+F65+F66+F67+F68+F59</f>
        <v>0</v>
      </c>
      <c r="G34" s="179">
        <f t="shared" si="16"/>
        <v>0</v>
      </c>
      <c r="H34" s="179">
        <f t="shared" si="16"/>
        <v>0</v>
      </c>
      <c r="I34" s="179">
        <f t="shared" si="7"/>
        <v>0</v>
      </c>
      <c r="J34" s="179">
        <f>J35+J43+J53+J54+J55+J56+J57+J58+J61+J63+J64+J65+J66+J67+J68+J59</f>
        <v>0</v>
      </c>
      <c r="K34" s="179">
        <f t="shared" ref="K34:N34" si="17">K35+K43+K53+K54+K55+K56+K57+K58+K61+K63+K64+K65+K66+K67+K68+K59</f>
        <v>0</v>
      </c>
      <c r="L34" s="179">
        <f t="shared" si="17"/>
        <v>0</v>
      </c>
      <c r="M34" s="179">
        <f t="shared" si="17"/>
        <v>0</v>
      </c>
      <c r="N34" s="179">
        <f t="shared" si="17"/>
        <v>0</v>
      </c>
      <c r="O34" s="179">
        <f t="shared" si="2"/>
        <v>0</v>
      </c>
      <c r="P34" s="472">
        <f>IF(Таблица4001!$G$9=0,0,(H34*1000/Таблица4001!$G$9))</f>
        <v>0</v>
      </c>
      <c r="Q34" s="472">
        <f>IF(Таблица4001!$G$9=0,0,(I34*1000/Таблица4001!$G$9))</f>
        <v>0</v>
      </c>
      <c r="R34" s="472">
        <f>IF(Таблица4001!$G$9=0,0,(J34*1000/Таблица4001!$G$9))</f>
        <v>0</v>
      </c>
      <c r="S34" s="472">
        <f t="shared" si="6"/>
        <v>0</v>
      </c>
    </row>
    <row r="35" spans="1:19" x14ac:dyDescent="0.15">
      <c r="A35" s="37" t="s">
        <v>638</v>
      </c>
      <c r="B35" s="506" t="s">
        <v>204</v>
      </c>
      <c r="C35" s="33" t="s">
        <v>70</v>
      </c>
      <c r="D35" s="227" t="s">
        <v>603</v>
      </c>
      <c r="E35" s="287">
        <f t="shared" ref="E35:F35" si="18">E36+E37+E38+E39+E40+E41+E42</f>
        <v>0</v>
      </c>
      <c r="F35" s="287">
        <f t="shared" si="18"/>
        <v>0</v>
      </c>
      <c r="G35" s="287">
        <f>G36+G37+G38+G39+G40+G41+G42</f>
        <v>0</v>
      </c>
      <c r="H35" s="287">
        <f>H36+H37+H38+H39+H40+H41+H42</f>
        <v>0</v>
      </c>
      <c r="I35" s="287">
        <f t="shared" si="7"/>
        <v>0</v>
      </c>
      <c r="J35" s="287">
        <f>J36+J37+J38+J39+J40+J41+J42</f>
        <v>0</v>
      </c>
      <c r="K35" s="287">
        <f t="shared" ref="K35:N35" si="19">K36+K37+K38+K39+K40+K41+K42</f>
        <v>0</v>
      </c>
      <c r="L35" s="287">
        <f t="shared" si="19"/>
        <v>0</v>
      </c>
      <c r="M35" s="287">
        <f t="shared" si="19"/>
        <v>0</v>
      </c>
      <c r="N35" s="287">
        <f t="shared" si="19"/>
        <v>0</v>
      </c>
      <c r="O35" s="287">
        <f t="shared" si="2"/>
        <v>0</v>
      </c>
      <c r="P35" s="472">
        <f>IF(Таблица4001!$G$9=0,0,(H35*1000/Таблица4001!$G$9))</f>
        <v>0</v>
      </c>
      <c r="Q35" s="472">
        <f>IF(Таблица4001!$G$9=0,0,(I35*1000/Таблица4001!$G$9))</f>
        <v>0</v>
      </c>
      <c r="R35" s="472">
        <f>IF(Таблица4001!$G$9=0,0,(J35*1000/Таблица4001!$G$9))</f>
        <v>0</v>
      </c>
      <c r="S35" s="472">
        <f t="shared" si="6"/>
        <v>0</v>
      </c>
    </row>
    <row r="36" spans="1:19" x14ac:dyDescent="0.15">
      <c r="A36" s="37" t="s">
        <v>847</v>
      </c>
      <c r="B36" s="506" t="s">
        <v>285</v>
      </c>
      <c r="C36" s="33" t="s">
        <v>287</v>
      </c>
      <c r="D36" s="227" t="s">
        <v>848</v>
      </c>
      <c r="E36" s="398"/>
      <c r="F36" s="398"/>
      <c r="G36" s="287"/>
      <c r="H36" s="287"/>
      <c r="I36" s="287">
        <f t="shared" si="7"/>
        <v>0</v>
      </c>
      <c r="J36" s="327"/>
      <c r="K36" s="327"/>
      <c r="L36" s="327"/>
      <c r="M36" s="327"/>
      <c r="N36" s="327"/>
      <c r="O36" s="287">
        <f t="shared" si="2"/>
        <v>0</v>
      </c>
      <c r="P36" s="472">
        <f>IF(Таблица4001!$G$9=0,0,(H36*1000/Таблица4001!$G$9))</f>
        <v>0</v>
      </c>
      <c r="Q36" s="472">
        <f>IF(Таблица4001!$G$9=0,0,(I36*1000/Таблица4001!$G$9))</f>
        <v>0</v>
      </c>
      <c r="R36" s="472">
        <f>IF(Таблица4001!$G$9=0,0,(J36*1000/Таблица4001!$G$9))</f>
        <v>0</v>
      </c>
      <c r="S36" s="472">
        <f t="shared" si="6"/>
        <v>0</v>
      </c>
    </row>
    <row r="37" spans="1:19" x14ac:dyDescent="0.15">
      <c r="A37" s="37" t="s">
        <v>849</v>
      </c>
      <c r="B37" s="506" t="s">
        <v>286</v>
      </c>
      <c r="C37" s="33" t="s">
        <v>288</v>
      </c>
      <c r="D37" s="227" t="s">
        <v>852</v>
      </c>
      <c r="E37" s="398"/>
      <c r="F37" s="398"/>
      <c r="G37" s="287"/>
      <c r="H37" s="287"/>
      <c r="I37" s="287">
        <f t="shared" si="7"/>
        <v>0</v>
      </c>
      <c r="J37" s="327"/>
      <c r="K37" s="327"/>
      <c r="L37" s="327"/>
      <c r="M37" s="327"/>
      <c r="N37" s="327"/>
      <c r="O37" s="287">
        <f t="shared" si="2"/>
        <v>0</v>
      </c>
      <c r="P37" s="472">
        <f>IF(Таблица4001!$G$9=0,0,(H37*1000/Таблица4001!$G$9))</f>
        <v>0</v>
      </c>
      <c r="Q37" s="472">
        <f>IF(Таблица4001!$G$9=0,0,(I37*1000/Таблица4001!$G$9))</f>
        <v>0</v>
      </c>
      <c r="R37" s="472">
        <f>IF(Таблица4001!$G$9=0,0,(J37*1000/Таблица4001!$G$9))</f>
        <v>0</v>
      </c>
      <c r="S37" s="472">
        <f t="shared" si="6"/>
        <v>0</v>
      </c>
    </row>
    <row r="38" spans="1:19" ht="21" x14ac:dyDescent="0.15">
      <c r="A38" s="37" t="s">
        <v>850</v>
      </c>
      <c r="B38" s="506" t="s">
        <v>605</v>
      </c>
      <c r="C38" s="33" t="s">
        <v>606</v>
      </c>
      <c r="D38" s="227" t="s">
        <v>853</v>
      </c>
      <c r="E38" s="398"/>
      <c r="F38" s="398"/>
      <c r="G38" s="287"/>
      <c r="H38" s="287"/>
      <c r="I38" s="287">
        <f t="shared" si="7"/>
        <v>0</v>
      </c>
      <c r="J38" s="327"/>
      <c r="K38" s="327"/>
      <c r="L38" s="327"/>
      <c r="M38" s="327"/>
      <c r="N38" s="327"/>
      <c r="O38" s="287">
        <f t="shared" si="2"/>
        <v>0</v>
      </c>
      <c r="P38" s="472">
        <f>IF(Таблица4001!$G$9=0,0,(H38*1000/Таблица4001!$G$9))</f>
        <v>0</v>
      </c>
      <c r="Q38" s="472">
        <f>IF(Таблица4001!$G$9=0,0,(I38*1000/Таблица4001!$G$9))</f>
        <v>0</v>
      </c>
      <c r="R38" s="472">
        <f>IF(Таблица4001!$G$9=0,0,(J38*1000/Таблица4001!$G$9))</f>
        <v>0</v>
      </c>
      <c r="S38" s="472">
        <f t="shared" si="6"/>
        <v>0</v>
      </c>
    </row>
    <row r="39" spans="1:19" x14ac:dyDescent="0.15">
      <c r="A39" s="37" t="s">
        <v>851</v>
      </c>
      <c r="B39" s="506" t="s">
        <v>855</v>
      </c>
      <c r="C39" s="33" t="s">
        <v>856</v>
      </c>
      <c r="D39" s="227" t="s">
        <v>854</v>
      </c>
      <c r="E39" s="398"/>
      <c r="F39" s="398"/>
      <c r="G39" s="287"/>
      <c r="H39" s="287"/>
      <c r="I39" s="287">
        <f t="shared" si="7"/>
        <v>0</v>
      </c>
      <c r="J39" s="327"/>
      <c r="K39" s="327"/>
      <c r="L39" s="327"/>
      <c r="M39" s="327"/>
      <c r="N39" s="327"/>
      <c r="O39" s="287">
        <f t="shared" si="2"/>
        <v>0</v>
      </c>
      <c r="P39" s="472">
        <f>IF(Таблица4001!$G$9=0,0,(H39*1000/Таблица4001!$G$9))</f>
        <v>0</v>
      </c>
      <c r="Q39" s="472">
        <f>IF(Таблица4001!$G$9=0,0,(I39*1000/Таблица4001!$G$9))</f>
        <v>0</v>
      </c>
      <c r="R39" s="472">
        <f>IF(Таблица4001!$G$9=0,0,(J39*1000/Таблица4001!$G$9))</f>
        <v>0</v>
      </c>
      <c r="S39" s="472">
        <f t="shared" si="6"/>
        <v>0</v>
      </c>
    </row>
    <row r="40" spans="1:19" x14ac:dyDescent="0.15">
      <c r="A40" s="37" t="s">
        <v>284</v>
      </c>
      <c r="B40" s="506" t="s">
        <v>857</v>
      </c>
      <c r="C40" s="6" t="s">
        <v>859</v>
      </c>
      <c r="D40" s="227" t="s">
        <v>289</v>
      </c>
      <c r="E40" s="398"/>
      <c r="F40" s="398"/>
      <c r="G40" s="287"/>
      <c r="H40" s="287"/>
      <c r="I40" s="287">
        <f t="shared" si="7"/>
        <v>0</v>
      </c>
      <c r="J40" s="327"/>
      <c r="K40" s="327"/>
      <c r="L40" s="327"/>
      <c r="M40" s="327"/>
      <c r="N40" s="327"/>
      <c r="O40" s="287">
        <f t="shared" si="2"/>
        <v>0</v>
      </c>
      <c r="P40" s="472">
        <f>IF(Таблица4001!$G$9=0,0,(H40*1000/Таблица4001!$G$9))</f>
        <v>0</v>
      </c>
      <c r="Q40" s="472">
        <f>IF(Таблица4001!$G$9=0,0,(I40*1000/Таблица4001!$G$9))</f>
        <v>0</v>
      </c>
      <c r="R40" s="472">
        <f>IF(Таблица4001!$G$9=0,0,(J40*1000/Таблица4001!$G$9))</f>
        <v>0</v>
      </c>
      <c r="S40" s="472">
        <f t="shared" si="6"/>
        <v>0</v>
      </c>
    </row>
    <row r="41" spans="1:19" x14ac:dyDescent="0.15">
      <c r="A41" s="37" t="s">
        <v>604</v>
      </c>
      <c r="B41" s="506" t="s">
        <v>858</v>
      </c>
      <c r="C41" s="6" t="s">
        <v>860</v>
      </c>
      <c r="D41" s="227" t="s">
        <v>571</v>
      </c>
      <c r="E41" s="398"/>
      <c r="F41" s="398"/>
      <c r="G41" s="287"/>
      <c r="H41" s="287"/>
      <c r="I41" s="287">
        <f t="shared" si="7"/>
        <v>0</v>
      </c>
      <c r="J41" s="327"/>
      <c r="K41" s="327"/>
      <c r="L41" s="327"/>
      <c r="M41" s="327"/>
      <c r="N41" s="327"/>
      <c r="O41" s="287">
        <f t="shared" si="2"/>
        <v>0</v>
      </c>
      <c r="P41" s="472">
        <f>IF(Таблица4001!$G$9=0,0,(H41*1000/Таблица4001!$G$9))</f>
        <v>0</v>
      </c>
      <c r="Q41" s="472">
        <f>IF(Таблица4001!$G$9=0,0,(I41*1000/Таблица4001!$G$9))</f>
        <v>0</v>
      </c>
      <c r="R41" s="472">
        <f>IF(Таблица4001!$G$9=0,0,(J41*1000/Таблица4001!$G$9))</f>
        <v>0</v>
      </c>
      <c r="S41" s="472">
        <f t="shared" si="6"/>
        <v>0</v>
      </c>
    </row>
    <row r="42" spans="1:19" x14ac:dyDescent="0.15">
      <c r="A42" s="229" t="s">
        <v>1437</v>
      </c>
      <c r="B42" s="506" t="s">
        <v>1438</v>
      </c>
      <c r="C42" s="6" t="s">
        <v>1436</v>
      </c>
      <c r="D42" s="227"/>
      <c r="E42" s="398"/>
      <c r="F42" s="398"/>
      <c r="G42" s="287"/>
      <c r="H42" s="287"/>
      <c r="I42" s="287">
        <f t="shared" si="7"/>
        <v>0</v>
      </c>
      <c r="J42" s="327"/>
      <c r="K42" s="327"/>
      <c r="L42" s="327"/>
      <c r="M42" s="327"/>
      <c r="N42" s="327"/>
      <c r="O42" s="287">
        <f t="shared" si="2"/>
        <v>0</v>
      </c>
      <c r="P42" s="472">
        <f>IF(Таблица4001!$G$9=0,0,(H42*1000/Таблица4001!$G$9))</f>
        <v>0</v>
      </c>
      <c r="Q42" s="472">
        <f>IF(Таблица4001!$G$9=0,0,(I42*1000/Таблица4001!$G$9))</f>
        <v>0</v>
      </c>
      <c r="R42" s="472">
        <f>IF(Таблица4001!$G$9=0,0,(J42*1000/Таблица4001!$G$9))</f>
        <v>0</v>
      </c>
      <c r="S42" s="472">
        <f t="shared" si="6"/>
        <v>0</v>
      </c>
    </row>
    <row r="43" spans="1:19" x14ac:dyDescent="0.15">
      <c r="A43" s="37" t="s">
        <v>651</v>
      </c>
      <c r="B43" s="506" t="s">
        <v>205</v>
      </c>
      <c r="C43" s="6" t="s">
        <v>71</v>
      </c>
      <c r="D43" s="227" t="s">
        <v>760</v>
      </c>
      <c r="E43" s="398">
        <f>E50+E51+E52</f>
        <v>0</v>
      </c>
      <c r="F43" s="398">
        <f t="shared" ref="F43:N43" si="20">F50+F51+F52</f>
        <v>0</v>
      </c>
      <c r="G43" s="398">
        <f t="shared" si="20"/>
        <v>0</v>
      </c>
      <c r="H43" s="398">
        <f t="shared" si="20"/>
        <v>0</v>
      </c>
      <c r="I43" s="287">
        <f t="shared" si="7"/>
        <v>0</v>
      </c>
      <c r="J43" s="398">
        <f t="shared" si="20"/>
        <v>0</v>
      </c>
      <c r="K43" s="398">
        <f t="shared" si="20"/>
        <v>0</v>
      </c>
      <c r="L43" s="398">
        <f t="shared" si="20"/>
        <v>0</v>
      </c>
      <c r="M43" s="398">
        <f t="shared" si="20"/>
        <v>0</v>
      </c>
      <c r="N43" s="398">
        <f t="shared" si="20"/>
        <v>0</v>
      </c>
      <c r="O43" s="287">
        <f t="shared" si="2"/>
        <v>0</v>
      </c>
      <c r="P43" s="472">
        <f>IF(Таблица4001!$G$9=0,0,(H43*1000/Таблица4001!$G$9))</f>
        <v>0</v>
      </c>
      <c r="Q43" s="472">
        <f>IF(Таблица4001!$G$9=0,0,(I43*1000/Таблица4001!$G$9))</f>
        <v>0</v>
      </c>
      <c r="R43" s="472">
        <f>IF(Таблица4001!$G$9=0,0,(J43*1000/Таблица4001!$G$9))</f>
        <v>0</v>
      </c>
      <c r="S43" s="472">
        <f t="shared" si="6"/>
        <v>0</v>
      </c>
    </row>
    <row r="44" spans="1:19" ht="31.5" x14ac:dyDescent="0.15">
      <c r="A44" s="37" t="s">
        <v>861</v>
      </c>
      <c r="B44" s="506" t="s">
        <v>206</v>
      </c>
      <c r="C44" s="6" t="s">
        <v>72</v>
      </c>
      <c r="D44" s="227" t="s">
        <v>790</v>
      </c>
      <c r="E44" s="398"/>
      <c r="F44" s="398"/>
      <c r="G44" s="287"/>
      <c r="H44" s="287"/>
      <c r="I44" s="287">
        <f t="shared" si="7"/>
        <v>0</v>
      </c>
      <c r="J44" s="327"/>
      <c r="K44" s="327"/>
      <c r="L44" s="327"/>
      <c r="M44" s="327"/>
      <c r="N44" s="327"/>
      <c r="O44" s="287">
        <f t="shared" si="2"/>
        <v>0</v>
      </c>
      <c r="P44" s="472">
        <f>IF(Таблица4001!$G$9=0,0,(H44*1000/Таблица4001!$G$9))</f>
        <v>0</v>
      </c>
      <c r="Q44" s="472">
        <f>IF(Таблица4001!$G$9=0,0,(I44*1000/Таблица4001!$G$9))</f>
        <v>0</v>
      </c>
      <c r="R44" s="472">
        <f>IF(Таблица4001!$G$9=0,0,(J44*1000/Таблица4001!$G$9))</f>
        <v>0</v>
      </c>
      <c r="S44" s="472">
        <f t="shared" si="6"/>
        <v>0</v>
      </c>
    </row>
    <row r="45" spans="1:19" x14ac:dyDescent="0.15">
      <c r="A45" s="37" t="s">
        <v>1747</v>
      </c>
      <c r="B45" s="506" t="s">
        <v>1748</v>
      </c>
      <c r="C45" s="6" t="s">
        <v>1749</v>
      </c>
      <c r="D45" s="742"/>
      <c r="E45" s="398"/>
      <c r="F45" s="398"/>
      <c r="G45" s="287"/>
      <c r="H45" s="287"/>
      <c r="I45" s="287">
        <f t="shared" si="7"/>
        <v>0</v>
      </c>
      <c r="J45" s="327"/>
      <c r="K45" s="327"/>
      <c r="L45" s="327"/>
      <c r="M45" s="327"/>
      <c r="N45" s="327"/>
      <c r="O45" s="287">
        <f t="shared" ref="O45" si="21">I45-N45</f>
        <v>0</v>
      </c>
      <c r="P45" s="699">
        <f>IF(Таблица4001!$G$9=0,0,(H45*1000/Таблица4001!$G$9))</f>
        <v>0</v>
      </c>
      <c r="Q45" s="699">
        <f>IF(Таблица4001!$G$9=0,0,(I45*1000/Таблица4001!$G$9))</f>
        <v>0</v>
      </c>
      <c r="R45" s="699">
        <f>IF(Таблица4001!$G$9=0,0,(J45*1000/Таблица4001!$G$9))</f>
        <v>0</v>
      </c>
      <c r="S45" s="699">
        <f t="shared" ref="S45" si="22">IF(J45=0,0,K45*100/J45)</f>
        <v>0</v>
      </c>
    </row>
    <row r="46" spans="1:19" ht="31.5" x14ac:dyDescent="0.15">
      <c r="A46" s="37" t="s">
        <v>1337</v>
      </c>
      <c r="B46" s="506" t="s">
        <v>1336</v>
      </c>
      <c r="C46" s="6" t="s">
        <v>73</v>
      </c>
      <c r="D46" s="227" t="s">
        <v>1339</v>
      </c>
      <c r="E46" s="398"/>
      <c r="F46" s="398"/>
      <c r="G46" s="287"/>
      <c r="H46" s="287"/>
      <c r="I46" s="287">
        <f t="shared" si="7"/>
        <v>0</v>
      </c>
      <c r="J46" s="327"/>
      <c r="K46" s="327"/>
      <c r="L46" s="327"/>
      <c r="M46" s="327"/>
      <c r="N46" s="327"/>
      <c r="O46" s="287">
        <f t="shared" si="2"/>
        <v>0</v>
      </c>
      <c r="P46" s="472">
        <f>IF(Таблица4001!$G$9=0,0,(H46*1000/Таблица4001!$G$9))</f>
        <v>0</v>
      </c>
      <c r="Q46" s="472">
        <f>IF(Таблица4001!$G$9=0,0,(I46*1000/Таблица4001!$G$9))</f>
        <v>0</v>
      </c>
      <c r="R46" s="472">
        <f>IF(Таблица4001!$G$9=0,0,(J46*1000/Таблица4001!$G$9))</f>
        <v>0</v>
      </c>
      <c r="S46" s="472">
        <f t="shared" si="6"/>
        <v>0</v>
      </c>
    </row>
    <row r="47" spans="1:19" ht="21" x14ac:dyDescent="0.15">
      <c r="A47" s="37" t="s">
        <v>1750</v>
      </c>
      <c r="B47" s="506" t="s">
        <v>1751</v>
      </c>
      <c r="C47" s="6" t="s">
        <v>1752</v>
      </c>
      <c r="D47" s="742"/>
      <c r="E47" s="398"/>
      <c r="F47" s="398"/>
      <c r="G47" s="287"/>
      <c r="H47" s="287"/>
      <c r="I47" s="287">
        <f t="shared" si="7"/>
        <v>0</v>
      </c>
      <c r="J47" s="327"/>
      <c r="K47" s="327"/>
      <c r="L47" s="327"/>
      <c r="M47" s="327"/>
      <c r="N47" s="327"/>
      <c r="O47" s="287">
        <f t="shared" ref="O47:O49" si="23">I47-N47</f>
        <v>0</v>
      </c>
      <c r="P47" s="699">
        <f>IF(Таблица4001!$G$9=0,0,(H47*1000/Таблица4001!$G$9))</f>
        <v>0</v>
      </c>
      <c r="Q47" s="699">
        <f>IF(Таблица4001!$G$9=0,0,(I47*1000/Таблица4001!$G$9))</f>
        <v>0</v>
      </c>
      <c r="R47" s="699">
        <f>IF(Таблица4001!$G$9=0,0,(J47*1000/Таблица4001!$G$9))</f>
        <v>0</v>
      </c>
      <c r="S47" s="699">
        <f t="shared" ref="S47:S49" si="24">IF(J47=0,0,K47*100/J47)</f>
        <v>0</v>
      </c>
    </row>
    <row r="48" spans="1:19" x14ac:dyDescent="0.15">
      <c r="A48" s="37" t="s">
        <v>1753</v>
      </c>
      <c r="B48" s="506" t="s">
        <v>1754</v>
      </c>
      <c r="C48" s="6" t="s">
        <v>1755</v>
      </c>
      <c r="D48" s="742"/>
      <c r="E48" s="398"/>
      <c r="F48" s="398"/>
      <c r="G48" s="287"/>
      <c r="H48" s="287"/>
      <c r="I48" s="287">
        <f t="shared" si="7"/>
        <v>0</v>
      </c>
      <c r="J48" s="327"/>
      <c r="K48" s="327"/>
      <c r="L48" s="327"/>
      <c r="M48" s="327"/>
      <c r="N48" s="327"/>
      <c r="O48" s="287">
        <f t="shared" si="23"/>
        <v>0</v>
      </c>
      <c r="P48" s="699">
        <f>IF(Таблица4001!$G$9=0,0,(H48*1000/Таблица4001!$G$9))</f>
        <v>0</v>
      </c>
      <c r="Q48" s="699">
        <f>IF(Таблица4001!$G$9=0,0,(I48*1000/Таблица4001!$G$9))</f>
        <v>0</v>
      </c>
      <c r="R48" s="699">
        <f>IF(Таблица4001!$G$9=0,0,(J48*1000/Таблица4001!$G$9))</f>
        <v>0</v>
      </c>
      <c r="S48" s="699">
        <f t="shared" si="24"/>
        <v>0</v>
      </c>
    </row>
    <row r="49" spans="1:19" ht="21" x14ac:dyDescent="0.15">
      <c r="A49" s="37" t="s">
        <v>1756</v>
      </c>
      <c r="B49" s="506" t="s">
        <v>1757</v>
      </c>
      <c r="C49" s="6" t="s">
        <v>1758</v>
      </c>
      <c r="D49" s="742"/>
      <c r="E49" s="398"/>
      <c r="F49" s="398"/>
      <c r="G49" s="287"/>
      <c r="H49" s="287"/>
      <c r="I49" s="287">
        <f t="shared" si="7"/>
        <v>0</v>
      </c>
      <c r="J49" s="327"/>
      <c r="K49" s="327"/>
      <c r="L49" s="327"/>
      <c r="M49" s="327"/>
      <c r="N49" s="327"/>
      <c r="O49" s="287">
        <f t="shared" si="23"/>
        <v>0</v>
      </c>
      <c r="P49" s="699">
        <f>IF(Таблица4001!$G$9=0,0,(H49*1000/Таблица4001!$G$9))</f>
        <v>0</v>
      </c>
      <c r="Q49" s="699">
        <f>IF(Таблица4001!$G$9=0,0,(I49*1000/Таблица4001!$G$9))</f>
        <v>0</v>
      </c>
      <c r="R49" s="699">
        <f>IF(Таблица4001!$G$9=0,0,(J49*1000/Таблица4001!$G$9))</f>
        <v>0</v>
      </c>
      <c r="S49" s="699">
        <f t="shared" si="24"/>
        <v>0</v>
      </c>
    </row>
    <row r="50" spans="1:19" x14ac:dyDescent="0.15">
      <c r="A50" s="37" t="s">
        <v>862</v>
      </c>
      <c r="B50" s="506" t="s">
        <v>207</v>
      </c>
      <c r="C50" s="6" t="s">
        <v>792</v>
      </c>
      <c r="D50" s="227" t="s">
        <v>761</v>
      </c>
      <c r="E50" s="398"/>
      <c r="F50" s="398"/>
      <c r="G50" s="287"/>
      <c r="H50" s="287"/>
      <c r="I50" s="287">
        <f t="shared" si="7"/>
        <v>0</v>
      </c>
      <c r="J50" s="327"/>
      <c r="K50" s="327"/>
      <c r="L50" s="327"/>
      <c r="M50" s="327"/>
      <c r="N50" s="327"/>
      <c r="O50" s="287">
        <f t="shared" si="2"/>
        <v>0</v>
      </c>
      <c r="P50" s="472">
        <f>IF(Таблица4001!$G$9=0,0,(H50*1000/Таблица4001!$G$9))</f>
        <v>0</v>
      </c>
      <c r="Q50" s="472">
        <f>IF(Таблица4001!$G$9=0,0,(I50*1000/Таблица4001!$G$9))</f>
        <v>0</v>
      </c>
      <c r="R50" s="472">
        <f>IF(Таблица4001!$G$9=0,0,(J50*1000/Таблица4001!$G$9))</f>
        <v>0</v>
      </c>
      <c r="S50" s="472">
        <f t="shared" si="6"/>
        <v>0</v>
      </c>
    </row>
    <row r="51" spans="1:19" x14ac:dyDescent="0.15">
      <c r="A51" s="37" t="s">
        <v>863</v>
      </c>
      <c r="B51" s="506" t="s">
        <v>791</v>
      </c>
      <c r="C51" s="6" t="s">
        <v>1338</v>
      </c>
      <c r="D51" s="227" t="s">
        <v>762</v>
      </c>
      <c r="E51" s="398"/>
      <c r="F51" s="398"/>
      <c r="G51" s="287"/>
      <c r="H51" s="287"/>
      <c r="I51" s="287">
        <f t="shared" si="7"/>
        <v>0</v>
      </c>
      <c r="J51" s="327"/>
      <c r="K51" s="327"/>
      <c r="L51" s="327"/>
      <c r="M51" s="327"/>
      <c r="N51" s="327"/>
      <c r="O51" s="287">
        <f t="shared" si="2"/>
        <v>0</v>
      </c>
      <c r="P51" s="472">
        <f>IF(Таблица4001!$G$9=0,0,(H51*1000/Таблица4001!$G$9))</f>
        <v>0</v>
      </c>
      <c r="Q51" s="472">
        <f>IF(Таблица4001!$G$9=0,0,(I51*1000/Таблица4001!$G$9))</f>
        <v>0</v>
      </c>
      <c r="R51" s="472">
        <f>IF(Таблица4001!$G$9=0,0,(J51*1000/Таблица4001!$G$9))</f>
        <v>0</v>
      </c>
      <c r="S51" s="472">
        <f t="shared" si="6"/>
        <v>0</v>
      </c>
    </row>
    <row r="52" spans="1:19" x14ac:dyDescent="0.15">
      <c r="A52" s="229" t="s">
        <v>1441</v>
      </c>
      <c r="B52" s="506" t="s">
        <v>1439</v>
      </c>
      <c r="C52" s="6" t="s">
        <v>1440</v>
      </c>
      <c r="D52" s="227"/>
      <c r="E52" s="398"/>
      <c r="F52" s="398"/>
      <c r="G52" s="287"/>
      <c r="H52" s="287"/>
      <c r="I52" s="287">
        <f t="shared" si="7"/>
        <v>0</v>
      </c>
      <c r="J52" s="327"/>
      <c r="K52" s="327"/>
      <c r="L52" s="327"/>
      <c r="M52" s="327"/>
      <c r="N52" s="327"/>
      <c r="O52" s="287">
        <f t="shared" si="2"/>
        <v>0</v>
      </c>
      <c r="P52" s="472">
        <f>IF(Таблица4001!$G$9=0,0,(H52*1000/Таблица4001!$G$9))</f>
        <v>0</v>
      </c>
      <c r="Q52" s="472">
        <f>IF(Таблица4001!$G$9=0,0,(I52*1000/Таблица4001!$G$9))</f>
        <v>0</v>
      </c>
      <c r="R52" s="472">
        <f>IF(Таблица4001!$G$9=0,0,(J52*1000/Таблица4001!$G$9))</f>
        <v>0</v>
      </c>
      <c r="S52" s="472">
        <f t="shared" si="6"/>
        <v>0</v>
      </c>
    </row>
    <row r="53" spans="1:19" x14ac:dyDescent="0.15">
      <c r="A53" s="37" t="s">
        <v>290</v>
      </c>
      <c r="B53" s="506" t="s">
        <v>208</v>
      </c>
      <c r="C53" s="6" t="s">
        <v>74</v>
      </c>
      <c r="D53" s="227" t="s">
        <v>763</v>
      </c>
      <c r="E53" s="398"/>
      <c r="F53" s="398"/>
      <c r="G53" s="287"/>
      <c r="H53" s="287"/>
      <c r="I53" s="287">
        <f t="shared" si="7"/>
        <v>0</v>
      </c>
      <c r="J53" s="327"/>
      <c r="K53" s="327"/>
      <c r="L53" s="327"/>
      <c r="M53" s="327"/>
      <c r="N53" s="327"/>
      <c r="O53" s="287">
        <f t="shared" si="2"/>
        <v>0</v>
      </c>
      <c r="P53" s="472">
        <f>IF(Таблица4001!$G$9=0,0,(H53*1000/Таблица4001!$G$9))</f>
        <v>0</v>
      </c>
      <c r="Q53" s="472">
        <f>IF(Таблица4001!$G$9=0,0,(I53*1000/Таблица4001!$G$9))</f>
        <v>0</v>
      </c>
      <c r="R53" s="472">
        <f>IF(Таблица4001!$G$9=0,0,(J53*1000/Таблица4001!$G$9))</f>
        <v>0</v>
      </c>
      <c r="S53" s="472">
        <f t="shared" si="6"/>
        <v>0</v>
      </c>
    </row>
    <row r="54" spans="1:19" x14ac:dyDescent="0.15">
      <c r="A54" s="37" t="s">
        <v>644</v>
      </c>
      <c r="B54" s="506" t="s">
        <v>209</v>
      </c>
      <c r="C54" s="6" t="s">
        <v>186</v>
      </c>
      <c r="D54" s="227" t="s">
        <v>189</v>
      </c>
      <c r="E54" s="398"/>
      <c r="F54" s="398"/>
      <c r="G54" s="287"/>
      <c r="H54" s="287"/>
      <c r="I54" s="287">
        <f t="shared" si="7"/>
        <v>0</v>
      </c>
      <c r="J54" s="327"/>
      <c r="K54" s="327"/>
      <c r="L54" s="327"/>
      <c r="M54" s="327"/>
      <c r="N54" s="327"/>
      <c r="O54" s="287">
        <f t="shared" si="2"/>
        <v>0</v>
      </c>
      <c r="P54" s="472">
        <f>IF(Таблица4001!$G$9=0,0,(H54*1000/Таблица4001!$G$9))</f>
        <v>0</v>
      </c>
      <c r="Q54" s="472">
        <f>IF(Таблица4001!$G$9=0,0,(I54*1000/Таблица4001!$G$9))</f>
        <v>0</v>
      </c>
      <c r="R54" s="472">
        <f>IF(Таблица4001!$G$9=0,0,(J54*1000/Таблица4001!$G$9))</f>
        <v>0</v>
      </c>
      <c r="S54" s="472">
        <f t="shared" si="6"/>
        <v>0</v>
      </c>
    </row>
    <row r="55" spans="1:19" x14ac:dyDescent="0.15">
      <c r="A55" s="37" t="s">
        <v>291</v>
      </c>
      <c r="B55" s="506" t="s">
        <v>210</v>
      </c>
      <c r="C55" s="6" t="s">
        <v>187</v>
      </c>
      <c r="D55" s="227" t="s">
        <v>313</v>
      </c>
      <c r="E55" s="398"/>
      <c r="F55" s="398"/>
      <c r="G55" s="287"/>
      <c r="H55" s="287"/>
      <c r="I55" s="287">
        <f t="shared" si="7"/>
        <v>0</v>
      </c>
      <c r="J55" s="327"/>
      <c r="K55" s="327"/>
      <c r="L55" s="327"/>
      <c r="M55" s="327"/>
      <c r="N55" s="327"/>
      <c r="O55" s="287">
        <f t="shared" si="2"/>
        <v>0</v>
      </c>
      <c r="P55" s="472">
        <f>IF(Таблица4001!$G$9=0,0,(H55*1000/Таблица4001!$G$9))</f>
        <v>0</v>
      </c>
      <c r="Q55" s="472">
        <f>IF(Таблица4001!$G$9=0,0,(I55*1000/Таблица4001!$G$9))</f>
        <v>0</v>
      </c>
      <c r="R55" s="472">
        <f>IF(Таблица4001!$G$9=0,0,(J55*1000/Таблица4001!$G$9))</f>
        <v>0</v>
      </c>
      <c r="S55" s="472">
        <f t="shared" si="6"/>
        <v>0</v>
      </c>
    </row>
    <row r="56" spans="1:19" x14ac:dyDescent="0.15">
      <c r="A56" s="37" t="s">
        <v>292</v>
      </c>
      <c r="B56" s="506" t="s">
        <v>211</v>
      </c>
      <c r="C56" s="6" t="s">
        <v>188</v>
      </c>
      <c r="D56" s="227" t="s">
        <v>764</v>
      </c>
      <c r="E56" s="398"/>
      <c r="F56" s="398"/>
      <c r="G56" s="287"/>
      <c r="H56" s="287"/>
      <c r="I56" s="287">
        <f t="shared" si="7"/>
        <v>0</v>
      </c>
      <c r="J56" s="327"/>
      <c r="K56" s="327"/>
      <c r="L56" s="327"/>
      <c r="M56" s="327"/>
      <c r="N56" s="327"/>
      <c r="O56" s="287">
        <f t="shared" si="2"/>
        <v>0</v>
      </c>
      <c r="P56" s="472">
        <f>IF(Таблица4001!$G$9=0,0,(H56*1000/Таблица4001!$G$9))</f>
        <v>0</v>
      </c>
      <c r="Q56" s="472">
        <f>IF(Таблица4001!$G$9=0,0,(I56*1000/Таблица4001!$G$9))</f>
        <v>0</v>
      </c>
      <c r="R56" s="472">
        <f>IF(Таблица4001!$G$9=0,0,(J56*1000/Таблица4001!$G$9))</f>
        <v>0</v>
      </c>
      <c r="S56" s="472">
        <f t="shared" si="6"/>
        <v>0</v>
      </c>
    </row>
    <row r="57" spans="1:19" x14ac:dyDescent="0.15">
      <c r="A57" s="37" t="s">
        <v>293</v>
      </c>
      <c r="B57" s="506" t="s">
        <v>296</v>
      </c>
      <c r="C57" s="6" t="s">
        <v>304</v>
      </c>
      <c r="D57" s="227" t="s">
        <v>314</v>
      </c>
      <c r="E57" s="398"/>
      <c r="F57" s="398"/>
      <c r="G57" s="287"/>
      <c r="H57" s="287"/>
      <c r="I57" s="287">
        <f t="shared" si="7"/>
        <v>0</v>
      </c>
      <c r="J57" s="327"/>
      <c r="K57" s="327"/>
      <c r="L57" s="327"/>
      <c r="M57" s="327"/>
      <c r="N57" s="327"/>
      <c r="O57" s="287">
        <f t="shared" si="2"/>
        <v>0</v>
      </c>
      <c r="P57" s="472">
        <f>IF(Таблица4001!$G$9=0,0,(H57*1000/Таблица4001!$G$9))</f>
        <v>0</v>
      </c>
      <c r="Q57" s="472">
        <f>IF(Таблица4001!$G$9=0,0,(I57*1000/Таблица4001!$G$9))</f>
        <v>0</v>
      </c>
      <c r="R57" s="472">
        <f>IF(Таблица4001!$G$9=0,0,(J57*1000/Таблица4001!$G$9))</f>
        <v>0</v>
      </c>
      <c r="S57" s="472">
        <f t="shared" si="6"/>
        <v>0</v>
      </c>
    </row>
    <row r="58" spans="1:19" x14ac:dyDescent="0.15">
      <c r="A58" s="37" t="s">
        <v>294</v>
      </c>
      <c r="B58" s="506" t="s">
        <v>297</v>
      </c>
      <c r="C58" s="6" t="s">
        <v>305</v>
      </c>
      <c r="D58" s="227" t="s">
        <v>315</v>
      </c>
      <c r="E58" s="398"/>
      <c r="F58" s="398"/>
      <c r="G58" s="287"/>
      <c r="H58" s="287"/>
      <c r="I58" s="287">
        <f t="shared" si="7"/>
        <v>0</v>
      </c>
      <c r="J58" s="327"/>
      <c r="K58" s="327"/>
      <c r="L58" s="327"/>
      <c r="M58" s="327"/>
      <c r="N58" s="327"/>
      <c r="O58" s="287">
        <f t="shared" si="2"/>
        <v>0</v>
      </c>
      <c r="P58" s="472">
        <f>IF(Таблица4001!$G$9=0,0,(H58*1000/Таблица4001!$G$9))</f>
        <v>0</v>
      </c>
      <c r="Q58" s="472">
        <f>IF(Таблица4001!$G$9=0,0,(I58*1000/Таблица4001!$G$9))</f>
        <v>0</v>
      </c>
      <c r="R58" s="472">
        <f>IF(Таблица4001!$G$9=0,0,(J58*1000/Таблица4001!$G$9))</f>
        <v>0</v>
      </c>
      <c r="S58" s="472">
        <f t="shared" si="6"/>
        <v>0</v>
      </c>
    </row>
    <row r="59" spans="1:19" x14ac:dyDescent="0.15">
      <c r="A59" s="37" t="s">
        <v>1759</v>
      </c>
      <c r="B59" s="741" t="s">
        <v>1760</v>
      </c>
      <c r="C59" s="6" t="s">
        <v>306</v>
      </c>
      <c r="D59" s="744" t="s">
        <v>1761</v>
      </c>
      <c r="E59" s="398"/>
      <c r="F59" s="398"/>
      <c r="G59" s="287"/>
      <c r="H59" s="287"/>
      <c r="I59" s="287">
        <f t="shared" si="7"/>
        <v>0</v>
      </c>
      <c r="J59" s="327"/>
      <c r="K59" s="327"/>
      <c r="L59" s="327"/>
      <c r="M59" s="327"/>
      <c r="N59" s="327"/>
      <c r="O59" s="287">
        <f t="shared" ref="O59" si="25">I59-N59</f>
        <v>0</v>
      </c>
      <c r="P59" s="699">
        <f>IF(Таблица4001!$G$9=0,0,(H59*1000/Таблица4001!$G$9))</f>
        <v>0</v>
      </c>
      <c r="Q59" s="699">
        <f>IF(Таблица4001!$G$9=0,0,(I59*1000/Таблица4001!$G$9))</f>
        <v>0</v>
      </c>
      <c r="R59" s="699">
        <f>IF(Таблица4001!$G$9=0,0,(J59*1000/Таблица4001!$G$9))</f>
        <v>0</v>
      </c>
      <c r="S59" s="699">
        <f t="shared" ref="S59" si="26">IF(J59=0,0,K59*100/J59)</f>
        <v>0</v>
      </c>
    </row>
    <row r="60" spans="1:19" x14ac:dyDescent="0.15">
      <c r="A60" s="125" t="s">
        <v>1087</v>
      </c>
      <c r="B60" s="509" t="s">
        <v>1331</v>
      </c>
      <c r="C60" s="6" t="s">
        <v>307</v>
      </c>
      <c r="D60" s="124" t="s">
        <v>1333</v>
      </c>
      <c r="E60" s="398">
        <f>0</f>
        <v>0</v>
      </c>
      <c r="F60" s="398">
        <f>0</f>
        <v>0</v>
      </c>
      <c r="G60" s="398">
        <f>0</f>
        <v>0</v>
      </c>
      <c r="H60" s="398">
        <f>0</f>
        <v>0</v>
      </c>
      <c r="I60" s="398">
        <f>0</f>
        <v>0</v>
      </c>
      <c r="J60" s="398">
        <f>0</f>
        <v>0</v>
      </c>
      <c r="K60" s="398">
        <f>0</f>
        <v>0</v>
      </c>
      <c r="L60" s="398">
        <f>0</f>
        <v>0</v>
      </c>
      <c r="M60" s="398">
        <f>0</f>
        <v>0</v>
      </c>
      <c r="N60" s="398">
        <f>0</f>
        <v>0</v>
      </c>
      <c r="O60" s="398">
        <f>0</f>
        <v>0</v>
      </c>
      <c r="P60" s="472">
        <f>IF(Таблица4001!$G$9=0,0,(H60*1000/Таблица4001!$G$9))</f>
        <v>0</v>
      </c>
      <c r="Q60" s="472">
        <f>IF(Таблица4001!$G$9=0,0,(I60*1000/Таблица4001!$G$9))</f>
        <v>0</v>
      </c>
      <c r="R60" s="472">
        <f>IF(Таблица4001!$G$9=0,0,(J60*1000/Таблица4001!$G$9))</f>
        <v>0</v>
      </c>
      <c r="S60" s="472">
        <f t="shared" si="6"/>
        <v>0</v>
      </c>
    </row>
    <row r="61" spans="1:19" x14ac:dyDescent="0.15">
      <c r="A61" s="37" t="s">
        <v>17</v>
      </c>
      <c r="B61" s="506" t="s">
        <v>298</v>
      </c>
      <c r="C61" s="6" t="s">
        <v>308</v>
      </c>
      <c r="D61" s="227" t="s">
        <v>29</v>
      </c>
      <c r="E61" s="398"/>
      <c r="F61" s="398"/>
      <c r="G61" s="287"/>
      <c r="H61" s="287"/>
      <c r="I61" s="287">
        <f t="shared" ref="I61:I74" si="27">G61+K61</f>
        <v>0</v>
      </c>
      <c r="J61" s="327"/>
      <c r="K61" s="327"/>
      <c r="L61" s="327"/>
      <c r="M61" s="327"/>
      <c r="N61" s="327"/>
      <c r="O61" s="287">
        <f t="shared" ref="O61:O127" si="28">I61-N61</f>
        <v>0</v>
      </c>
      <c r="P61" s="472">
        <f>IF(Таблица4001!$G$9=0,0,(H61*1000/Таблица4001!$G$9))</f>
        <v>0</v>
      </c>
      <c r="Q61" s="472">
        <f>IF(Таблица4001!$G$9=0,0,(I61*1000/Таблица4001!$G$9))</f>
        <v>0</v>
      </c>
      <c r="R61" s="472">
        <f>IF(Таблица4001!$G$9=0,0,(J61*1000/Таблица4001!$G$9))</f>
        <v>0</v>
      </c>
      <c r="S61" s="472">
        <f t="shared" si="6"/>
        <v>0</v>
      </c>
    </row>
    <row r="62" spans="1:19" x14ac:dyDescent="0.15">
      <c r="A62" s="37" t="s">
        <v>1865</v>
      </c>
      <c r="B62" s="506" t="s">
        <v>1695</v>
      </c>
      <c r="C62" s="6" t="s">
        <v>1762</v>
      </c>
      <c r="D62" s="454" t="s">
        <v>1696</v>
      </c>
      <c r="E62" s="398"/>
      <c r="F62" s="398"/>
      <c r="G62" s="287"/>
      <c r="H62" s="287"/>
      <c r="I62" s="287"/>
      <c r="J62" s="327"/>
      <c r="K62" s="327"/>
      <c r="L62" s="327"/>
      <c r="M62" s="327"/>
      <c r="N62" s="327"/>
      <c r="O62" s="287"/>
      <c r="P62" s="472">
        <f>IF(Таблица4001!$G$9=0,0,(H62*1000/Таблица4001!$G$9))</f>
        <v>0</v>
      </c>
      <c r="Q62" s="472">
        <f>IF(Таблица4001!$G$9=0,0,(I62*1000/Таблица4001!$G$9))</f>
        <v>0</v>
      </c>
      <c r="R62" s="472">
        <f>IF(Таблица4001!$G$9=0,0,(J62*1000/Таблица4001!$G$9))</f>
        <v>0</v>
      </c>
      <c r="S62" s="472">
        <f t="shared" si="6"/>
        <v>0</v>
      </c>
    </row>
    <row r="63" spans="1:19" x14ac:dyDescent="0.15">
      <c r="A63" s="37" t="s">
        <v>643</v>
      </c>
      <c r="B63" s="506" t="s">
        <v>299</v>
      </c>
      <c r="C63" s="6" t="s">
        <v>309</v>
      </c>
      <c r="D63" s="227" t="s">
        <v>625</v>
      </c>
      <c r="E63" s="398"/>
      <c r="F63" s="398"/>
      <c r="G63" s="287"/>
      <c r="H63" s="287"/>
      <c r="I63" s="287">
        <f t="shared" si="27"/>
        <v>0</v>
      </c>
      <c r="J63" s="308">
        <f>0</f>
        <v>0</v>
      </c>
      <c r="K63" s="308">
        <f>0</f>
        <v>0</v>
      </c>
      <c r="L63" s="308">
        <f>0</f>
        <v>0</v>
      </c>
      <c r="M63" s="308">
        <f>0</f>
        <v>0</v>
      </c>
      <c r="N63" s="327"/>
      <c r="O63" s="287">
        <f t="shared" si="28"/>
        <v>0</v>
      </c>
      <c r="P63" s="472">
        <f>IF(Таблица4001!$G$9=0,0,(H63*1000/Таблица4001!$G$9))</f>
        <v>0</v>
      </c>
      <c r="Q63" s="472">
        <f>IF(Таблица4001!$G$9=0,0,(I63*1000/Таблица4001!$G$9))</f>
        <v>0</v>
      </c>
      <c r="R63" s="472">
        <f>IF(Таблица4001!$G$9=0,0,(J63*1000/Таблица4001!$G$9))</f>
        <v>0</v>
      </c>
      <c r="S63" s="472">
        <f t="shared" si="6"/>
        <v>0</v>
      </c>
    </row>
    <row r="64" spans="1:19" s="119" customFormat="1" x14ac:dyDescent="0.15">
      <c r="A64" s="37" t="s">
        <v>295</v>
      </c>
      <c r="B64" s="506" t="s">
        <v>300</v>
      </c>
      <c r="C64" s="6" t="s">
        <v>310</v>
      </c>
      <c r="D64" s="227" t="s">
        <v>316</v>
      </c>
      <c r="E64" s="398"/>
      <c r="F64" s="398"/>
      <c r="G64" s="287"/>
      <c r="H64" s="287"/>
      <c r="I64" s="287">
        <f t="shared" si="27"/>
        <v>0</v>
      </c>
      <c r="J64" s="308">
        <f>0</f>
        <v>0</v>
      </c>
      <c r="K64" s="308">
        <f>0</f>
        <v>0</v>
      </c>
      <c r="L64" s="308">
        <f>0</f>
        <v>0</v>
      </c>
      <c r="M64" s="308">
        <f>0</f>
        <v>0</v>
      </c>
      <c r="N64" s="327"/>
      <c r="O64" s="287">
        <f t="shared" si="28"/>
        <v>0</v>
      </c>
      <c r="P64" s="472">
        <f>IF(Таблица4001!$G$9=0,0,(H64*1000/Таблица4001!$G$9))</f>
        <v>0</v>
      </c>
      <c r="Q64" s="472">
        <f>IF(Таблица4001!$G$9=0,0,(I64*1000/Таблица4001!$G$9))</f>
        <v>0</v>
      </c>
      <c r="R64" s="472">
        <f>IF(Таблица4001!$G$9=0,0,(J64*1000/Таблица4001!$G$9))</f>
        <v>0</v>
      </c>
      <c r="S64" s="472">
        <f t="shared" si="6"/>
        <v>0</v>
      </c>
    </row>
    <row r="65" spans="1:19" x14ac:dyDescent="0.15">
      <c r="A65" s="37" t="s">
        <v>185</v>
      </c>
      <c r="B65" s="506" t="s">
        <v>301</v>
      </c>
      <c r="C65" s="6" t="s">
        <v>311</v>
      </c>
      <c r="D65" s="227" t="s">
        <v>765</v>
      </c>
      <c r="E65" s="398"/>
      <c r="F65" s="398"/>
      <c r="G65" s="287"/>
      <c r="H65" s="287"/>
      <c r="I65" s="287">
        <f t="shared" si="27"/>
        <v>0</v>
      </c>
      <c r="J65" s="308">
        <f>0</f>
        <v>0</v>
      </c>
      <c r="K65" s="308">
        <f>0</f>
        <v>0</v>
      </c>
      <c r="L65" s="308">
        <f>0</f>
        <v>0</v>
      </c>
      <c r="M65" s="308">
        <f>0</f>
        <v>0</v>
      </c>
      <c r="N65" s="327"/>
      <c r="O65" s="287">
        <f t="shared" si="28"/>
        <v>0</v>
      </c>
      <c r="P65" s="472">
        <f>IF(Таблица4001!$G$9=0,0,(H65*1000/Таблица4001!$G$9))</f>
        <v>0</v>
      </c>
      <c r="Q65" s="472">
        <f>IF(Таблица4001!$G$9=0,0,(I65*1000/Таблица4001!$G$9))</f>
        <v>0</v>
      </c>
      <c r="R65" s="472">
        <f>IF(Таблица4001!$G$9=0,0,(J65*1000/Таблица4001!$G$9))</f>
        <v>0</v>
      </c>
      <c r="S65" s="472">
        <f t="shared" si="6"/>
        <v>0</v>
      </c>
    </row>
    <row r="66" spans="1:19" ht="21" x14ac:dyDescent="0.15">
      <c r="A66" s="37" t="s">
        <v>673</v>
      </c>
      <c r="B66" s="506" t="s">
        <v>302</v>
      </c>
      <c r="C66" s="6" t="s">
        <v>1332</v>
      </c>
      <c r="D66" s="227" t="s">
        <v>317</v>
      </c>
      <c r="E66" s="398"/>
      <c r="F66" s="398"/>
      <c r="G66" s="287"/>
      <c r="H66" s="287"/>
      <c r="I66" s="287">
        <f t="shared" si="27"/>
        <v>0</v>
      </c>
      <c r="J66" s="308">
        <f>0</f>
        <v>0</v>
      </c>
      <c r="K66" s="308">
        <f>0</f>
        <v>0</v>
      </c>
      <c r="L66" s="308">
        <f>0</f>
        <v>0</v>
      </c>
      <c r="M66" s="308">
        <f>0</f>
        <v>0</v>
      </c>
      <c r="N66" s="327"/>
      <c r="O66" s="287">
        <f t="shared" si="28"/>
        <v>0</v>
      </c>
      <c r="P66" s="472">
        <f>IF(Таблица4001!$G$9=0,0,(H66*1000/Таблица4001!$G$9))</f>
        <v>0</v>
      </c>
      <c r="Q66" s="472">
        <f>IF(Таблица4001!$G$9=0,0,(I66*1000/Таблица4001!$G$9))</f>
        <v>0</v>
      </c>
      <c r="R66" s="472">
        <f>IF(Таблица4001!$G$9=0,0,(J66*1000/Таблица4001!$G$9))</f>
        <v>0</v>
      </c>
      <c r="S66" s="472">
        <f t="shared" si="6"/>
        <v>0</v>
      </c>
    </row>
    <row r="67" spans="1:19" x14ac:dyDescent="0.15">
      <c r="A67" s="37" t="s">
        <v>184</v>
      </c>
      <c r="B67" s="506" t="s">
        <v>303</v>
      </c>
      <c r="C67" s="6" t="s">
        <v>1444</v>
      </c>
      <c r="D67" s="227" t="s">
        <v>577</v>
      </c>
      <c r="E67" s="398"/>
      <c r="F67" s="398"/>
      <c r="G67" s="287"/>
      <c r="H67" s="287"/>
      <c r="I67" s="287">
        <f t="shared" si="27"/>
        <v>0</v>
      </c>
      <c r="J67" s="308">
        <f>0</f>
        <v>0</v>
      </c>
      <c r="K67" s="308">
        <f>0</f>
        <v>0</v>
      </c>
      <c r="L67" s="308">
        <f>0</f>
        <v>0</v>
      </c>
      <c r="M67" s="308">
        <f>0</f>
        <v>0</v>
      </c>
      <c r="N67" s="327"/>
      <c r="O67" s="287">
        <f t="shared" si="28"/>
        <v>0</v>
      </c>
      <c r="P67" s="472">
        <f>IF(Таблица4001!$G$9=0,0,(H67*1000/Таблица4001!$G$9))</f>
        <v>0</v>
      </c>
      <c r="Q67" s="472">
        <f>IF(Таблица4001!$G$9=0,0,(I67*1000/Таблица4001!$G$9))</f>
        <v>0</v>
      </c>
      <c r="R67" s="472">
        <f>IF(Таблица4001!$G$9=0,0,(J67*1000/Таблица4001!$G$9))</f>
        <v>0</v>
      </c>
      <c r="S67" s="472">
        <f t="shared" si="6"/>
        <v>0</v>
      </c>
    </row>
    <row r="68" spans="1:19" s="119" customFormat="1" x14ac:dyDescent="0.15">
      <c r="A68" s="229" t="s">
        <v>1551</v>
      </c>
      <c r="B68" s="506" t="s">
        <v>1443</v>
      </c>
      <c r="C68" s="6" t="s">
        <v>1763</v>
      </c>
      <c r="D68" s="227"/>
      <c r="E68" s="398"/>
      <c r="F68" s="398"/>
      <c r="G68" s="287"/>
      <c r="H68" s="287"/>
      <c r="I68" s="287">
        <f t="shared" si="27"/>
        <v>0</v>
      </c>
      <c r="J68" s="327"/>
      <c r="K68" s="327"/>
      <c r="L68" s="327"/>
      <c r="M68" s="327"/>
      <c r="N68" s="327"/>
      <c r="O68" s="287">
        <f t="shared" si="28"/>
        <v>0</v>
      </c>
      <c r="P68" s="472">
        <f>IF(Таблица4001!$G$9=0,0,(H68*1000/Таблица4001!$G$9))</f>
        <v>0</v>
      </c>
      <c r="Q68" s="472">
        <f>IF(Таблица4001!$G$9=0,0,(I68*1000/Таблица4001!$G$9))</f>
        <v>0</v>
      </c>
      <c r="R68" s="472">
        <f>IF(Таблица4001!$G$9=0,0,(J68*1000/Таблица4001!$G$9))</f>
        <v>0</v>
      </c>
      <c r="S68" s="472">
        <f t="shared" si="6"/>
        <v>0</v>
      </c>
    </row>
    <row r="69" spans="1:19" x14ac:dyDescent="0.15">
      <c r="A69" s="98" t="s">
        <v>642</v>
      </c>
      <c r="B69" s="99" t="s">
        <v>212</v>
      </c>
      <c r="C69" s="99" t="s">
        <v>136</v>
      </c>
      <c r="D69" s="101" t="s">
        <v>864</v>
      </c>
      <c r="E69" s="179">
        <f>E70+E71</f>
        <v>0</v>
      </c>
      <c r="F69" s="179">
        <f>F70+F71</f>
        <v>0</v>
      </c>
      <c r="G69" s="179">
        <f>G70+G71</f>
        <v>0</v>
      </c>
      <c r="H69" s="179">
        <f>H70+H71</f>
        <v>0</v>
      </c>
      <c r="I69" s="179">
        <f t="shared" si="27"/>
        <v>0</v>
      </c>
      <c r="J69" s="179">
        <f>J70+J71</f>
        <v>0</v>
      </c>
      <c r="K69" s="179">
        <f>K70+K71</f>
        <v>0</v>
      </c>
      <c r="L69" s="179">
        <f>L70+L71</f>
        <v>0</v>
      </c>
      <c r="M69" s="179">
        <f>M70+M71</f>
        <v>0</v>
      </c>
      <c r="N69" s="179">
        <f>N70+N71</f>
        <v>0</v>
      </c>
      <c r="O69" s="179">
        <f t="shared" si="28"/>
        <v>0</v>
      </c>
      <c r="P69" s="472">
        <f>IF(Таблица4001!$G$9=0,0,(H69*1000/Таблица4001!$G$9))</f>
        <v>0</v>
      </c>
      <c r="Q69" s="472">
        <f>IF(Таблица4001!$G$9=0,0,(I69*1000/Таблица4001!$G$9))</f>
        <v>0</v>
      </c>
      <c r="R69" s="472">
        <f>IF(Таблица4001!$G$9=0,0,(J69*1000/Таблица4001!$G$9))</f>
        <v>0</v>
      </c>
      <c r="S69" s="472">
        <f t="shared" si="6"/>
        <v>0</v>
      </c>
    </row>
    <row r="70" spans="1:19" ht="21" x14ac:dyDescent="0.15">
      <c r="A70" s="37" t="s">
        <v>641</v>
      </c>
      <c r="B70" s="506" t="s">
        <v>318</v>
      </c>
      <c r="C70" s="6" t="s">
        <v>319</v>
      </c>
      <c r="D70" s="227" t="s">
        <v>167</v>
      </c>
      <c r="E70" s="398"/>
      <c r="F70" s="398"/>
      <c r="G70" s="287"/>
      <c r="H70" s="287"/>
      <c r="I70" s="287">
        <f t="shared" si="27"/>
        <v>0</v>
      </c>
      <c r="J70" s="327"/>
      <c r="K70" s="327"/>
      <c r="L70" s="390">
        <f>0</f>
        <v>0</v>
      </c>
      <c r="M70" s="390">
        <f>0</f>
        <v>0</v>
      </c>
      <c r="N70" s="327"/>
      <c r="O70" s="287">
        <f t="shared" si="28"/>
        <v>0</v>
      </c>
      <c r="P70" s="472">
        <f>IF(Таблица4001!$G$9=0,0,(H70*1000/Таблица4001!$G$9))</f>
        <v>0</v>
      </c>
      <c r="Q70" s="472">
        <f>IF(Таблица4001!$G$9=0,0,(I70*1000/Таблица4001!$G$9))</f>
        <v>0</v>
      </c>
      <c r="R70" s="472">
        <f>IF(Таблица4001!$G$9=0,0,(J70*1000/Таблица4001!$G$9))</f>
        <v>0</v>
      </c>
      <c r="S70" s="472">
        <f t="shared" si="6"/>
        <v>0</v>
      </c>
    </row>
    <row r="71" spans="1:19" ht="42" x14ac:dyDescent="0.15">
      <c r="A71" s="37" t="s">
        <v>1328</v>
      </c>
      <c r="B71" s="506" t="s">
        <v>1016</v>
      </c>
      <c r="C71" s="6" t="s">
        <v>1764</v>
      </c>
      <c r="D71" s="227"/>
      <c r="E71" s="398"/>
      <c r="F71" s="398"/>
      <c r="G71" s="287"/>
      <c r="H71" s="287"/>
      <c r="I71" s="287">
        <f t="shared" si="27"/>
        <v>0</v>
      </c>
      <c r="J71" s="327"/>
      <c r="K71" s="327"/>
      <c r="L71" s="390">
        <f>0</f>
        <v>0</v>
      </c>
      <c r="M71" s="390">
        <f>0</f>
        <v>0</v>
      </c>
      <c r="N71" s="327"/>
      <c r="O71" s="287">
        <f t="shared" si="28"/>
        <v>0</v>
      </c>
      <c r="P71" s="472">
        <f>IF(Таблица4001!$G$9=0,0,(H71*1000/Таблица4001!$G$9))</f>
        <v>0</v>
      </c>
      <c r="Q71" s="472">
        <f>IF(Таблица4001!$G$9=0,0,(I71*1000/Таблица4001!$G$9))</f>
        <v>0</v>
      </c>
      <c r="R71" s="472">
        <f>IF(Таблица4001!$G$9=0,0,(J71*1000/Таблица4001!$G$9))</f>
        <v>0</v>
      </c>
      <c r="S71" s="472">
        <f t="shared" si="6"/>
        <v>0</v>
      </c>
    </row>
    <row r="72" spans="1:19" ht="21" x14ac:dyDescent="0.15">
      <c r="A72" s="37" t="s">
        <v>1765</v>
      </c>
      <c r="B72" s="506" t="s">
        <v>1766</v>
      </c>
      <c r="C72" s="6" t="s">
        <v>1017</v>
      </c>
      <c r="D72" s="742" t="s">
        <v>1767</v>
      </c>
      <c r="E72" s="398"/>
      <c r="F72" s="398"/>
      <c r="G72" s="287"/>
      <c r="H72" s="287"/>
      <c r="I72" s="287">
        <f t="shared" si="27"/>
        <v>0</v>
      </c>
      <c r="J72" s="327"/>
      <c r="K72" s="327"/>
      <c r="L72" s="390"/>
      <c r="M72" s="390"/>
      <c r="N72" s="327"/>
      <c r="O72" s="287">
        <f t="shared" ref="O72" si="29">I72-N72</f>
        <v>0</v>
      </c>
      <c r="P72" s="699">
        <f>IF(Таблица4001!$G$9=0,0,(H72*1000/Таблица4001!$G$9))</f>
        <v>0</v>
      </c>
      <c r="Q72" s="699">
        <f>IF(Таблица4001!$G$9=0,0,(I72*1000/Таблица4001!$G$9))</f>
        <v>0</v>
      </c>
      <c r="R72" s="699">
        <f>IF(Таблица4001!$G$9=0,0,(J72*1000/Таблица4001!$G$9))</f>
        <v>0</v>
      </c>
      <c r="S72" s="699">
        <f t="shared" ref="S72" si="30">IF(J72=0,0,K72*100/J72)</f>
        <v>0</v>
      </c>
    </row>
    <row r="73" spans="1:19" ht="31.5" x14ac:dyDescent="0.15">
      <c r="A73" s="37" t="s">
        <v>1768</v>
      </c>
      <c r="B73" s="506" t="s">
        <v>1326</v>
      </c>
      <c r="C73" s="6" t="s">
        <v>1327</v>
      </c>
      <c r="D73" s="227" t="s">
        <v>1574</v>
      </c>
      <c r="E73" s="398"/>
      <c r="F73" s="398"/>
      <c r="G73" s="287"/>
      <c r="H73" s="287"/>
      <c r="I73" s="287">
        <f t="shared" si="27"/>
        <v>0</v>
      </c>
      <c r="J73" s="327"/>
      <c r="K73" s="327"/>
      <c r="L73" s="390">
        <f>0</f>
        <v>0</v>
      </c>
      <c r="M73" s="390">
        <f>0</f>
        <v>0</v>
      </c>
      <c r="N73" s="327"/>
      <c r="O73" s="287">
        <f t="shared" si="28"/>
        <v>0</v>
      </c>
      <c r="P73" s="472">
        <f>IF(Таблица4001!$G$9=0,0,(H73*1000/Таблица4001!$G$9))</f>
        <v>0</v>
      </c>
      <c r="Q73" s="472">
        <f>IF(Таблица4001!$G$9=0,0,(I73*1000/Таблица4001!$G$9))</f>
        <v>0</v>
      </c>
      <c r="R73" s="472">
        <f>IF(Таблица4001!$G$9=0,0,(J73*1000/Таблица4001!$G$9))</f>
        <v>0</v>
      </c>
      <c r="S73" s="472">
        <f t="shared" si="6"/>
        <v>0</v>
      </c>
    </row>
    <row r="74" spans="1:19" x14ac:dyDescent="0.15">
      <c r="A74" s="36" t="s">
        <v>674</v>
      </c>
      <c r="B74" s="99" t="s">
        <v>213</v>
      </c>
      <c r="C74" s="46" t="s">
        <v>137</v>
      </c>
      <c r="D74" s="35" t="s">
        <v>626</v>
      </c>
      <c r="E74" s="179">
        <f t="shared" ref="E74:F74" si="31">E75+E79+E80+E82+E84+E86+E90+E92+E96+E98+E99+E100</f>
        <v>0</v>
      </c>
      <c r="F74" s="179">
        <f t="shared" si="31"/>
        <v>0</v>
      </c>
      <c r="G74" s="179">
        <f>G75+G79+G80+G82+G84+G86+G90+G92+G96+G98+G99+G100</f>
        <v>0</v>
      </c>
      <c r="H74" s="179">
        <f>H75+H79+H80+H82+H84+H86+H90+H92+H96+H98+H99+H100</f>
        <v>0</v>
      </c>
      <c r="I74" s="179">
        <f t="shared" si="27"/>
        <v>0</v>
      </c>
      <c r="J74" s="179">
        <f>J75+J79+J80+J82+J84+J86+J90+J92+J96+J98+J99+J100</f>
        <v>0</v>
      </c>
      <c r="K74" s="179">
        <f t="shared" ref="K74:N74" si="32">K75+K79+K80+K82+K84+K86+K90+K92+K96+K98+K99+K100</f>
        <v>0</v>
      </c>
      <c r="L74" s="179">
        <f t="shared" si="32"/>
        <v>0</v>
      </c>
      <c r="M74" s="179">
        <f t="shared" si="32"/>
        <v>0</v>
      </c>
      <c r="N74" s="179">
        <f t="shared" si="32"/>
        <v>0</v>
      </c>
      <c r="O74" s="179">
        <f t="shared" si="28"/>
        <v>0</v>
      </c>
      <c r="P74" s="472">
        <f>IF(Таблица4001!$G$9=0,0,(H74*1000/Таблица4001!$G$9))</f>
        <v>0</v>
      </c>
      <c r="Q74" s="472">
        <f>IF(Таблица4001!$G$9=0,0,(I74*1000/Таблица4001!$G$9))</f>
        <v>0</v>
      </c>
      <c r="R74" s="472">
        <f>IF(Таблица4001!$G$9=0,0,(J74*1000/Таблица4001!$G$9))</f>
        <v>0</v>
      </c>
      <c r="S74" s="472">
        <f t="shared" si="6"/>
        <v>0</v>
      </c>
    </row>
    <row r="75" spans="1:19" ht="21" x14ac:dyDescent="0.15">
      <c r="A75" s="37" t="s">
        <v>675</v>
      </c>
      <c r="B75" s="506" t="s">
        <v>214</v>
      </c>
      <c r="C75" s="6" t="s">
        <v>75</v>
      </c>
      <c r="D75" s="227" t="s">
        <v>766</v>
      </c>
      <c r="E75" s="287">
        <f t="shared" ref="E75:F75" si="33">E76+E77+E78</f>
        <v>0</v>
      </c>
      <c r="F75" s="287">
        <f t="shared" si="33"/>
        <v>0</v>
      </c>
      <c r="G75" s="287">
        <f>G76+G77+G78</f>
        <v>0</v>
      </c>
      <c r="H75" s="287">
        <f t="shared" ref="H75:I78" si="34">J75</f>
        <v>0</v>
      </c>
      <c r="I75" s="287">
        <f t="shared" si="34"/>
        <v>0</v>
      </c>
      <c r="J75" s="287">
        <f>J76+J77+J78</f>
        <v>0</v>
      </c>
      <c r="K75" s="287">
        <f>K76+K77+K78</f>
        <v>0</v>
      </c>
      <c r="L75" s="287">
        <f>0</f>
        <v>0</v>
      </c>
      <c r="M75" s="287">
        <f>0</f>
        <v>0</v>
      </c>
      <c r="N75" s="287">
        <f>N76+N77+N78</f>
        <v>0</v>
      </c>
      <c r="O75" s="287">
        <f t="shared" si="28"/>
        <v>0</v>
      </c>
      <c r="P75" s="472">
        <f>IF(Таблица4001!$G$9=0,0,(H75*1000/Таблица4001!$G$9))</f>
        <v>0</v>
      </c>
      <c r="Q75" s="472">
        <f>IF(Таблица4001!$G$9=0,0,(I75*1000/Таблица4001!$G$9))</f>
        <v>0</v>
      </c>
      <c r="R75" s="472">
        <f>IF(Таблица4001!$G$9=0,0,(J75*1000/Таблица4001!$G$9))</f>
        <v>0</v>
      </c>
      <c r="S75" s="472">
        <f t="shared" si="6"/>
        <v>0</v>
      </c>
    </row>
    <row r="76" spans="1:19" x14ac:dyDescent="0.15">
      <c r="A76" s="37" t="s">
        <v>676</v>
      </c>
      <c r="B76" s="506" t="s">
        <v>495</v>
      </c>
      <c r="C76" s="17" t="s">
        <v>496</v>
      </c>
      <c r="D76" s="227" t="s">
        <v>514</v>
      </c>
      <c r="E76" s="398"/>
      <c r="F76" s="398"/>
      <c r="G76" s="287"/>
      <c r="H76" s="287">
        <f t="shared" si="34"/>
        <v>0</v>
      </c>
      <c r="I76" s="287">
        <f t="shared" si="34"/>
        <v>0</v>
      </c>
      <c r="J76" s="327"/>
      <c r="K76" s="327"/>
      <c r="L76" s="287">
        <f>0</f>
        <v>0</v>
      </c>
      <c r="M76" s="287">
        <f>0</f>
        <v>0</v>
      </c>
      <c r="N76" s="327"/>
      <c r="O76" s="287">
        <f t="shared" si="28"/>
        <v>0</v>
      </c>
      <c r="P76" s="472">
        <f>IF(Таблица4001!$G$9=0,0,(H76*1000/Таблица4001!$G$9))</f>
        <v>0</v>
      </c>
      <c r="Q76" s="472">
        <f>IF(Таблица4001!$G$9=0,0,(I76*1000/Таблица4001!$G$9))</f>
        <v>0</v>
      </c>
      <c r="R76" s="472">
        <f>IF(Таблица4001!$G$9=0,0,(J76*1000/Таблица4001!$G$9))</f>
        <v>0</v>
      </c>
      <c r="S76" s="472">
        <f t="shared" si="6"/>
        <v>0</v>
      </c>
    </row>
    <row r="77" spans="1:19" x14ac:dyDescent="0.15">
      <c r="A77" s="37" t="s">
        <v>677</v>
      </c>
      <c r="B77" s="506" t="s">
        <v>497</v>
      </c>
      <c r="C77" s="17" t="s">
        <v>498</v>
      </c>
      <c r="D77" s="227" t="s">
        <v>515</v>
      </c>
      <c r="E77" s="398"/>
      <c r="F77" s="398"/>
      <c r="G77" s="287"/>
      <c r="H77" s="287">
        <f t="shared" si="34"/>
        <v>0</v>
      </c>
      <c r="I77" s="287">
        <f t="shared" si="34"/>
        <v>0</v>
      </c>
      <c r="J77" s="327"/>
      <c r="K77" s="327"/>
      <c r="L77" s="287">
        <f>0</f>
        <v>0</v>
      </c>
      <c r="M77" s="287">
        <f>0</f>
        <v>0</v>
      </c>
      <c r="N77" s="327"/>
      <c r="O77" s="287">
        <f t="shared" si="28"/>
        <v>0</v>
      </c>
      <c r="P77" s="472">
        <f>IF(Таблица4001!$G$9=0,0,(H77*1000/Таблица4001!$G$9))</f>
        <v>0</v>
      </c>
      <c r="Q77" s="472">
        <f>IF(Таблица4001!$G$9=0,0,(I77*1000/Таблица4001!$G$9))</f>
        <v>0</v>
      </c>
      <c r="R77" s="472">
        <f>IF(Таблица4001!$G$9=0,0,(J77*1000/Таблица4001!$G$9))</f>
        <v>0</v>
      </c>
      <c r="S77" s="472">
        <f t="shared" si="6"/>
        <v>0</v>
      </c>
    </row>
    <row r="78" spans="1:19" ht="21" x14ac:dyDescent="0.15">
      <c r="A78" s="229" t="s">
        <v>1560</v>
      </c>
      <c r="B78" s="506" t="s">
        <v>1446</v>
      </c>
      <c r="C78" s="17" t="s">
        <v>1450</v>
      </c>
      <c r="D78" s="227" t="s">
        <v>1447</v>
      </c>
      <c r="E78" s="398"/>
      <c r="F78" s="398"/>
      <c r="G78" s="287"/>
      <c r="H78" s="287"/>
      <c r="I78" s="287">
        <f t="shared" si="34"/>
        <v>0</v>
      </c>
      <c r="J78" s="327"/>
      <c r="K78" s="327"/>
      <c r="L78" s="287"/>
      <c r="M78" s="287"/>
      <c r="N78" s="327"/>
      <c r="O78" s="287">
        <f t="shared" si="28"/>
        <v>0</v>
      </c>
      <c r="P78" s="472">
        <f>IF(Таблица4001!$G$9=0,0,(H78*1000/Таблица4001!$G$9))</f>
        <v>0</v>
      </c>
      <c r="Q78" s="472">
        <f>IF(Таблица4001!$G$9=0,0,(I78*1000/Таблица4001!$G$9))</f>
        <v>0</v>
      </c>
      <c r="R78" s="472">
        <f>IF(Таблица4001!$G$9=0,0,(J78*1000/Таблица4001!$G$9))</f>
        <v>0</v>
      </c>
      <c r="S78" s="472">
        <f t="shared" si="6"/>
        <v>0</v>
      </c>
    </row>
    <row r="79" spans="1:19" ht="21" x14ac:dyDescent="0.15">
      <c r="A79" s="37" t="s">
        <v>678</v>
      </c>
      <c r="B79" s="506" t="s">
        <v>215</v>
      </c>
      <c r="C79" s="6" t="s">
        <v>76</v>
      </c>
      <c r="D79" s="227" t="s">
        <v>767</v>
      </c>
      <c r="E79" s="398"/>
      <c r="F79" s="398"/>
      <c r="G79" s="287"/>
      <c r="H79" s="287"/>
      <c r="I79" s="287">
        <f t="shared" ref="I79:I137" si="35">G79+K79</f>
        <v>0</v>
      </c>
      <c r="J79" s="327"/>
      <c r="K79" s="327"/>
      <c r="L79" s="327"/>
      <c r="M79" s="327"/>
      <c r="N79" s="327"/>
      <c r="O79" s="287">
        <f t="shared" si="28"/>
        <v>0</v>
      </c>
      <c r="P79" s="472">
        <f>IF(Таблица4001!$G$9=0,0,(H79*1000/Таблица4001!$G$9))</f>
        <v>0</v>
      </c>
      <c r="Q79" s="472">
        <f>IF(Таблица4001!$G$9=0,0,(I79*1000/Таблица4001!$G$9))</f>
        <v>0</v>
      </c>
      <c r="R79" s="472">
        <f>IF(Таблица4001!$G$9=0,0,(J79*1000/Таблица4001!$G$9))</f>
        <v>0</v>
      </c>
      <c r="S79" s="472">
        <f t="shared" si="6"/>
        <v>0</v>
      </c>
    </row>
    <row r="80" spans="1:19" ht="21" x14ac:dyDescent="0.15">
      <c r="A80" s="37" t="s">
        <v>484</v>
      </c>
      <c r="B80" s="506" t="s">
        <v>216</v>
      </c>
      <c r="C80" s="6" t="s">
        <v>77</v>
      </c>
      <c r="D80" s="227" t="s">
        <v>768</v>
      </c>
      <c r="E80" s="398"/>
      <c r="F80" s="398"/>
      <c r="G80" s="287"/>
      <c r="H80" s="287"/>
      <c r="I80" s="287">
        <f t="shared" si="35"/>
        <v>0</v>
      </c>
      <c r="J80" s="327"/>
      <c r="K80" s="327"/>
      <c r="L80" s="327"/>
      <c r="M80" s="327"/>
      <c r="N80" s="327"/>
      <c r="O80" s="287">
        <f t="shared" si="28"/>
        <v>0</v>
      </c>
      <c r="P80" s="472">
        <f>IF(Таблица4001!$G$9=0,0,(H80*1000/Таблица4001!$G$9))</f>
        <v>0</v>
      </c>
      <c r="Q80" s="472">
        <f>IF(Таблица4001!$G$9=0,0,(I80*1000/Таблица4001!$G$9))</f>
        <v>0</v>
      </c>
      <c r="R80" s="472">
        <f>IF(Таблица4001!$G$9=0,0,(J80*1000/Таблица4001!$G$9))</f>
        <v>0</v>
      </c>
      <c r="S80" s="472">
        <f t="shared" si="6"/>
        <v>0</v>
      </c>
    </row>
    <row r="81" spans="1:19" x14ac:dyDescent="0.15">
      <c r="A81" s="37" t="s">
        <v>865</v>
      </c>
      <c r="B81" s="506" t="s">
        <v>320</v>
      </c>
      <c r="C81" s="8" t="s">
        <v>326</v>
      </c>
      <c r="D81" s="227" t="s">
        <v>332</v>
      </c>
      <c r="E81" s="398"/>
      <c r="F81" s="398"/>
      <c r="G81" s="287"/>
      <c r="H81" s="287"/>
      <c r="I81" s="287">
        <f t="shared" si="35"/>
        <v>0</v>
      </c>
      <c r="J81" s="327"/>
      <c r="K81" s="327"/>
      <c r="L81" s="327"/>
      <c r="M81" s="327"/>
      <c r="N81" s="327"/>
      <c r="O81" s="287">
        <f t="shared" si="28"/>
        <v>0</v>
      </c>
      <c r="P81" s="472">
        <f>IF(Таблица4001!$G$9=0,0,(H81*1000/Таблица4001!$G$9))</f>
        <v>0</v>
      </c>
      <c r="Q81" s="472">
        <f>IF(Таблица4001!$G$9=0,0,(I81*1000/Таблица4001!$G$9))</f>
        <v>0</v>
      </c>
      <c r="R81" s="472">
        <f>IF(Таблица4001!$G$9=0,0,(J81*1000/Таблица4001!$G$9))</f>
        <v>0</v>
      </c>
      <c r="S81" s="472">
        <f t="shared" si="6"/>
        <v>0</v>
      </c>
    </row>
    <row r="82" spans="1:19" x14ac:dyDescent="0.15">
      <c r="A82" s="37" t="s">
        <v>433</v>
      </c>
      <c r="B82" s="506" t="s">
        <v>217</v>
      </c>
      <c r="C82" s="6" t="s">
        <v>190</v>
      </c>
      <c r="D82" s="227" t="s">
        <v>636</v>
      </c>
      <c r="E82" s="398"/>
      <c r="F82" s="398"/>
      <c r="G82" s="287"/>
      <c r="H82" s="287"/>
      <c r="I82" s="287">
        <f t="shared" si="35"/>
        <v>0</v>
      </c>
      <c r="J82" s="327"/>
      <c r="K82" s="327"/>
      <c r="L82" s="327"/>
      <c r="M82" s="327"/>
      <c r="N82" s="327"/>
      <c r="O82" s="287">
        <f t="shared" si="28"/>
        <v>0</v>
      </c>
      <c r="P82" s="472">
        <f>IF(Таблица4001!$G$9=0,0,(H82*1000/Таблица4001!$G$9))</f>
        <v>0</v>
      </c>
      <c r="Q82" s="472">
        <f>IF(Таблица4001!$G$9=0,0,(I82*1000/Таблица4001!$G$9))</f>
        <v>0</v>
      </c>
      <c r="R82" s="472">
        <f>IF(Таблица4001!$G$9=0,0,(J82*1000/Таблица4001!$G$9))</f>
        <v>0</v>
      </c>
      <c r="S82" s="472">
        <f t="shared" ref="S82:S145" si="36">IF(J82=0,0,K82*100/J82)</f>
        <v>0</v>
      </c>
    </row>
    <row r="83" spans="1:19" x14ac:dyDescent="0.15">
      <c r="A83" s="37" t="s">
        <v>1570</v>
      </c>
      <c r="B83" s="506" t="s">
        <v>1571</v>
      </c>
      <c r="C83" s="6" t="s">
        <v>1572</v>
      </c>
      <c r="D83" s="251" t="s">
        <v>1573</v>
      </c>
      <c r="E83" s="398"/>
      <c r="F83" s="398"/>
      <c r="G83" s="287"/>
      <c r="H83" s="287"/>
      <c r="I83" s="287">
        <f t="shared" si="35"/>
        <v>0</v>
      </c>
      <c r="J83" s="327"/>
      <c r="K83" s="327"/>
      <c r="L83" s="327"/>
      <c r="M83" s="327"/>
      <c r="N83" s="327"/>
      <c r="O83" s="287">
        <f t="shared" si="28"/>
        <v>0</v>
      </c>
      <c r="P83" s="472">
        <f>IF(Таблица4001!$G$9=0,0,(H83*1000/Таблица4001!$G$9))</f>
        <v>0</v>
      </c>
      <c r="Q83" s="472">
        <f>IF(Таблица4001!$G$9=0,0,(I83*1000/Таблица4001!$G$9))</f>
        <v>0</v>
      </c>
      <c r="R83" s="472">
        <f>IF(Таблица4001!$G$9=0,0,(J83*1000/Таблица4001!$G$9))</f>
        <v>0</v>
      </c>
      <c r="S83" s="472">
        <f t="shared" si="36"/>
        <v>0</v>
      </c>
    </row>
    <row r="84" spans="1:19" x14ac:dyDescent="0.15">
      <c r="A84" s="37" t="s">
        <v>470</v>
      </c>
      <c r="B84" s="506" t="s">
        <v>321</v>
      </c>
      <c r="C84" s="6" t="s">
        <v>327</v>
      </c>
      <c r="D84" s="227" t="s">
        <v>333</v>
      </c>
      <c r="E84" s="398"/>
      <c r="F84" s="398"/>
      <c r="G84" s="287"/>
      <c r="H84" s="287"/>
      <c r="I84" s="287">
        <f t="shared" si="35"/>
        <v>0</v>
      </c>
      <c r="J84" s="327"/>
      <c r="K84" s="327"/>
      <c r="L84" s="327"/>
      <c r="M84" s="327"/>
      <c r="N84" s="327"/>
      <c r="O84" s="287">
        <f t="shared" si="28"/>
        <v>0</v>
      </c>
      <c r="P84" s="472">
        <f>IF(Таблица4001!$G$9=0,0,(H84*1000/Таблица4001!$G$9))</f>
        <v>0</v>
      </c>
      <c r="Q84" s="472">
        <f>IF(Таблица4001!$G$9=0,0,(I84*1000/Таблица4001!$G$9))</f>
        <v>0</v>
      </c>
      <c r="R84" s="472">
        <f>IF(Таблица4001!$G$9=0,0,(J84*1000/Таблица4001!$G$9))</f>
        <v>0</v>
      </c>
      <c r="S84" s="472">
        <f t="shared" si="36"/>
        <v>0</v>
      </c>
    </row>
    <row r="85" spans="1:19" x14ac:dyDescent="0.15">
      <c r="A85" s="37" t="s">
        <v>679</v>
      </c>
      <c r="B85" s="506" t="s">
        <v>322</v>
      </c>
      <c r="C85" s="6" t="s">
        <v>328</v>
      </c>
      <c r="D85" s="227" t="s">
        <v>334</v>
      </c>
      <c r="E85" s="398"/>
      <c r="F85" s="398"/>
      <c r="G85" s="287"/>
      <c r="H85" s="287"/>
      <c r="I85" s="287">
        <f t="shared" si="35"/>
        <v>0</v>
      </c>
      <c r="J85" s="327"/>
      <c r="K85" s="327"/>
      <c r="L85" s="327"/>
      <c r="M85" s="327"/>
      <c r="N85" s="327"/>
      <c r="O85" s="287">
        <f t="shared" si="28"/>
        <v>0</v>
      </c>
      <c r="P85" s="472">
        <f>IF(Таблица4001!$G$9=0,0,(H85*1000/Таблица4001!$G$9))</f>
        <v>0</v>
      </c>
      <c r="Q85" s="472">
        <f>IF(Таблица4001!$G$9=0,0,(I85*1000/Таблица4001!$G$9))</f>
        <v>0</v>
      </c>
      <c r="R85" s="472">
        <f>IF(Таблица4001!$G$9=0,0,(J85*1000/Таблица4001!$G$9))</f>
        <v>0</v>
      </c>
      <c r="S85" s="472">
        <f t="shared" si="36"/>
        <v>0</v>
      </c>
    </row>
    <row r="86" spans="1:19" x14ac:dyDescent="0.15">
      <c r="A86" s="37" t="s">
        <v>434</v>
      </c>
      <c r="B86" s="506" t="s">
        <v>323</v>
      </c>
      <c r="C86" s="6" t="s">
        <v>329</v>
      </c>
      <c r="D86" s="227" t="s">
        <v>435</v>
      </c>
      <c r="E86" s="287">
        <f t="shared" ref="E86:F86" si="37">E87+E88+E89</f>
        <v>0</v>
      </c>
      <c r="F86" s="287">
        <f t="shared" si="37"/>
        <v>0</v>
      </c>
      <c r="G86" s="287">
        <f>G87+G88+G89</f>
        <v>0</v>
      </c>
      <c r="H86" s="287">
        <f>H87+H88+H89</f>
        <v>0</v>
      </c>
      <c r="I86" s="287">
        <f t="shared" si="35"/>
        <v>0</v>
      </c>
      <c r="J86" s="287">
        <f>J87+J88+J89</f>
        <v>0</v>
      </c>
      <c r="K86" s="287">
        <f t="shared" ref="K86:N86" si="38">K87+K88+K89</f>
        <v>0</v>
      </c>
      <c r="L86" s="287">
        <f t="shared" si="38"/>
        <v>0</v>
      </c>
      <c r="M86" s="287">
        <f t="shared" si="38"/>
        <v>0</v>
      </c>
      <c r="N86" s="287">
        <f t="shared" si="38"/>
        <v>0</v>
      </c>
      <c r="O86" s="287">
        <f t="shared" si="28"/>
        <v>0</v>
      </c>
      <c r="P86" s="472">
        <f>IF(Таблица4001!$G$9=0,0,(H86*1000/Таблица4001!$G$9))</f>
        <v>0</v>
      </c>
      <c r="Q86" s="472">
        <f>IF(Таблица4001!$G$9=0,0,(I86*1000/Таблица4001!$G$9))</f>
        <v>0</v>
      </c>
      <c r="R86" s="472">
        <f>IF(Таблица4001!$G$9=0,0,(J86*1000/Таблица4001!$G$9))</f>
        <v>0</v>
      </c>
      <c r="S86" s="472">
        <f t="shared" si="36"/>
        <v>0</v>
      </c>
    </row>
    <row r="87" spans="1:19" x14ac:dyDescent="0.15">
      <c r="A87" s="37" t="s">
        <v>680</v>
      </c>
      <c r="B87" s="506" t="s">
        <v>324</v>
      </c>
      <c r="C87" s="6" t="s">
        <v>330</v>
      </c>
      <c r="D87" s="227" t="s">
        <v>30</v>
      </c>
      <c r="E87" s="398"/>
      <c r="F87" s="398"/>
      <c r="G87" s="287"/>
      <c r="H87" s="287"/>
      <c r="I87" s="287">
        <f t="shared" si="35"/>
        <v>0</v>
      </c>
      <c r="J87" s="327"/>
      <c r="K87" s="327"/>
      <c r="L87" s="327"/>
      <c r="M87" s="327"/>
      <c r="N87" s="327"/>
      <c r="O87" s="287">
        <f t="shared" si="28"/>
        <v>0</v>
      </c>
      <c r="P87" s="472">
        <f>IF(Таблица4001!$G$9=0,0,(H87*1000/Таблица4001!$G$9))</f>
        <v>0</v>
      </c>
      <c r="Q87" s="472">
        <f>IF(Таблица4001!$G$9=0,0,(I87*1000/Таблица4001!$G$9))</f>
        <v>0</v>
      </c>
      <c r="R87" s="472">
        <f>IF(Таблица4001!$G$9=0,0,(J87*1000/Таблица4001!$G$9))</f>
        <v>0</v>
      </c>
      <c r="S87" s="472">
        <f t="shared" si="36"/>
        <v>0</v>
      </c>
    </row>
    <row r="88" spans="1:19" ht="21" x14ac:dyDescent="0.15">
      <c r="A88" s="37" t="s">
        <v>839</v>
      </c>
      <c r="B88" s="506" t="s">
        <v>325</v>
      </c>
      <c r="C88" s="6" t="s">
        <v>331</v>
      </c>
      <c r="D88" s="227" t="s">
        <v>335</v>
      </c>
      <c r="E88" s="398"/>
      <c r="F88" s="398"/>
      <c r="G88" s="287">
        <f>0</f>
        <v>0</v>
      </c>
      <c r="H88" s="287">
        <f>J88</f>
        <v>0</v>
      </c>
      <c r="I88" s="287">
        <f t="shared" si="35"/>
        <v>0</v>
      </c>
      <c r="J88" s="327"/>
      <c r="K88" s="327"/>
      <c r="L88" s="327"/>
      <c r="M88" s="327"/>
      <c r="N88" s="327"/>
      <c r="O88" s="287">
        <f t="shared" si="28"/>
        <v>0</v>
      </c>
      <c r="P88" s="472">
        <f>IF(Таблица4001!$G$9=0,0,(H88*1000/Таблица4001!$G$9))</f>
        <v>0</v>
      </c>
      <c r="Q88" s="472">
        <f>IF(Таблица4001!$G$9=0,0,(I88*1000/Таблица4001!$G$9))</f>
        <v>0</v>
      </c>
      <c r="R88" s="472">
        <f>IF(Таблица4001!$G$9=0,0,(J88*1000/Таблица4001!$G$9))</f>
        <v>0</v>
      </c>
      <c r="S88" s="472">
        <f t="shared" si="36"/>
        <v>0</v>
      </c>
    </row>
    <row r="89" spans="1:19" x14ac:dyDescent="0.15">
      <c r="A89" s="229" t="s">
        <v>1448</v>
      </c>
      <c r="B89" s="506" t="s">
        <v>1449</v>
      </c>
      <c r="C89" s="6" t="s">
        <v>1451</v>
      </c>
      <c r="D89" s="227"/>
      <c r="E89" s="398"/>
      <c r="F89" s="398"/>
      <c r="G89" s="287"/>
      <c r="H89" s="287"/>
      <c r="I89" s="287">
        <f t="shared" si="35"/>
        <v>0</v>
      </c>
      <c r="J89" s="327"/>
      <c r="K89" s="327"/>
      <c r="L89" s="327"/>
      <c r="M89" s="327"/>
      <c r="N89" s="327"/>
      <c r="O89" s="287">
        <f t="shared" si="28"/>
        <v>0</v>
      </c>
      <c r="P89" s="472">
        <f>IF(Таблица4001!$G$9=0,0,(H89*1000/Таблица4001!$G$9))</f>
        <v>0</v>
      </c>
      <c r="Q89" s="472">
        <f>IF(Таблица4001!$G$9=0,0,(I89*1000/Таблица4001!$G$9))</f>
        <v>0</v>
      </c>
      <c r="R89" s="472">
        <f>IF(Таблица4001!$G$9=0,0,(J89*1000/Таблица4001!$G$9))</f>
        <v>0</v>
      </c>
      <c r="S89" s="472">
        <f t="shared" si="36"/>
        <v>0</v>
      </c>
    </row>
    <row r="90" spans="1:19" ht="31.5" x14ac:dyDescent="0.15">
      <c r="A90" s="37" t="s">
        <v>681</v>
      </c>
      <c r="B90" s="506" t="s">
        <v>336</v>
      </c>
      <c r="C90" s="17" t="s">
        <v>340</v>
      </c>
      <c r="D90" s="227" t="s">
        <v>499</v>
      </c>
      <c r="E90" s="398"/>
      <c r="F90" s="398"/>
      <c r="G90" s="287"/>
      <c r="H90" s="287"/>
      <c r="I90" s="287">
        <f t="shared" si="35"/>
        <v>0</v>
      </c>
      <c r="J90" s="327"/>
      <c r="K90" s="327"/>
      <c r="L90" s="327"/>
      <c r="M90" s="327"/>
      <c r="N90" s="327"/>
      <c r="O90" s="287">
        <f t="shared" si="28"/>
        <v>0</v>
      </c>
      <c r="P90" s="472">
        <f>IF(Таблица4001!$G$9=0,0,(H90*1000/Таблица4001!$G$9))</f>
        <v>0</v>
      </c>
      <c r="Q90" s="472">
        <f>IF(Таблица4001!$G$9=0,0,(I90*1000/Таблица4001!$G$9))</f>
        <v>0</v>
      </c>
      <c r="R90" s="472">
        <f>IF(Таблица4001!$G$9=0,0,(J90*1000/Таблица4001!$G$9))</f>
        <v>0</v>
      </c>
      <c r="S90" s="472">
        <f t="shared" si="36"/>
        <v>0</v>
      </c>
    </row>
    <row r="91" spans="1:19" x14ac:dyDescent="0.15">
      <c r="A91" s="37" t="s">
        <v>682</v>
      </c>
      <c r="B91" s="506" t="s">
        <v>337</v>
      </c>
      <c r="C91" s="17" t="s">
        <v>341</v>
      </c>
      <c r="D91" s="227" t="s">
        <v>516</v>
      </c>
      <c r="E91" s="398"/>
      <c r="F91" s="398"/>
      <c r="G91" s="287"/>
      <c r="H91" s="287"/>
      <c r="I91" s="287">
        <f t="shared" si="35"/>
        <v>0</v>
      </c>
      <c r="J91" s="327"/>
      <c r="K91" s="327"/>
      <c r="L91" s="327"/>
      <c r="M91" s="327"/>
      <c r="N91" s="327"/>
      <c r="O91" s="287">
        <f t="shared" si="28"/>
        <v>0</v>
      </c>
      <c r="P91" s="472">
        <f>IF(Таблица4001!$G$9=0,0,(H91*1000/Таблица4001!$G$9))</f>
        <v>0</v>
      </c>
      <c r="Q91" s="472">
        <f>IF(Таблица4001!$G$9=0,0,(I91*1000/Таблица4001!$G$9))</f>
        <v>0</v>
      </c>
      <c r="R91" s="472">
        <f>IF(Таблица4001!$G$9=0,0,(J91*1000/Таблица4001!$G$9))</f>
        <v>0</v>
      </c>
      <c r="S91" s="472">
        <f t="shared" si="36"/>
        <v>0</v>
      </c>
    </row>
    <row r="92" spans="1:19" s="119" customFormat="1" x14ac:dyDescent="0.15">
      <c r="A92" s="37" t="s">
        <v>683</v>
      </c>
      <c r="B92" s="506" t="s">
        <v>338</v>
      </c>
      <c r="C92" s="17" t="s">
        <v>342</v>
      </c>
      <c r="D92" s="227" t="s">
        <v>517</v>
      </c>
      <c r="E92" s="287">
        <f t="shared" ref="E92:F92" si="39">E93+E94+E95</f>
        <v>0</v>
      </c>
      <c r="F92" s="287">
        <f t="shared" si="39"/>
        <v>0</v>
      </c>
      <c r="G92" s="287">
        <f>G93+G94+G95</f>
        <v>0</v>
      </c>
      <c r="H92" s="287">
        <f>H93+H94+H95</f>
        <v>0</v>
      </c>
      <c r="I92" s="287">
        <f t="shared" si="35"/>
        <v>0</v>
      </c>
      <c r="J92" s="287">
        <f>J93+J94+J95</f>
        <v>0</v>
      </c>
      <c r="K92" s="287">
        <f t="shared" ref="K92:N92" si="40">K93+K94+K95</f>
        <v>0</v>
      </c>
      <c r="L92" s="287">
        <f t="shared" si="40"/>
        <v>0</v>
      </c>
      <c r="M92" s="287">
        <f t="shared" si="40"/>
        <v>0</v>
      </c>
      <c r="N92" s="287">
        <f t="shared" si="40"/>
        <v>0</v>
      </c>
      <c r="O92" s="287">
        <f t="shared" si="28"/>
        <v>0</v>
      </c>
      <c r="P92" s="472">
        <f>IF(Таблица4001!$G$9=0,0,(H92*1000/Таблица4001!$G$9))</f>
        <v>0</v>
      </c>
      <c r="Q92" s="472">
        <f>IF(Таблица4001!$G$9=0,0,(I92*1000/Таблица4001!$G$9))</f>
        <v>0</v>
      </c>
      <c r="R92" s="472">
        <f>IF(Таблица4001!$G$9=0,0,(J92*1000/Таблица4001!$G$9))</f>
        <v>0</v>
      </c>
      <c r="S92" s="472">
        <f t="shared" si="36"/>
        <v>0</v>
      </c>
    </row>
    <row r="93" spans="1:19" x14ac:dyDescent="0.15">
      <c r="A93" s="37" t="s">
        <v>684</v>
      </c>
      <c r="B93" s="506" t="s">
        <v>339</v>
      </c>
      <c r="C93" s="17" t="s">
        <v>343</v>
      </c>
      <c r="D93" s="227" t="s">
        <v>866</v>
      </c>
      <c r="E93" s="398"/>
      <c r="F93" s="398"/>
      <c r="G93" s="287"/>
      <c r="H93" s="287"/>
      <c r="I93" s="287">
        <f t="shared" si="35"/>
        <v>0</v>
      </c>
      <c r="J93" s="327"/>
      <c r="K93" s="327"/>
      <c r="L93" s="327"/>
      <c r="M93" s="327"/>
      <c r="N93" s="327"/>
      <c r="O93" s="287">
        <f t="shared" si="28"/>
        <v>0</v>
      </c>
      <c r="P93" s="472">
        <f>IF(Таблица4001!$G$9=0,0,(H93*1000/Таблица4001!$G$9))</f>
        <v>0</v>
      </c>
      <c r="Q93" s="472">
        <f>IF(Таблица4001!$G$9=0,0,(I93*1000/Таблица4001!$G$9))</f>
        <v>0</v>
      </c>
      <c r="R93" s="472">
        <f>IF(Таблица4001!$G$9=0,0,(J93*1000/Таблица4001!$G$9))</f>
        <v>0</v>
      </c>
      <c r="S93" s="472">
        <f t="shared" si="36"/>
        <v>0</v>
      </c>
    </row>
    <row r="94" spans="1:19" x14ac:dyDescent="0.15">
      <c r="A94" s="37" t="s">
        <v>685</v>
      </c>
      <c r="B94" s="506" t="s">
        <v>518</v>
      </c>
      <c r="C94" s="17" t="s">
        <v>519</v>
      </c>
      <c r="D94" s="227" t="s">
        <v>867</v>
      </c>
      <c r="E94" s="398"/>
      <c r="F94" s="398"/>
      <c r="G94" s="287"/>
      <c r="H94" s="287"/>
      <c r="I94" s="287">
        <f t="shared" si="35"/>
        <v>0</v>
      </c>
      <c r="J94" s="390">
        <f>0</f>
        <v>0</v>
      </c>
      <c r="K94" s="390">
        <f>0</f>
        <v>0</v>
      </c>
      <c r="L94" s="390">
        <f>0</f>
        <v>0</v>
      </c>
      <c r="M94" s="390">
        <f>0</f>
        <v>0</v>
      </c>
      <c r="N94" s="327"/>
      <c r="O94" s="287">
        <f t="shared" si="28"/>
        <v>0</v>
      </c>
      <c r="P94" s="472">
        <f>IF(Таблица4001!$G$9=0,0,(H94*1000/Таблица4001!$G$9))</f>
        <v>0</v>
      </c>
      <c r="Q94" s="472">
        <f>IF(Таблица4001!$G$9=0,0,(I94*1000/Таблица4001!$G$9))</f>
        <v>0</v>
      </c>
      <c r="R94" s="472">
        <f>IF(Таблица4001!$G$9=0,0,(J94*1000/Таблица4001!$G$9))</f>
        <v>0</v>
      </c>
      <c r="S94" s="472">
        <f t="shared" si="36"/>
        <v>0</v>
      </c>
    </row>
    <row r="95" spans="1:19" x14ac:dyDescent="0.15">
      <c r="A95" s="229" t="s">
        <v>1452</v>
      </c>
      <c r="B95" s="506" t="s">
        <v>1453</v>
      </c>
      <c r="C95" s="17" t="s">
        <v>1454</v>
      </c>
      <c r="D95" s="227"/>
      <c r="E95" s="398"/>
      <c r="F95" s="398"/>
      <c r="G95" s="287"/>
      <c r="H95" s="287"/>
      <c r="I95" s="287">
        <f>G95+K95</f>
        <v>0</v>
      </c>
      <c r="J95" s="327"/>
      <c r="K95" s="327"/>
      <c r="L95" s="327"/>
      <c r="M95" s="327"/>
      <c r="N95" s="327"/>
      <c r="O95" s="287">
        <f t="shared" si="28"/>
        <v>0</v>
      </c>
      <c r="P95" s="472">
        <f>IF(Таблица4001!$G$9=0,0,(H95*1000/Таблица4001!$G$9))</f>
        <v>0</v>
      </c>
      <c r="Q95" s="472">
        <f>IF(Таблица4001!$G$9=0,0,(I95*1000/Таблица4001!$G$9))</f>
        <v>0</v>
      </c>
      <c r="R95" s="472">
        <f>IF(Таблица4001!$G$9=0,0,(J95*1000/Таблица4001!$G$9))</f>
        <v>0</v>
      </c>
      <c r="S95" s="472">
        <f t="shared" si="36"/>
        <v>0</v>
      </c>
    </row>
    <row r="96" spans="1:19" x14ac:dyDescent="0.15">
      <c r="A96" s="37" t="s">
        <v>520</v>
      </c>
      <c r="B96" s="506" t="s">
        <v>438</v>
      </c>
      <c r="C96" s="17" t="s">
        <v>436</v>
      </c>
      <c r="D96" s="227" t="s">
        <v>521</v>
      </c>
      <c r="E96" s="398"/>
      <c r="F96" s="398"/>
      <c r="G96" s="287"/>
      <c r="H96" s="287"/>
      <c r="I96" s="287">
        <f t="shared" si="35"/>
        <v>0</v>
      </c>
      <c r="J96" s="327"/>
      <c r="K96" s="327"/>
      <c r="L96" s="327"/>
      <c r="M96" s="327"/>
      <c r="N96" s="327"/>
      <c r="O96" s="287">
        <f t="shared" si="28"/>
        <v>0</v>
      </c>
      <c r="P96" s="472">
        <f>IF(Таблица4001!$G$9=0,0,(H96*1000/Таблица4001!$G$9))</f>
        <v>0</v>
      </c>
      <c r="Q96" s="472">
        <f>IF(Таблица4001!$G$9=0,0,(I96*1000/Таблица4001!$G$9))</f>
        <v>0</v>
      </c>
      <c r="R96" s="472">
        <f>IF(Таблица4001!$G$9=0,0,(J96*1000/Таблица4001!$G$9))</f>
        <v>0</v>
      </c>
      <c r="S96" s="472">
        <f t="shared" si="36"/>
        <v>0</v>
      </c>
    </row>
    <row r="97" spans="1:19" x14ac:dyDescent="0.15">
      <c r="A97" s="37" t="s">
        <v>686</v>
      </c>
      <c r="B97" s="506" t="s">
        <v>439</v>
      </c>
      <c r="C97" s="17" t="s">
        <v>437</v>
      </c>
      <c r="D97" s="227" t="s">
        <v>31</v>
      </c>
      <c r="E97" s="398"/>
      <c r="F97" s="398"/>
      <c r="G97" s="287"/>
      <c r="H97" s="287"/>
      <c r="I97" s="287">
        <f t="shared" si="35"/>
        <v>0</v>
      </c>
      <c r="J97" s="327"/>
      <c r="K97" s="327"/>
      <c r="L97" s="327"/>
      <c r="M97" s="327"/>
      <c r="N97" s="327"/>
      <c r="O97" s="287">
        <f t="shared" si="28"/>
        <v>0</v>
      </c>
      <c r="P97" s="472">
        <f>IF(Таблица4001!$G$9=0,0,(H97*1000/Таблица4001!$G$9))</f>
        <v>0</v>
      </c>
      <c r="Q97" s="472">
        <f>IF(Таблица4001!$G$9=0,0,(I97*1000/Таблица4001!$G$9))</f>
        <v>0</v>
      </c>
      <c r="R97" s="472">
        <f>IF(Таблица4001!$G$9=0,0,(J97*1000/Таблица4001!$G$9))</f>
        <v>0</v>
      </c>
      <c r="S97" s="472">
        <f t="shared" si="36"/>
        <v>0</v>
      </c>
    </row>
    <row r="98" spans="1:19" x14ac:dyDescent="0.15">
      <c r="A98" s="37" t="s">
        <v>687</v>
      </c>
      <c r="B98" s="506" t="s">
        <v>523</v>
      </c>
      <c r="C98" s="17" t="s">
        <v>524</v>
      </c>
      <c r="D98" s="227" t="s">
        <v>525</v>
      </c>
      <c r="E98" s="398"/>
      <c r="F98" s="398"/>
      <c r="G98" s="287"/>
      <c r="H98" s="287"/>
      <c r="I98" s="287">
        <f t="shared" si="35"/>
        <v>0</v>
      </c>
      <c r="J98" s="327"/>
      <c r="K98" s="327"/>
      <c r="L98" s="327"/>
      <c r="M98" s="327"/>
      <c r="N98" s="327"/>
      <c r="O98" s="287">
        <f t="shared" si="28"/>
        <v>0</v>
      </c>
      <c r="P98" s="472">
        <f>IF(Таблица4001!$G$9=0,0,(H98*1000/Таблица4001!$G$9))</f>
        <v>0</v>
      </c>
      <c r="Q98" s="472">
        <f>IF(Таблица4001!$G$9=0,0,(I98*1000/Таблица4001!$G$9))</f>
        <v>0</v>
      </c>
      <c r="R98" s="472">
        <f>IF(Таблица4001!$G$9=0,0,(J98*1000/Таблица4001!$G$9))</f>
        <v>0</v>
      </c>
      <c r="S98" s="472">
        <f t="shared" si="36"/>
        <v>0</v>
      </c>
    </row>
    <row r="99" spans="1:19" x14ac:dyDescent="0.15">
      <c r="A99" s="37" t="s">
        <v>620</v>
      </c>
      <c r="B99" s="506" t="s">
        <v>526</v>
      </c>
      <c r="C99" s="17" t="s">
        <v>527</v>
      </c>
      <c r="D99" s="227" t="s">
        <v>528</v>
      </c>
      <c r="E99" s="398"/>
      <c r="F99" s="398"/>
      <c r="G99" s="287"/>
      <c r="H99" s="287"/>
      <c r="I99" s="287">
        <f t="shared" si="35"/>
        <v>0</v>
      </c>
      <c r="J99" s="327"/>
      <c r="K99" s="327"/>
      <c r="L99" s="327"/>
      <c r="M99" s="327"/>
      <c r="N99" s="327"/>
      <c r="O99" s="287">
        <f t="shared" si="28"/>
        <v>0</v>
      </c>
      <c r="P99" s="472">
        <f>IF(Таблица4001!$G$9=0,0,(H99*1000/Таблица4001!$G$9))</f>
        <v>0</v>
      </c>
      <c r="Q99" s="472">
        <f>IF(Таблица4001!$G$9=0,0,(I99*1000/Таблица4001!$G$9))</f>
        <v>0</v>
      </c>
      <c r="R99" s="472">
        <f>IF(Таблица4001!$G$9=0,0,(J99*1000/Таблица4001!$G$9))</f>
        <v>0</v>
      </c>
      <c r="S99" s="472">
        <f t="shared" si="36"/>
        <v>0</v>
      </c>
    </row>
    <row r="100" spans="1:19" x14ac:dyDescent="0.15">
      <c r="A100" s="229" t="s">
        <v>1455</v>
      </c>
      <c r="B100" s="506" t="s">
        <v>1456</v>
      </c>
      <c r="C100" s="17" t="s">
        <v>1457</v>
      </c>
      <c r="D100" s="227"/>
      <c r="E100" s="398"/>
      <c r="F100" s="398"/>
      <c r="G100" s="287"/>
      <c r="H100" s="287"/>
      <c r="I100" s="287">
        <f t="shared" si="35"/>
        <v>0</v>
      </c>
      <c r="J100" s="327"/>
      <c r="K100" s="327"/>
      <c r="L100" s="327"/>
      <c r="M100" s="327"/>
      <c r="N100" s="327"/>
      <c r="O100" s="287">
        <f t="shared" si="28"/>
        <v>0</v>
      </c>
      <c r="P100" s="472">
        <f>IF(Таблица4001!$G$9=0,0,(H100*1000/Таблица4001!$G$9))</f>
        <v>0</v>
      </c>
      <c r="Q100" s="472">
        <f>IF(Таблица4001!$G$9=0,0,(I100*1000/Таблица4001!$G$9))</f>
        <v>0</v>
      </c>
      <c r="R100" s="472">
        <f>IF(Таблица4001!$G$9=0,0,(J100*1000/Таблица4001!$G$9))</f>
        <v>0</v>
      </c>
      <c r="S100" s="472">
        <f t="shared" si="36"/>
        <v>0</v>
      </c>
    </row>
    <row r="101" spans="1:19" x14ac:dyDescent="0.15">
      <c r="A101" s="36" t="s">
        <v>688</v>
      </c>
      <c r="B101" s="99" t="s">
        <v>218</v>
      </c>
      <c r="C101" s="46" t="s">
        <v>138</v>
      </c>
      <c r="D101" s="35" t="s">
        <v>32</v>
      </c>
      <c r="E101" s="179">
        <f t="shared" ref="E101:F101" si="41">E102+E103+E105+E106+E107+E108+E109+E110+E111+E112+E114+E118+E120</f>
        <v>0</v>
      </c>
      <c r="F101" s="179">
        <f t="shared" si="41"/>
        <v>0</v>
      </c>
      <c r="G101" s="179">
        <f>G102+G103+G105+G106+G107+G108+G109+G110+G111+G112+G114+G118+G120</f>
        <v>0</v>
      </c>
      <c r="H101" s="179">
        <f>H102+H103+H105+H106+H107+H108+H109+H110+H111+H112+H114+H118+H120</f>
        <v>0</v>
      </c>
      <c r="I101" s="179">
        <f t="shared" si="35"/>
        <v>0</v>
      </c>
      <c r="J101" s="179">
        <f>J102+J103+J105+J106+J107+J108+J109+J110+J111+J112+J114+J118+J120</f>
        <v>0</v>
      </c>
      <c r="K101" s="179">
        <f t="shared" ref="K101:N101" si="42">K102+K103+K105+K106+K107+K108+K109+K110+K111+K112+K114+K118+K120</f>
        <v>0</v>
      </c>
      <c r="L101" s="179">
        <f t="shared" si="42"/>
        <v>0</v>
      </c>
      <c r="M101" s="179">
        <f t="shared" si="42"/>
        <v>0</v>
      </c>
      <c r="N101" s="179">
        <f t="shared" si="42"/>
        <v>0</v>
      </c>
      <c r="O101" s="179">
        <f t="shared" si="28"/>
        <v>0</v>
      </c>
      <c r="P101" s="472">
        <f>IF(Таблица4001!$G$9=0,0,(H101*1000/Таблица4001!$G$9))</f>
        <v>0</v>
      </c>
      <c r="Q101" s="472">
        <f>IF(Таблица4001!$G$9=0,0,(I101*1000/Таблица4001!$G$9))</f>
        <v>0</v>
      </c>
      <c r="R101" s="472">
        <f>IF(Таблица4001!$G$9=0,0,(J101*1000/Таблица4001!$G$9))</f>
        <v>0</v>
      </c>
      <c r="S101" s="472">
        <f t="shared" si="36"/>
        <v>0</v>
      </c>
    </row>
    <row r="102" spans="1:19" x14ac:dyDescent="0.15">
      <c r="A102" s="37" t="s">
        <v>793</v>
      </c>
      <c r="B102" s="506" t="s">
        <v>219</v>
      </c>
      <c r="C102" s="6" t="s">
        <v>91</v>
      </c>
      <c r="D102" s="227" t="s">
        <v>794</v>
      </c>
      <c r="E102" s="398"/>
      <c r="F102" s="398"/>
      <c r="G102" s="287"/>
      <c r="H102" s="287">
        <f>J102</f>
        <v>0</v>
      </c>
      <c r="I102" s="287">
        <f t="shared" si="35"/>
        <v>0</v>
      </c>
      <c r="J102" s="327"/>
      <c r="K102" s="327"/>
      <c r="L102" s="327"/>
      <c r="M102" s="327"/>
      <c r="N102" s="327"/>
      <c r="O102" s="287">
        <f t="shared" si="28"/>
        <v>0</v>
      </c>
      <c r="P102" s="472">
        <f>IF(Таблица4001!$G$9=0,0,(H102*1000/Таблица4001!$G$9))</f>
        <v>0</v>
      </c>
      <c r="Q102" s="472">
        <f>IF(Таблица4001!$G$9=0,0,(I102*1000/Таблица4001!$G$9))</f>
        <v>0</v>
      </c>
      <c r="R102" s="472">
        <f>IF(Таблица4001!$G$9=0,0,(J102*1000/Таблица4001!$G$9))</f>
        <v>0</v>
      </c>
      <c r="S102" s="472">
        <f t="shared" si="36"/>
        <v>0</v>
      </c>
    </row>
    <row r="103" spans="1:19" x14ac:dyDescent="0.15">
      <c r="A103" s="3" t="s">
        <v>795</v>
      </c>
      <c r="B103" s="506" t="s">
        <v>261</v>
      </c>
      <c r="C103" s="6" t="s">
        <v>110</v>
      </c>
      <c r="D103" s="227" t="s">
        <v>796</v>
      </c>
      <c r="E103" s="398"/>
      <c r="F103" s="398"/>
      <c r="G103" s="287"/>
      <c r="H103" s="287"/>
      <c r="I103" s="287">
        <f t="shared" si="35"/>
        <v>0</v>
      </c>
      <c r="J103" s="327"/>
      <c r="K103" s="327"/>
      <c r="L103" s="327"/>
      <c r="M103" s="327"/>
      <c r="N103" s="327"/>
      <c r="O103" s="287">
        <f t="shared" si="28"/>
        <v>0</v>
      </c>
      <c r="P103" s="472">
        <f>IF(Таблица4001!$G$9=0,0,(H103*1000/Таблица4001!$G$9))</f>
        <v>0</v>
      </c>
      <c r="Q103" s="472">
        <f>IF(Таблица4001!$G$9=0,0,(I103*1000/Таблица4001!$G$9))</f>
        <v>0</v>
      </c>
      <c r="R103" s="472">
        <f>IF(Таблица4001!$G$9=0,0,(J103*1000/Таблица4001!$G$9))</f>
        <v>0</v>
      </c>
      <c r="S103" s="472">
        <f t="shared" si="36"/>
        <v>0</v>
      </c>
    </row>
    <row r="104" spans="1:19" x14ac:dyDescent="0.15">
      <c r="A104" s="37" t="s">
        <v>797</v>
      </c>
      <c r="B104" s="506" t="s">
        <v>798</v>
      </c>
      <c r="C104" s="6" t="s">
        <v>799</v>
      </c>
      <c r="D104" s="227" t="s">
        <v>800</v>
      </c>
      <c r="E104" s="398"/>
      <c r="F104" s="398"/>
      <c r="G104" s="287"/>
      <c r="H104" s="287"/>
      <c r="I104" s="287">
        <f t="shared" si="35"/>
        <v>0</v>
      </c>
      <c r="J104" s="327"/>
      <c r="K104" s="327"/>
      <c r="L104" s="327"/>
      <c r="M104" s="327"/>
      <c r="N104" s="327"/>
      <c r="O104" s="287">
        <f t="shared" si="28"/>
        <v>0</v>
      </c>
      <c r="P104" s="472">
        <f>IF(Таблица4001!$G$9=0,0,(H104*1000/Таблица4001!$G$9))</f>
        <v>0</v>
      </c>
      <c r="Q104" s="472">
        <f>IF(Таблица4001!$G$9=0,0,(I104*1000/Таблица4001!$G$9))</f>
        <v>0</v>
      </c>
      <c r="R104" s="472">
        <f>IF(Таблица4001!$G$9=0,0,(J104*1000/Таблица4001!$G$9))</f>
        <v>0</v>
      </c>
      <c r="S104" s="472">
        <f t="shared" si="36"/>
        <v>0</v>
      </c>
    </row>
    <row r="105" spans="1:19" x14ac:dyDescent="0.15">
      <c r="A105" s="37" t="s">
        <v>801</v>
      </c>
      <c r="B105" s="506" t="s">
        <v>262</v>
      </c>
      <c r="C105" s="6" t="s">
        <v>111</v>
      </c>
      <c r="D105" s="227" t="s">
        <v>109</v>
      </c>
      <c r="E105" s="398"/>
      <c r="F105" s="398"/>
      <c r="G105" s="287"/>
      <c r="H105" s="287"/>
      <c r="I105" s="287">
        <f t="shared" si="35"/>
        <v>0</v>
      </c>
      <c r="J105" s="327"/>
      <c r="K105" s="327"/>
      <c r="L105" s="327"/>
      <c r="M105" s="327"/>
      <c r="N105" s="327"/>
      <c r="O105" s="287">
        <f t="shared" si="28"/>
        <v>0</v>
      </c>
      <c r="P105" s="472">
        <f>IF(Таблица4001!$G$9=0,0,(H105*1000/Таблица4001!$G$9))</f>
        <v>0</v>
      </c>
      <c r="Q105" s="472">
        <f>IF(Таблица4001!$G$9=0,0,(I105*1000/Таблица4001!$G$9))</f>
        <v>0</v>
      </c>
      <c r="R105" s="472">
        <f>IF(Таблица4001!$G$9=0,0,(J105*1000/Таблица4001!$G$9))</f>
        <v>0</v>
      </c>
      <c r="S105" s="472">
        <f t="shared" si="36"/>
        <v>0</v>
      </c>
    </row>
    <row r="106" spans="1:19" x14ac:dyDescent="0.15">
      <c r="A106" s="37" t="s">
        <v>802</v>
      </c>
      <c r="B106" s="506" t="s">
        <v>345</v>
      </c>
      <c r="C106" s="33" t="s">
        <v>344</v>
      </c>
      <c r="D106" s="227" t="s">
        <v>803</v>
      </c>
      <c r="E106" s="398"/>
      <c r="F106" s="398"/>
      <c r="G106" s="287"/>
      <c r="H106" s="287"/>
      <c r="I106" s="287">
        <f t="shared" si="35"/>
        <v>0</v>
      </c>
      <c r="J106" s="327">
        <f>0</f>
        <v>0</v>
      </c>
      <c r="K106" s="327">
        <f>0</f>
        <v>0</v>
      </c>
      <c r="L106" s="327">
        <f>0</f>
        <v>0</v>
      </c>
      <c r="M106" s="327">
        <f>0</f>
        <v>0</v>
      </c>
      <c r="N106" s="327"/>
      <c r="O106" s="287">
        <f t="shared" si="28"/>
        <v>0</v>
      </c>
      <c r="P106" s="472">
        <f>IF(Таблица4001!$G$9=0,0,(H106*1000/Таблица4001!$G$9))</f>
        <v>0</v>
      </c>
      <c r="Q106" s="472">
        <f>IF(Таблица4001!$G$9=0,0,(I106*1000/Таблица4001!$G$9))</f>
        <v>0</v>
      </c>
      <c r="R106" s="472">
        <f>IF(Таблица4001!$G$9=0,0,(J106*1000/Таблица4001!$G$9))</f>
        <v>0</v>
      </c>
      <c r="S106" s="472">
        <f t="shared" si="36"/>
        <v>0</v>
      </c>
    </row>
    <row r="107" spans="1:19" x14ac:dyDescent="0.15">
      <c r="A107" s="37" t="s">
        <v>868</v>
      </c>
      <c r="B107" s="506" t="s">
        <v>442</v>
      </c>
      <c r="C107" s="33" t="s">
        <v>441</v>
      </c>
      <c r="D107" s="227" t="s">
        <v>869</v>
      </c>
      <c r="E107" s="398"/>
      <c r="F107" s="398"/>
      <c r="G107" s="287"/>
      <c r="H107" s="287"/>
      <c r="I107" s="287">
        <f t="shared" si="35"/>
        <v>0</v>
      </c>
      <c r="J107" s="327"/>
      <c r="K107" s="327"/>
      <c r="L107" s="327"/>
      <c r="M107" s="327"/>
      <c r="N107" s="327"/>
      <c r="O107" s="287">
        <f t="shared" si="28"/>
        <v>0</v>
      </c>
      <c r="P107" s="472">
        <f>IF(Таблица4001!$G$9=0,0,(H107*1000/Таблица4001!$G$9))</f>
        <v>0</v>
      </c>
      <c r="Q107" s="472">
        <f>IF(Таблица4001!$G$9=0,0,(I107*1000/Таблица4001!$G$9))</f>
        <v>0</v>
      </c>
      <c r="R107" s="472">
        <f>IF(Таблица4001!$G$9=0,0,(J107*1000/Таблица4001!$G$9))</f>
        <v>0</v>
      </c>
      <c r="S107" s="472">
        <f t="shared" si="36"/>
        <v>0</v>
      </c>
    </row>
    <row r="108" spans="1:19" x14ac:dyDescent="0.15">
      <c r="A108" s="37" t="s">
        <v>804</v>
      </c>
      <c r="B108" s="506" t="s">
        <v>806</v>
      </c>
      <c r="C108" s="33" t="s">
        <v>807</v>
      </c>
      <c r="D108" s="227" t="s">
        <v>805</v>
      </c>
      <c r="E108" s="398"/>
      <c r="F108" s="398"/>
      <c r="G108" s="287"/>
      <c r="H108" s="287"/>
      <c r="I108" s="287">
        <f t="shared" si="35"/>
        <v>0</v>
      </c>
      <c r="J108" s="390">
        <f>0</f>
        <v>0</v>
      </c>
      <c r="K108" s="390">
        <f>0</f>
        <v>0</v>
      </c>
      <c r="L108" s="390">
        <f>0</f>
        <v>0</v>
      </c>
      <c r="M108" s="390">
        <f>0</f>
        <v>0</v>
      </c>
      <c r="N108" s="327"/>
      <c r="O108" s="287">
        <f t="shared" si="28"/>
        <v>0</v>
      </c>
      <c r="P108" s="472">
        <f>IF(Таблица4001!$G$9=0,0,(H108*1000/Таблица4001!$G$9))</f>
        <v>0</v>
      </c>
      <c r="Q108" s="472">
        <f>IF(Таблица4001!$G$9=0,0,(I108*1000/Таблица4001!$G$9))</f>
        <v>0</v>
      </c>
      <c r="R108" s="472">
        <f>IF(Таблица4001!$G$9=0,0,(J108*1000/Таблица4001!$G$9))</f>
        <v>0</v>
      </c>
      <c r="S108" s="472">
        <f t="shared" si="36"/>
        <v>0</v>
      </c>
    </row>
    <row r="109" spans="1:19" x14ac:dyDescent="0.15">
      <c r="A109" s="37" t="s">
        <v>870</v>
      </c>
      <c r="B109" s="506" t="s">
        <v>808</v>
      </c>
      <c r="C109" s="33" t="s">
        <v>809</v>
      </c>
      <c r="D109" s="227" t="s">
        <v>871</v>
      </c>
      <c r="E109" s="398"/>
      <c r="F109" s="398"/>
      <c r="G109" s="287"/>
      <c r="H109" s="287"/>
      <c r="I109" s="287">
        <f t="shared" si="35"/>
        <v>0</v>
      </c>
      <c r="J109" s="327"/>
      <c r="K109" s="327"/>
      <c r="L109" s="327"/>
      <c r="M109" s="327"/>
      <c r="N109" s="327"/>
      <c r="O109" s="287">
        <f t="shared" si="28"/>
        <v>0</v>
      </c>
      <c r="P109" s="472">
        <f>IF(Таблица4001!$G$9=0,0,(H109*1000/Таблица4001!$G$9))</f>
        <v>0</v>
      </c>
      <c r="Q109" s="472">
        <f>IF(Таблица4001!$G$9=0,0,(I109*1000/Таблица4001!$G$9))</f>
        <v>0</v>
      </c>
      <c r="R109" s="472">
        <f>IF(Таблица4001!$G$9=0,0,(J109*1000/Таблица4001!$G$9))</f>
        <v>0</v>
      </c>
      <c r="S109" s="472">
        <f t="shared" si="36"/>
        <v>0</v>
      </c>
    </row>
    <row r="110" spans="1:19" s="119" customFormat="1" x14ac:dyDescent="0.15">
      <c r="A110" s="37" t="s">
        <v>607</v>
      </c>
      <c r="B110" s="506" t="s">
        <v>810</v>
      </c>
      <c r="C110" s="33" t="s">
        <v>811</v>
      </c>
      <c r="D110" s="227" t="s">
        <v>769</v>
      </c>
      <c r="E110" s="398"/>
      <c r="F110" s="398"/>
      <c r="G110" s="287"/>
      <c r="H110" s="287"/>
      <c r="I110" s="287">
        <f t="shared" si="35"/>
        <v>0</v>
      </c>
      <c r="J110" s="327"/>
      <c r="K110" s="327"/>
      <c r="L110" s="327"/>
      <c r="M110" s="327"/>
      <c r="N110" s="327"/>
      <c r="O110" s="287">
        <f t="shared" si="28"/>
        <v>0</v>
      </c>
      <c r="P110" s="472">
        <f>IF(Таблица4001!$G$9=0,0,(H110*1000/Таблица4001!$G$9))</f>
        <v>0</v>
      </c>
      <c r="Q110" s="472">
        <f>IF(Таблица4001!$G$9=0,0,(I110*1000/Таблица4001!$G$9))</f>
        <v>0</v>
      </c>
      <c r="R110" s="472">
        <f>IF(Таблица4001!$G$9=0,0,(J110*1000/Таблица4001!$G$9))</f>
        <v>0</v>
      </c>
      <c r="S110" s="472">
        <f t="shared" si="36"/>
        <v>0</v>
      </c>
    </row>
    <row r="111" spans="1:19" x14ac:dyDescent="0.15">
      <c r="A111" s="37" t="s">
        <v>872</v>
      </c>
      <c r="B111" s="506" t="s">
        <v>812</v>
      </c>
      <c r="C111" s="33" t="s">
        <v>813</v>
      </c>
      <c r="D111" s="227" t="s">
        <v>873</v>
      </c>
      <c r="E111" s="398"/>
      <c r="F111" s="398"/>
      <c r="G111" s="287"/>
      <c r="H111" s="287"/>
      <c r="I111" s="287">
        <f t="shared" si="35"/>
        <v>0</v>
      </c>
      <c r="J111" s="327"/>
      <c r="K111" s="327"/>
      <c r="L111" s="327"/>
      <c r="M111" s="327"/>
      <c r="N111" s="327"/>
      <c r="O111" s="287">
        <f t="shared" si="28"/>
        <v>0</v>
      </c>
      <c r="P111" s="472">
        <f>IF(Таблица4001!$G$9=0,0,(H111*1000/Таблица4001!$G$9))</f>
        <v>0</v>
      </c>
      <c r="Q111" s="472">
        <f>IF(Таблица4001!$G$9=0,0,(I111*1000/Таблица4001!$G$9))</f>
        <v>0</v>
      </c>
      <c r="R111" s="472">
        <f>IF(Таблица4001!$G$9=0,0,(J111*1000/Таблица4001!$G$9))</f>
        <v>0</v>
      </c>
      <c r="S111" s="472">
        <f t="shared" si="36"/>
        <v>0</v>
      </c>
    </row>
    <row r="112" spans="1:19" x14ac:dyDescent="0.15">
      <c r="A112" s="37" t="s">
        <v>874</v>
      </c>
      <c r="B112" s="506" t="s">
        <v>875</v>
      </c>
      <c r="C112" s="33" t="s">
        <v>876</v>
      </c>
      <c r="D112" s="227" t="s">
        <v>877</v>
      </c>
      <c r="E112" s="398"/>
      <c r="F112" s="398"/>
      <c r="G112" s="287"/>
      <c r="H112" s="287"/>
      <c r="I112" s="287">
        <f t="shared" si="35"/>
        <v>0</v>
      </c>
      <c r="J112" s="327"/>
      <c r="K112" s="327"/>
      <c r="L112" s="327"/>
      <c r="M112" s="327"/>
      <c r="N112" s="327"/>
      <c r="O112" s="287">
        <f t="shared" si="28"/>
        <v>0</v>
      </c>
      <c r="P112" s="472">
        <f>IF(Таблица4001!$G$9=0,0,(H112*1000/Таблица4001!$G$9))</f>
        <v>0</v>
      </c>
      <c r="Q112" s="472">
        <f>IF(Таблица4001!$G$9=0,0,(I112*1000/Таблица4001!$G$9))</f>
        <v>0</v>
      </c>
      <c r="R112" s="472">
        <f>IF(Таблица4001!$G$9=0,0,(J112*1000/Таблица4001!$G$9))</f>
        <v>0</v>
      </c>
      <c r="S112" s="472">
        <f t="shared" si="36"/>
        <v>0</v>
      </c>
    </row>
    <row r="113" spans="1:19" x14ac:dyDescent="0.15">
      <c r="A113" s="37" t="s">
        <v>1769</v>
      </c>
      <c r="B113" s="506" t="s">
        <v>880</v>
      </c>
      <c r="C113" s="33" t="s">
        <v>881</v>
      </c>
      <c r="D113" s="227" t="s">
        <v>882</v>
      </c>
      <c r="E113" s="398"/>
      <c r="F113" s="398"/>
      <c r="G113" s="287"/>
      <c r="H113" s="287"/>
      <c r="I113" s="287">
        <f t="shared" si="35"/>
        <v>0</v>
      </c>
      <c r="J113" s="327"/>
      <c r="K113" s="327"/>
      <c r="L113" s="327"/>
      <c r="M113" s="327"/>
      <c r="N113" s="327"/>
      <c r="O113" s="287">
        <f t="shared" si="28"/>
        <v>0</v>
      </c>
      <c r="P113" s="472">
        <f>IF(Таблица4001!$G$9=0,0,(H113*1000/Таблица4001!$G$9))</f>
        <v>0</v>
      </c>
      <c r="Q113" s="472">
        <f>IF(Таблица4001!$G$9=0,0,(I113*1000/Таблица4001!$G$9))</f>
        <v>0</v>
      </c>
      <c r="R113" s="472">
        <f>IF(Таблица4001!$G$9=0,0,(J113*1000/Таблица4001!$G$9))</f>
        <v>0</v>
      </c>
      <c r="S113" s="472">
        <f t="shared" si="36"/>
        <v>0</v>
      </c>
    </row>
    <row r="114" spans="1:19" ht="21" x14ac:dyDescent="0.15">
      <c r="A114" s="37" t="s">
        <v>689</v>
      </c>
      <c r="B114" s="506" t="s">
        <v>878</v>
      </c>
      <c r="C114" s="33" t="s">
        <v>879</v>
      </c>
      <c r="D114" s="227" t="s">
        <v>652</v>
      </c>
      <c r="E114" s="287">
        <f t="shared" ref="E114:F114" si="43">E115+E116+E117</f>
        <v>0</v>
      </c>
      <c r="F114" s="287">
        <f t="shared" si="43"/>
        <v>0</v>
      </c>
      <c r="G114" s="287">
        <f>G115+G116+G117</f>
        <v>0</v>
      </c>
      <c r="H114" s="287">
        <f>H115+H116+H117</f>
        <v>0</v>
      </c>
      <c r="I114" s="287">
        <f t="shared" si="35"/>
        <v>0</v>
      </c>
      <c r="J114" s="287">
        <f>J115+J116+J117</f>
        <v>0</v>
      </c>
      <c r="K114" s="287">
        <f t="shared" ref="K114:N114" si="44">K115+K116+K117</f>
        <v>0</v>
      </c>
      <c r="L114" s="287">
        <f t="shared" si="44"/>
        <v>0</v>
      </c>
      <c r="M114" s="287">
        <f t="shared" si="44"/>
        <v>0</v>
      </c>
      <c r="N114" s="287">
        <f t="shared" si="44"/>
        <v>0</v>
      </c>
      <c r="O114" s="287">
        <f t="shared" si="28"/>
        <v>0</v>
      </c>
      <c r="P114" s="472">
        <f>IF(Таблица4001!$G$9=0,0,(H114*1000/Таблица4001!$G$9))</f>
        <v>0</v>
      </c>
      <c r="Q114" s="472">
        <f>IF(Таблица4001!$G$9=0,0,(I114*1000/Таблица4001!$G$9))</f>
        <v>0</v>
      </c>
      <c r="R114" s="472">
        <f>IF(Таблица4001!$G$9=0,0,(J114*1000/Таблица4001!$G$9))</f>
        <v>0</v>
      </c>
      <c r="S114" s="472">
        <f t="shared" si="36"/>
        <v>0</v>
      </c>
    </row>
    <row r="115" spans="1:19" x14ac:dyDescent="0.15">
      <c r="A115" s="37" t="s">
        <v>639</v>
      </c>
      <c r="B115" s="506" t="s">
        <v>883</v>
      </c>
      <c r="C115" s="33" t="s">
        <v>884</v>
      </c>
      <c r="D115" s="227" t="s">
        <v>33</v>
      </c>
      <c r="E115" s="398"/>
      <c r="F115" s="398"/>
      <c r="G115" s="287"/>
      <c r="H115" s="287"/>
      <c r="I115" s="287">
        <f t="shared" si="35"/>
        <v>0</v>
      </c>
      <c r="J115" s="327"/>
      <c r="K115" s="327"/>
      <c r="L115" s="327"/>
      <c r="M115" s="327"/>
      <c r="N115" s="327"/>
      <c r="O115" s="287">
        <f t="shared" si="28"/>
        <v>0</v>
      </c>
      <c r="P115" s="472">
        <f>IF(Таблица4001!$G$9=0,0,(H115*1000/Таблица4001!$G$9))</f>
        <v>0</v>
      </c>
      <c r="Q115" s="472">
        <f>IF(Таблица4001!$G$9=0,0,(I115*1000/Таблица4001!$G$9))</f>
        <v>0</v>
      </c>
      <c r="R115" s="472">
        <f>IF(Таблица4001!$G$9=0,0,(J115*1000/Таблица4001!$G$9))</f>
        <v>0</v>
      </c>
      <c r="S115" s="472">
        <f t="shared" si="36"/>
        <v>0</v>
      </c>
    </row>
    <row r="116" spans="1:19" x14ac:dyDescent="0.15">
      <c r="A116" s="37" t="s">
        <v>690</v>
      </c>
      <c r="B116" s="506" t="s">
        <v>885</v>
      </c>
      <c r="C116" s="33" t="s">
        <v>886</v>
      </c>
      <c r="D116" s="227" t="s">
        <v>346</v>
      </c>
      <c r="E116" s="398"/>
      <c r="F116" s="398"/>
      <c r="G116" s="287"/>
      <c r="H116" s="287"/>
      <c r="I116" s="287">
        <f t="shared" si="35"/>
        <v>0</v>
      </c>
      <c r="J116" s="327"/>
      <c r="K116" s="327"/>
      <c r="L116" s="327"/>
      <c r="M116" s="327"/>
      <c r="N116" s="327"/>
      <c r="O116" s="287">
        <f t="shared" si="28"/>
        <v>0</v>
      </c>
      <c r="P116" s="472">
        <f>IF(Таблица4001!$G$9=0,0,(H116*1000/Таблица4001!$G$9))</f>
        <v>0</v>
      </c>
      <c r="Q116" s="472">
        <f>IF(Таблица4001!$G$9=0,0,(I116*1000/Таблица4001!$G$9))</f>
        <v>0</v>
      </c>
      <c r="R116" s="472">
        <f>IF(Таблица4001!$G$9=0,0,(J116*1000/Таблица4001!$G$9))</f>
        <v>0</v>
      </c>
      <c r="S116" s="472">
        <f t="shared" si="36"/>
        <v>0</v>
      </c>
    </row>
    <row r="117" spans="1:19" x14ac:dyDescent="0.15">
      <c r="A117" s="229" t="s">
        <v>1458</v>
      </c>
      <c r="B117" s="506" t="s">
        <v>1459</v>
      </c>
      <c r="C117" s="33" t="s">
        <v>1460</v>
      </c>
      <c r="D117" s="227"/>
      <c r="E117" s="398"/>
      <c r="F117" s="398"/>
      <c r="G117" s="287"/>
      <c r="H117" s="287"/>
      <c r="I117" s="287">
        <f t="shared" si="35"/>
        <v>0</v>
      </c>
      <c r="J117" s="327"/>
      <c r="K117" s="327"/>
      <c r="L117" s="327"/>
      <c r="M117" s="327"/>
      <c r="N117" s="327"/>
      <c r="O117" s="287">
        <f t="shared" si="28"/>
        <v>0</v>
      </c>
      <c r="P117" s="472">
        <f>IF(Таблица4001!$G$9=0,0,(H117*1000/Таблица4001!$G$9))</f>
        <v>0</v>
      </c>
      <c r="Q117" s="472">
        <f>IF(Таблица4001!$G$9=0,0,(I117*1000/Таблица4001!$G$9))</f>
        <v>0</v>
      </c>
      <c r="R117" s="472">
        <f>IF(Таблица4001!$G$9=0,0,(J117*1000/Таблица4001!$G$9))</f>
        <v>0</v>
      </c>
      <c r="S117" s="472">
        <f t="shared" si="36"/>
        <v>0</v>
      </c>
    </row>
    <row r="118" spans="1:19" x14ac:dyDescent="0.15">
      <c r="A118" s="37" t="s">
        <v>440</v>
      </c>
      <c r="B118" s="506" t="s">
        <v>887</v>
      </c>
      <c r="C118" s="33" t="s">
        <v>888</v>
      </c>
      <c r="D118" s="227" t="s">
        <v>608</v>
      </c>
      <c r="E118" s="398"/>
      <c r="F118" s="398"/>
      <c r="G118" s="287"/>
      <c r="H118" s="287"/>
      <c r="I118" s="287">
        <f t="shared" si="35"/>
        <v>0</v>
      </c>
      <c r="J118" s="327"/>
      <c r="K118" s="327"/>
      <c r="L118" s="327"/>
      <c r="M118" s="327"/>
      <c r="N118" s="327"/>
      <c r="O118" s="287">
        <f t="shared" si="28"/>
        <v>0</v>
      </c>
      <c r="P118" s="472">
        <f>IF(Таблица4001!$G$9=0,0,(H118*1000/Таблица4001!$G$9))</f>
        <v>0</v>
      </c>
      <c r="Q118" s="472">
        <f>IF(Таблица4001!$G$9=0,0,(I118*1000/Таблица4001!$G$9))</f>
        <v>0</v>
      </c>
      <c r="R118" s="472">
        <f>IF(Таблица4001!$G$9=0,0,(J118*1000/Таблица4001!$G$9))</f>
        <v>0</v>
      </c>
      <c r="S118" s="472">
        <f t="shared" si="36"/>
        <v>0</v>
      </c>
    </row>
    <row r="119" spans="1:19" x14ac:dyDescent="0.15">
      <c r="A119" s="37" t="s">
        <v>691</v>
      </c>
      <c r="B119" s="506" t="s">
        <v>889</v>
      </c>
      <c r="C119" s="33" t="s">
        <v>890</v>
      </c>
      <c r="D119" s="227" t="s">
        <v>609</v>
      </c>
      <c r="E119" s="398"/>
      <c r="F119" s="398"/>
      <c r="G119" s="287"/>
      <c r="H119" s="287"/>
      <c r="I119" s="287">
        <f t="shared" si="35"/>
        <v>0</v>
      </c>
      <c r="J119" s="327"/>
      <c r="K119" s="327"/>
      <c r="L119" s="287">
        <f>0</f>
        <v>0</v>
      </c>
      <c r="M119" s="287">
        <f>0</f>
        <v>0</v>
      </c>
      <c r="N119" s="327"/>
      <c r="O119" s="287">
        <f t="shared" si="28"/>
        <v>0</v>
      </c>
      <c r="P119" s="472">
        <f>IF(Таблица4001!$G$9=0,0,(H119*1000/Таблица4001!$G$9))</f>
        <v>0</v>
      </c>
      <c r="Q119" s="472">
        <f>IF(Таблица4001!$G$9=0,0,(I119*1000/Таблица4001!$G$9))</f>
        <v>0</v>
      </c>
      <c r="R119" s="472">
        <f>IF(Таблица4001!$G$9=0,0,(J119*1000/Таблица4001!$G$9))</f>
        <v>0</v>
      </c>
      <c r="S119" s="472">
        <f t="shared" si="36"/>
        <v>0</v>
      </c>
    </row>
    <row r="120" spans="1:19" x14ac:dyDescent="0.15">
      <c r="A120" s="229" t="s">
        <v>1552</v>
      </c>
      <c r="B120" s="506" t="s">
        <v>1462</v>
      </c>
      <c r="C120" s="33" t="s">
        <v>1463</v>
      </c>
      <c r="D120" s="227"/>
      <c r="E120" s="398"/>
      <c r="F120" s="398"/>
      <c r="G120" s="287"/>
      <c r="H120" s="287"/>
      <c r="I120" s="287">
        <f t="shared" si="35"/>
        <v>0</v>
      </c>
      <c r="J120" s="327"/>
      <c r="K120" s="327"/>
      <c r="L120" s="287"/>
      <c r="M120" s="287"/>
      <c r="N120" s="327"/>
      <c r="O120" s="287">
        <f t="shared" si="28"/>
        <v>0</v>
      </c>
      <c r="P120" s="472">
        <f>IF(Таблица4001!$G$9=0,0,(H120*1000/Таблица4001!$G$9))</f>
        <v>0</v>
      </c>
      <c r="Q120" s="472">
        <f>IF(Таблица4001!$G$9=0,0,(I120*1000/Таблица4001!$G$9))</f>
        <v>0</v>
      </c>
      <c r="R120" s="472">
        <f>IF(Таблица4001!$G$9=0,0,(J120*1000/Таблица4001!$G$9))</f>
        <v>0</v>
      </c>
      <c r="S120" s="472">
        <f t="shared" si="36"/>
        <v>0</v>
      </c>
    </row>
    <row r="121" spans="1:19" x14ac:dyDescent="0.15">
      <c r="A121" s="36" t="s">
        <v>692</v>
      </c>
      <c r="B121" s="99" t="s">
        <v>220</v>
      </c>
      <c r="C121" s="46" t="s">
        <v>146</v>
      </c>
      <c r="D121" s="35" t="s">
        <v>34</v>
      </c>
      <c r="E121" s="179">
        <f t="shared" ref="E121:F121" si="45">E122+E123+E129+E133+E136</f>
        <v>0</v>
      </c>
      <c r="F121" s="179">
        <f t="shared" si="45"/>
        <v>0</v>
      </c>
      <c r="G121" s="179">
        <f>G122+G123+G129+G133+G136</f>
        <v>0</v>
      </c>
      <c r="H121" s="179">
        <f>H122+H123+H129+H133+H136</f>
        <v>0</v>
      </c>
      <c r="I121" s="179">
        <f t="shared" si="35"/>
        <v>0</v>
      </c>
      <c r="J121" s="179">
        <f>J122+J123+J129+J133+J136</f>
        <v>0</v>
      </c>
      <c r="K121" s="179">
        <f t="shared" ref="K121:N121" si="46">K122+K123+K129+K133+K136</f>
        <v>0</v>
      </c>
      <c r="L121" s="179">
        <f t="shared" si="46"/>
        <v>0</v>
      </c>
      <c r="M121" s="179">
        <f t="shared" si="46"/>
        <v>0</v>
      </c>
      <c r="N121" s="179">
        <f t="shared" si="46"/>
        <v>0</v>
      </c>
      <c r="O121" s="179">
        <f t="shared" si="28"/>
        <v>0</v>
      </c>
      <c r="P121" s="472">
        <f>IF(Таблица4001!$G$9=0,0,(H121*1000/Таблица4001!$G$9))</f>
        <v>0</v>
      </c>
      <c r="Q121" s="472">
        <f>IF(Таблица4001!$G$9=0,0,(I121*1000/Таблица4001!$G$9))</f>
        <v>0</v>
      </c>
      <c r="R121" s="472">
        <f>IF(Таблица4001!$G$9=0,0,(J121*1000/Таблица4001!$G$9))</f>
        <v>0</v>
      </c>
      <c r="S121" s="472">
        <f t="shared" si="36"/>
        <v>0</v>
      </c>
    </row>
    <row r="122" spans="1:19" x14ac:dyDescent="0.15">
      <c r="A122" s="37" t="s">
        <v>592</v>
      </c>
      <c r="B122" s="506" t="s">
        <v>221</v>
      </c>
      <c r="C122" s="6" t="s">
        <v>78</v>
      </c>
      <c r="D122" s="227" t="s">
        <v>472</v>
      </c>
      <c r="E122" s="398"/>
      <c r="F122" s="398"/>
      <c r="G122" s="287"/>
      <c r="H122" s="287"/>
      <c r="I122" s="287">
        <f t="shared" si="35"/>
        <v>0</v>
      </c>
      <c r="J122" s="327"/>
      <c r="K122" s="327"/>
      <c r="L122" s="327"/>
      <c r="M122" s="327"/>
      <c r="N122" s="327"/>
      <c r="O122" s="287">
        <f t="shared" si="28"/>
        <v>0</v>
      </c>
      <c r="P122" s="472">
        <f>IF(Таблица4001!$G$9=0,0,(H122*1000/Таблица4001!$G$9))</f>
        <v>0</v>
      </c>
      <c r="Q122" s="472">
        <f>IF(Таблица4001!$G$9=0,0,(I122*1000/Таблица4001!$G$9))</f>
        <v>0</v>
      </c>
      <c r="R122" s="472">
        <f>IF(Таблица4001!$G$9=0,0,(J122*1000/Таблица4001!$G$9))</f>
        <v>0</v>
      </c>
      <c r="S122" s="472">
        <f t="shared" si="36"/>
        <v>0</v>
      </c>
    </row>
    <row r="123" spans="1:19" ht="21" x14ac:dyDescent="0.15">
      <c r="A123" s="37" t="s">
        <v>693</v>
      </c>
      <c r="B123" s="506" t="s">
        <v>359</v>
      </c>
      <c r="C123" s="6" t="s">
        <v>347</v>
      </c>
      <c r="D123" s="227" t="s">
        <v>891</v>
      </c>
      <c r="E123" s="398"/>
      <c r="F123" s="398"/>
      <c r="G123" s="287"/>
      <c r="H123" s="287"/>
      <c r="I123" s="287">
        <f t="shared" si="35"/>
        <v>0</v>
      </c>
      <c r="J123" s="327"/>
      <c r="K123" s="327"/>
      <c r="L123" s="327"/>
      <c r="M123" s="327"/>
      <c r="N123" s="327"/>
      <c r="O123" s="287">
        <f t="shared" si="28"/>
        <v>0</v>
      </c>
      <c r="P123" s="472">
        <f>IF(Таблица4001!$G$9=0,0,(H123*1000/Таблица4001!$G$9))</f>
        <v>0</v>
      </c>
      <c r="Q123" s="472">
        <f>IF(Таблица4001!$G$9=0,0,(I123*1000/Таблица4001!$G$9))</f>
        <v>0</v>
      </c>
      <c r="R123" s="472">
        <f>IF(Таблица4001!$G$9=0,0,(J123*1000/Таблица4001!$G$9))</f>
        <v>0</v>
      </c>
      <c r="S123" s="472">
        <f t="shared" si="36"/>
        <v>0</v>
      </c>
    </row>
    <row r="124" spans="1:19" s="119" customFormat="1" ht="21" x14ac:dyDescent="0.15">
      <c r="A124" s="37" t="s">
        <v>968</v>
      </c>
      <c r="B124" s="506" t="s">
        <v>360</v>
      </c>
      <c r="C124" s="6" t="s">
        <v>348</v>
      </c>
      <c r="D124" s="227" t="s">
        <v>485</v>
      </c>
      <c r="E124" s="398"/>
      <c r="F124" s="398"/>
      <c r="G124" s="287">
        <f>0</f>
        <v>0</v>
      </c>
      <c r="H124" s="287">
        <f>J124</f>
        <v>0</v>
      </c>
      <c r="I124" s="287">
        <f t="shared" si="35"/>
        <v>0</v>
      </c>
      <c r="J124" s="327"/>
      <c r="K124" s="327"/>
      <c r="L124" s="287">
        <f>0</f>
        <v>0</v>
      </c>
      <c r="M124" s="287">
        <f>0</f>
        <v>0</v>
      </c>
      <c r="N124" s="327"/>
      <c r="O124" s="287">
        <f t="shared" si="28"/>
        <v>0</v>
      </c>
      <c r="P124" s="472">
        <f>IF(Таблица4001!$G$9=0,0,(H124*1000/Таблица4001!$G$9))</f>
        <v>0</v>
      </c>
      <c r="Q124" s="472">
        <f>IF(Таблица4001!$G$9=0,0,(I124*1000/Таблица4001!$G$9))</f>
        <v>0</v>
      </c>
      <c r="R124" s="472">
        <f>IF(Таблица4001!$G$9=0,0,(J124*1000/Таблица4001!$G$9))</f>
        <v>0</v>
      </c>
      <c r="S124" s="472">
        <f t="shared" si="36"/>
        <v>0</v>
      </c>
    </row>
    <row r="125" spans="1:19" ht="21" x14ac:dyDescent="0.15">
      <c r="A125" s="37" t="s">
        <v>969</v>
      </c>
      <c r="B125" s="506" t="s">
        <v>361</v>
      </c>
      <c r="C125" s="6" t="s">
        <v>349</v>
      </c>
      <c r="D125" s="227" t="s">
        <v>600</v>
      </c>
      <c r="E125" s="398"/>
      <c r="F125" s="398"/>
      <c r="G125" s="287"/>
      <c r="H125" s="287"/>
      <c r="I125" s="287">
        <f t="shared" si="35"/>
        <v>0</v>
      </c>
      <c r="J125" s="327"/>
      <c r="K125" s="327"/>
      <c r="L125" s="327"/>
      <c r="M125" s="327"/>
      <c r="N125" s="327"/>
      <c r="O125" s="287">
        <f t="shared" si="28"/>
        <v>0</v>
      </c>
      <c r="P125" s="472">
        <f>IF(Таблица4001!$G$9=0,0,(H125*1000/Таблица4001!$G$9))</f>
        <v>0</v>
      </c>
      <c r="Q125" s="472">
        <f>IF(Таблица4001!$G$9=0,0,(I125*1000/Таблица4001!$G$9))</f>
        <v>0</v>
      </c>
      <c r="R125" s="472">
        <f>IF(Таблица4001!$G$9=0,0,(J125*1000/Таблица4001!$G$9))</f>
        <v>0</v>
      </c>
      <c r="S125" s="472">
        <f t="shared" si="36"/>
        <v>0</v>
      </c>
    </row>
    <row r="126" spans="1:19" customFormat="1" ht="15" x14ac:dyDescent="0.25">
      <c r="A126" s="37" t="s">
        <v>694</v>
      </c>
      <c r="B126" s="506" t="s">
        <v>362</v>
      </c>
      <c r="C126" s="6" t="s">
        <v>350</v>
      </c>
      <c r="D126" s="227" t="s">
        <v>770</v>
      </c>
      <c r="E126" s="398"/>
      <c r="F126" s="398"/>
      <c r="G126" s="287"/>
      <c r="H126" s="287"/>
      <c r="I126" s="287">
        <f t="shared" si="35"/>
        <v>0</v>
      </c>
      <c r="J126" s="327"/>
      <c r="K126" s="327"/>
      <c r="L126" s="327"/>
      <c r="M126" s="327"/>
      <c r="N126" s="327"/>
      <c r="O126" s="287">
        <f t="shared" si="28"/>
        <v>0</v>
      </c>
      <c r="P126" s="472">
        <f>IF(Таблица4001!$G$9=0,0,(H126*1000/Таблица4001!$G$9))</f>
        <v>0</v>
      </c>
      <c r="Q126" s="472">
        <f>IF(Таблица4001!$G$9=0,0,(I126*1000/Таблица4001!$G$9))</f>
        <v>0</v>
      </c>
      <c r="R126" s="472">
        <f>IF(Таблица4001!$G$9=0,0,(J126*1000/Таблица4001!$G$9))</f>
        <v>0</v>
      </c>
      <c r="S126" s="472">
        <f t="shared" si="36"/>
        <v>0</v>
      </c>
    </row>
    <row r="127" spans="1:19" x14ac:dyDescent="0.15">
      <c r="A127" s="37" t="s">
        <v>695</v>
      </c>
      <c r="B127" s="506" t="s">
        <v>363</v>
      </c>
      <c r="C127" s="6" t="s">
        <v>351</v>
      </c>
      <c r="D127" s="227" t="s">
        <v>371</v>
      </c>
      <c r="E127" s="398"/>
      <c r="F127" s="398"/>
      <c r="G127" s="287"/>
      <c r="H127" s="287"/>
      <c r="I127" s="287">
        <f t="shared" si="35"/>
        <v>0</v>
      </c>
      <c r="J127" s="327"/>
      <c r="K127" s="327"/>
      <c r="L127" s="327"/>
      <c r="M127" s="327"/>
      <c r="N127" s="327"/>
      <c r="O127" s="287">
        <f t="shared" si="28"/>
        <v>0</v>
      </c>
      <c r="P127" s="472">
        <f>IF(Таблица4001!$G$9=0,0,(H127*1000/Таблица4001!$G$9))</f>
        <v>0</v>
      </c>
      <c r="Q127" s="472">
        <f>IF(Таблица4001!$G$9=0,0,(I127*1000/Таблица4001!$G$9))</f>
        <v>0</v>
      </c>
      <c r="R127" s="472">
        <f>IF(Таблица4001!$G$9=0,0,(J127*1000/Таблица4001!$G$9))</f>
        <v>0</v>
      </c>
      <c r="S127" s="472">
        <f t="shared" si="36"/>
        <v>0</v>
      </c>
    </row>
    <row r="128" spans="1:19" x14ac:dyDescent="0.15">
      <c r="A128" s="37" t="s">
        <v>696</v>
      </c>
      <c r="B128" s="506" t="s">
        <v>364</v>
      </c>
      <c r="C128" s="6" t="s">
        <v>352</v>
      </c>
      <c r="D128" s="227" t="s">
        <v>372</v>
      </c>
      <c r="E128" s="398"/>
      <c r="F128" s="398"/>
      <c r="G128" s="287"/>
      <c r="H128" s="287"/>
      <c r="I128" s="287">
        <f t="shared" si="35"/>
        <v>0</v>
      </c>
      <c r="J128" s="327"/>
      <c r="K128" s="327"/>
      <c r="L128" s="327"/>
      <c r="M128" s="327"/>
      <c r="N128" s="327"/>
      <c r="O128" s="287">
        <f t="shared" ref="O128:O166" si="47">I128-N128</f>
        <v>0</v>
      </c>
      <c r="P128" s="472">
        <f>IF(Таблица4001!$G$9=0,0,(H128*1000/Таблица4001!$G$9))</f>
        <v>0</v>
      </c>
      <c r="Q128" s="472">
        <f>IF(Таблица4001!$G$9=0,0,(I128*1000/Таблица4001!$G$9))</f>
        <v>0</v>
      </c>
      <c r="R128" s="472">
        <f>IF(Таблица4001!$G$9=0,0,(J128*1000/Таблица4001!$G$9))</f>
        <v>0</v>
      </c>
      <c r="S128" s="472">
        <f t="shared" si="36"/>
        <v>0</v>
      </c>
    </row>
    <row r="129" spans="1:19" x14ac:dyDescent="0.15">
      <c r="A129" s="37" t="s">
        <v>818</v>
      </c>
      <c r="B129" s="506" t="s">
        <v>365</v>
      </c>
      <c r="C129" s="6" t="s">
        <v>353</v>
      </c>
      <c r="D129" s="227" t="s">
        <v>892</v>
      </c>
      <c r="E129" s="398"/>
      <c r="F129" s="398"/>
      <c r="G129" s="287">
        <f>G130+G131+G132</f>
        <v>0</v>
      </c>
      <c r="H129" s="287">
        <f>H130+H131+H132</f>
        <v>0</v>
      </c>
      <c r="I129" s="287">
        <f t="shared" si="35"/>
        <v>0</v>
      </c>
      <c r="J129" s="287">
        <f>J130+J131+J132</f>
        <v>0</v>
      </c>
      <c r="K129" s="287">
        <f t="shared" ref="K129:N129" si="48">K130+K131+K132</f>
        <v>0</v>
      </c>
      <c r="L129" s="287">
        <f t="shared" si="48"/>
        <v>0</v>
      </c>
      <c r="M129" s="287">
        <f t="shared" si="48"/>
        <v>0</v>
      </c>
      <c r="N129" s="287">
        <f t="shared" si="48"/>
        <v>0</v>
      </c>
      <c r="O129" s="287">
        <f t="shared" si="47"/>
        <v>0</v>
      </c>
      <c r="P129" s="472">
        <f>IF(Таблица4001!$G$9=0,0,(H129*1000/Таблица4001!$G$9))</f>
        <v>0</v>
      </c>
      <c r="Q129" s="472">
        <f>IF(Таблица4001!$G$9=0,0,(I129*1000/Таблица4001!$G$9))</f>
        <v>0</v>
      </c>
      <c r="R129" s="472">
        <f>IF(Таблица4001!$G$9=0,0,(J129*1000/Таблица4001!$G$9))</f>
        <v>0</v>
      </c>
      <c r="S129" s="472">
        <f t="shared" si="36"/>
        <v>0</v>
      </c>
    </row>
    <row r="130" spans="1:19" x14ac:dyDescent="0.15">
      <c r="A130" s="37" t="s">
        <v>697</v>
      </c>
      <c r="B130" s="506" t="s">
        <v>366</v>
      </c>
      <c r="C130" s="6" t="s">
        <v>354</v>
      </c>
      <c r="D130" s="227" t="s">
        <v>771</v>
      </c>
      <c r="E130" s="398"/>
      <c r="F130" s="398"/>
      <c r="G130" s="287"/>
      <c r="H130" s="287"/>
      <c r="I130" s="287">
        <f t="shared" si="35"/>
        <v>0</v>
      </c>
      <c r="J130" s="327"/>
      <c r="K130" s="327"/>
      <c r="L130" s="327"/>
      <c r="M130" s="327"/>
      <c r="N130" s="327"/>
      <c r="O130" s="287">
        <f t="shared" si="47"/>
        <v>0</v>
      </c>
      <c r="P130" s="472">
        <f>IF(Таблица4001!$G$9=0,0,(H130*1000/Таблица4001!$G$9))</f>
        <v>0</v>
      </c>
      <c r="Q130" s="472">
        <f>IF(Таблица4001!$G$9=0,0,(I130*1000/Таблица4001!$G$9))</f>
        <v>0</v>
      </c>
      <c r="R130" s="472">
        <f>IF(Таблица4001!$G$9=0,0,(J130*1000/Таблица4001!$G$9))</f>
        <v>0</v>
      </c>
      <c r="S130" s="472">
        <f t="shared" si="36"/>
        <v>0</v>
      </c>
    </row>
    <row r="131" spans="1:19" x14ac:dyDescent="0.15">
      <c r="A131" s="37" t="s">
        <v>698</v>
      </c>
      <c r="B131" s="506" t="s">
        <v>367</v>
      </c>
      <c r="C131" s="6" t="s">
        <v>355</v>
      </c>
      <c r="D131" s="227" t="s">
        <v>772</v>
      </c>
      <c r="E131" s="398"/>
      <c r="F131" s="398"/>
      <c r="G131" s="287"/>
      <c r="H131" s="287"/>
      <c r="I131" s="287">
        <f t="shared" si="35"/>
        <v>0</v>
      </c>
      <c r="J131" s="327"/>
      <c r="K131" s="327"/>
      <c r="L131" s="327"/>
      <c r="M131" s="327"/>
      <c r="N131" s="327"/>
      <c r="O131" s="287">
        <f t="shared" si="47"/>
        <v>0</v>
      </c>
      <c r="P131" s="472">
        <f>IF(Таблица4001!$G$9=0,0,(H131*1000/Таблица4001!$G$9))</f>
        <v>0</v>
      </c>
      <c r="Q131" s="472">
        <f>IF(Таблица4001!$G$9=0,0,(I131*1000/Таблица4001!$G$9))</f>
        <v>0</v>
      </c>
      <c r="R131" s="472">
        <f>IF(Таблица4001!$G$9=0,0,(J131*1000/Таблица4001!$G$9))</f>
        <v>0</v>
      </c>
      <c r="S131" s="472">
        <f t="shared" si="36"/>
        <v>0</v>
      </c>
    </row>
    <row r="132" spans="1:19" x14ac:dyDescent="0.15">
      <c r="A132" s="229" t="s">
        <v>1464</v>
      </c>
      <c r="B132" s="506" t="s">
        <v>1465</v>
      </c>
      <c r="C132" s="6" t="s">
        <v>1466</v>
      </c>
      <c r="D132" s="227"/>
      <c r="E132" s="398"/>
      <c r="F132" s="398"/>
      <c r="G132" s="287"/>
      <c r="H132" s="287"/>
      <c r="I132" s="287">
        <f t="shared" si="35"/>
        <v>0</v>
      </c>
      <c r="J132" s="327"/>
      <c r="K132" s="327"/>
      <c r="L132" s="327"/>
      <c r="M132" s="327"/>
      <c r="N132" s="327"/>
      <c r="O132" s="287">
        <f t="shared" si="47"/>
        <v>0</v>
      </c>
      <c r="P132" s="472">
        <f>IF(Таблица4001!$G$9=0,0,(H132*1000/Таблица4001!$G$9))</f>
        <v>0</v>
      </c>
      <c r="Q132" s="472">
        <f>IF(Таблица4001!$G$9=0,0,(I132*1000/Таблица4001!$G$9))</f>
        <v>0</v>
      </c>
      <c r="R132" s="472">
        <f>IF(Таблица4001!$G$9=0,0,(J132*1000/Таблица4001!$G$9))</f>
        <v>0</v>
      </c>
      <c r="S132" s="472">
        <f t="shared" si="36"/>
        <v>0</v>
      </c>
    </row>
    <row r="133" spans="1:19" x14ac:dyDescent="0.15">
      <c r="A133" s="37" t="s">
        <v>699</v>
      </c>
      <c r="B133" s="506" t="s">
        <v>368</v>
      </c>
      <c r="C133" s="6" t="s">
        <v>356</v>
      </c>
      <c r="D133" s="227" t="s">
        <v>773</v>
      </c>
      <c r="E133" s="398"/>
      <c r="F133" s="398"/>
      <c r="G133" s="287"/>
      <c r="H133" s="287"/>
      <c r="I133" s="287">
        <f t="shared" si="35"/>
        <v>0</v>
      </c>
      <c r="J133" s="327"/>
      <c r="K133" s="327"/>
      <c r="L133" s="327"/>
      <c r="M133" s="327"/>
      <c r="N133" s="327"/>
      <c r="O133" s="287">
        <f t="shared" si="47"/>
        <v>0</v>
      </c>
      <c r="P133" s="472">
        <f>IF(Таблица4001!$G$9=0,0,(H133*1000/Таблица4001!$G$9))</f>
        <v>0</v>
      </c>
      <c r="Q133" s="472">
        <f>IF(Таблица4001!$G$9=0,0,(I133*1000/Таблица4001!$G$9))</f>
        <v>0</v>
      </c>
      <c r="R133" s="472">
        <f>IF(Таблица4001!$G$9=0,0,(J133*1000/Таблица4001!$G$9))</f>
        <v>0</v>
      </c>
      <c r="S133" s="472">
        <f t="shared" si="36"/>
        <v>0</v>
      </c>
    </row>
    <row r="134" spans="1:19" x14ac:dyDescent="0.15">
      <c r="A134" s="37" t="s">
        <v>700</v>
      </c>
      <c r="B134" s="506" t="s">
        <v>369</v>
      </c>
      <c r="C134" s="6" t="s">
        <v>357</v>
      </c>
      <c r="D134" s="227" t="s">
        <v>774</v>
      </c>
      <c r="E134" s="398"/>
      <c r="F134" s="398"/>
      <c r="G134" s="287"/>
      <c r="H134" s="287"/>
      <c r="I134" s="287">
        <f t="shared" si="35"/>
        <v>0</v>
      </c>
      <c r="J134" s="327"/>
      <c r="K134" s="327"/>
      <c r="L134" s="287">
        <f>0</f>
        <v>0</v>
      </c>
      <c r="M134" s="287">
        <f>0</f>
        <v>0</v>
      </c>
      <c r="N134" s="327"/>
      <c r="O134" s="287">
        <f t="shared" si="47"/>
        <v>0</v>
      </c>
      <c r="P134" s="472">
        <f>IF(Таблица4001!$G$9=0,0,(H134*1000/Таблица4001!$G$9))</f>
        <v>0</v>
      </c>
      <c r="Q134" s="472">
        <f>IF(Таблица4001!$G$9=0,0,(I134*1000/Таблица4001!$G$9))</f>
        <v>0</v>
      </c>
      <c r="R134" s="472">
        <f>IF(Таблица4001!$G$9=0,0,(J134*1000/Таблица4001!$G$9))</f>
        <v>0</v>
      </c>
      <c r="S134" s="472">
        <f t="shared" si="36"/>
        <v>0</v>
      </c>
    </row>
    <row r="135" spans="1:19" x14ac:dyDescent="0.15">
      <c r="A135" s="37" t="s">
        <v>701</v>
      </c>
      <c r="B135" s="506" t="s">
        <v>370</v>
      </c>
      <c r="C135" s="6" t="s">
        <v>358</v>
      </c>
      <c r="D135" s="227" t="s">
        <v>775</v>
      </c>
      <c r="E135" s="398"/>
      <c r="F135" s="398"/>
      <c r="G135" s="287"/>
      <c r="H135" s="287"/>
      <c r="I135" s="287">
        <f t="shared" si="35"/>
        <v>0</v>
      </c>
      <c r="J135" s="327"/>
      <c r="K135" s="327"/>
      <c r="L135" s="287">
        <f>0</f>
        <v>0</v>
      </c>
      <c r="M135" s="287">
        <f>0</f>
        <v>0</v>
      </c>
      <c r="N135" s="327"/>
      <c r="O135" s="287">
        <f t="shared" si="47"/>
        <v>0</v>
      </c>
      <c r="P135" s="472">
        <f>IF(Таблица4001!$G$9=0,0,(H135*1000/Таблица4001!$G$9))</f>
        <v>0</v>
      </c>
      <c r="Q135" s="472">
        <f>IF(Таблица4001!$G$9=0,0,(I135*1000/Таблица4001!$G$9))</f>
        <v>0</v>
      </c>
      <c r="R135" s="472">
        <f>IF(Таблица4001!$G$9=0,0,(J135*1000/Таблица4001!$G$9))</f>
        <v>0</v>
      </c>
      <c r="S135" s="472">
        <f t="shared" si="36"/>
        <v>0</v>
      </c>
    </row>
    <row r="136" spans="1:19" x14ac:dyDescent="0.15">
      <c r="A136" s="229" t="s">
        <v>1537</v>
      </c>
      <c r="B136" s="506" t="s">
        <v>1468</v>
      </c>
      <c r="C136" s="6" t="s">
        <v>1469</v>
      </c>
      <c r="D136" s="227"/>
      <c r="E136" s="398"/>
      <c r="F136" s="398"/>
      <c r="G136" s="287"/>
      <c r="H136" s="287"/>
      <c r="I136" s="287">
        <f t="shared" si="35"/>
        <v>0</v>
      </c>
      <c r="J136" s="327"/>
      <c r="K136" s="327"/>
      <c r="L136" s="287"/>
      <c r="M136" s="287"/>
      <c r="N136" s="327"/>
      <c r="O136" s="287">
        <f t="shared" si="47"/>
        <v>0</v>
      </c>
      <c r="P136" s="472">
        <f>IF(Таблица4001!$G$9=0,0,(H136*1000/Таблица4001!$G$9))</f>
        <v>0</v>
      </c>
      <c r="Q136" s="472">
        <f>IF(Таблица4001!$G$9=0,0,(I136*1000/Таблица4001!$G$9))</f>
        <v>0</v>
      </c>
      <c r="R136" s="472">
        <f>IF(Таблица4001!$G$9=0,0,(J136*1000/Таблица4001!$G$9))</f>
        <v>0</v>
      </c>
      <c r="S136" s="472">
        <f t="shared" si="36"/>
        <v>0</v>
      </c>
    </row>
    <row r="137" spans="1:19" x14ac:dyDescent="0.15">
      <c r="A137" s="36" t="s">
        <v>702</v>
      </c>
      <c r="B137" s="99" t="s">
        <v>222</v>
      </c>
      <c r="C137" s="46" t="s">
        <v>139</v>
      </c>
      <c r="D137" s="35" t="s">
        <v>35</v>
      </c>
      <c r="E137" s="179">
        <f t="shared" ref="E137:F137" si="49">E138+E139+E141+E146+E154+E160+E168+E169+E174</f>
        <v>0</v>
      </c>
      <c r="F137" s="179">
        <f t="shared" si="49"/>
        <v>0</v>
      </c>
      <c r="G137" s="179">
        <f>G138+G139+G141+G146+G154+G160+G168+G169+G174</f>
        <v>0</v>
      </c>
      <c r="H137" s="179">
        <f>H138+H139+H141+H146+H154+H160+H168+H169+H174</f>
        <v>0</v>
      </c>
      <c r="I137" s="179">
        <f t="shared" si="35"/>
        <v>0</v>
      </c>
      <c r="J137" s="179">
        <f>J138+J139+J141+J146+J154+J160+J168+J169+J174</f>
        <v>0</v>
      </c>
      <c r="K137" s="179">
        <f t="shared" ref="K137:N137" si="50">K138+K139+K141+K146+K154+K160+K168+K169+K174</f>
        <v>0</v>
      </c>
      <c r="L137" s="179">
        <f t="shared" si="50"/>
        <v>0</v>
      </c>
      <c r="M137" s="179">
        <f t="shared" si="50"/>
        <v>0</v>
      </c>
      <c r="N137" s="179">
        <f t="shared" si="50"/>
        <v>0</v>
      </c>
      <c r="O137" s="179">
        <f t="shared" si="47"/>
        <v>0</v>
      </c>
      <c r="P137" s="472">
        <f>IF(Таблица4001!$G$9=0,0,(H137*1000/Таблица4001!$G$9))</f>
        <v>0</v>
      </c>
      <c r="Q137" s="472">
        <f>IF(Таблица4001!$G$9=0,0,(I137*1000/Таблица4001!$G$9))</f>
        <v>0</v>
      </c>
      <c r="R137" s="472">
        <f>IF(Таблица4001!$G$9=0,0,(J137*1000/Таблица4001!$G$9))</f>
        <v>0</v>
      </c>
      <c r="S137" s="472">
        <f t="shared" si="36"/>
        <v>0</v>
      </c>
    </row>
    <row r="138" spans="1:19" x14ac:dyDescent="0.15">
      <c r="A138" s="37" t="s">
        <v>703</v>
      </c>
      <c r="B138" s="506" t="s">
        <v>223</v>
      </c>
      <c r="C138" s="6" t="s">
        <v>79</v>
      </c>
      <c r="D138" s="227" t="s">
        <v>36</v>
      </c>
      <c r="E138" s="398"/>
      <c r="F138" s="398"/>
      <c r="G138" s="287">
        <f>0</f>
        <v>0</v>
      </c>
      <c r="H138" s="287">
        <f>J138</f>
        <v>0</v>
      </c>
      <c r="I138" s="287">
        <f>K138</f>
        <v>0</v>
      </c>
      <c r="J138" s="327"/>
      <c r="K138" s="327"/>
      <c r="L138" s="287">
        <f>0</f>
        <v>0</v>
      </c>
      <c r="M138" s="287">
        <f>0</f>
        <v>0</v>
      </c>
      <c r="N138" s="327"/>
      <c r="O138" s="287">
        <f t="shared" si="47"/>
        <v>0</v>
      </c>
      <c r="P138" s="472">
        <f>IF(Таблица4001!$G$9=0,0,(H138*1000/Таблица4001!$G$9))</f>
        <v>0</v>
      </c>
      <c r="Q138" s="472">
        <f>IF(Таблица4001!$G$9=0,0,(I138*1000/Таблица4001!$G$9))</f>
        <v>0</v>
      </c>
      <c r="R138" s="472">
        <f>IF(Таблица4001!$G$9=0,0,(J138*1000/Таблица4001!$G$9))</f>
        <v>0</v>
      </c>
      <c r="S138" s="472">
        <f t="shared" si="36"/>
        <v>0</v>
      </c>
    </row>
    <row r="139" spans="1:19" ht="11.25" customHeight="1" x14ac:dyDescent="0.25">
      <c r="A139" s="37" t="s">
        <v>704</v>
      </c>
      <c r="B139" s="506" t="s">
        <v>224</v>
      </c>
      <c r="C139" s="6" t="s">
        <v>80</v>
      </c>
      <c r="D139" s="227" t="s">
        <v>37</v>
      </c>
      <c r="E139" s="398"/>
      <c r="F139" s="398"/>
      <c r="G139" s="287"/>
      <c r="H139" s="287"/>
      <c r="I139" s="287">
        <f t="shared" ref="I139:I166" si="51">G139+K139</f>
        <v>0</v>
      </c>
      <c r="J139" s="405"/>
      <c r="K139" s="405"/>
      <c r="L139" s="405"/>
      <c r="M139" s="405"/>
      <c r="N139" s="405"/>
      <c r="O139" s="287">
        <f t="shared" si="47"/>
        <v>0</v>
      </c>
      <c r="P139" s="472">
        <f>IF(Таблица4001!$G$9=0,0,(H139*1000/Таблица4001!$G$9))</f>
        <v>0</v>
      </c>
      <c r="Q139" s="472">
        <f>IF(Таблица4001!$G$9=0,0,(I139*1000/Таблица4001!$G$9))</f>
        <v>0</v>
      </c>
      <c r="R139" s="472">
        <f>IF(Таблица4001!$G$9=0,0,(J139*1000/Таблица4001!$G$9))</f>
        <v>0</v>
      </c>
      <c r="S139" s="472">
        <f t="shared" si="36"/>
        <v>0</v>
      </c>
    </row>
    <row r="140" spans="1:19" x14ac:dyDescent="0.15">
      <c r="A140" s="37" t="s">
        <v>893</v>
      </c>
      <c r="B140" s="506" t="s">
        <v>894</v>
      </c>
      <c r="C140" s="6" t="s">
        <v>895</v>
      </c>
      <c r="D140" s="227" t="s">
        <v>896</v>
      </c>
      <c r="E140" s="398"/>
      <c r="F140" s="398"/>
      <c r="G140" s="287"/>
      <c r="H140" s="287"/>
      <c r="I140" s="287">
        <f t="shared" si="51"/>
        <v>0</v>
      </c>
      <c r="J140" s="327"/>
      <c r="K140" s="327"/>
      <c r="L140" s="327"/>
      <c r="M140" s="327"/>
      <c r="N140" s="327"/>
      <c r="O140" s="287">
        <f t="shared" si="47"/>
        <v>0</v>
      </c>
      <c r="P140" s="472">
        <f>IF(Таблица4001!$G$9=0,0,(H140*1000/Таблица4001!$G$9))</f>
        <v>0</v>
      </c>
      <c r="Q140" s="472">
        <f>IF(Таблица4001!$G$9=0,0,(I140*1000/Таблица4001!$G$9))</f>
        <v>0</v>
      </c>
      <c r="R140" s="472">
        <f>IF(Таблица4001!$G$9=0,0,(J140*1000/Таблица4001!$G$9))</f>
        <v>0</v>
      </c>
      <c r="S140" s="472">
        <f t="shared" si="36"/>
        <v>0</v>
      </c>
    </row>
    <row r="141" spans="1:19" ht="21" x14ac:dyDescent="0.15">
      <c r="A141" s="37" t="s">
        <v>705</v>
      </c>
      <c r="B141" s="506" t="s">
        <v>225</v>
      </c>
      <c r="C141" s="6" t="s">
        <v>81</v>
      </c>
      <c r="D141" s="227" t="s">
        <v>38</v>
      </c>
      <c r="E141" s="398"/>
      <c r="F141" s="398"/>
      <c r="G141" s="287">
        <f>G142+G143+G144+G145</f>
        <v>0</v>
      </c>
      <c r="H141" s="287">
        <f>H142+H143+H144+H145</f>
        <v>0</v>
      </c>
      <c r="I141" s="287">
        <f t="shared" si="51"/>
        <v>0</v>
      </c>
      <c r="J141" s="327">
        <f>J142+J143+J144+J145</f>
        <v>0</v>
      </c>
      <c r="K141" s="327">
        <f>K142+K143+K144+K145</f>
        <v>0</v>
      </c>
      <c r="L141" s="327">
        <f>L142+L143+L144+L145</f>
        <v>0</v>
      </c>
      <c r="M141" s="327">
        <f>M142+M143+M144+M145</f>
        <v>0</v>
      </c>
      <c r="N141" s="327">
        <f>N142+N143+N144+N145</f>
        <v>0</v>
      </c>
      <c r="O141" s="287">
        <f t="shared" si="47"/>
        <v>0</v>
      </c>
      <c r="P141" s="472">
        <f>IF(Таблица4001!$G$9=0,0,(H141*1000/Таблица4001!$G$9))</f>
        <v>0</v>
      </c>
      <c r="Q141" s="472">
        <f>IF(Таблица4001!$G$9=0,0,(I141*1000/Таблица4001!$G$9))</f>
        <v>0</v>
      </c>
      <c r="R141" s="472">
        <f>IF(Таблица4001!$G$9=0,0,(J141*1000/Таблица4001!$G$9))</f>
        <v>0</v>
      </c>
      <c r="S141" s="472">
        <f t="shared" si="36"/>
        <v>0</v>
      </c>
    </row>
    <row r="142" spans="1:19" x14ac:dyDescent="0.15">
      <c r="A142" s="37" t="s">
        <v>578</v>
      </c>
      <c r="B142" s="506" t="s">
        <v>376</v>
      </c>
      <c r="C142" s="6" t="s">
        <v>373</v>
      </c>
      <c r="D142" s="227" t="s">
        <v>374</v>
      </c>
      <c r="E142" s="398"/>
      <c r="F142" s="398"/>
      <c r="G142" s="287"/>
      <c r="H142" s="287"/>
      <c r="I142" s="287">
        <f t="shared" si="51"/>
        <v>0</v>
      </c>
      <c r="J142" s="327"/>
      <c r="K142" s="327"/>
      <c r="L142" s="327"/>
      <c r="M142" s="327"/>
      <c r="N142" s="327"/>
      <c r="O142" s="287">
        <f t="shared" si="47"/>
        <v>0</v>
      </c>
      <c r="P142" s="472">
        <f>IF(Таблица4001!$G$9=0,0,(H142*1000/Таблица4001!$G$9))</f>
        <v>0</v>
      </c>
      <c r="Q142" s="472">
        <f>IF(Таблица4001!$G$9=0,0,(I142*1000/Таблица4001!$G$9))</f>
        <v>0</v>
      </c>
      <c r="R142" s="472">
        <f>IF(Таблица4001!$G$9=0,0,(J142*1000/Таблица4001!$G$9))</f>
        <v>0</v>
      </c>
      <c r="S142" s="472">
        <f t="shared" si="36"/>
        <v>0</v>
      </c>
    </row>
    <row r="143" spans="1:19" ht="21" x14ac:dyDescent="0.15">
      <c r="A143" s="37" t="s">
        <v>706</v>
      </c>
      <c r="B143" s="506" t="s">
        <v>458</v>
      </c>
      <c r="C143" s="17" t="s">
        <v>445</v>
      </c>
      <c r="D143" s="227" t="s">
        <v>446</v>
      </c>
      <c r="E143" s="398"/>
      <c r="F143" s="398"/>
      <c r="G143" s="287"/>
      <c r="H143" s="287"/>
      <c r="I143" s="287">
        <f t="shared" si="51"/>
        <v>0</v>
      </c>
      <c r="J143" s="327"/>
      <c r="K143" s="327"/>
      <c r="L143" s="327"/>
      <c r="M143" s="327"/>
      <c r="N143" s="327"/>
      <c r="O143" s="287">
        <f t="shared" si="47"/>
        <v>0</v>
      </c>
      <c r="P143" s="472">
        <f>IF(Таблица4001!$G$9=0,0,(H143*1000/Таблица4001!$G$9))</f>
        <v>0</v>
      </c>
      <c r="Q143" s="472">
        <f>IF(Таблица4001!$G$9=0,0,(I143*1000/Таблица4001!$G$9))</f>
        <v>0</v>
      </c>
      <c r="R143" s="472">
        <f>IF(Таблица4001!$G$9=0,0,(J143*1000/Таблица4001!$G$9))</f>
        <v>0</v>
      </c>
      <c r="S143" s="472">
        <f t="shared" si="36"/>
        <v>0</v>
      </c>
    </row>
    <row r="144" spans="1:19" ht="21" x14ac:dyDescent="0.15">
      <c r="A144" s="37" t="s">
        <v>897</v>
      </c>
      <c r="B144" s="506" t="s">
        <v>459</v>
      </c>
      <c r="C144" s="17" t="s">
        <v>447</v>
      </c>
      <c r="D144" s="227" t="s">
        <v>448</v>
      </c>
      <c r="E144" s="398"/>
      <c r="F144" s="398"/>
      <c r="G144" s="287"/>
      <c r="H144" s="287"/>
      <c r="I144" s="287">
        <f t="shared" si="51"/>
        <v>0</v>
      </c>
      <c r="J144" s="327"/>
      <c r="K144" s="327"/>
      <c r="L144" s="327"/>
      <c r="M144" s="327"/>
      <c r="N144" s="327"/>
      <c r="O144" s="287">
        <f t="shared" si="47"/>
        <v>0</v>
      </c>
      <c r="P144" s="472">
        <f>IF(Таблица4001!$G$9=0,0,(H144*1000/Таблица4001!$G$9))</f>
        <v>0</v>
      </c>
      <c r="Q144" s="472">
        <f>IF(Таблица4001!$G$9=0,0,(I144*1000/Таблица4001!$G$9))</f>
        <v>0</v>
      </c>
      <c r="R144" s="472">
        <f>IF(Таблица4001!$G$9=0,0,(J144*1000/Таблица4001!$G$9))</f>
        <v>0</v>
      </c>
      <c r="S144" s="472">
        <f t="shared" si="36"/>
        <v>0</v>
      </c>
    </row>
    <row r="145" spans="1:19" ht="21" x14ac:dyDescent="0.15">
      <c r="A145" s="37" t="s">
        <v>898</v>
      </c>
      <c r="B145" s="506" t="s">
        <v>460</v>
      </c>
      <c r="C145" s="17" t="s">
        <v>449</v>
      </c>
      <c r="D145" s="227" t="s">
        <v>450</v>
      </c>
      <c r="E145" s="398"/>
      <c r="F145" s="398"/>
      <c r="G145" s="287"/>
      <c r="H145" s="287"/>
      <c r="I145" s="287">
        <f t="shared" si="51"/>
        <v>0</v>
      </c>
      <c r="J145" s="327"/>
      <c r="K145" s="327"/>
      <c r="L145" s="327"/>
      <c r="M145" s="327"/>
      <c r="N145" s="327"/>
      <c r="O145" s="287">
        <f t="shared" si="47"/>
        <v>0</v>
      </c>
      <c r="P145" s="472">
        <f>IF(Таблица4001!$G$9=0,0,(H145*1000/Таблица4001!$G$9))</f>
        <v>0</v>
      </c>
      <c r="Q145" s="472">
        <f>IF(Таблица4001!$G$9=0,0,(I145*1000/Таблица4001!$G$9))</f>
        <v>0</v>
      </c>
      <c r="R145" s="472">
        <f>IF(Таблица4001!$G$9=0,0,(J145*1000/Таблица4001!$G$9))</f>
        <v>0</v>
      </c>
      <c r="S145" s="472">
        <f t="shared" si="36"/>
        <v>0</v>
      </c>
    </row>
    <row r="146" spans="1:19" x14ac:dyDescent="0.15">
      <c r="A146" s="37" t="s">
        <v>663</v>
      </c>
      <c r="B146" s="506" t="s">
        <v>263</v>
      </c>
      <c r="C146" s="19" t="s">
        <v>117</v>
      </c>
      <c r="D146" s="227" t="s">
        <v>530</v>
      </c>
      <c r="E146" s="398">
        <f>E147+E149+E150+E151+E152</f>
        <v>0</v>
      </c>
      <c r="F146" s="398">
        <f t="shared" ref="F146:N146" si="52">F147+F149+F150+F151+F152</f>
        <v>0</v>
      </c>
      <c r="G146" s="398">
        <f t="shared" si="52"/>
        <v>0</v>
      </c>
      <c r="H146" s="398">
        <f t="shared" si="52"/>
        <v>0</v>
      </c>
      <c r="I146" s="287">
        <f t="shared" si="51"/>
        <v>0</v>
      </c>
      <c r="J146" s="398">
        <f t="shared" si="52"/>
        <v>0</v>
      </c>
      <c r="K146" s="398">
        <f t="shared" si="52"/>
        <v>0</v>
      </c>
      <c r="L146" s="398">
        <f t="shared" si="52"/>
        <v>0</v>
      </c>
      <c r="M146" s="398">
        <f t="shared" si="52"/>
        <v>0</v>
      </c>
      <c r="N146" s="398">
        <f t="shared" si="52"/>
        <v>0</v>
      </c>
      <c r="O146" s="287">
        <f t="shared" si="47"/>
        <v>0</v>
      </c>
      <c r="P146" s="472">
        <f>IF(Таблица4001!$G$9=0,0,(H146*1000/Таблица4001!$G$9))</f>
        <v>0</v>
      </c>
      <c r="Q146" s="472">
        <f>IF(Таблица4001!$G$9=0,0,(I146*1000/Таблица4001!$G$9))</f>
        <v>0</v>
      </c>
      <c r="R146" s="472">
        <f>IF(Таблица4001!$G$9=0,0,(J146*1000/Таблица4001!$G$9))</f>
        <v>0</v>
      </c>
      <c r="S146" s="472">
        <f t="shared" ref="S146:S209" si="53">IF(J146=0,0,K146*100/J146)</f>
        <v>0</v>
      </c>
    </row>
    <row r="147" spans="1:19" x14ac:dyDescent="0.15">
      <c r="A147" s="37" t="s">
        <v>579</v>
      </c>
      <c r="B147" s="506" t="s">
        <v>377</v>
      </c>
      <c r="C147" s="6" t="s">
        <v>661</v>
      </c>
      <c r="D147" s="227" t="s">
        <v>112</v>
      </c>
      <c r="E147" s="398"/>
      <c r="F147" s="398"/>
      <c r="G147" s="287"/>
      <c r="H147" s="287"/>
      <c r="I147" s="287">
        <f t="shared" si="51"/>
        <v>0</v>
      </c>
      <c r="J147" s="327"/>
      <c r="K147" s="403">
        <f>J147-J148</f>
        <v>0</v>
      </c>
      <c r="L147" s="327"/>
      <c r="M147" s="327"/>
      <c r="N147" s="327"/>
      <c r="O147" s="287">
        <f t="shared" si="47"/>
        <v>0</v>
      </c>
      <c r="P147" s="472">
        <f>IF(Таблица4001!$G$9=0,0,(H147*1000/Таблица4001!$G$9))</f>
        <v>0</v>
      </c>
      <c r="Q147" s="472">
        <f>IF(Таблица4001!$G$9=0,0,(I147*1000/Таблица4001!$G$9))</f>
        <v>0</v>
      </c>
      <c r="R147" s="472">
        <f>IF(Таблица4001!$G$9=0,0,(J147*1000/Таблица4001!$G$9))</f>
        <v>0</v>
      </c>
      <c r="S147" s="472">
        <f t="shared" si="53"/>
        <v>0</v>
      </c>
    </row>
    <row r="148" spans="1:19" x14ac:dyDescent="0.15">
      <c r="A148" s="37" t="s">
        <v>580</v>
      </c>
      <c r="B148" s="506" t="s">
        <v>581</v>
      </c>
      <c r="C148" s="6" t="s">
        <v>828</v>
      </c>
      <c r="D148" s="227" t="s">
        <v>582</v>
      </c>
      <c r="E148" s="398"/>
      <c r="F148" s="398"/>
      <c r="G148" s="287">
        <f>0</f>
        <v>0</v>
      </c>
      <c r="H148" s="287">
        <f>J148</f>
        <v>0</v>
      </c>
      <c r="I148" s="287">
        <f>0</f>
        <v>0</v>
      </c>
      <c r="J148" s="327"/>
      <c r="K148" s="287">
        <f>0</f>
        <v>0</v>
      </c>
      <c r="L148" s="327"/>
      <c r="M148" s="327"/>
      <c r="N148" s="287">
        <f>0</f>
        <v>0</v>
      </c>
      <c r="O148" s="287">
        <f t="shared" si="47"/>
        <v>0</v>
      </c>
      <c r="P148" s="472">
        <f>IF(Таблица4001!$G$9=0,0,(H148*1000/Таблица4001!$G$9))</f>
        <v>0</v>
      </c>
      <c r="Q148" s="472">
        <f>IF(Таблица4001!$G$9=0,0,(I148*1000/Таблица4001!$G$9))</f>
        <v>0</v>
      </c>
      <c r="R148" s="472">
        <f>IF(Таблица4001!$G$9=0,0,(J148*1000/Таблица4001!$G$9))</f>
        <v>0</v>
      </c>
      <c r="S148" s="472">
        <f t="shared" si="53"/>
        <v>0</v>
      </c>
    </row>
    <row r="149" spans="1:19" x14ac:dyDescent="0.15">
      <c r="A149" s="37" t="s">
        <v>583</v>
      </c>
      <c r="B149" s="506" t="s">
        <v>378</v>
      </c>
      <c r="C149" s="6" t="s">
        <v>830</v>
      </c>
      <c r="D149" s="227" t="s">
        <v>113</v>
      </c>
      <c r="E149" s="398"/>
      <c r="F149" s="398"/>
      <c r="G149" s="287">
        <f>0</f>
        <v>0</v>
      </c>
      <c r="H149" s="287">
        <f>J149</f>
        <v>0</v>
      </c>
      <c r="I149" s="287">
        <f t="shared" si="51"/>
        <v>0</v>
      </c>
      <c r="J149" s="327"/>
      <c r="K149" s="327"/>
      <c r="L149" s="390">
        <f>0</f>
        <v>0</v>
      </c>
      <c r="M149" s="390">
        <f>0</f>
        <v>0</v>
      </c>
      <c r="N149" s="327"/>
      <c r="O149" s="287">
        <f t="shared" si="47"/>
        <v>0</v>
      </c>
      <c r="P149" s="472">
        <f>IF(Таблица4001!$G$9=0,0,(H149*1000/Таблица4001!$G$9))</f>
        <v>0</v>
      </c>
      <c r="Q149" s="472">
        <f>IF(Таблица4001!$G$9=0,0,(I149*1000/Таблица4001!$G$9))</f>
        <v>0</v>
      </c>
      <c r="R149" s="472">
        <f>IF(Таблица4001!$G$9=0,0,(J149*1000/Таблица4001!$G$9))</f>
        <v>0</v>
      </c>
      <c r="S149" s="472">
        <f t="shared" si="53"/>
        <v>0</v>
      </c>
    </row>
    <row r="150" spans="1:19" x14ac:dyDescent="0.15">
      <c r="A150" s="37" t="s">
        <v>584</v>
      </c>
      <c r="B150" s="506" t="s">
        <v>379</v>
      </c>
      <c r="C150" s="6" t="s">
        <v>831</v>
      </c>
      <c r="D150" s="227" t="s">
        <v>114</v>
      </c>
      <c r="E150" s="398"/>
      <c r="F150" s="398"/>
      <c r="G150" s="287">
        <f>0</f>
        <v>0</v>
      </c>
      <c r="H150" s="287">
        <f>J150</f>
        <v>0</v>
      </c>
      <c r="I150" s="287">
        <f t="shared" si="51"/>
        <v>0</v>
      </c>
      <c r="J150" s="327"/>
      <c r="K150" s="403">
        <f>J150</f>
        <v>0</v>
      </c>
      <c r="L150" s="390">
        <f>0</f>
        <v>0</v>
      </c>
      <c r="M150" s="390">
        <f>0</f>
        <v>0</v>
      </c>
      <c r="N150" s="327"/>
      <c r="O150" s="287">
        <f t="shared" si="47"/>
        <v>0</v>
      </c>
      <c r="P150" s="472">
        <f>IF(Таблица4001!$G$9=0,0,(H150*1000/Таблица4001!$G$9))</f>
        <v>0</v>
      </c>
      <c r="Q150" s="472">
        <f>IF(Таблица4001!$G$9=0,0,(I150*1000/Таблица4001!$G$9))</f>
        <v>0</v>
      </c>
      <c r="R150" s="472">
        <f>IF(Таблица4001!$G$9=0,0,(J150*1000/Таблица4001!$G$9))</f>
        <v>0</v>
      </c>
      <c r="S150" s="472">
        <f t="shared" si="53"/>
        <v>0</v>
      </c>
    </row>
    <row r="151" spans="1:19" x14ac:dyDescent="0.15">
      <c r="A151" s="37" t="s">
        <v>585</v>
      </c>
      <c r="B151" s="506" t="s">
        <v>380</v>
      </c>
      <c r="C151" s="6" t="s">
        <v>832</v>
      </c>
      <c r="D151" s="227" t="s">
        <v>115</v>
      </c>
      <c r="E151" s="398"/>
      <c r="F151" s="398"/>
      <c r="G151" s="287">
        <f>0</f>
        <v>0</v>
      </c>
      <c r="H151" s="287">
        <f>J151</f>
        <v>0</v>
      </c>
      <c r="I151" s="287">
        <f t="shared" si="51"/>
        <v>0</v>
      </c>
      <c r="J151" s="327"/>
      <c r="K151" s="327"/>
      <c r="L151" s="327"/>
      <c r="M151" s="327"/>
      <c r="N151" s="327"/>
      <c r="O151" s="287">
        <f t="shared" si="47"/>
        <v>0</v>
      </c>
      <c r="P151" s="472">
        <f>IF(Таблица4001!$G$9=0,0,(H151*1000/Таблица4001!$G$9))</f>
        <v>0</v>
      </c>
      <c r="Q151" s="472">
        <f>IF(Таблица4001!$G$9=0,0,(I151*1000/Таблица4001!$G$9))</f>
        <v>0</v>
      </c>
      <c r="R151" s="472">
        <f>IF(Таблица4001!$G$9=0,0,(J151*1000/Таблица4001!$G$9))</f>
        <v>0</v>
      </c>
      <c r="S151" s="472">
        <f t="shared" si="53"/>
        <v>0</v>
      </c>
    </row>
    <row r="152" spans="1:19" x14ac:dyDescent="0.15">
      <c r="A152" s="37" t="s">
        <v>586</v>
      </c>
      <c r="B152" s="506" t="s">
        <v>461</v>
      </c>
      <c r="C152" s="6" t="s">
        <v>833</v>
      </c>
      <c r="D152" s="227" t="s">
        <v>451</v>
      </c>
      <c r="E152" s="398"/>
      <c r="F152" s="398"/>
      <c r="G152" s="287"/>
      <c r="H152" s="287"/>
      <c r="I152" s="287">
        <f t="shared" si="51"/>
        <v>0</v>
      </c>
      <c r="J152" s="327"/>
      <c r="K152" s="327"/>
      <c r="L152" s="327"/>
      <c r="M152" s="327"/>
      <c r="N152" s="327"/>
      <c r="O152" s="287">
        <f t="shared" si="47"/>
        <v>0</v>
      </c>
      <c r="P152" s="472">
        <f>IF(Таблица4001!$G$9=0,0,(H152*1000/Таблица4001!$G$9))</f>
        <v>0</v>
      </c>
      <c r="Q152" s="472">
        <f>IF(Таблица4001!$G$9=0,0,(I152*1000/Таблица4001!$G$9))</f>
        <v>0</v>
      </c>
      <c r="R152" s="472">
        <f>IF(Таблица4001!$G$9=0,0,(J152*1000/Таблица4001!$G$9))</f>
        <v>0</v>
      </c>
      <c r="S152" s="472">
        <f t="shared" si="53"/>
        <v>0</v>
      </c>
    </row>
    <row r="153" spans="1:19" x14ac:dyDescent="0.15">
      <c r="A153" s="37" t="s">
        <v>587</v>
      </c>
      <c r="B153" s="506" t="s">
        <v>588</v>
      </c>
      <c r="C153" s="6" t="s">
        <v>829</v>
      </c>
      <c r="D153" s="227" t="s">
        <v>589</v>
      </c>
      <c r="E153" s="398"/>
      <c r="F153" s="398"/>
      <c r="G153" s="287"/>
      <c r="H153" s="287"/>
      <c r="I153" s="287">
        <f t="shared" si="51"/>
        <v>0</v>
      </c>
      <c r="J153" s="327"/>
      <c r="K153" s="327"/>
      <c r="L153" s="327"/>
      <c r="M153" s="327"/>
      <c r="N153" s="327"/>
      <c r="O153" s="287">
        <f t="shared" si="47"/>
        <v>0</v>
      </c>
      <c r="P153" s="472">
        <f>IF(Таблица4001!$G$9=0,0,(H153*1000/Таблица4001!$G$9))</f>
        <v>0</v>
      </c>
      <c r="Q153" s="472">
        <f>IF(Таблица4001!$G$9=0,0,(I153*1000/Таблица4001!$G$9))</f>
        <v>0</v>
      </c>
      <c r="R153" s="472">
        <f>IF(Таблица4001!$G$9=0,0,(J153*1000/Таблица4001!$G$9))</f>
        <v>0</v>
      </c>
      <c r="S153" s="472">
        <f t="shared" si="53"/>
        <v>0</v>
      </c>
    </row>
    <row r="154" spans="1:19" x14ac:dyDescent="0.15">
      <c r="A154" s="37" t="s">
        <v>707</v>
      </c>
      <c r="B154" s="506" t="s">
        <v>264</v>
      </c>
      <c r="C154" s="19" t="s">
        <v>118</v>
      </c>
      <c r="D154" s="227" t="s">
        <v>640</v>
      </c>
      <c r="E154" s="287">
        <f t="shared" ref="E154:F154" si="54">E155+E156+E157+E158+E159</f>
        <v>0</v>
      </c>
      <c r="F154" s="287">
        <f t="shared" si="54"/>
        <v>0</v>
      </c>
      <c r="G154" s="287">
        <f>G155+G156+G157+G158+G159</f>
        <v>0</v>
      </c>
      <c r="H154" s="287">
        <f>H155+H156+H157+H158+H159</f>
        <v>0</v>
      </c>
      <c r="I154" s="287">
        <f t="shared" si="51"/>
        <v>0</v>
      </c>
      <c r="J154" s="287">
        <f>J155+J156+J157+J158+J159</f>
        <v>0</v>
      </c>
      <c r="K154" s="287">
        <f t="shared" ref="K154:N154" si="55">K155+K156+K157+K158+K159</f>
        <v>0</v>
      </c>
      <c r="L154" s="287">
        <f t="shared" si="55"/>
        <v>0</v>
      </c>
      <c r="M154" s="287">
        <f t="shared" si="55"/>
        <v>0</v>
      </c>
      <c r="N154" s="287">
        <f t="shared" si="55"/>
        <v>0</v>
      </c>
      <c r="O154" s="287">
        <f t="shared" si="47"/>
        <v>0</v>
      </c>
      <c r="P154" s="472">
        <f>IF(Таблица4001!$G$9=0,0,(H154*1000/Таблица4001!$G$9))</f>
        <v>0</v>
      </c>
      <c r="Q154" s="472">
        <f>IF(Таблица4001!$G$9=0,0,(I154*1000/Таблица4001!$G$9))</f>
        <v>0</v>
      </c>
      <c r="R154" s="472">
        <f>IF(Таблица4001!$G$9=0,0,(J154*1000/Таблица4001!$G$9))</f>
        <v>0</v>
      </c>
      <c r="S154" s="472">
        <f t="shared" si="53"/>
        <v>0</v>
      </c>
    </row>
    <row r="155" spans="1:19" x14ac:dyDescent="0.15">
      <c r="A155" s="37" t="s">
        <v>899</v>
      </c>
      <c r="B155" s="506" t="s">
        <v>1018</v>
      </c>
      <c r="C155" s="19" t="s">
        <v>1022</v>
      </c>
      <c r="D155" s="227" t="s">
        <v>900</v>
      </c>
      <c r="E155" s="398"/>
      <c r="F155" s="398"/>
      <c r="G155" s="287">
        <f>0</f>
        <v>0</v>
      </c>
      <c r="H155" s="287">
        <f>J155</f>
        <v>0</v>
      </c>
      <c r="I155" s="287">
        <f t="shared" si="51"/>
        <v>0</v>
      </c>
      <c r="J155" s="327"/>
      <c r="K155" s="327"/>
      <c r="L155" s="287">
        <f>0</f>
        <v>0</v>
      </c>
      <c r="M155" s="287">
        <f>0</f>
        <v>0</v>
      </c>
      <c r="N155" s="327"/>
      <c r="O155" s="287">
        <f t="shared" si="47"/>
        <v>0</v>
      </c>
      <c r="P155" s="472">
        <f>IF(Таблица4001!$G$9=0,0,(H155*1000/Таблица4001!$G$9))</f>
        <v>0</v>
      </c>
      <c r="Q155" s="472">
        <f>IF(Таблица4001!$G$9=0,0,(I155*1000/Таблица4001!$G$9))</f>
        <v>0</v>
      </c>
      <c r="R155" s="472">
        <f>IF(Таблица4001!$G$9=0,0,(J155*1000/Таблица4001!$G$9))</f>
        <v>0</v>
      </c>
      <c r="S155" s="472">
        <f t="shared" si="53"/>
        <v>0</v>
      </c>
    </row>
    <row r="156" spans="1:19" x14ac:dyDescent="0.15">
      <c r="A156" s="37" t="s">
        <v>901</v>
      </c>
      <c r="B156" s="506" t="s">
        <v>1019</v>
      </c>
      <c r="C156" s="19" t="s">
        <v>1023</v>
      </c>
      <c r="D156" s="227" t="s">
        <v>531</v>
      </c>
      <c r="E156" s="398"/>
      <c r="F156" s="398"/>
      <c r="G156" s="287">
        <f>0</f>
        <v>0</v>
      </c>
      <c r="H156" s="287">
        <f>J156</f>
        <v>0</v>
      </c>
      <c r="I156" s="287">
        <f t="shared" si="51"/>
        <v>0</v>
      </c>
      <c r="J156" s="327"/>
      <c r="K156" s="327"/>
      <c r="L156" s="287">
        <f>0</f>
        <v>0</v>
      </c>
      <c r="M156" s="287">
        <f>0</f>
        <v>0</v>
      </c>
      <c r="N156" s="327"/>
      <c r="O156" s="287">
        <f t="shared" si="47"/>
        <v>0</v>
      </c>
      <c r="P156" s="472">
        <f>IF(Таблица4001!$G$9=0,0,(H156*1000/Таблица4001!$G$9))</f>
        <v>0</v>
      </c>
      <c r="Q156" s="472">
        <f>IF(Таблица4001!$G$9=0,0,(I156*1000/Таблица4001!$G$9))</f>
        <v>0</v>
      </c>
      <c r="R156" s="472">
        <f>IF(Таблица4001!$G$9=0,0,(J156*1000/Таблица4001!$G$9))</f>
        <v>0</v>
      </c>
      <c r="S156" s="472">
        <f t="shared" si="53"/>
        <v>0</v>
      </c>
    </row>
    <row r="157" spans="1:19" x14ac:dyDescent="0.15">
      <c r="A157" s="37" t="s">
        <v>708</v>
      </c>
      <c r="B157" s="506" t="s">
        <v>1020</v>
      </c>
      <c r="C157" s="19" t="s">
        <v>1024</v>
      </c>
      <c r="D157" s="227" t="s">
        <v>532</v>
      </c>
      <c r="E157" s="398"/>
      <c r="F157" s="398"/>
      <c r="G157" s="287">
        <f>0</f>
        <v>0</v>
      </c>
      <c r="H157" s="287">
        <f>J157</f>
        <v>0</v>
      </c>
      <c r="I157" s="287">
        <f t="shared" si="51"/>
        <v>0</v>
      </c>
      <c r="J157" s="327"/>
      <c r="K157" s="327"/>
      <c r="L157" s="287">
        <f>0</f>
        <v>0</v>
      </c>
      <c r="M157" s="287">
        <f>0</f>
        <v>0</v>
      </c>
      <c r="N157" s="327"/>
      <c r="O157" s="287">
        <f t="shared" si="47"/>
        <v>0</v>
      </c>
      <c r="P157" s="472">
        <f>IF(Таблица4001!$G$9=0,0,(H157*1000/Таблица4001!$G$9))</f>
        <v>0</v>
      </c>
      <c r="Q157" s="472">
        <f>IF(Таблица4001!$G$9=0,0,(I157*1000/Таблица4001!$G$9))</f>
        <v>0</v>
      </c>
      <c r="R157" s="472">
        <f>IF(Таблица4001!$G$9=0,0,(J157*1000/Таблица4001!$G$9))</f>
        <v>0</v>
      </c>
      <c r="S157" s="472">
        <f t="shared" si="53"/>
        <v>0</v>
      </c>
    </row>
    <row r="158" spans="1:19" x14ac:dyDescent="0.15">
      <c r="A158" s="37" t="s">
        <v>709</v>
      </c>
      <c r="B158" s="506" t="s">
        <v>1021</v>
      </c>
      <c r="C158" s="19" t="s">
        <v>1025</v>
      </c>
      <c r="D158" s="227" t="s">
        <v>375</v>
      </c>
      <c r="E158" s="398"/>
      <c r="F158" s="398"/>
      <c r="G158" s="287"/>
      <c r="H158" s="287"/>
      <c r="I158" s="287">
        <f t="shared" si="51"/>
        <v>0</v>
      </c>
      <c r="J158" s="327"/>
      <c r="K158" s="327"/>
      <c r="L158" s="327"/>
      <c r="M158" s="327"/>
      <c r="N158" s="327"/>
      <c r="O158" s="287">
        <f t="shared" si="47"/>
        <v>0</v>
      </c>
      <c r="P158" s="472">
        <f>IF(Таблица4001!$G$9=0,0,(H158*1000/Таблица4001!$G$9))</f>
        <v>0</v>
      </c>
      <c r="Q158" s="472">
        <f>IF(Таблица4001!$G$9=0,0,(I158*1000/Таблица4001!$G$9))</f>
        <v>0</v>
      </c>
      <c r="R158" s="472">
        <f>IF(Таблица4001!$G$9=0,0,(J158*1000/Таблица4001!$G$9))</f>
        <v>0</v>
      </c>
      <c r="S158" s="472">
        <f t="shared" si="53"/>
        <v>0</v>
      </c>
    </row>
    <row r="159" spans="1:19" s="119" customFormat="1" x14ac:dyDescent="0.15">
      <c r="A159" s="229" t="s">
        <v>1553</v>
      </c>
      <c r="B159" s="506" t="s">
        <v>1471</v>
      </c>
      <c r="C159" s="19" t="s">
        <v>1554</v>
      </c>
      <c r="D159" s="227"/>
      <c r="E159" s="398"/>
      <c r="F159" s="398"/>
      <c r="G159" s="287"/>
      <c r="H159" s="287"/>
      <c r="I159" s="287">
        <f t="shared" si="51"/>
        <v>0</v>
      </c>
      <c r="J159" s="327"/>
      <c r="K159" s="327"/>
      <c r="L159" s="327"/>
      <c r="M159" s="327"/>
      <c r="N159" s="327"/>
      <c r="O159" s="287">
        <f t="shared" si="47"/>
        <v>0</v>
      </c>
      <c r="P159" s="472">
        <f>IF(Таблица4001!$G$9=0,0,(H159*1000/Таблица4001!$G$9))</f>
        <v>0</v>
      </c>
      <c r="Q159" s="472">
        <f>IF(Таблица4001!$G$9=0,0,(I159*1000/Таблица4001!$G$9))</f>
        <v>0</v>
      </c>
      <c r="R159" s="472">
        <f>IF(Таблица4001!$G$9=0,0,(J159*1000/Таблица4001!$G$9))</f>
        <v>0</v>
      </c>
      <c r="S159" s="472">
        <f t="shared" si="53"/>
        <v>0</v>
      </c>
    </row>
    <row r="160" spans="1:19" x14ac:dyDescent="0.15">
      <c r="A160" s="83" t="s">
        <v>659</v>
      </c>
      <c r="B160" s="506" t="s">
        <v>265</v>
      </c>
      <c r="C160" s="84" t="s">
        <v>119</v>
      </c>
      <c r="D160" s="90" t="s">
        <v>116</v>
      </c>
      <c r="E160" s="287">
        <f>E161+E162+E163+E164+E165+E166+E167</f>
        <v>0</v>
      </c>
      <c r="F160" s="287">
        <f>F161+F162+F163+F164+F165+F166+F167</f>
        <v>0</v>
      </c>
      <c r="G160" s="287">
        <f>G161+G162+G163+G164+G165+G166+G167</f>
        <v>0</v>
      </c>
      <c r="H160" s="287">
        <f>H161+H162+H163+H164+H165+H166+H167</f>
        <v>0</v>
      </c>
      <c r="I160" s="287">
        <f t="shared" si="51"/>
        <v>0</v>
      </c>
      <c r="J160" s="287">
        <f>J161+J162+J163+J164+J165+J166+J167</f>
        <v>0</v>
      </c>
      <c r="K160" s="287">
        <f>K161+K162+K163+K164+K165+K166+K167</f>
        <v>0</v>
      </c>
      <c r="L160" s="287">
        <f>L161+L162+L163+L164+L165+L166+L167</f>
        <v>0</v>
      </c>
      <c r="M160" s="287">
        <f>M161+M162+M163+M164+M165+M166+M167</f>
        <v>0</v>
      </c>
      <c r="N160" s="287">
        <f>N161+N162+N163+N164+N165+N166+N167</f>
        <v>0</v>
      </c>
      <c r="O160" s="287">
        <f t="shared" si="47"/>
        <v>0</v>
      </c>
      <c r="P160" s="472">
        <f>IF(Таблица4001!$G$9=0,0,(H160*1000/Таблица4001!$G$9))</f>
        <v>0</v>
      </c>
      <c r="Q160" s="472">
        <f>IF(Таблица4001!$G$9=0,0,(I160*1000/Таблица4001!$G$9))</f>
        <v>0</v>
      </c>
      <c r="R160" s="472">
        <f>IF(Таблица4001!$G$9=0,0,(J160*1000/Таблица4001!$G$9))</f>
        <v>0</v>
      </c>
      <c r="S160" s="472">
        <f t="shared" si="53"/>
        <v>0</v>
      </c>
    </row>
    <row r="161" spans="1:19" x14ac:dyDescent="0.15">
      <c r="A161" s="37" t="s">
        <v>710</v>
      </c>
      <c r="B161" s="506" t="s">
        <v>462</v>
      </c>
      <c r="C161" s="19" t="s">
        <v>452</v>
      </c>
      <c r="D161" s="227" t="s">
        <v>191</v>
      </c>
      <c r="E161" s="398"/>
      <c r="F161" s="398"/>
      <c r="G161" s="287">
        <f>0</f>
        <v>0</v>
      </c>
      <c r="H161" s="287">
        <f>J161</f>
        <v>0</v>
      </c>
      <c r="I161" s="287">
        <f t="shared" si="51"/>
        <v>0</v>
      </c>
      <c r="J161" s="327"/>
      <c r="K161" s="327"/>
      <c r="L161" s="287">
        <f>0</f>
        <v>0</v>
      </c>
      <c r="M161" s="287">
        <f>0</f>
        <v>0</v>
      </c>
      <c r="N161" s="327"/>
      <c r="O161" s="287">
        <f t="shared" si="47"/>
        <v>0</v>
      </c>
      <c r="P161" s="472">
        <f>IF(Таблица4001!$G$9=0,0,(H161*1000/Таблица4001!$G$9))</f>
        <v>0</v>
      </c>
      <c r="Q161" s="472">
        <f>IF(Таблица4001!$G$9=0,0,(I161*1000/Таблица4001!$G$9))</f>
        <v>0</v>
      </c>
      <c r="R161" s="472">
        <f>IF(Таблица4001!$G$9=0,0,(J161*1000/Таблица4001!$G$9))</f>
        <v>0</v>
      </c>
      <c r="S161" s="472">
        <f t="shared" si="53"/>
        <v>0</v>
      </c>
    </row>
    <row r="162" spans="1:19" x14ac:dyDescent="0.15">
      <c r="A162" s="37" t="s">
        <v>711</v>
      </c>
      <c r="B162" s="506" t="s">
        <v>463</v>
      </c>
      <c r="C162" s="19" t="s">
        <v>453</v>
      </c>
      <c r="D162" s="227" t="s">
        <v>473</v>
      </c>
      <c r="E162" s="398"/>
      <c r="F162" s="398"/>
      <c r="G162" s="287">
        <f>0</f>
        <v>0</v>
      </c>
      <c r="H162" s="287">
        <f>J162</f>
        <v>0</v>
      </c>
      <c r="I162" s="287">
        <f t="shared" si="51"/>
        <v>0</v>
      </c>
      <c r="J162" s="327"/>
      <c r="K162" s="327"/>
      <c r="L162" s="287">
        <f>0</f>
        <v>0</v>
      </c>
      <c r="M162" s="287">
        <f>0</f>
        <v>0</v>
      </c>
      <c r="N162" s="327"/>
      <c r="O162" s="287">
        <f t="shared" si="47"/>
        <v>0</v>
      </c>
      <c r="P162" s="472">
        <f>IF(Таблица4001!$G$9=0,0,(H162*1000/Таблица4001!$G$9))</f>
        <v>0</v>
      </c>
      <c r="Q162" s="472">
        <f>IF(Таблица4001!$G$9=0,0,(I162*1000/Таблица4001!$G$9))</f>
        <v>0</v>
      </c>
      <c r="R162" s="472">
        <f>IF(Таблица4001!$G$9=0,0,(J162*1000/Таблица4001!$G$9))</f>
        <v>0</v>
      </c>
      <c r="S162" s="472">
        <f t="shared" si="53"/>
        <v>0</v>
      </c>
    </row>
    <row r="163" spans="1:19" x14ac:dyDescent="0.15">
      <c r="A163" s="37" t="s">
        <v>533</v>
      </c>
      <c r="B163" s="506" t="s">
        <v>464</v>
      </c>
      <c r="C163" s="19" t="s">
        <v>454</v>
      </c>
      <c r="D163" s="227" t="s">
        <v>192</v>
      </c>
      <c r="E163" s="398"/>
      <c r="F163" s="398"/>
      <c r="G163" s="287">
        <f>0</f>
        <v>0</v>
      </c>
      <c r="H163" s="287">
        <f>J163</f>
        <v>0</v>
      </c>
      <c r="I163" s="287">
        <f t="shared" si="51"/>
        <v>0</v>
      </c>
      <c r="J163" s="327"/>
      <c r="K163" s="327"/>
      <c r="L163" s="287">
        <f>0</f>
        <v>0</v>
      </c>
      <c r="M163" s="287">
        <f>0</f>
        <v>0</v>
      </c>
      <c r="N163" s="327"/>
      <c r="O163" s="287">
        <f t="shared" si="47"/>
        <v>0</v>
      </c>
      <c r="P163" s="472">
        <f>IF(Таблица4001!$G$9=0,0,(H163*1000/Таблица4001!$G$9))</f>
        <v>0</v>
      </c>
      <c r="Q163" s="472">
        <f>IF(Таблица4001!$G$9=0,0,(I163*1000/Таблица4001!$G$9))</f>
        <v>0</v>
      </c>
      <c r="R163" s="472">
        <f>IF(Таблица4001!$G$9=0,0,(J163*1000/Таблица4001!$G$9))</f>
        <v>0</v>
      </c>
      <c r="S163" s="472">
        <f t="shared" si="53"/>
        <v>0</v>
      </c>
    </row>
    <row r="164" spans="1:19" x14ac:dyDescent="0.15">
      <c r="A164" s="37" t="s">
        <v>712</v>
      </c>
      <c r="B164" s="506" t="s">
        <v>902</v>
      </c>
      <c r="C164" s="19" t="s">
        <v>903</v>
      </c>
      <c r="D164" s="227" t="s">
        <v>193</v>
      </c>
      <c r="E164" s="398"/>
      <c r="F164" s="398"/>
      <c r="G164" s="287">
        <f>0</f>
        <v>0</v>
      </c>
      <c r="H164" s="287">
        <f>J164</f>
        <v>0</v>
      </c>
      <c r="I164" s="287">
        <f t="shared" si="51"/>
        <v>0</v>
      </c>
      <c r="J164" s="327"/>
      <c r="K164" s="327"/>
      <c r="L164" s="287">
        <f>0</f>
        <v>0</v>
      </c>
      <c r="M164" s="287">
        <f>0</f>
        <v>0</v>
      </c>
      <c r="N164" s="327"/>
      <c r="O164" s="287">
        <f t="shared" si="47"/>
        <v>0</v>
      </c>
      <c r="P164" s="472">
        <f>IF(Таблица4001!$G$9=0,0,(H164*1000/Таблица4001!$G$9))</f>
        <v>0</v>
      </c>
      <c r="Q164" s="472">
        <f>IF(Таблица4001!$G$9=0,0,(I164*1000/Таблица4001!$G$9))</f>
        <v>0</v>
      </c>
      <c r="R164" s="472">
        <f>IF(Таблица4001!$G$9=0,0,(J164*1000/Таблица4001!$G$9))</f>
        <v>0</v>
      </c>
      <c r="S164" s="472">
        <f t="shared" si="53"/>
        <v>0</v>
      </c>
    </row>
    <row r="165" spans="1:19" ht="21" x14ac:dyDescent="0.15">
      <c r="A165" s="37" t="s">
        <v>713</v>
      </c>
      <c r="B165" s="506" t="s">
        <v>1030</v>
      </c>
      <c r="C165" s="19" t="s">
        <v>1033</v>
      </c>
      <c r="D165" s="227" t="s">
        <v>534</v>
      </c>
      <c r="E165" s="398"/>
      <c r="F165" s="398"/>
      <c r="G165" s="287"/>
      <c r="H165" s="287"/>
      <c r="I165" s="287">
        <f t="shared" si="51"/>
        <v>0</v>
      </c>
      <c r="J165" s="327"/>
      <c r="K165" s="327"/>
      <c r="L165" s="327"/>
      <c r="M165" s="327"/>
      <c r="N165" s="327"/>
      <c r="O165" s="287">
        <f t="shared" si="47"/>
        <v>0</v>
      </c>
      <c r="P165" s="472">
        <f>IF(Таблица4001!$G$9=0,0,(H165*1000/Таблица4001!$G$9))</f>
        <v>0</v>
      </c>
      <c r="Q165" s="472">
        <f>IF(Таблица4001!$G$9=0,0,(I165*1000/Таблица4001!$G$9))</f>
        <v>0</v>
      </c>
      <c r="R165" s="472">
        <f>IF(Таблица4001!$G$9=0,0,(J165*1000/Таблица4001!$G$9))</f>
        <v>0</v>
      </c>
      <c r="S165" s="472">
        <f t="shared" si="53"/>
        <v>0</v>
      </c>
    </row>
    <row r="166" spans="1:19" x14ac:dyDescent="0.15">
      <c r="A166" s="37" t="s">
        <v>714</v>
      </c>
      <c r="B166" s="506" t="s">
        <v>1031</v>
      </c>
      <c r="C166" s="19" t="s">
        <v>1034</v>
      </c>
      <c r="D166" s="227" t="s">
        <v>194</v>
      </c>
      <c r="E166" s="398"/>
      <c r="F166" s="398"/>
      <c r="G166" s="287"/>
      <c r="H166" s="287"/>
      <c r="I166" s="287">
        <f t="shared" si="51"/>
        <v>0</v>
      </c>
      <c r="J166" s="327"/>
      <c r="K166" s="327"/>
      <c r="L166" s="327"/>
      <c r="M166" s="327"/>
      <c r="N166" s="327"/>
      <c r="O166" s="287">
        <f t="shared" si="47"/>
        <v>0</v>
      </c>
      <c r="P166" s="472">
        <f>IF(Таблица4001!$G$9=0,0,(H166*1000/Таблица4001!$G$9))</f>
        <v>0</v>
      </c>
      <c r="Q166" s="472">
        <f>IF(Таблица4001!$G$9=0,0,(I166*1000/Таблица4001!$G$9))</f>
        <v>0</v>
      </c>
      <c r="R166" s="472">
        <f>IF(Таблица4001!$G$9=0,0,(J166*1000/Таблица4001!$G$9))</f>
        <v>0</v>
      </c>
      <c r="S166" s="472">
        <f t="shared" si="53"/>
        <v>0</v>
      </c>
    </row>
    <row r="167" spans="1:19" x14ac:dyDescent="0.15">
      <c r="A167" s="37" t="s">
        <v>653</v>
      </c>
      <c r="B167" s="506" t="s">
        <v>1032</v>
      </c>
      <c r="C167" s="19" t="s">
        <v>1035</v>
      </c>
      <c r="D167" s="227" t="s">
        <v>654</v>
      </c>
      <c r="E167" s="398"/>
      <c r="F167" s="398"/>
      <c r="G167" s="287">
        <f>0</f>
        <v>0</v>
      </c>
      <c r="H167" s="287">
        <f>J167</f>
        <v>0</v>
      </c>
      <c r="I167" s="287">
        <f>0</f>
        <v>0</v>
      </c>
      <c r="J167" s="327"/>
      <c r="K167" s="327">
        <f>0</f>
        <v>0</v>
      </c>
      <c r="L167" s="327">
        <f>0</f>
        <v>0</v>
      </c>
      <c r="M167" s="327">
        <f>0</f>
        <v>0</v>
      </c>
      <c r="N167" s="327">
        <f>0</f>
        <v>0</v>
      </c>
      <c r="O167" s="287">
        <f>0</f>
        <v>0</v>
      </c>
      <c r="P167" s="472">
        <f>IF(Таблица4001!$G$9=0,0,(H167*1000/Таблица4001!$G$9))</f>
        <v>0</v>
      </c>
      <c r="Q167" s="472">
        <f>IF(Таблица4001!$G$9=0,0,(I167*1000/Таблица4001!$G$9))</f>
        <v>0</v>
      </c>
      <c r="R167" s="472">
        <f>IF(Таблица4001!$G$9=0,0,(J167*1000/Таблица4001!$G$9))</f>
        <v>0</v>
      </c>
      <c r="S167" s="472">
        <f t="shared" si="53"/>
        <v>0</v>
      </c>
    </row>
    <row r="168" spans="1:19" x14ac:dyDescent="0.15">
      <c r="A168" s="37" t="s">
        <v>590</v>
      </c>
      <c r="B168" s="506" t="s">
        <v>266</v>
      </c>
      <c r="C168" s="6" t="s">
        <v>120</v>
      </c>
      <c r="D168" s="227" t="s">
        <v>591</v>
      </c>
      <c r="E168" s="398"/>
      <c r="F168" s="398"/>
      <c r="G168" s="287"/>
      <c r="H168" s="287"/>
      <c r="I168" s="287">
        <f t="shared" ref="I168:I174" si="56">G168+K168</f>
        <v>0</v>
      </c>
      <c r="J168" s="327"/>
      <c r="K168" s="327"/>
      <c r="L168" s="327"/>
      <c r="M168" s="327"/>
      <c r="N168" s="327"/>
      <c r="O168" s="287">
        <f t="shared" ref="O168:O176" si="57">I168-N168</f>
        <v>0</v>
      </c>
      <c r="P168" s="472">
        <f>IF(Таблица4001!$G$9=0,0,(H168*1000/Таблица4001!$G$9))</f>
        <v>0</v>
      </c>
      <c r="Q168" s="472">
        <f>IF(Таблица4001!$G$9=0,0,(I168*1000/Таблица4001!$G$9))</f>
        <v>0</v>
      </c>
      <c r="R168" s="472">
        <f>IF(Таблица4001!$G$9=0,0,(J168*1000/Таблица4001!$G$9))</f>
        <v>0</v>
      </c>
      <c r="S168" s="472">
        <f t="shared" si="53"/>
        <v>0</v>
      </c>
    </row>
    <row r="169" spans="1:19" x14ac:dyDescent="0.15">
      <c r="A169" s="37" t="s">
        <v>715</v>
      </c>
      <c r="B169" s="506" t="s">
        <v>267</v>
      </c>
      <c r="C169" s="19" t="s">
        <v>121</v>
      </c>
      <c r="D169" s="227" t="s">
        <v>904</v>
      </c>
      <c r="E169" s="287">
        <f>E170+E171+E172+E173</f>
        <v>0</v>
      </c>
      <c r="F169" s="287">
        <f t="shared" ref="F169:G169" si="58">F170+F171+F172+F173</f>
        <v>0</v>
      </c>
      <c r="G169" s="287">
        <f t="shared" si="58"/>
        <v>0</v>
      </c>
      <c r="H169" s="287">
        <f>H170+H171+H172+H173</f>
        <v>0</v>
      </c>
      <c r="I169" s="287">
        <f t="shared" si="56"/>
        <v>0</v>
      </c>
      <c r="J169" s="287">
        <f>J170+J171+J172+J173</f>
        <v>0</v>
      </c>
      <c r="K169" s="287">
        <f t="shared" ref="K169:L169" si="59">K170+K171+K172+K173</f>
        <v>0</v>
      </c>
      <c r="L169" s="287">
        <f t="shared" si="59"/>
        <v>0</v>
      </c>
      <c r="M169" s="287">
        <f>M170+M171+M172+M173</f>
        <v>0</v>
      </c>
      <c r="N169" s="287">
        <f t="shared" ref="N169" si="60">N170+N171+N172+N173</f>
        <v>0</v>
      </c>
      <c r="O169" s="287">
        <f t="shared" si="57"/>
        <v>0</v>
      </c>
      <c r="P169" s="472">
        <f>IF(Таблица4001!$G$9=0,0,(H169*1000/Таблица4001!$G$9))</f>
        <v>0</v>
      </c>
      <c r="Q169" s="472">
        <f>IF(Таблица4001!$G$9=0,0,(I169*1000/Таблица4001!$G$9))</f>
        <v>0</v>
      </c>
      <c r="R169" s="472">
        <f>IF(Таблица4001!$G$9=0,0,(J169*1000/Таблица4001!$G$9))</f>
        <v>0</v>
      </c>
      <c r="S169" s="472">
        <f t="shared" si="53"/>
        <v>0</v>
      </c>
    </row>
    <row r="170" spans="1:19" x14ac:dyDescent="0.15">
      <c r="A170" s="37" t="s">
        <v>716</v>
      </c>
      <c r="B170" s="506" t="s">
        <v>535</v>
      </c>
      <c r="C170" s="19" t="s">
        <v>1036</v>
      </c>
      <c r="D170" s="227" t="s">
        <v>455</v>
      </c>
      <c r="E170" s="398"/>
      <c r="F170" s="398"/>
      <c r="G170" s="287"/>
      <c r="H170" s="287"/>
      <c r="I170" s="287">
        <f t="shared" si="56"/>
        <v>0</v>
      </c>
      <c r="J170" s="327"/>
      <c r="K170" s="327"/>
      <c r="L170" s="327"/>
      <c r="M170" s="327"/>
      <c r="N170" s="327"/>
      <c r="O170" s="287">
        <f t="shared" si="57"/>
        <v>0</v>
      </c>
      <c r="P170" s="472">
        <f>IF(Таблица4001!$G$9=0,0,(H170*1000/Таблица4001!$G$9))</f>
        <v>0</v>
      </c>
      <c r="Q170" s="472">
        <f>IF(Таблица4001!$G$9=0,0,(I170*1000/Таблица4001!$G$9))</f>
        <v>0</v>
      </c>
      <c r="R170" s="472">
        <f>IF(Таблица4001!$G$9=0,0,(J170*1000/Таблица4001!$G$9))</f>
        <v>0</v>
      </c>
      <c r="S170" s="472">
        <f t="shared" si="53"/>
        <v>0</v>
      </c>
    </row>
    <row r="171" spans="1:19" x14ac:dyDescent="0.15">
      <c r="A171" s="37" t="s">
        <v>443</v>
      </c>
      <c r="B171" s="506" t="s">
        <v>536</v>
      </c>
      <c r="C171" s="19" t="s">
        <v>1037</v>
      </c>
      <c r="D171" s="227" t="s">
        <v>456</v>
      </c>
      <c r="E171" s="398"/>
      <c r="F171" s="398"/>
      <c r="G171" s="287"/>
      <c r="H171" s="287"/>
      <c r="I171" s="287">
        <f t="shared" si="56"/>
        <v>0</v>
      </c>
      <c r="J171" s="327"/>
      <c r="K171" s="327"/>
      <c r="L171" s="327"/>
      <c r="M171" s="327"/>
      <c r="N171" s="327"/>
      <c r="O171" s="287">
        <f t="shared" si="57"/>
        <v>0</v>
      </c>
      <c r="P171" s="472">
        <f>IF(Таблица4001!$G$9=0,0,(H171*1000/Таблица4001!$G$9))</f>
        <v>0</v>
      </c>
      <c r="Q171" s="472">
        <f>IF(Таблица4001!$G$9=0,0,(I171*1000/Таблица4001!$G$9))</f>
        <v>0</v>
      </c>
      <c r="R171" s="472">
        <f>IF(Таблица4001!$G$9=0,0,(J171*1000/Таблица4001!$G$9))</f>
        <v>0</v>
      </c>
      <c r="S171" s="472">
        <f t="shared" si="53"/>
        <v>0</v>
      </c>
    </row>
    <row r="172" spans="1:19" x14ac:dyDescent="0.15">
      <c r="A172" s="37" t="s">
        <v>717</v>
      </c>
      <c r="B172" s="506" t="s">
        <v>537</v>
      </c>
      <c r="C172" s="19" t="s">
        <v>1038</v>
      </c>
      <c r="D172" s="227" t="s">
        <v>457</v>
      </c>
      <c r="E172" s="398"/>
      <c r="F172" s="398"/>
      <c r="G172" s="287"/>
      <c r="H172" s="287"/>
      <c r="I172" s="287">
        <f t="shared" si="56"/>
        <v>0</v>
      </c>
      <c r="J172" s="327"/>
      <c r="K172" s="327"/>
      <c r="L172" s="327"/>
      <c r="M172" s="327"/>
      <c r="N172" s="327"/>
      <c r="O172" s="287">
        <f t="shared" si="57"/>
        <v>0</v>
      </c>
      <c r="P172" s="472">
        <f>IF(Таблица4001!$G$9=0,0,(H172*1000/Таблица4001!$G$9))</f>
        <v>0</v>
      </c>
      <c r="Q172" s="472">
        <f>IF(Таблица4001!$G$9=0,0,(I172*1000/Таблица4001!$G$9))</f>
        <v>0</v>
      </c>
      <c r="R172" s="472">
        <f>IF(Таблица4001!$G$9=0,0,(J172*1000/Таблица4001!$G$9))</f>
        <v>0</v>
      </c>
      <c r="S172" s="472">
        <f t="shared" si="53"/>
        <v>0</v>
      </c>
    </row>
    <row r="173" spans="1:19" s="119" customFormat="1" x14ac:dyDescent="0.15">
      <c r="A173" s="229" t="s">
        <v>1473</v>
      </c>
      <c r="B173" s="506" t="s">
        <v>1474</v>
      </c>
      <c r="C173" s="19" t="s">
        <v>1555</v>
      </c>
      <c r="D173" s="227"/>
      <c r="E173" s="398"/>
      <c r="F173" s="398"/>
      <c r="G173" s="287"/>
      <c r="H173" s="287"/>
      <c r="I173" s="287">
        <f t="shared" si="56"/>
        <v>0</v>
      </c>
      <c r="J173" s="327"/>
      <c r="K173" s="327"/>
      <c r="L173" s="327"/>
      <c r="M173" s="327"/>
      <c r="N173" s="327"/>
      <c r="O173" s="287">
        <f t="shared" si="57"/>
        <v>0</v>
      </c>
      <c r="P173" s="472">
        <f>IF(Таблица4001!$G$9=0,0,(H173*1000/Таблица4001!$G$9))</f>
        <v>0</v>
      </c>
      <c r="Q173" s="472">
        <f>IF(Таблица4001!$G$9=0,0,(I173*1000/Таблица4001!$G$9))</f>
        <v>0</v>
      </c>
      <c r="R173" s="472">
        <f>IF(Таблица4001!$G$9=0,0,(J173*1000/Таблица4001!$G$9))</f>
        <v>0</v>
      </c>
      <c r="S173" s="472">
        <f t="shared" si="53"/>
        <v>0</v>
      </c>
    </row>
    <row r="174" spans="1:19" x14ac:dyDescent="0.15">
      <c r="A174" s="229" t="s">
        <v>1476</v>
      </c>
      <c r="B174" s="506" t="s">
        <v>1477</v>
      </c>
      <c r="C174" s="19" t="s">
        <v>1478</v>
      </c>
      <c r="D174" s="227"/>
      <c r="E174" s="398"/>
      <c r="F174" s="398"/>
      <c r="G174" s="287"/>
      <c r="H174" s="287"/>
      <c r="I174" s="287">
        <f t="shared" si="56"/>
        <v>0</v>
      </c>
      <c r="J174" s="327"/>
      <c r="K174" s="327"/>
      <c r="L174" s="327"/>
      <c r="M174" s="327"/>
      <c r="N174" s="327"/>
      <c r="O174" s="287">
        <f t="shared" si="57"/>
        <v>0</v>
      </c>
      <c r="P174" s="472">
        <f>IF(Таблица4001!$G$9=0,0,(H174*1000/Таблица4001!$G$9))</f>
        <v>0</v>
      </c>
      <c r="Q174" s="472">
        <f>IF(Таблица4001!$G$9=0,0,(I174*1000/Таблица4001!$G$9))</f>
        <v>0</v>
      </c>
      <c r="R174" s="472">
        <f>IF(Таблица4001!$G$9=0,0,(J174*1000/Таблица4001!$G$9))</f>
        <v>0</v>
      </c>
      <c r="S174" s="472">
        <f t="shared" si="53"/>
        <v>0</v>
      </c>
    </row>
    <row r="175" spans="1:19" ht="21" x14ac:dyDescent="0.15">
      <c r="A175" s="293" t="s">
        <v>1597</v>
      </c>
      <c r="B175" s="510" t="s">
        <v>1598</v>
      </c>
      <c r="C175" s="294" t="s">
        <v>1599</v>
      </c>
      <c r="D175" s="300"/>
      <c r="E175" s="316"/>
      <c r="F175" s="316"/>
      <c r="G175" s="316"/>
      <c r="H175" s="317"/>
      <c r="I175" s="311">
        <f>G175+K175</f>
        <v>0</v>
      </c>
      <c r="J175" s="311"/>
      <c r="K175" s="318"/>
      <c r="L175" s="318"/>
      <c r="M175" s="319"/>
      <c r="N175" s="319"/>
      <c r="O175" s="311">
        <f t="shared" si="57"/>
        <v>0</v>
      </c>
      <c r="P175" s="472">
        <f>IF(Таблица4001!$G$9=0,0,(H175*1000/Таблица4001!$G$9))</f>
        <v>0</v>
      </c>
      <c r="Q175" s="472">
        <f>IF(Таблица4001!$G$9=0,0,(I175*1000/Таблица4001!$G$9))</f>
        <v>0</v>
      </c>
      <c r="R175" s="472">
        <f>IF(Таблица4001!$G$9=0,0,(J175*1000/Таблица4001!$G$9))</f>
        <v>0</v>
      </c>
      <c r="S175" s="472">
        <f t="shared" si="53"/>
        <v>0</v>
      </c>
    </row>
    <row r="176" spans="1:19" x14ac:dyDescent="0.15">
      <c r="A176" s="36" t="s">
        <v>718</v>
      </c>
      <c r="B176" s="99" t="s">
        <v>226</v>
      </c>
      <c r="C176" s="100" t="s">
        <v>140</v>
      </c>
      <c r="D176" s="35" t="s">
        <v>471</v>
      </c>
      <c r="E176" s="179">
        <f t="shared" ref="E176:F176" si="61">E177+E181+E182+E184+E185+E186+E187+E188+E189+E190+E191+E192</f>
        <v>0</v>
      </c>
      <c r="F176" s="179">
        <f t="shared" si="61"/>
        <v>0</v>
      </c>
      <c r="G176" s="179">
        <f>G177+G181+G182+G184+G185+G186+G187+G188+G189+G190+G191+G192</f>
        <v>0</v>
      </c>
      <c r="H176" s="179">
        <f>H177+H181+H182+H184+H185+H186+H187+H188+H189+H190+H191+H192</f>
        <v>0</v>
      </c>
      <c r="I176" s="179">
        <f>G176+K176</f>
        <v>0</v>
      </c>
      <c r="J176" s="179">
        <f>J177+J181+J182+J184+J185+J186+J187+J188+J189+J190+J191+J192</f>
        <v>0</v>
      </c>
      <c r="K176" s="179">
        <f t="shared" ref="K176:N176" si="62">K177+K181+K182+K184+K185+K186+K187+K188+K189+K190+K191+K192</f>
        <v>0</v>
      </c>
      <c r="L176" s="179">
        <f t="shared" si="62"/>
        <v>0</v>
      </c>
      <c r="M176" s="179">
        <f t="shared" si="62"/>
        <v>0</v>
      </c>
      <c r="N176" s="179">
        <f t="shared" si="62"/>
        <v>0</v>
      </c>
      <c r="O176" s="179">
        <f t="shared" si="57"/>
        <v>0</v>
      </c>
      <c r="P176" s="472">
        <f>IF(Таблица4001!$G$9=0,0,(H176*1000/Таблица4001!$G$9))</f>
        <v>0</v>
      </c>
      <c r="Q176" s="472">
        <f>IF(Таблица4001!$G$9=0,0,(I176*1000/Таблица4001!$G$9))</f>
        <v>0</v>
      </c>
      <c r="R176" s="472">
        <f>IF(Таблица4001!$G$9=0,0,(J176*1000/Таблица4001!$G$9))</f>
        <v>0</v>
      </c>
      <c r="S176" s="472">
        <f t="shared" si="53"/>
        <v>0</v>
      </c>
    </row>
    <row r="177" spans="1:19" ht="21" x14ac:dyDescent="0.15">
      <c r="A177" s="37" t="s">
        <v>719</v>
      </c>
      <c r="B177" s="506" t="s">
        <v>227</v>
      </c>
      <c r="C177" s="17" t="s">
        <v>82</v>
      </c>
      <c r="D177" s="227" t="s">
        <v>538</v>
      </c>
      <c r="E177" s="287">
        <f>0</f>
        <v>0</v>
      </c>
      <c r="F177" s="287">
        <f>0</f>
        <v>0</v>
      </c>
      <c r="G177" s="287">
        <f>0</f>
        <v>0</v>
      </c>
      <c r="H177" s="287">
        <f t="shared" ref="H177:H184" si="63">J177</f>
        <v>0</v>
      </c>
      <c r="I177" s="287">
        <f>0</f>
        <v>0</v>
      </c>
      <c r="J177" s="327">
        <f>J178+J179+J180</f>
        <v>0</v>
      </c>
      <c r="K177" s="327">
        <f>K178+K179+K180</f>
        <v>0</v>
      </c>
      <c r="L177" s="287">
        <f>0</f>
        <v>0</v>
      </c>
      <c r="M177" s="287">
        <f>0</f>
        <v>0</v>
      </c>
      <c r="N177" s="327">
        <f>0</f>
        <v>0</v>
      </c>
      <c r="O177" s="287">
        <f>0</f>
        <v>0</v>
      </c>
      <c r="P177" s="472">
        <f>IF(Таблица4001!$G$9=0,0,(H177*1000/Таблица4001!$G$9))</f>
        <v>0</v>
      </c>
      <c r="Q177" s="472">
        <f>IF(Таблица4001!$G$9=0,0,(I177*1000/Таблица4001!$G$9))</f>
        <v>0</v>
      </c>
      <c r="R177" s="472">
        <f>IF(Таблица4001!$G$9=0,0,(J177*1000/Таблица4001!$G$9))</f>
        <v>0</v>
      </c>
      <c r="S177" s="472">
        <f t="shared" si="53"/>
        <v>0</v>
      </c>
    </row>
    <row r="178" spans="1:19" x14ac:dyDescent="0.15">
      <c r="A178" s="37" t="s">
        <v>720</v>
      </c>
      <c r="B178" s="506" t="s">
        <v>539</v>
      </c>
      <c r="C178" s="17" t="s">
        <v>540</v>
      </c>
      <c r="D178" s="227" t="s">
        <v>385</v>
      </c>
      <c r="E178" s="398"/>
      <c r="F178" s="398"/>
      <c r="G178" s="287">
        <f>0</f>
        <v>0</v>
      </c>
      <c r="H178" s="287">
        <f t="shared" si="63"/>
        <v>0</v>
      </c>
      <c r="I178" s="287">
        <f>0</f>
        <v>0</v>
      </c>
      <c r="J178" s="327"/>
      <c r="K178" s="327"/>
      <c r="L178" s="287">
        <f>0</f>
        <v>0</v>
      </c>
      <c r="M178" s="287">
        <f>0</f>
        <v>0</v>
      </c>
      <c r="N178" s="327">
        <f>0</f>
        <v>0</v>
      </c>
      <c r="O178" s="287">
        <f>0</f>
        <v>0</v>
      </c>
      <c r="P178" s="472">
        <f>IF(Таблица4001!$G$9=0,0,(H178*1000/Таблица4001!$G$9))</f>
        <v>0</v>
      </c>
      <c r="Q178" s="472">
        <f>IF(Таблица4001!$G$9=0,0,(I178*1000/Таблица4001!$G$9))</f>
        <v>0</v>
      </c>
      <c r="R178" s="472">
        <f>IF(Таблица4001!$G$9=0,0,(J178*1000/Таблица4001!$G$9))</f>
        <v>0</v>
      </c>
      <c r="S178" s="472">
        <f t="shared" si="53"/>
        <v>0</v>
      </c>
    </row>
    <row r="179" spans="1:19" x14ac:dyDescent="0.15">
      <c r="A179" s="37" t="s">
        <v>721</v>
      </c>
      <c r="B179" s="506" t="s">
        <v>541</v>
      </c>
      <c r="C179" s="17" t="s">
        <v>542</v>
      </c>
      <c r="D179" s="227" t="s">
        <v>386</v>
      </c>
      <c r="E179" s="398"/>
      <c r="F179" s="398"/>
      <c r="G179" s="287">
        <f>0</f>
        <v>0</v>
      </c>
      <c r="H179" s="287">
        <f t="shared" si="63"/>
        <v>0</v>
      </c>
      <c r="I179" s="287">
        <f>0</f>
        <v>0</v>
      </c>
      <c r="J179" s="327"/>
      <c r="K179" s="327"/>
      <c r="L179" s="287">
        <f>0</f>
        <v>0</v>
      </c>
      <c r="M179" s="287">
        <f>0</f>
        <v>0</v>
      </c>
      <c r="N179" s="327">
        <f>0</f>
        <v>0</v>
      </c>
      <c r="O179" s="287">
        <f>0</f>
        <v>0</v>
      </c>
      <c r="P179" s="472">
        <f>IF(Таблица4001!$G$9=0,0,(H179*1000/Таблица4001!$G$9))</f>
        <v>0</v>
      </c>
      <c r="Q179" s="472">
        <f>IF(Таблица4001!$G$9=0,0,(I179*1000/Таблица4001!$G$9))</f>
        <v>0</v>
      </c>
      <c r="R179" s="472">
        <f>IF(Таблица4001!$G$9=0,0,(J179*1000/Таблица4001!$G$9))</f>
        <v>0</v>
      </c>
      <c r="S179" s="472">
        <f t="shared" si="53"/>
        <v>0</v>
      </c>
    </row>
    <row r="180" spans="1:19" x14ac:dyDescent="0.15">
      <c r="A180" s="229" t="s">
        <v>1479</v>
      </c>
      <c r="B180" s="506" t="s">
        <v>1480</v>
      </c>
      <c r="C180" s="17" t="s">
        <v>1481</v>
      </c>
      <c r="D180" s="227" t="s">
        <v>1697</v>
      </c>
      <c r="E180" s="398"/>
      <c r="F180" s="398"/>
      <c r="G180" s="287">
        <f>0</f>
        <v>0</v>
      </c>
      <c r="H180" s="287">
        <f>J180</f>
        <v>0</v>
      </c>
      <c r="I180" s="287">
        <f>0</f>
        <v>0</v>
      </c>
      <c r="J180" s="327"/>
      <c r="K180" s="327">
        <f>0</f>
        <v>0</v>
      </c>
      <c r="L180" s="327">
        <f>0</f>
        <v>0</v>
      </c>
      <c r="M180" s="327">
        <f>0</f>
        <v>0</v>
      </c>
      <c r="N180" s="327">
        <f>0</f>
        <v>0</v>
      </c>
      <c r="O180" s="327">
        <f>0</f>
        <v>0</v>
      </c>
      <c r="P180" s="472">
        <f>IF(Таблица4001!$G$9=0,0,(H180*1000/Таблица4001!$G$9))</f>
        <v>0</v>
      </c>
      <c r="Q180" s="472">
        <f>IF(Таблица4001!$G$9=0,0,(I180*1000/Таблица4001!$G$9))</f>
        <v>0</v>
      </c>
      <c r="R180" s="472">
        <f>IF(Таблица4001!$G$9=0,0,(J180*1000/Таблица4001!$G$9))</f>
        <v>0</v>
      </c>
      <c r="S180" s="472">
        <f t="shared" si="53"/>
        <v>0</v>
      </c>
    </row>
    <row r="181" spans="1:19" x14ac:dyDescent="0.15">
      <c r="A181" s="37" t="s">
        <v>543</v>
      </c>
      <c r="B181" s="506" t="s">
        <v>228</v>
      </c>
      <c r="C181" s="20" t="s">
        <v>83</v>
      </c>
      <c r="D181" s="227" t="s">
        <v>905</v>
      </c>
      <c r="E181" s="398"/>
      <c r="F181" s="398"/>
      <c r="G181" s="310">
        <f>0</f>
        <v>0</v>
      </c>
      <c r="H181" s="287">
        <f t="shared" si="63"/>
        <v>0</v>
      </c>
      <c r="I181" s="287">
        <f>0</f>
        <v>0</v>
      </c>
      <c r="J181" s="327"/>
      <c r="K181" s="327"/>
      <c r="L181" s="287">
        <f>0</f>
        <v>0</v>
      </c>
      <c r="M181" s="287">
        <f>0</f>
        <v>0</v>
      </c>
      <c r="N181" s="327">
        <f>0</f>
        <v>0</v>
      </c>
      <c r="O181" s="287">
        <f>0</f>
        <v>0</v>
      </c>
      <c r="P181" s="472">
        <f>IF(Таблица4001!$G$9=0,0,(H181*1000/Таблица4001!$G$9))</f>
        <v>0</v>
      </c>
      <c r="Q181" s="472">
        <f>IF(Таблица4001!$G$9=0,0,(I181*1000/Таблица4001!$G$9))</f>
        <v>0</v>
      </c>
      <c r="R181" s="472">
        <f>IF(Таблица4001!$G$9=0,0,(J181*1000/Таблица4001!$G$9))</f>
        <v>0</v>
      </c>
      <c r="S181" s="472">
        <f t="shared" si="53"/>
        <v>0</v>
      </c>
    </row>
    <row r="182" spans="1:19" x14ac:dyDescent="0.15">
      <c r="A182" s="37" t="s">
        <v>906</v>
      </c>
      <c r="B182" s="506" t="s">
        <v>229</v>
      </c>
      <c r="C182" s="20" t="s">
        <v>84</v>
      </c>
      <c r="D182" s="227" t="s">
        <v>907</v>
      </c>
      <c r="E182" s="398"/>
      <c r="F182" s="398"/>
      <c r="G182" s="287">
        <f>0</f>
        <v>0</v>
      </c>
      <c r="H182" s="287">
        <f t="shared" si="63"/>
        <v>0</v>
      </c>
      <c r="I182" s="287">
        <f>G182+K182</f>
        <v>0</v>
      </c>
      <c r="J182" s="327"/>
      <c r="K182" s="327"/>
      <c r="L182" s="287">
        <f>0</f>
        <v>0</v>
      </c>
      <c r="M182" s="287">
        <f>0</f>
        <v>0</v>
      </c>
      <c r="N182" s="327"/>
      <c r="O182" s="287">
        <f>I182-N182</f>
        <v>0</v>
      </c>
      <c r="P182" s="472">
        <f>IF(Таблица4001!$G$9=0,0,(H182*1000/Таблица4001!$G$9))</f>
        <v>0</v>
      </c>
      <c r="Q182" s="472">
        <f>IF(Таблица4001!$G$9=0,0,(I182*1000/Таблица4001!$G$9))</f>
        <v>0</v>
      </c>
      <c r="R182" s="472">
        <f>IF(Таблица4001!$G$9=0,0,(J182*1000/Таблица4001!$G$9))</f>
        <v>0</v>
      </c>
      <c r="S182" s="472">
        <f t="shared" si="53"/>
        <v>0</v>
      </c>
    </row>
    <row r="183" spans="1:19" x14ac:dyDescent="0.15">
      <c r="A183" s="37" t="s">
        <v>1583</v>
      </c>
      <c r="B183" s="506" t="s">
        <v>1576</v>
      </c>
      <c r="C183" s="20" t="s">
        <v>1577</v>
      </c>
      <c r="D183" s="251" t="s">
        <v>1578</v>
      </c>
      <c r="E183" s="398"/>
      <c r="F183" s="398"/>
      <c r="G183" s="287">
        <f>0</f>
        <v>0</v>
      </c>
      <c r="H183" s="287">
        <f t="shared" si="63"/>
        <v>0</v>
      </c>
      <c r="I183" s="287">
        <f>G183+K183</f>
        <v>0</v>
      </c>
      <c r="J183" s="327"/>
      <c r="K183" s="327"/>
      <c r="L183" s="287">
        <f>0</f>
        <v>0</v>
      </c>
      <c r="M183" s="287">
        <f>0</f>
        <v>0</v>
      </c>
      <c r="N183" s="327"/>
      <c r="O183" s="287">
        <f>I183-N183</f>
        <v>0</v>
      </c>
      <c r="P183" s="472">
        <f>IF(Таблица4001!$G$9=0,0,(H183*1000/Таблица4001!$G$9))</f>
        <v>0</v>
      </c>
      <c r="Q183" s="472">
        <f>IF(Таблица4001!$G$9=0,0,(I183*1000/Таблица4001!$G$9))</f>
        <v>0</v>
      </c>
      <c r="R183" s="472">
        <f>IF(Таблица4001!$G$9=0,0,(J183*1000/Таблица4001!$G$9))</f>
        <v>0</v>
      </c>
      <c r="S183" s="472">
        <f t="shared" si="53"/>
        <v>0</v>
      </c>
    </row>
    <row r="184" spans="1:19" x14ac:dyDescent="0.15">
      <c r="A184" s="37" t="s">
        <v>544</v>
      </c>
      <c r="B184" s="506" t="s">
        <v>230</v>
      </c>
      <c r="C184" s="20" t="s">
        <v>85</v>
      </c>
      <c r="D184" s="227" t="s">
        <v>545</v>
      </c>
      <c r="E184" s="398"/>
      <c r="F184" s="398"/>
      <c r="G184" s="287">
        <f>0</f>
        <v>0</v>
      </c>
      <c r="H184" s="287">
        <f t="shared" si="63"/>
        <v>0</v>
      </c>
      <c r="I184" s="287">
        <f>0</f>
        <v>0</v>
      </c>
      <c r="J184" s="327"/>
      <c r="K184" s="327"/>
      <c r="L184" s="287">
        <f>0</f>
        <v>0</v>
      </c>
      <c r="M184" s="287">
        <f>0</f>
        <v>0</v>
      </c>
      <c r="N184" s="327">
        <f>0</f>
        <v>0</v>
      </c>
      <c r="O184" s="287">
        <f>0</f>
        <v>0</v>
      </c>
      <c r="P184" s="472">
        <f>IF(Таблица4001!$G$9=0,0,(H184*1000/Таблица4001!$G$9))</f>
        <v>0</v>
      </c>
      <c r="Q184" s="472">
        <f>IF(Таблица4001!$G$9=0,0,(I184*1000/Таблица4001!$G$9))</f>
        <v>0</v>
      </c>
      <c r="R184" s="472">
        <f>IF(Таблица4001!$G$9=0,0,(J184*1000/Таблица4001!$G$9))</f>
        <v>0</v>
      </c>
      <c r="S184" s="472">
        <f t="shared" si="53"/>
        <v>0</v>
      </c>
    </row>
    <row r="185" spans="1:19" x14ac:dyDescent="0.15">
      <c r="A185" s="37" t="s">
        <v>722</v>
      </c>
      <c r="B185" s="506" t="s">
        <v>231</v>
      </c>
      <c r="C185" s="20" t="s">
        <v>86</v>
      </c>
      <c r="D185" s="227" t="s">
        <v>40</v>
      </c>
      <c r="E185" s="398"/>
      <c r="F185" s="398"/>
      <c r="G185" s="287"/>
      <c r="H185" s="287"/>
      <c r="I185" s="287">
        <f t="shared" ref="I185:I242" si="64">G185+K185</f>
        <v>0</v>
      </c>
      <c r="J185" s="327"/>
      <c r="K185" s="327"/>
      <c r="L185" s="327"/>
      <c r="M185" s="327"/>
      <c r="N185" s="327"/>
      <c r="O185" s="287">
        <f t="shared" ref="O185:O242" si="65">I185-N185</f>
        <v>0</v>
      </c>
      <c r="P185" s="472">
        <f>IF(Таблица4001!$G$9=0,0,(H185*1000/Таблица4001!$G$9))</f>
        <v>0</v>
      </c>
      <c r="Q185" s="472">
        <f>IF(Таблица4001!$G$9=0,0,(I185*1000/Таблица4001!$G$9))</f>
        <v>0</v>
      </c>
      <c r="R185" s="472">
        <f>IF(Таблица4001!$G$9=0,0,(J185*1000/Таблица4001!$G$9))</f>
        <v>0</v>
      </c>
      <c r="S185" s="472">
        <f t="shared" si="53"/>
        <v>0</v>
      </c>
    </row>
    <row r="186" spans="1:19" ht="21" x14ac:dyDescent="0.15">
      <c r="A186" s="37" t="s">
        <v>723</v>
      </c>
      <c r="B186" s="506" t="s">
        <v>232</v>
      </c>
      <c r="C186" s="20" t="s">
        <v>87</v>
      </c>
      <c r="D186" s="227" t="s">
        <v>546</v>
      </c>
      <c r="E186" s="398"/>
      <c r="F186" s="398"/>
      <c r="G186" s="287"/>
      <c r="H186" s="287"/>
      <c r="I186" s="287">
        <f t="shared" si="64"/>
        <v>0</v>
      </c>
      <c r="J186" s="327"/>
      <c r="K186" s="327"/>
      <c r="L186" s="327"/>
      <c r="M186" s="327"/>
      <c r="N186" s="327"/>
      <c r="O186" s="287">
        <f t="shared" si="65"/>
        <v>0</v>
      </c>
      <c r="P186" s="472">
        <f>IF(Таблица4001!$G$9=0,0,(H186*1000/Таблица4001!$G$9))</f>
        <v>0</v>
      </c>
      <c r="Q186" s="472">
        <f>IF(Таблица4001!$G$9=0,0,(I186*1000/Таблица4001!$G$9))</f>
        <v>0</v>
      </c>
      <c r="R186" s="472">
        <f>IF(Таблица4001!$G$9=0,0,(J186*1000/Таблица4001!$G$9))</f>
        <v>0</v>
      </c>
      <c r="S186" s="472">
        <f t="shared" si="53"/>
        <v>0</v>
      </c>
    </row>
    <row r="187" spans="1:19" x14ac:dyDescent="0.15">
      <c r="A187" s="37" t="s">
        <v>724</v>
      </c>
      <c r="B187" s="506" t="s">
        <v>233</v>
      </c>
      <c r="C187" s="20" t="s">
        <v>88</v>
      </c>
      <c r="D187" s="227" t="s">
        <v>547</v>
      </c>
      <c r="E187" s="398"/>
      <c r="F187" s="398"/>
      <c r="G187" s="287"/>
      <c r="H187" s="287"/>
      <c r="I187" s="287">
        <f t="shared" si="64"/>
        <v>0</v>
      </c>
      <c r="J187" s="327"/>
      <c r="K187" s="327"/>
      <c r="L187" s="327"/>
      <c r="M187" s="327"/>
      <c r="N187" s="327"/>
      <c r="O187" s="287">
        <f t="shared" si="65"/>
        <v>0</v>
      </c>
      <c r="P187" s="472">
        <f>IF(Таблица4001!$G$9=0,0,(H187*1000/Таблица4001!$G$9))</f>
        <v>0</v>
      </c>
      <c r="Q187" s="472">
        <f>IF(Таблица4001!$G$9=0,0,(I187*1000/Таблица4001!$G$9))</f>
        <v>0</v>
      </c>
      <c r="R187" s="472">
        <f>IF(Таблица4001!$G$9=0,0,(J187*1000/Таблица4001!$G$9))</f>
        <v>0</v>
      </c>
      <c r="S187" s="472">
        <f t="shared" si="53"/>
        <v>0</v>
      </c>
    </row>
    <row r="188" spans="1:19" s="119" customFormat="1" x14ac:dyDescent="0.15">
      <c r="A188" s="37" t="s">
        <v>967</v>
      </c>
      <c r="B188" s="506" t="s">
        <v>234</v>
      </c>
      <c r="C188" s="20" t="s">
        <v>89</v>
      </c>
      <c r="D188" s="227" t="s">
        <v>908</v>
      </c>
      <c r="E188" s="398"/>
      <c r="F188" s="398"/>
      <c r="G188" s="287"/>
      <c r="H188" s="287"/>
      <c r="I188" s="287">
        <f t="shared" si="64"/>
        <v>0</v>
      </c>
      <c r="J188" s="327"/>
      <c r="K188" s="327"/>
      <c r="L188" s="390">
        <f>0</f>
        <v>0</v>
      </c>
      <c r="M188" s="390">
        <f>0</f>
        <v>0</v>
      </c>
      <c r="N188" s="327"/>
      <c r="O188" s="287">
        <f t="shared" si="65"/>
        <v>0</v>
      </c>
      <c r="P188" s="472">
        <f>IF(Таблица4001!$G$9=0,0,(H188*1000/Таблица4001!$G$9))</f>
        <v>0</v>
      </c>
      <c r="Q188" s="472">
        <f>IF(Таблица4001!$G$9=0,0,(I188*1000/Таблица4001!$G$9))</f>
        <v>0</v>
      </c>
      <c r="R188" s="472">
        <f>IF(Таблица4001!$G$9=0,0,(J188*1000/Таблица4001!$G$9))</f>
        <v>0</v>
      </c>
      <c r="S188" s="472">
        <f t="shared" si="53"/>
        <v>0</v>
      </c>
    </row>
    <row r="189" spans="1:19" x14ac:dyDescent="0.15">
      <c r="A189" s="37" t="s">
        <v>909</v>
      </c>
      <c r="B189" s="506" t="s">
        <v>383</v>
      </c>
      <c r="C189" s="20" t="s">
        <v>381</v>
      </c>
      <c r="D189" s="227" t="s">
        <v>910</v>
      </c>
      <c r="E189" s="398"/>
      <c r="F189" s="398"/>
      <c r="G189" s="287"/>
      <c r="H189" s="287"/>
      <c r="I189" s="287">
        <f t="shared" si="64"/>
        <v>0</v>
      </c>
      <c r="J189" s="327"/>
      <c r="K189" s="327"/>
      <c r="L189" s="390">
        <f>0</f>
        <v>0</v>
      </c>
      <c r="M189" s="390">
        <f>0</f>
        <v>0</v>
      </c>
      <c r="N189" s="327"/>
      <c r="O189" s="287">
        <f t="shared" si="65"/>
        <v>0</v>
      </c>
      <c r="P189" s="472">
        <f>IF(Таблица4001!$G$9=0,0,(H189*1000/Таблица4001!$G$9))</f>
        <v>0</v>
      </c>
      <c r="Q189" s="472">
        <f>IF(Таблица4001!$G$9=0,0,(I189*1000/Таблица4001!$G$9))</f>
        <v>0</v>
      </c>
      <c r="R189" s="472">
        <f>IF(Таблица4001!$G$9=0,0,(J189*1000/Таблица4001!$G$9))</f>
        <v>0</v>
      </c>
      <c r="S189" s="472">
        <f t="shared" si="53"/>
        <v>0</v>
      </c>
    </row>
    <row r="190" spans="1:19" x14ac:dyDescent="0.15">
      <c r="A190" s="37" t="s">
        <v>725</v>
      </c>
      <c r="B190" s="506" t="s">
        <v>384</v>
      </c>
      <c r="C190" s="20" t="s">
        <v>382</v>
      </c>
      <c r="D190" s="227" t="s">
        <v>548</v>
      </c>
      <c r="E190" s="398"/>
      <c r="F190" s="398"/>
      <c r="G190" s="287"/>
      <c r="H190" s="287"/>
      <c r="I190" s="287">
        <f t="shared" si="64"/>
        <v>0</v>
      </c>
      <c r="J190" s="327"/>
      <c r="K190" s="327"/>
      <c r="L190" s="327"/>
      <c r="M190" s="327"/>
      <c r="N190" s="327"/>
      <c r="O190" s="287">
        <f t="shared" si="65"/>
        <v>0</v>
      </c>
      <c r="P190" s="472">
        <f>IF(Таблица4001!$G$9=0,0,(H190*1000/Таблица4001!$G$9))</f>
        <v>0</v>
      </c>
      <c r="Q190" s="472">
        <f>IF(Таблица4001!$G$9=0,0,(I190*1000/Таблица4001!$G$9))</f>
        <v>0</v>
      </c>
      <c r="R190" s="472">
        <f>IF(Таблица4001!$G$9=0,0,(J190*1000/Таблица4001!$G$9))</f>
        <v>0</v>
      </c>
      <c r="S190" s="472">
        <f t="shared" si="53"/>
        <v>0</v>
      </c>
    </row>
    <row r="191" spans="1:19" ht="31.5" x14ac:dyDescent="0.15">
      <c r="A191" s="37" t="s">
        <v>726</v>
      </c>
      <c r="B191" s="506" t="s">
        <v>911</v>
      </c>
      <c r="C191" s="17" t="s">
        <v>912</v>
      </c>
      <c r="D191" s="227" t="s">
        <v>913</v>
      </c>
      <c r="E191" s="398"/>
      <c r="F191" s="398"/>
      <c r="G191" s="287"/>
      <c r="H191" s="287"/>
      <c r="I191" s="287">
        <f t="shared" si="64"/>
        <v>0</v>
      </c>
      <c r="J191" s="327"/>
      <c r="K191" s="327"/>
      <c r="L191" s="390">
        <f>0</f>
        <v>0</v>
      </c>
      <c r="M191" s="390">
        <f>0</f>
        <v>0</v>
      </c>
      <c r="N191" s="327"/>
      <c r="O191" s="287">
        <f t="shared" si="65"/>
        <v>0</v>
      </c>
      <c r="P191" s="472">
        <f>IF(Таблица4001!$G$9=0,0,(H191*1000/Таблица4001!$G$9))</f>
        <v>0</v>
      </c>
      <c r="Q191" s="472">
        <f>IF(Таблица4001!$G$9=0,0,(I191*1000/Таблица4001!$G$9))</f>
        <v>0</v>
      </c>
      <c r="R191" s="472">
        <f>IF(Таблица4001!$G$9=0,0,(J191*1000/Таблица4001!$G$9))</f>
        <v>0</v>
      </c>
      <c r="S191" s="472">
        <f t="shared" si="53"/>
        <v>0</v>
      </c>
    </row>
    <row r="192" spans="1:19" x14ac:dyDescent="0.15">
      <c r="A192" s="229" t="s">
        <v>1556</v>
      </c>
      <c r="B192" s="506" t="s">
        <v>1483</v>
      </c>
      <c r="C192" s="177" t="s">
        <v>1484</v>
      </c>
      <c r="D192" s="227"/>
      <c r="E192" s="398"/>
      <c r="F192" s="398"/>
      <c r="G192" s="287"/>
      <c r="H192" s="287"/>
      <c r="I192" s="287">
        <f t="shared" si="64"/>
        <v>0</v>
      </c>
      <c r="J192" s="327"/>
      <c r="K192" s="327"/>
      <c r="L192" s="327"/>
      <c r="M192" s="327"/>
      <c r="N192" s="327"/>
      <c r="O192" s="287">
        <f t="shared" si="65"/>
        <v>0</v>
      </c>
      <c r="P192" s="472">
        <f>IF(Таблица4001!$G$9=0,0,(H192*1000/Таблица4001!$G$9))</f>
        <v>0</v>
      </c>
      <c r="Q192" s="472">
        <f>IF(Таблица4001!$G$9=0,0,(I192*1000/Таблица4001!$G$9))</f>
        <v>0</v>
      </c>
      <c r="R192" s="472">
        <f>IF(Таблица4001!$G$9=0,0,(J192*1000/Таблица4001!$G$9))</f>
        <v>0</v>
      </c>
      <c r="S192" s="472">
        <f t="shared" si="53"/>
        <v>0</v>
      </c>
    </row>
    <row r="193" spans="1:19" x14ac:dyDescent="0.15">
      <c r="A193" s="36" t="s">
        <v>727</v>
      </c>
      <c r="B193" s="99" t="s">
        <v>235</v>
      </c>
      <c r="C193" s="228" t="s">
        <v>141</v>
      </c>
      <c r="D193" s="35" t="s">
        <v>776</v>
      </c>
      <c r="E193" s="179">
        <f t="shared" ref="E193:F193" si="66">E194+E195+E196+E197+E200+E202+E203+E205+E206+E208</f>
        <v>0</v>
      </c>
      <c r="F193" s="179">
        <f t="shared" si="66"/>
        <v>0</v>
      </c>
      <c r="G193" s="179">
        <f>G194+G195+G196+G197+G200+G202+G203+G205+G206+G208</f>
        <v>0</v>
      </c>
      <c r="H193" s="179">
        <f>H194+H195+H196+H197+H200+H202+H203+H205+H206+H208</f>
        <v>0</v>
      </c>
      <c r="I193" s="179">
        <f t="shared" si="64"/>
        <v>0</v>
      </c>
      <c r="J193" s="179">
        <f>J194+J195+J196+J197+J200+J202+J203+J205+J206+J208</f>
        <v>0</v>
      </c>
      <c r="K193" s="179">
        <f t="shared" ref="K193:N193" si="67">K194+K195+K196+K197+K200+K202+K203+K205+K206+K208</f>
        <v>0</v>
      </c>
      <c r="L193" s="179">
        <f t="shared" si="67"/>
        <v>0</v>
      </c>
      <c r="M193" s="179">
        <f t="shared" si="67"/>
        <v>0</v>
      </c>
      <c r="N193" s="179">
        <f t="shared" si="67"/>
        <v>0</v>
      </c>
      <c r="O193" s="179">
        <f t="shared" si="65"/>
        <v>0</v>
      </c>
      <c r="P193" s="472">
        <f>IF(Таблица4001!$G$9=0,0,(H193*1000/Таблица4001!$G$9))</f>
        <v>0</v>
      </c>
      <c r="Q193" s="472">
        <f>IF(Таблица4001!$G$9=0,0,(I193*1000/Таблица4001!$G$9))</f>
        <v>0</v>
      </c>
      <c r="R193" s="472">
        <f>IF(Таблица4001!$G$9=0,0,(J193*1000/Таблица4001!$G$9))</f>
        <v>0</v>
      </c>
      <c r="S193" s="472">
        <f t="shared" si="53"/>
        <v>0</v>
      </c>
    </row>
    <row r="194" spans="1:19" x14ac:dyDescent="0.15">
      <c r="A194" s="37" t="s">
        <v>728</v>
      </c>
      <c r="B194" s="506" t="s">
        <v>236</v>
      </c>
      <c r="C194" s="6" t="s">
        <v>90</v>
      </c>
      <c r="D194" s="227" t="s">
        <v>777</v>
      </c>
      <c r="E194" s="398"/>
      <c r="F194" s="398"/>
      <c r="G194" s="287"/>
      <c r="H194" s="287"/>
      <c r="I194" s="287">
        <f t="shared" si="64"/>
        <v>0</v>
      </c>
      <c r="J194" s="327"/>
      <c r="K194" s="327"/>
      <c r="L194" s="327"/>
      <c r="M194" s="327"/>
      <c r="N194" s="327"/>
      <c r="O194" s="287">
        <f t="shared" si="65"/>
        <v>0</v>
      </c>
      <c r="P194" s="472">
        <f>IF(Таблица4001!$G$9=0,0,(H194*1000/Таблица4001!$G$9))</f>
        <v>0</v>
      </c>
      <c r="Q194" s="472">
        <f>IF(Таблица4001!$G$9=0,0,(I194*1000/Таблица4001!$G$9))</f>
        <v>0</v>
      </c>
      <c r="R194" s="472">
        <f>IF(Таблица4001!$G$9=0,0,(J194*1000/Таблица4001!$G$9))</f>
        <v>0</v>
      </c>
      <c r="S194" s="472">
        <f t="shared" si="53"/>
        <v>0</v>
      </c>
    </row>
    <row r="195" spans="1:19" x14ac:dyDescent="0.15">
      <c r="A195" s="37" t="s">
        <v>42</v>
      </c>
      <c r="B195" s="506" t="s">
        <v>237</v>
      </c>
      <c r="C195" s="6" t="s">
        <v>92</v>
      </c>
      <c r="D195" s="227" t="s">
        <v>778</v>
      </c>
      <c r="E195" s="398"/>
      <c r="F195" s="398"/>
      <c r="G195" s="287"/>
      <c r="H195" s="287"/>
      <c r="I195" s="287">
        <f t="shared" si="64"/>
        <v>0</v>
      </c>
      <c r="J195" s="327"/>
      <c r="K195" s="327"/>
      <c r="L195" s="327"/>
      <c r="M195" s="327"/>
      <c r="N195" s="327"/>
      <c r="O195" s="287">
        <f t="shared" si="65"/>
        <v>0</v>
      </c>
      <c r="P195" s="472">
        <f>IF(Таблица4001!$G$9=0,0,(H195*1000/Таблица4001!$G$9))</f>
        <v>0</v>
      </c>
      <c r="Q195" s="472">
        <f>IF(Таблица4001!$G$9=0,0,(I195*1000/Таблица4001!$G$9))</f>
        <v>0</v>
      </c>
      <c r="R195" s="472">
        <f>IF(Таблица4001!$G$9=0,0,(J195*1000/Таблица4001!$G$9))</f>
        <v>0</v>
      </c>
      <c r="S195" s="472">
        <f t="shared" si="53"/>
        <v>0</v>
      </c>
    </row>
    <row r="196" spans="1:19" s="119" customFormat="1" x14ac:dyDescent="0.15">
      <c r="A196" s="37" t="s">
        <v>500</v>
      </c>
      <c r="B196" s="506" t="s">
        <v>238</v>
      </c>
      <c r="C196" s="6" t="s">
        <v>93</v>
      </c>
      <c r="D196" s="227" t="s">
        <v>549</v>
      </c>
      <c r="E196" s="398"/>
      <c r="F196" s="398"/>
      <c r="G196" s="287"/>
      <c r="H196" s="287"/>
      <c r="I196" s="287">
        <f t="shared" si="64"/>
        <v>0</v>
      </c>
      <c r="J196" s="327"/>
      <c r="K196" s="327"/>
      <c r="L196" s="327"/>
      <c r="M196" s="327"/>
      <c r="N196" s="327"/>
      <c r="O196" s="287">
        <f t="shared" si="65"/>
        <v>0</v>
      </c>
      <c r="P196" s="472">
        <f>IF(Таблица4001!$G$9=0,0,(H196*1000/Таблица4001!$G$9))</f>
        <v>0</v>
      </c>
      <c r="Q196" s="472">
        <f>IF(Таблица4001!$G$9=0,0,(I196*1000/Таблица4001!$G$9))</f>
        <v>0</v>
      </c>
      <c r="R196" s="472">
        <f>IF(Таблица4001!$G$9=0,0,(J196*1000/Таблица4001!$G$9))</f>
        <v>0</v>
      </c>
      <c r="S196" s="472">
        <f t="shared" si="53"/>
        <v>0</v>
      </c>
    </row>
    <row r="197" spans="1:19" x14ac:dyDescent="0.15">
      <c r="A197" s="37" t="s">
        <v>729</v>
      </c>
      <c r="B197" s="506" t="s">
        <v>239</v>
      </c>
      <c r="C197" s="6" t="s">
        <v>94</v>
      </c>
      <c r="D197" s="227" t="s">
        <v>779</v>
      </c>
      <c r="E197" s="398"/>
      <c r="F197" s="398"/>
      <c r="G197" s="287"/>
      <c r="H197" s="287"/>
      <c r="I197" s="287">
        <f t="shared" si="64"/>
        <v>0</v>
      </c>
      <c r="J197" s="327"/>
      <c r="K197" s="327"/>
      <c r="L197" s="327"/>
      <c r="M197" s="327"/>
      <c r="N197" s="327"/>
      <c r="O197" s="287">
        <f t="shared" si="65"/>
        <v>0</v>
      </c>
      <c r="P197" s="472">
        <f>IF(Таблица4001!$G$9=0,0,(H197*1000/Таблица4001!$G$9))</f>
        <v>0</v>
      </c>
      <c r="Q197" s="472">
        <f>IF(Таблица4001!$G$9=0,0,(I197*1000/Таблица4001!$G$9))</f>
        <v>0</v>
      </c>
      <c r="R197" s="472">
        <f>IF(Таблица4001!$G$9=0,0,(J197*1000/Таблица4001!$G$9))</f>
        <v>0</v>
      </c>
      <c r="S197" s="472">
        <f t="shared" si="53"/>
        <v>0</v>
      </c>
    </row>
    <row r="198" spans="1:19" s="326" customFormat="1" x14ac:dyDescent="0.15">
      <c r="A198" s="320" t="s">
        <v>1600</v>
      </c>
      <c r="B198" s="506" t="s">
        <v>1606</v>
      </c>
      <c r="C198" s="321" t="s">
        <v>1601</v>
      </c>
      <c r="D198" s="322" t="s">
        <v>1602</v>
      </c>
      <c r="E198" s="323"/>
      <c r="F198" s="324"/>
      <c r="G198" s="324"/>
      <c r="H198" s="324"/>
      <c r="I198" s="311">
        <f t="shared" si="64"/>
        <v>0</v>
      </c>
      <c r="J198" s="325"/>
      <c r="K198" s="318"/>
      <c r="L198" s="318"/>
      <c r="M198" s="324"/>
      <c r="N198" s="324"/>
      <c r="O198" s="311">
        <f t="shared" si="65"/>
        <v>0</v>
      </c>
      <c r="P198" s="472">
        <f>IF(Таблица4001!$G$9=0,0,(H198*1000/Таблица4001!$G$9))</f>
        <v>0</v>
      </c>
      <c r="Q198" s="472">
        <f>IF(Таблица4001!$G$9=0,0,(I198*1000/Таблица4001!$G$9))</f>
        <v>0</v>
      </c>
      <c r="R198" s="472">
        <f>IF(Таблица4001!$G$9=0,0,(J198*1000/Таблица4001!$G$9))</f>
        <v>0</v>
      </c>
      <c r="S198" s="472">
        <f t="shared" si="53"/>
        <v>0</v>
      </c>
    </row>
    <row r="199" spans="1:19" s="326" customFormat="1" x14ac:dyDescent="0.15">
      <c r="A199" s="320" t="s">
        <v>1603</v>
      </c>
      <c r="B199" s="506" t="s">
        <v>1607</v>
      </c>
      <c r="C199" s="321" t="s">
        <v>1604</v>
      </c>
      <c r="D199" s="322" t="s">
        <v>1605</v>
      </c>
      <c r="E199" s="323"/>
      <c r="F199" s="324"/>
      <c r="G199" s="324"/>
      <c r="H199" s="324"/>
      <c r="I199" s="311">
        <f t="shared" si="64"/>
        <v>0</v>
      </c>
      <c r="J199" s="325"/>
      <c r="K199" s="318"/>
      <c r="L199" s="318"/>
      <c r="M199" s="324"/>
      <c r="N199" s="324"/>
      <c r="O199" s="311">
        <f t="shared" si="65"/>
        <v>0</v>
      </c>
      <c r="P199" s="472">
        <f>IF(Таблица4001!$G$9=0,0,(H199*1000/Таблица4001!$G$9))</f>
        <v>0</v>
      </c>
      <c r="Q199" s="472">
        <f>IF(Таблица4001!$G$9=0,0,(I199*1000/Таблица4001!$G$9))</f>
        <v>0</v>
      </c>
      <c r="R199" s="472">
        <f>IF(Таблица4001!$G$9=0,0,(J199*1000/Таблица4001!$G$9))</f>
        <v>0</v>
      </c>
      <c r="S199" s="472">
        <f t="shared" si="53"/>
        <v>0</v>
      </c>
    </row>
    <row r="200" spans="1:19" x14ac:dyDescent="0.15">
      <c r="A200" s="37" t="s">
        <v>501</v>
      </c>
      <c r="B200" s="506" t="s">
        <v>240</v>
      </c>
      <c r="C200" s="17" t="s">
        <v>95</v>
      </c>
      <c r="D200" s="227" t="s">
        <v>550</v>
      </c>
      <c r="E200" s="398"/>
      <c r="F200" s="398"/>
      <c r="G200" s="287"/>
      <c r="H200" s="287"/>
      <c r="I200" s="287">
        <f t="shared" si="64"/>
        <v>0</v>
      </c>
      <c r="J200" s="327"/>
      <c r="K200" s="327"/>
      <c r="L200" s="327"/>
      <c r="M200" s="327"/>
      <c r="N200" s="327"/>
      <c r="O200" s="287">
        <f t="shared" si="65"/>
        <v>0</v>
      </c>
      <c r="P200" s="472">
        <f>IF(Таблица4001!$G$9=0,0,(H200*1000/Таблица4001!$G$9))</f>
        <v>0</v>
      </c>
      <c r="Q200" s="472">
        <f>IF(Таблица4001!$G$9=0,0,(I200*1000/Таблица4001!$G$9))</f>
        <v>0</v>
      </c>
      <c r="R200" s="472">
        <f>IF(Таблица4001!$G$9=0,0,(J200*1000/Таблица4001!$G$9))</f>
        <v>0</v>
      </c>
      <c r="S200" s="472">
        <f t="shared" si="53"/>
        <v>0</v>
      </c>
    </row>
    <row r="201" spans="1:19" ht="21" x14ac:dyDescent="0.15">
      <c r="A201" s="37" t="s">
        <v>730</v>
      </c>
      <c r="B201" s="506" t="s">
        <v>551</v>
      </c>
      <c r="C201" s="17" t="s">
        <v>552</v>
      </c>
      <c r="D201" s="227" t="s">
        <v>553</v>
      </c>
      <c r="E201" s="398"/>
      <c r="F201" s="398"/>
      <c r="G201" s="287"/>
      <c r="H201" s="287"/>
      <c r="I201" s="287">
        <f t="shared" si="64"/>
        <v>0</v>
      </c>
      <c r="J201" s="327"/>
      <c r="K201" s="327"/>
      <c r="L201" s="327"/>
      <c r="M201" s="327"/>
      <c r="N201" s="327"/>
      <c r="O201" s="287">
        <f t="shared" si="65"/>
        <v>0</v>
      </c>
      <c r="P201" s="472">
        <f>IF(Таблица4001!$G$9=0,0,(H201*1000/Таблица4001!$G$9))</f>
        <v>0</v>
      </c>
      <c r="Q201" s="472">
        <f>IF(Таблица4001!$G$9=0,0,(I201*1000/Таблица4001!$G$9))</f>
        <v>0</v>
      </c>
      <c r="R201" s="472">
        <f>IF(Таблица4001!$G$9=0,0,(J201*1000/Таблица4001!$G$9))</f>
        <v>0</v>
      </c>
      <c r="S201" s="472">
        <f t="shared" si="53"/>
        <v>0</v>
      </c>
    </row>
    <row r="202" spans="1:19" x14ac:dyDescent="0.15">
      <c r="A202" s="37" t="s">
        <v>444</v>
      </c>
      <c r="B202" s="506" t="s">
        <v>610</v>
      </c>
      <c r="C202" s="34" t="s">
        <v>611</v>
      </c>
      <c r="D202" s="227" t="s">
        <v>914</v>
      </c>
      <c r="E202" s="398"/>
      <c r="F202" s="398"/>
      <c r="G202" s="287"/>
      <c r="H202" s="287"/>
      <c r="I202" s="287">
        <f t="shared" si="64"/>
        <v>0</v>
      </c>
      <c r="J202" s="327"/>
      <c r="K202" s="327"/>
      <c r="L202" s="327"/>
      <c r="M202" s="327"/>
      <c r="N202" s="327"/>
      <c r="O202" s="287">
        <f t="shared" si="65"/>
        <v>0</v>
      </c>
      <c r="P202" s="472">
        <f>IF(Таблица4001!$G$9=0,0,(H202*1000/Таблица4001!$G$9))</f>
        <v>0</v>
      </c>
      <c r="Q202" s="472">
        <f>IF(Таблица4001!$G$9=0,0,(I202*1000/Таблица4001!$G$9))</f>
        <v>0</v>
      </c>
      <c r="R202" s="472">
        <f>IF(Таблица4001!$G$9=0,0,(J202*1000/Таблица4001!$G$9))</f>
        <v>0</v>
      </c>
      <c r="S202" s="472">
        <f t="shared" si="53"/>
        <v>0</v>
      </c>
    </row>
    <row r="203" spans="1:19" x14ac:dyDescent="0.15">
      <c r="A203" s="37" t="s">
        <v>122</v>
      </c>
      <c r="B203" s="506" t="s">
        <v>482</v>
      </c>
      <c r="C203" s="17" t="s">
        <v>483</v>
      </c>
      <c r="D203" s="227" t="s">
        <v>780</v>
      </c>
      <c r="E203" s="398"/>
      <c r="F203" s="398"/>
      <c r="G203" s="287"/>
      <c r="H203" s="287"/>
      <c r="I203" s="287">
        <f t="shared" si="64"/>
        <v>0</v>
      </c>
      <c r="J203" s="327"/>
      <c r="K203" s="327"/>
      <c r="L203" s="327"/>
      <c r="M203" s="327"/>
      <c r="N203" s="327"/>
      <c r="O203" s="287">
        <f t="shared" si="65"/>
        <v>0</v>
      </c>
      <c r="P203" s="472">
        <f>IF(Таблица4001!$G$9=0,0,(H203*1000/Таблица4001!$G$9))</f>
        <v>0</v>
      </c>
      <c r="Q203" s="472">
        <f>IF(Таблица4001!$G$9=0,0,(I203*1000/Таблица4001!$G$9))</f>
        <v>0</v>
      </c>
      <c r="R203" s="472">
        <f>IF(Таблица4001!$G$9=0,0,(J203*1000/Таблица4001!$G$9))</f>
        <v>0</v>
      </c>
      <c r="S203" s="472">
        <f t="shared" si="53"/>
        <v>0</v>
      </c>
    </row>
    <row r="204" spans="1:19" x14ac:dyDescent="0.15">
      <c r="A204" s="37" t="s">
        <v>554</v>
      </c>
      <c r="B204" s="506" t="s">
        <v>1026</v>
      </c>
      <c r="C204" s="17" t="s">
        <v>1027</v>
      </c>
      <c r="D204" s="227" t="s">
        <v>555</v>
      </c>
      <c r="E204" s="398"/>
      <c r="F204" s="398"/>
      <c r="G204" s="287"/>
      <c r="H204" s="287"/>
      <c r="I204" s="287">
        <f t="shared" si="64"/>
        <v>0</v>
      </c>
      <c r="J204" s="327"/>
      <c r="K204" s="327"/>
      <c r="L204" s="327"/>
      <c r="M204" s="327"/>
      <c r="N204" s="327"/>
      <c r="O204" s="287">
        <f t="shared" si="65"/>
        <v>0</v>
      </c>
      <c r="P204" s="472">
        <f>IF(Таблица4001!$G$9=0,0,(H204*1000/Таблица4001!$G$9))</f>
        <v>0</v>
      </c>
      <c r="Q204" s="472">
        <f>IF(Таблица4001!$G$9=0,0,(I204*1000/Таблица4001!$G$9))</f>
        <v>0</v>
      </c>
      <c r="R204" s="472">
        <f>IF(Таблица4001!$G$9=0,0,(J204*1000/Таблица4001!$G$9))</f>
        <v>0</v>
      </c>
      <c r="S204" s="472">
        <f t="shared" si="53"/>
        <v>0</v>
      </c>
    </row>
    <row r="205" spans="1:19" x14ac:dyDescent="0.15">
      <c r="A205" s="37" t="s">
        <v>43</v>
      </c>
      <c r="B205" s="506" t="s">
        <v>556</v>
      </c>
      <c r="C205" s="17" t="s">
        <v>557</v>
      </c>
      <c r="D205" s="227" t="s">
        <v>781</v>
      </c>
      <c r="E205" s="398"/>
      <c r="F205" s="398"/>
      <c r="G205" s="287"/>
      <c r="H205" s="287"/>
      <c r="I205" s="287">
        <f t="shared" si="64"/>
        <v>0</v>
      </c>
      <c r="J205" s="327"/>
      <c r="K205" s="327"/>
      <c r="L205" s="327"/>
      <c r="M205" s="327"/>
      <c r="N205" s="327"/>
      <c r="O205" s="287">
        <f t="shared" si="65"/>
        <v>0</v>
      </c>
      <c r="P205" s="472">
        <f>IF(Таблица4001!$G$9=0,0,(H205*1000/Таблица4001!$G$9))</f>
        <v>0</v>
      </c>
      <c r="Q205" s="472">
        <f>IF(Таблица4001!$G$9=0,0,(I205*1000/Таблица4001!$G$9))</f>
        <v>0</v>
      </c>
      <c r="R205" s="472">
        <f>IF(Таблица4001!$G$9=0,0,(J205*1000/Таблица4001!$G$9))</f>
        <v>0</v>
      </c>
      <c r="S205" s="472">
        <f t="shared" si="53"/>
        <v>0</v>
      </c>
    </row>
    <row r="206" spans="1:19" customFormat="1" ht="15" x14ac:dyDescent="0.25">
      <c r="A206" s="37" t="s">
        <v>819</v>
      </c>
      <c r="B206" s="506" t="s">
        <v>558</v>
      </c>
      <c r="C206" s="17" t="s">
        <v>559</v>
      </c>
      <c r="D206" s="227" t="s">
        <v>782</v>
      </c>
      <c r="E206" s="398"/>
      <c r="F206" s="398"/>
      <c r="G206" s="287"/>
      <c r="H206" s="287"/>
      <c r="I206" s="287">
        <f t="shared" si="64"/>
        <v>0</v>
      </c>
      <c r="J206" s="327"/>
      <c r="K206" s="327"/>
      <c r="L206" s="327"/>
      <c r="M206" s="327"/>
      <c r="N206" s="327"/>
      <c r="O206" s="287">
        <f t="shared" si="65"/>
        <v>0</v>
      </c>
      <c r="P206" s="472">
        <f>IF(Таблица4001!$G$9=0,0,(H206*1000/Таблица4001!$G$9))</f>
        <v>0</v>
      </c>
      <c r="Q206" s="472">
        <f>IF(Таблица4001!$G$9=0,0,(I206*1000/Таблица4001!$G$9))</f>
        <v>0</v>
      </c>
      <c r="R206" s="472">
        <f>IF(Таблица4001!$G$9=0,0,(J206*1000/Таблица4001!$G$9))</f>
        <v>0</v>
      </c>
      <c r="S206" s="472">
        <f t="shared" si="53"/>
        <v>0</v>
      </c>
    </row>
    <row r="207" spans="1:19" x14ac:dyDescent="0.15">
      <c r="A207" s="37" t="s">
        <v>915</v>
      </c>
      <c r="B207" s="506" t="s">
        <v>1028</v>
      </c>
      <c r="C207" s="17" t="s">
        <v>1029</v>
      </c>
      <c r="D207" s="227" t="s">
        <v>560</v>
      </c>
      <c r="E207" s="406"/>
      <c r="F207" s="406"/>
      <c r="G207" s="407">
        <f>0</f>
        <v>0</v>
      </c>
      <c r="H207" s="407">
        <f>J207</f>
        <v>0</v>
      </c>
      <c r="I207" s="407">
        <f t="shared" si="64"/>
        <v>0</v>
      </c>
      <c r="J207" s="408"/>
      <c r="K207" s="408"/>
      <c r="L207" s="407">
        <f>0</f>
        <v>0</v>
      </c>
      <c r="M207" s="407">
        <f>0</f>
        <v>0</v>
      </c>
      <c r="N207" s="408"/>
      <c r="O207" s="407">
        <f t="shared" si="65"/>
        <v>0</v>
      </c>
      <c r="P207" s="472">
        <f>IF(Таблица4001!$G$9=0,0,(H207*1000/Таблица4001!$G$9))</f>
        <v>0</v>
      </c>
      <c r="Q207" s="472">
        <f>IF(Таблица4001!$G$9=0,0,(I207*1000/Таблица4001!$G$9))</f>
        <v>0</v>
      </c>
      <c r="R207" s="472">
        <f>IF(Таблица4001!$G$9=0,0,(J207*1000/Таблица4001!$G$9))</f>
        <v>0</v>
      </c>
      <c r="S207" s="472">
        <f t="shared" si="53"/>
        <v>0</v>
      </c>
    </row>
    <row r="208" spans="1:19" x14ac:dyDescent="0.15">
      <c r="A208" s="229" t="s">
        <v>1557</v>
      </c>
      <c r="B208" s="506" t="s">
        <v>1486</v>
      </c>
      <c r="C208" s="17" t="s">
        <v>1487</v>
      </c>
      <c r="D208" s="225"/>
      <c r="E208" s="398"/>
      <c r="F208" s="398"/>
      <c r="G208" s="287"/>
      <c r="H208" s="287"/>
      <c r="I208" s="287">
        <f t="shared" si="64"/>
        <v>0</v>
      </c>
      <c r="J208" s="327"/>
      <c r="K208" s="327"/>
      <c r="L208" s="287"/>
      <c r="M208" s="287"/>
      <c r="N208" s="327"/>
      <c r="O208" s="287">
        <f t="shared" si="65"/>
        <v>0</v>
      </c>
      <c r="P208" s="472">
        <f>IF(Таблица4001!$G$9=0,0,(H208*1000/Таблица4001!$G$9))</f>
        <v>0</v>
      </c>
      <c r="Q208" s="472">
        <f>IF(Таблица4001!$G$9=0,0,(I208*1000/Таблица4001!$G$9))</f>
        <v>0</v>
      </c>
      <c r="R208" s="472">
        <f>IF(Таблица4001!$G$9=0,0,(J208*1000/Таблица4001!$G$9))</f>
        <v>0</v>
      </c>
      <c r="S208" s="472">
        <f t="shared" si="53"/>
        <v>0</v>
      </c>
    </row>
    <row r="209" spans="1:19" x14ac:dyDescent="0.15">
      <c r="A209" s="36" t="s">
        <v>731</v>
      </c>
      <c r="B209" s="99" t="s">
        <v>241</v>
      </c>
      <c r="C209" s="46" t="s">
        <v>142</v>
      </c>
      <c r="D209" s="102" t="s">
        <v>965</v>
      </c>
      <c r="E209" s="409">
        <f t="shared" ref="E209:F209" si="68">E210+E211+E212+E213+E215+E216+E217</f>
        <v>0</v>
      </c>
      <c r="F209" s="409">
        <f t="shared" si="68"/>
        <v>0</v>
      </c>
      <c r="G209" s="409">
        <f>G210+G211+G212+G213+G215+G216+G217</f>
        <v>0</v>
      </c>
      <c r="H209" s="409">
        <f>H210+H211+H212+H213+H215+H216+H217</f>
        <v>0</v>
      </c>
      <c r="I209" s="409">
        <f t="shared" si="64"/>
        <v>0</v>
      </c>
      <c r="J209" s="409">
        <f>J210+J211+J212+J213+J215+J216+J217</f>
        <v>0</v>
      </c>
      <c r="K209" s="409">
        <f t="shared" ref="K209:N209" si="69">K210+K211+K212+K213+K215+K216+K217</f>
        <v>0</v>
      </c>
      <c r="L209" s="409">
        <f t="shared" si="69"/>
        <v>0</v>
      </c>
      <c r="M209" s="409">
        <f t="shared" si="69"/>
        <v>0</v>
      </c>
      <c r="N209" s="409">
        <f t="shared" si="69"/>
        <v>0</v>
      </c>
      <c r="O209" s="409">
        <f t="shared" si="65"/>
        <v>0</v>
      </c>
      <c r="P209" s="472">
        <f>IF(Таблица4001!$G$9=0,0,(H209*1000/Таблица4001!$G$9))</f>
        <v>0</v>
      </c>
      <c r="Q209" s="472">
        <f>IF(Таблица4001!$G$9=0,0,(I209*1000/Таблица4001!$G$9))</f>
        <v>0</v>
      </c>
      <c r="R209" s="472">
        <f>IF(Таблица4001!$G$9=0,0,(J209*1000/Таблица4001!$G$9))</f>
        <v>0</v>
      </c>
      <c r="S209" s="472">
        <f t="shared" si="53"/>
        <v>0</v>
      </c>
    </row>
    <row r="210" spans="1:19" x14ac:dyDescent="0.15">
      <c r="A210" s="37" t="s">
        <v>732</v>
      </c>
      <c r="B210" s="506" t="s">
        <v>242</v>
      </c>
      <c r="C210" s="6" t="s">
        <v>96</v>
      </c>
      <c r="D210" s="227" t="s">
        <v>51</v>
      </c>
      <c r="E210" s="398"/>
      <c r="F210" s="398"/>
      <c r="G210" s="287"/>
      <c r="H210" s="287"/>
      <c r="I210" s="287">
        <f t="shared" si="64"/>
        <v>0</v>
      </c>
      <c r="J210" s="327"/>
      <c r="K210" s="327"/>
      <c r="L210" s="327"/>
      <c r="M210" s="327"/>
      <c r="N210" s="327"/>
      <c r="O210" s="287">
        <f t="shared" si="65"/>
        <v>0</v>
      </c>
      <c r="P210" s="472">
        <f>IF(Таблица4001!$G$9=0,0,(H210*1000/Таблица4001!$G$9))</f>
        <v>0</v>
      </c>
      <c r="Q210" s="472">
        <f>IF(Таблица4001!$G$9=0,0,(I210*1000/Таблица4001!$G$9))</f>
        <v>0</v>
      </c>
      <c r="R210" s="472">
        <f>IF(Таблица4001!$G$9=0,0,(J210*1000/Таблица4001!$G$9))</f>
        <v>0</v>
      </c>
      <c r="S210" s="472">
        <f t="shared" ref="S210:S266" si="70">IF(J210=0,0,K210*100/J210)</f>
        <v>0</v>
      </c>
    </row>
    <row r="211" spans="1:19" x14ac:dyDescent="0.15">
      <c r="A211" s="37" t="s">
        <v>465</v>
      </c>
      <c r="B211" s="506" t="s">
        <v>243</v>
      </c>
      <c r="C211" s="6" t="s">
        <v>97</v>
      </c>
      <c r="D211" s="227" t="s">
        <v>52</v>
      </c>
      <c r="E211" s="398"/>
      <c r="F211" s="398"/>
      <c r="G211" s="287"/>
      <c r="H211" s="287"/>
      <c r="I211" s="287">
        <f t="shared" si="64"/>
        <v>0</v>
      </c>
      <c r="J211" s="327"/>
      <c r="K211" s="327"/>
      <c r="L211" s="327"/>
      <c r="M211" s="327"/>
      <c r="N211" s="327"/>
      <c r="O211" s="287">
        <f t="shared" si="65"/>
        <v>0</v>
      </c>
      <c r="P211" s="472">
        <f>IF(Таблица4001!$G$9=0,0,(H211*1000/Таблица4001!$G$9))</f>
        <v>0</v>
      </c>
      <c r="Q211" s="472">
        <f>IF(Таблица4001!$G$9=0,0,(I211*1000/Таблица4001!$G$9))</f>
        <v>0</v>
      </c>
      <c r="R211" s="472">
        <f>IF(Таблица4001!$G$9=0,0,(J211*1000/Таблица4001!$G$9))</f>
        <v>0</v>
      </c>
      <c r="S211" s="472">
        <f t="shared" si="70"/>
        <v>0</v>
      </c>
    </row>
    <row r="212" spans="1:19" s="119" customFormat="1" x14ac:dyDescent="0.15">
      <c r="A212" s="37" t="s">
        <v>655</v>
      </c>
      <c r="B212" s="506" t="s">
        <v>395</v>
      </c>
      <c r="C212" s="6" t="s">
        <v>390</v>
      </c>
      <c r="D212" s="227" t="s">
        <v>646</v>
      </c>
      <c r="E212" s="398"/>
      <c r="F212" s="398"/>
      <c r="G212" s="287"/>
      <c r="H212" s="287"/>
      <c r="I212" s="287">
        <f t="shared" si="64"/>
        <v>0</v>
      </c>
      <c r="J212" s="327"/>
      <c r="K212" s="327"/>
      <c r="L212" s="327"/>
      <c r="M212" s="327"/>
      <c r="N212" s="327"/>
      <c r="O212" s="287">
        <f t="shared" si="65"/>
        <v>0</v>
      </c>
      <c r="P212" s="472">
        <f>IF(Таблица4001!$G$9=0,0,(H212*1000/Таблица4001!$G$9))</f>
        <v>0</v>
      </c>
      <c r="Q212" s="472">
        <f>IF(Таблица4001!$G$9=0,0,(I212*1000/Таблица4001!$G$9))</f>
        <v>0</v>
      </c>
      <c r="R212" s="472">
        <f>IF(Таблица4001!$G$9=0,0,(J212*1000/Таблица4001!$G$9))</f>
        <v>0</v>
      </c>
      <c r="S212" s="472">
        <f t="shared" si="70"/>
        <v>0</v>
      </c>
    </row>
    <row r="213" spans="1:19" x14ac:dyDescent="0.15">
      <c r="A213" s="37" t="s">
        <v>387</v>
      </c>
      <c r="B213" s="506" t="s">
        <v>396</v>
      </c>
      <c r="C213" s="6" t="s">
        <v>391</v>
      </c>
      <c r="D213" s="227" t="s">
        <v>400</v>
      </c>
      <c r="E213" s="398"/>
      <c r="F213" s="398"/>
      <c r="G213" s="287"/>
      <c r="H213" s="287"/>
      <c r="I213" s="287">
        <f t="shared" si="64"/>
        <v>0</v>
      </c>
      <c r="J213" s="327"/>
      <c r="K213" s="327"/>
      <c r="L213" s="327"/>
      <c r="M213" s="327"/>
      <c r="N213" s="327"/>
      <c r="O213" s="287">
        <f t="shared" si="65"/>
        <v>0</v>
      </c>
      <c r="P213" s="472">
        <f>IF(Таблица4001!$G$9=0,0,(H213*1000/Таблица4001!$G$9))</f>
        <v>0</v>
      </c>
      <c r="Q213" s="472">
        <f>IF(Таблица4001!$G$9=0,0,(I213*1000/Таблица4001!$G$9))</f>
        <v>0</v>
      </c>
      <c r="R213" s="472">
        <f>IF(Таблица4001!$G$9=0,0,(J213*1000/Таблица4001!$G$9))</f>
        <v>0</v>
      </c>
      <c r="S213" s="472">
        <f t="shared" si="70"/>
        <v>0</v>
      </c>
    </row>
    <row r="214" spans="1:19" ht="12" customHeight="1" x14ac:dyDescent="0.15">
      <c r="A214" s="37" t="s">
        <v>733</v>
      </c>
      <c r="B214" s="506" t="s">
        <v>397</v>
      </c>
      <c r="C214" s="6" t="s">
        <v>392</v>
      </c>
      <c r="D214" s="227" t="s">
        <v>401</v>
      </c>
      <c r="E214" s="398"/>
      <c r="F214" s="398"/>
      <c r="G214" s="287"/>
      <c r="H214" s="287"/>
      <c r="I214" s="287">
        <f t="shared" si="64"/>
        <v>0</v>
      </c>
      <c r="J214" s="327"/>
      <c r="K214" s="327"/>
      <c r="L214" s="327"/>
      <c r="M214" s="327"/>
      <c r="N214" s="327"/>
      <c r="O214" s="287">
        <f t="shared" si="65"/>
        <v>0</v>
      </c>
      <c r="P214" s="472">
        <f>IF(Таблица4001!$G$9=0,0,(H214*1000/Таблица4001!$G$9))</f>
        <v>0</v>
      </c>
      <c r="Q214" s="472">
        <f>IF(Таблица4001!$G$9=0,0,(I214*1000/Таблица4001!$G$9))</f>
        <v>0</v>
      </c>
      <c r="R214" s="472">
        <f>IF(Таблица4001!$G$9=0,0,(J214*1000/Таблица4001!$G$9))</f>
        <v>0</v>
      </c>
      <c r="S214" s="472">
        <f t="shared" si="70"/>
        <v>0</v>
      </c>
    </row>
    <row r="215" spans="1:19" x14ac:dyDescent="0.15">
      <c r="A215" s="37" t="s">
        <v>388</v>
      </c>
      <c r="B215" s="506" t="s">
        <v>398</v>
      </c>
      <c r="C215" s="6" t="s">
        <v>393</v>
      </c>
      <c r="D215" s="227" t="s">
        <v>402</v>
      </c>
      <c r="E215" s="398"/>
      <c r="F215" s="398"/>
      <c r="G215" s="287"/>
      <c r="H215" s="287"/>
      <c r="I215" s="287">
        <f t="shared" si="64"/>
        <v>0</v>
      </c>
      <c r="J215" s="327"/>
      <c r="K215" s="327"/>
      <c r="L215" s="327"/>
      <c r="M215" s="327"/>
      <c r="N215" s="327"/>
      <c r="O215" s="287">
        <f t="shared" si="65"/>
        <v>0</v>
      </c>
      <c r="P215" s="472">
        <f>IF(Таблица4001!$G$9=0,0,(H215*1000/Таблица4001!$G$9))</f>
        <v>0</v>
      </c>
      <c r="Q215" s="472">
        <f>IF(Таблица4001!$G$9=0,0,(I215*1000/Таблица4001!$G$9))</f>
        <v>0</v>
      </c>
      <c r="R215" s="472">
        <f>IF(Таблица4001!$G$9=0,0,(J215*1000/Таблица4001!$G$9))</f>
        <v>0</v>
      </c>
      <c r="S215" s="472">
        <f t="shared" si="70"/>
        <v>0</v>
      </c>
    </row>
    <row r="216" spans="1:19" ht="12.75" customHeight="1" x14ac:dyDescent="0.15">
      <c r="A216" s="37" t="s">
        <v>389</v>
      </c>
      <c r="B216" s="506" t="s">
        <v>399</v>
      </c>
      <c r="C216" s="6" t="s">
        <v>394</v>
      </c>
      <c r="D216" s="227" t="s">
        <v>403</v>
      </c>
      <c r="E216" s="398"/>
      <c r="F216" s="398"/>
      <c r="G216" s="287"/>
      <c r="H216" s="287"/>
      <c r="I216" s="287">
        <f t="shared" si="64"/>
        <v>0</v>
      </c>
      <c r="J216" s="327"/>
      <c r="K216" s="327"/>
      <c r="L216" s="327"/>
      <c r="M216" s="327"/>
      <c r="N216" s="327"/>
      <c r="O216" s="287">
        <f t="shared" si="65"/>
        <v>0</v>
      </c>
      <c r="P216" s="472">
        <f>IF(Таблица4001!$G$9=0,0,(H216*1000/Таблица4001!$G$9))</f>
        <v>0</v>
      </c>
      <c r="Q216" s="472">
        <f>IF(Таблица4001!$G$9=0,0,(I216*1000/Таблица4001!$G$9))</f>
        <v>0</v>
      </c>
      <c r="R216" s="472">
        <f>IF(Таблица4001!$G$9=0,0,(J216*1000/Таблица4001!$G$9))</f>
        <v>0</v>
      </c>
      <c r="S216" s="472">
        <f t="shared" si="70"/>
        <v>0</v>
      </c>
    </row>
    <row r="217" spans="1:19" x14ac:dyDescent="0.15">
      <c r="A217" s="229" t="s">
        <v>1488</v>
      </c>
      <c r="B217" s="506" t="s">
        <v>1489</v>
      </c>
      <c r="C217" s="6" t="s">
        <v>1490</v>
      </c>
      <c r="D217" s="227"/>
      <c r="E217" s="398"/>
      <c r="F217" s="398"/>
      <c r="G217" s="287"/>
      <c r="H217" s="287"/>
      <c r="I217" s="287">
        <f t="shared" si="64"/>
        <v>0</v>
      </c>
      <c r="J217" s="327"/>
      <c r="K217" s="327"/>
      <c r="L217" s="327"/>
      <c r="M217" s="327"/>
      <c r="N217" s="327"/>
      <c r="O217" s="287">
        <f t="shared" si="65"/>
        <v>0</v>
      </c>
      <c r="P217" s="472">
        <f>IF(Таблица4001!$G$9=0,0,(H217*1000/Таблица4001!$G$9))</f>
        <v>0</v>
      </c>
      <c r="Q217" s="472">
        <f>IF(Таблица4001!$G$9=0,0,(I217*1000/Таблица4001!$G$9))</f>
        <v>0</v>
      </c>
      <c r="R217" s="472">
        <f>IF(Таблица4001!$G$9=0,0,(J217*1000/Таблица4001!$G$9))</f>
        <v>0</v>
      </c>
      <c r="S217" s="472">
        <f t="shared" si="70"/>
        <v>0</v>
      </c>
    </row>
    <row r="218" spans="1:19" ht="21" x14ac:dyDescent="0.15">
      <c r="A218" s="36" t="s">
        <v>734</v>
      </c>
      <c r="B218" s="99" t="s">
        <v>244</v>
      </c>
      <c r="C218" s="46" t="s">
        <v>143</v>
      </c>
      <c r="D218" s="35" t="s">
        <v>53</v>
      </c>
      <c r="E218" s="179">
        <f t="shared" ref="E218:F218" si="71">E219+E226+E228+E230+E232+E233+E236</f>
        <v>0</v>
      </c>
      <c r="F218" s="179">
        <f t="shared" si="71"/>
        <v>0</v>
      </c>
      <c r="G218" s="179">
        <f>G219+G226+G228+G230+G232+G233+G236</f>
        <v>0</v>
      </c>
      <c r="H218" s="179">
        <f>H219+H226+H228+H230+H232+H233+H236</f>
        <v>0</v>
      </c>
      <c r="I218" s="179">
        <f t="shared" si="64"/>
        <v>0</v>
      </c>
      <c r="J218" s="179">
        <f>J219+J226+J228+J230+J232+J233+J236</f>
        <v>0</v>
      </c>
      <c r="K218" s="179">
        <f t="shared" ref="K218:N218" si="72">K219+K226+K228+K230+K232+K233+K236</f>
        <v>0</v>
      </c>
      <c r="L218" s="179">
        <f t="shared" si="72"/>
        <v>0</v>
      </c>
      <c r="M218" s="179">
        <f t="shared" si="72"/>
        <v>0</v>
      </c>
      <c r="N218" s="179">
        <f t="shared" si="72"/>
        <v>0</v>
      </c>
      <c r="O218" s="179">
        <f t="shared" si="65"/>
        <v>0</v>
      </c>
      <c r="P218" s="472">
        <f>IF(Таблица4001!$G$9=0,0,(H218*1000/Таблица4001!$G$9))</f>
        <v>0</v>
      </c>
      <c r="Q218" s="472">
        <f>IF(Таблица4001!$G$9=0,0,(I218*1000/Таблица4001!$G$9))</f>
        <v>0</v>
      </c>
      <c r="R218" s="472">
        <f>IF(Таблица4001!$G$9=0,0,(J218*1000/Таблица4001!$G$9))</f>
        <v>0</v>
      </c>
      <c r="S218" s="472">
        <f t="shared" si="70"/>
        <v>0</v>
      </c>
    </row>
    <row r="219" spans="1:19" x14ac:dyDescent="0.15">
      <c r="A219" s="37" t="s">
        <v>735</v>
      </c>
      <c r="B219" s="506" t="s">
        <v>245</v>
      </c>
      <c r="C219" s="6" t="s">
        <v>98</v>
      </c>
      <c r="D219" s="227" t="s">
        <v>783</v>
      </c>
      <c r="E219" s="287">
        <f t="shared" ref="E219:F219" si="73">E221+E222+E223+E224+E225</f>
        <v>0</v>
      </c>
      <c r="F219" s="287">
        <f t="shared" si="73"/>
        <v>0</v>
      </c>
      <c r="G219" s="287">
        <f>G221+G222+G223+G224+G225</f>
        <v>0</v>
      </c>
      <c r="H219" s="287">
        <f>H221+H222+H223+H224+H225</f>
        <v>0</v>
      </c>
      <c r="I219" s="287">
        <f t="shared" si="64"/>
        <v>0</v>
      </c>
      <c r="J219" s="287">
        <f>J221+J222+J223+J224+J225</f>
        <v>0</v>
      </c>
      <c r="K219" s="287">
        <f t="shared" ref="K219:N219" si="74">K221+K222+K223+K224+K225</f>
        <v>0</v>
      </c>
      <c r="L219" s="287">
        <f t="shared" si="74"/>
        <v>0</v>
      </c>
      <c r="M219" s="287">
        <f t="shared" si="74"/>
        <v>0</v>
      </c>
      <c r="N219" s="287">
        <f t="shared" si="74"/>
        <v>0</v>
      </c>
      <c r="O219" s="287">
        <f t="shared" si="65"/>
        <v>0</v>
      </c>
      <c r="P219" s="472">
        <f>IF(Таблица4001!$G$9=0,0,(H219*1000/Таблица4001!$G$9))</f>
        <v>0</v>
      </c>
      <c r="Q219" s="472">
        <f>IF(Таблица4001!$G$9=0,0,(I219*1000/Таблица4001!$G$9))</f>
        <v>0</v>
      </c>
      <c r="R219" s="472">
        <f>IF(Таблица4001!$G$9=0,0,(J219*1000/Таблица4001!$G$9))</f>
        <v>0</v>
      </c>
      <c r="S219" s="472">
        <f t="shared" si="70"/>
        <v>0</v>
      </c>
    </row>
    <row r="220" spans="1:19" ht="31.5" x14ac:dyDescent="0.15">
      <c r="A220" s="37" t="s">
        <v>1770</v>
      </c>
      <c r="B220" s="506" t="s">
        <v>1771</v>
      </c>
      <c r="C220" s="6" t="s">
        <v>405</v>
      </c>
      <c r="D220" s="742" t="s">
        <v>1772</v>
      </c>
      <c r="E220" s="287"/>
      <c r="F220" s="287"/>
      <c r="G220" s="287"/>
      <c r="H220" s="287"/>
      <c r="I220" s="287">
        <f t="shared" si="64"/>
        <v>0</v>
      </c>
      <c r="J220" s="287"/>
      <c r="K220" s="287"/>
      <c r="L220" s="287"/>
      <c r="M220" s="287"/>
      <c r="N220" s="287"/>
      <c r="O220" s="287">
        <f t="shared" ref="O220" si="75">I220-N220</f>
        <v>0</v>
      </c>
      <c r="P220" s="699">
        <f>IF(Таблица4001!$G$9=0,0,(H220*1000/Таблица4001!$G$9))</f>
        <v>0</v>
      </c>
      <c r="Q220" s="699">
        <f>IF(Таблица4001!$G$9=0,0,(I220*1000/Таблица4001!$G$9))</f>
        <v>0</v>
      </c>
      <c r="R220" s="699">
        <f>IF(Таблица4001!$G$9=0,0,(J220*1000/Таблица4001!$G$9))</f>
        <v>0</v>
      </c>
      <c r="S220" s="699">
        <f t="shared" ref="S220" si="76">IF(J220=0,0,K220*100/J220)</f>
        <v>0</v>
      </c>
    </row>
    <row r="221" spans="1:19" x14ac:dyDescent="0.15">
      <c r="A221" s="37" t="s">
        <v>736</v>
      </c>
      <c r="B221" s="506" t="s">
        <v>408</v>
      </c>
      <c r="C221" s="6" t="s">
        <v>406</v>
      </c>
      <c r="D221" s="227" t="s">
        <v>54</v>
      </c>
      <c r="E221" s="398"/>
      <c r="F221" s="398"/>
      <c r="G221" s="287"/>
      <c r="H221" s="287"/>
      <c r="I221" s="287">
        <f t="shared" si="64"/>
        <v>0</v>
      </c>
      <c r="J221" s="327"/>
      <c r="K221" s="327"/>
      <c r="L221" s="327"/>
      <c r="M221" s="327"/>
      <c r="N221" s="327"/>
      <c r="O221" s="287">
        <f t="shared" si="65"/>
        <v>0</v>
      </c>
      <c r="P221" s="472">
        <f>IF(Таблица4001!$G$9=0,0,(H221*1000/Таблица4001!$G$9))</f>
        <v>0</v>
      </c>
      <c r="Q221" s="472">
        <f>IF(Таблица4001!$G$9=0,0,(I221*1000/Таблица4001!$G$9))</f>
        <v>0</v>
      </c>
      <c r="R221" s="472">
        <f>IF(Таблица4001!$G$9=0,0,(J221*1000/Таблица4001!$G$9))</f>
        <v>0</v>
      </c>
      <c r="S221" s="472">
        <f t="shared" si="70"/>
        <v>0</v>
      </c>
    </row>
    <row r="222" spans="1:19" x14ac:dyDescent="0.15">
      <c r="A222" s="37" t="s">
        <v>737</v>
      </c>
      <c r="B222" s="506" t="s">
        <v>409</v>
      </c>
      <c r="C222" s="6" t="s">
        <v>407</v>
      </c>
      <c r="D222" s="227" t="s">
        <v>784</v>
      </c>
      <c r="E222" s="398"/>
      <c r="F222" s="398"/>
      <c r="G222" s="287"/>
      <c r="H222" s="287"/>
      <c r="I222" s="287">
        <f t="shared" si="64"/>
        <v>0</v>
      </c>
      <c r="J222" s="327"/>
      <c r="K222" s="327"/>
      <c r="L222" s="327"/>
      <c r="M222" s="327"/>
      <c r="N222" s="327"/>
      <c r="O222" s="287">
        <f t="shared" si="65"/>
        <v>0</v>
      </c>
      <c r="P222" s="472">
        <f>IF(Таблица4001!$G$9=0,0,(H222*1000/Таблица4001!$G$9))</f>
        <v>0</v>
      </c>
      <c r="Q222" s="472">
        <f>IF(Таблица4001!$G$9=0,0,(I222*1000/Таблица4001!$G$9))</f>
        <v>0</v>
      </c>
      <c r="R222" s="472">
        <f>IF(Таблица4001!$G$9=0,0,(J222*1000/Таблица4001!$G$9))</f>
        <v>0</v>
      </c>
      <c r="S222" s="472">
        <f t="shared" si="70"/>
        <v>0</v>
      </c>
    </row>
    <row r="223" spans="1:19" x14ac:dyDescent="0.15">
      <c r="A223" s="37" t="s">
        <v>617</v>
      </c>
      <c r="B223" s="506" t="s">
        <v>410</v>
      </c>
      <c r="C223" s="6" t="s">
        <v>467</v>
      </c>
      <c r="D223" s="227" t="s">
        <v>55</v>
      </c>
      <c r="E223" s="398"/>
      <c r="F223" s="398"/>
      <c r="G223" s="287"/>
      <c r="H223" s="287"/>
      <c r="I223" s="287">
        <f t="shared" si="64"/>
        <v>0</v>
      </c>
      <c r="J223" s="327"/>
      <c r="K223" s="327"/>
      <c r="L223" s="327"/>
      <c r="M223" s="327"/>
      <c r="N223" s="327"/>
      <c r="O223" s="287">
        <f t="shared" si="65"/>
        <v>0</v>
      </c>
      <c r="P223" s="472">
        <f>IF(Таблица4001!$G$9=0,0,(H223*1000/Таблица4001!$G$9))</f>
        <v>0</v>
      </c>
      <c r="Q223" s="472">
        <f>IF(Таблица4001!$G$9=0,0,(I223*1000/Таблица4001!$G$9))</f>
        <v>0</v>
      </c>
      <c r="R223" s="472">
        <f>IF(Таблица4001!$G$9=0,0,(J223*1000/Таблица4001!$G$9))</f>
        <v>0</v>
      </c>
      <c r="S223" s="472">
        <f t="shared" si="70"/>
        <v>0</v>
      </c>
    </row>
    <row r="224" spans="1:19" x14ac:dyDescent="0.15">
      <c r="A224" s="37" t="s">
        <v>123</v>
      </c>
      <c r="B224" s="506" t="s">
        <v>469</v>
      </c>
      <c r="C224" s="17" t="s">
        <v>1493</v>
      </c>
      <c r="D224" s="227" t="s">
        <v>561</v>
      </c>
      <c r="E224" s="398"/>
      <c r="F224" s="398"/>
      <c r="G224" s="287"/>
      <c r="H224" s="287"/>
      <c r="I224" s="287">
        <f t="shared" si="64"/>
        <v>0</v>
      </c>
      <c r="J224" s="327"/>
      <c r="K224" s="327"/>
      <c r="L224" s="327"/>
      <c r="M224" s="327"/>
      <c r="N224" s="327"/>
      <c r="O224" s="287">
        <f t="shared" si="65"/>
        <v>0</v>
      </c>
      <c r="P224" s="472">
        <f>IF(Таблица4001!$G$9=0,0,(H224*1000/Таблица4001!$G$9))</f>
        <v>0</v>
      </c>
      <c r="Q224" s="472">
        <f>IF(Таблица4001!$G$9=0,0,(I224*1000/Таблица4001!$G$9))</f>
        <v>0</v>
      </c>
      <c r="R224" s="472">
        <f>IF(Таблица4001!$G$9=0,0,(J224*1000/Таблица4001!$G$9))</f>
        <v>0</v>
      </c>
      <c r="S224" s="472">
        <f t="shared" si="70"/>
        <v>0</v>
      </c>
    </row>
    <row r="225" spans="1:19" x14ac:dyDescent="0.15">
      <c r="A225" s="229" t="s">
        <v>1491</v>
      </c>
      <c r="B225" s="506" t="s">
        <v>1492</v>
      </c>
      <c r="C225" s="17" t="s">
        <v>1773</v>
      </c>
      <c r="D225" s="227"/>
      <c r="E225" s="398"/>
      <c r="F225" s="398"/>
      <c r="G225" s="287"/>
      <c r="H225" s="287"/>
      <c r="I225" s="287">
        <f t="shared" si="64"/>
        <v>0</v>
      </c>
      <c r="J225" s="327"/>
      <c r="K225" s="327"/>
      <c r="L225" s="327"/>
      <c r="M225" s="327"/>
      <c r="N225" s="327"/>
      <c r="O225" s="287">
        <f t="shared" si="65"/>
        <v>0</v>
      </c>
      <c r="P225" s="472">
        <f>IF(Таблица4001!$G$9=0,0,(H225*1000/Таблица4001!$G$9))</f>
        <v>0</v>
      </c>
      <c r="Q225" s="472">
        <f>IF(Таблица4001!$G$9=0,0,(I225*1000/Таблица4001!$G$9))</f>
        <v>0</v>
      </c>
      <c r="R225" s="472">
        <f>IF(Таблица4001!$G$9=0,0,(J225*1000/Таблица4001!$G$9))</f>
        <v>0</v>
      </c>
      <c r="S225" s="472">
        <f t="shared" si="70"/>
        <v>0</v>
      </c>
    </row>
    <row r="226" spans="1:19" x14ac:dyDescent="0.15">
      <c r="A226" s="37" t="s">
        <v>738</v>
      </c>
      <c r="B226" s="506" t="s">
        <v>246</v>
      </c>
      <c r="C226" s="6" t="s">
        <v>99</v>
      </c>
      <c r="D226" s="227" t="s">
        <v>56</v>
      </c>
      <c r="E226" s="398"/>
      <c r="F226" s="398"/>
      <c r="G226" s="287"/>
      <c r="H226" s="287"/>
      <c r="I226" s="287">
        <f t="shared" si="64"/>
        <v>0</v>
      </c>
      <c r="J226" s="327"/>
      <c r="K226" s="327"/>
      <c r="L226" s="327"/>
      <c r="M226" s="327"/>
      <c r="N226" s="327"/>
      <c r="O226" s="287">
        <f t="shared" si="65"/>
        <v>0</v>
      </c>
      <c r="P226" s="472">
        <f>IF(Таблица4001!$G$9=0,0,(H226*1000/Таблица4001!$G$9))</f>
        <v>0</v>
      </c>
      <c r="Q226" s="472">
        <f>IF(Таблица4001!$G$9=0,0,(I226*1000/Таблица4001!$G$9))</f>
        <v>0</v>
      </c>
      <c r="R226" s="472">
        <f>IF(Таблица4001!$G$9=0,0,(J226*1000/Таблица4001!$G$9))</f>
        <v>0</v>
      </c>
      <c r="S226" s="472">
        <f t="shared" si="70"/>
        <v>0</v>
      </c>
    </row>
    <row r="227" spans="1:19" s="119" customFormat="1" x14ac:dyDescent="0.15">
      <c r="A227" s="37" t="s">
        <v>916</v>
      </c>
      <c r="B227" s="506" t="s">
        <v>917</v>
      </c>
      <c r="C227" s="6" t="s">
        <v>918</v>
      </c>
      <c r="D227" s="227" t="s">
        <v>919</v>
      </c>
      <c r="E227" s="398"/>
      <c r="F227" s="398"/>
      <c r="G227" s="287"/>
      <c r="H227" s="287"/>
      <c r="I227" s="287">
        <f t="shared" si="64"/>
        <v>0</v>
      </c>
      <c r="J227" s="327"/>
      <c r="K227" s="327"/>
      <c r="L227" s="327"/>
      <c r="M227" s="327"/>
      <c r="N227" s="327"/>
      <c r="O227" s="287">
        <f t="shared" si="65"/>
        <v>0</v>
      </c>
      <c r="P227" s="472">
        <f>IF(Таблица4001!$G$9=0,0,(H227*1000/Таблица4001!$G$9))</f>
        <v>0</v>
      </c>
      <c r="Q227" s="472">
        <f>IF(Таблица4001!$G$9=0,0,(I227*1000/Таблица4001!$G$9))</f>
        <v>0</v>
      </c>
      <c r="R227" s="472">
        <f>IF(Таблица4001!$G$9=0,0,(J227*1000/Таблица4001!$G$9))</f>
        <v>0</v>
      </c>
      <c r="S227" s="472">
        <f t="shared" si="70"/>
        <v>0</v>
      </c>
    </row>
    <row r="228" spans="1:19" s="119" customFormat="1" ht="15" x14ac:dyDescent="0.25">
      <c r="A228" s="37" t="s">
        <v>466</v>
      </c>
      <c r="B228" s="506" t="s">
        <v>247</v>
      </c>
      <c r="C228" s="6" t="s">
        <v>100</v>
      </c>
      <c r="D228" s="227" t="s">
        <v>468</v>
      </c>
      <c r="E228" s="398"/>
      <c r="F228" s="398"/>
      <c r="G228" s="410"/>
      <c r="H228" s="410"/>
      <c r="I228" s="287">
        <f t="shared" si="64"/>
        <v>0</v>
      </c>
      <c r="J228" s="405"/>
      <c r="K228" s="405"/>
      <c r="L228" s="405"/>
      <c r="M228" s="405"/>
      <c r="N228" s="405"/>
      <c r="O228" s="287">
        <f t="shared" si="65"/>
        <v>0</v>
      </c>
      <c r="P228" s="472">
        <f>IF(Таблица4001!$G$9=0,0,(H228*1000/Таблица4001!$G$9))</f>
        <v>0</v>
      </c>
      <c r="Q228" s="472">
        <f>IF(Таблица4001!$G$9=0,0,(I228*1000/Таблица4001!$G$9))</f>
        <v>0</v>
      </c>
      <c r="R228" s="472">
        <f>IF(Таблица4001!$G$9=0,0,(J228*1000/Таблица4001!$G$9))</f>
        <v>0</v>
      </c>
      <c r="S228" s="472">
        <f t="shared" si="70"/>
        <v>0</v>
      </c>
    </row>
    <row r="229" spans="1:19" s="119" customFormat="1" ht="15" x14ac:dyDescent="0.25">
      <c r="A229" s="37" t="s">
        <v>1774</v>
      </c>
      <c r="B229" s="506" t="s">
        <v>1775</v>
      </c>
      <c r="C229" s="6" t="s">
        <v>1776</v>
      </c>
      <c r="D229" s="742" t="s">
        <v>1777</v>
      </c>
      <c r="E229" s="398"/>
      <c r="F229" s="398"/>
      <c r="G229" s="410"/>
      <c r="H229" s="410"/>
      <c r="I229" s="287">
        <f t="shared" si="64"/>
        <v>0</v>
      </c>
      <c r="J229" s="405"/>
      <c r="K229" s="405"/>
      <c r="L229" s="405"/>
      <c r="M229" s="405"/>
      <c r="N229" s="405"/>
      <c r="O229" s="287">
        <f t="shared" ref="O229" si="77">I229-N229</f>
        <v>0</v>
      </c>
      <c r="P229" s="699">
        <f>IF(Таблица4001!$G$9=0,0,(H229*1000/Таблица4001!$G$9))</f>
        <v>0</v>
      </c>
      <c r="Q229" s="699">
        <f>IF(Таблица4001!$G$9=0,0,(I229*1000/Таблица4001!$G$9))</f>
        <v>0</v>
      </c>
      <c r="R229" s="699">
        <f>IF(Таблица4001!$G$9=0,0,(J229*1000/Таблица4001!$G$9))</f>
        <v>0</v>
      </c>
      <c r="S229" s="699">
        <f t="shared" ref="S229" si="78">IF(J229=0,0,K229*100/J229)</f>
        <v>0</v>
      </c>
    </row>
    <row r="230" spans="1:19" s="119" customFormat="1" ht="14.25" customHeight="1" x14ac:dyDescent="0.15">
      <c r="A230" s="37" t="s">
        <v>627</v>
      </c>
      <c r="B230" s="506" t="s">
        <v>259</v>
      </c>
      <c r="C230" s="6" t="s">
        <v>128</v>
      </c>
      <c r="D230" s="227" t="s">
        <v>920</v>
      </c>
      <c r="E230" s="398"/>
      <c r="F230" s="398"/>
      <c r="G230" s="287"/>
      <c r="H230" s="287"/>
      <c r="I230" s="287">
        <f t="shared" si="64"/>
        <v>0</v>
      </c>
      <c r="J230" s="327"/>
      <c r="K230" s="327"/>
      <c r="L230" s="327"/>
      <c r="M230" s="327"/>
      <c r="N230" s="327"/>
      <c r="O230" s="287">
        <f t="shared" si="65"/>
        <v>0</v>
      </c>
      <c r="P230" s="472">
        <f>IF(Таблица4001!$G$9=0,0,(H230*1000/Таблица4001!$G$9))</f>
        <v>0</v>
      </c>
      <c r="Q230" s="472">
        <f>IF(Таблица4001!$G$9=0,0,(I230*1000/Таблица4001!$G$9))</f>
        <v>0</v>
      </c>
      <c r="R230" s="472">
        <f>IF(Таблица4001!$G$9=0,0,(J230*1000/Таблица4001!$G$9))</f>
        <v>0</v>
      </c>
      <c r="S230" s="472">
        <f t="shared" si="70"/>
        <v>0</v>
      </c>
    </row>
    <row r="231" spans="1:19" x14ac:dyDescent="0.15">
      <c r="A231" s="37" t="s">
        <v>921</v>
      </c>
      <c r="B231" s="506" t="s">
        <v>922</v>
      </c>
      <c r="C231" s="6" t="s">
        <v>924</v>
      </c>
      <c r="D231" s="227" t="s">
        <v>923</v>
      </c>
      <c r="E231" s="398"/>
      <c r="F231" s="398"/>
      <c r="G231" s="287"/>
      <c r="H231" s="287"/>
      <c r="I231" s="287">
        <f t="shared" si="64"/>
        <v>0</v>
      </c>
      <c r="J231" s="327"/>
      <c r="K231" s="327"/>
      <c r="L231" s="327"/>
      <c r="M231" s="327"/>
      <c r="N231" s="327"/>
      <c r="O231" s="287">
        <f t="shared" si="65"/>
        <v>0</v>
      </c>
      <c r="P231" s="472">
        <f>IF(Таблица4001!$G$9=0,0,(H231*1000/Таблица4001!$G$9))</f>
        <v>0</v>
      </c>
      <c r="Q231" s="472">
        <f>IF(Таблица4001!$G$9=0,0,(I231*1000/Таблица4001!$G$9))</f>
        <v>0</v>
      </c>
      <c r="R231" s="472">
        <f>IF(Таблица4001!$G$9=0,0,(J231*1000/Таблица4001!$G$9))</f>
        <v>0</v>
      </c>
      <c r="S231" s="472">
        <f t="shared" si="70"/>
        <v>0</v>
      </c>
    </row>
    <row r="232" spans="1:19" x14ac:dyDescent="0.15">
      <c r="A232" s="37" t="s">
        <v>739</v>
      </c>
      <c r="B232" s="506" t="s">
        <v>268</v>
      </c>
      <c r="C232" s="6" t="s">
        <v>129</v>
      </c>
      <c r="D232" s="227" t="s">
        <v>925</v>
      </c>
      <c r="E232" s="398"/>
      <c r="F232" s="398"/>
      <c r="G232" s="287"/>
      <c r="H232" s="287"/>
      <c r="I232" s="287">
        <f t="shared" si="64"/>
        <v>0</v>
      </c>
      <c r="J232" s="327"/>
      <c r="K232" s="327"/>
      <c r="L232" s="327"/>
      <c r="M232" s="327"/>
      <c r="N232" s="327"/>
      <c r="O232" s="287">
        <f t="shared" si="65"/>
        <v>0</v>
      </c>
      <c r="P232" s="472">
        <f>IF(Таблица4001!$G$9=0,0,(H232*1000/Таблица4001!$G$9))</f>
        <v>0</v>
      </c>
      <c r="Q232" s="472">
        <f>IF(Таблица4001!$G$9=0,0,(I232*1000/Таблица4001!$G$9))</f>
        <v>0</v>
      </c>
      <c r="R232" s="472">
        <f>IF(Таблица4001!$G$9=0,0,(J232*1000/Таблица4001!$G$9))</f>
        <v>0</v>
      </c>
      <c r="S232" s="472">
        <f t="shared" si="70"/>
        <v>0</v>
      </c>
    </row>
    <row r="233" spans="1:19" x14ac:dyDescent="0.15">
      <c r="A233" s="37" t="s">
        <v>404</v>
      </c>
      <c r="B233" s="506" t="s">
        <v>629</v>
      </c>
      <c r="C233" s="6" t="s">
        <v>628</v>
      </c>
      <c r="D233" s="227" t="s">
        <v>785</v>
      </c>
      <c r="E233" s="398"/>
      <c r="F233" s="398"/>
      <c r="G233" s="287"/>
      <c r="H233" s="287"/>
      <c r="I233" s="287">
        <f t="shared" si="64"/>
        <v>0</v>
      </c>
      <c r="J233" s="327"/>
      <c r="K233" s="327"/>
      <c r="L233" s="327"/>
      <c r="M233" s="327"/>
      <c r="N233" s="327"/>
      <c r="O233" s="287">
        <f t="shared" si="65"/>
        <v>0</v>
      </c>
      <c r="P233" s="472">
        <f>IF(Таблица4001!$G$9=0,0,(H233*1000/Таблица4001!$G$9))</f>
        <v>0</v>
      </c>
      <c r="Q233" s="472">
        <f>IF(Таблица4001!$G$9=0,0,(I233*1000/Таблица4001!$G$9))</f>
        <v>0</v>
      </c>
      <c r="R233" s="472">
        <f>IF(Таблица4001!$G$9=0,0,(J233*1000/Таблица4001!$G$9))</f>
        <v>0</v>
      </c>
      <c r="S233" s="472">
        <f t="shared" si="70"/>
        <v>0</v>
      </c>
    </row>
    <row r="234" spans="1:19" x14ac:dyDescent="0.15">
      <c r="A234" s="395" t="s">
        <v>1636</v>
      </c>
      <c r="B234" s="507" t="s">
        <v>631</v>
      </c>
      <c r="C234" s="391" t="s">
        <v>630</v>
      </c>
      <c r="D234" s="392" t="s">
        <v>1638</v>
      </c>
      <c r="E234" s="411"/>
      <c r="F234" s="411"/>
      <c r="G234" s="412"/>
      <c r="H234" s="412"/>
      <c r="I234" s="412">
        <f t="shared" si="64"/>
        <v>0</v>
      </c>
      <c r="J234" s="413"/>
      <c r="K234" s="413"/>
      <c r="L234" s="413"/>
      <c r="M234" s="413"/>
      <c r="N234" s="413"/>
      <c r="O234" s="412">
        <f t="shared" si="65"/>
        <v>0</v>
      </c>
      <c r="P234" s="472">
        <f>IF(Таблица4001!$G$9=0,0,(H234*1000/Таблица4001!$G$9))</f>
        <v>0</v>
      </c>
      <c r="Q234" s="472">
        <f>IF(Таблица4001!$G$9=0,0,(I234*1000/Таблица4001!$G$9))</f>
        <v>0</v>
      </c>
      <c r="R234" s="472">
        <f>IF(Таблица4001!$G$9=0,0,(J234*1000/Таблица4001!$G$9))</f>
        <v>0</v>
      </c>
      <c r="S234" s="472">
        <f t="shared" si="70"/>
        <v>0</v>
      </c>
    </row>
    <row r="235" spans="1:19" x14ac:dyDescent="0.15">
      <c r="A235" s="333" t="s">
        <v>1637</v>
      </c>
      <c r="B235" s="507" t="s">
        <v>1641</v>
      </c>
      <c r="C235" s="334" t="s">
        <v>1640</v>
      </c>
      <c r="D235" s="335" t="s">
        <v>1639</v>
      </c>
      <c r="E235" s="399"/>
      <c r="F235" s="399"/>
      <c r="G235" s="400"/>
      <c r="H235" s="400"/>
      <c r="I235" s="401">
        <f t="shared" si="64"/>
        <v>0</v>
      </c>
      <c r="J235" s="402"/>
      <c r="K235" s="402"/>
      <c r="L235" s="402"/>
      <c r="M235" s="402"/>
      <c r="N235" s="402"/>
      <c r="O235" s="401">
        <f t="shared" si="65"/>
        <v>0</v>
      </c>
      <c r="P235" s="472">
        <f>IF(Таблица4001!$G$9=0,0,(H235*1000/Таблица4001!$G$9))</f>
        <v>0</v>
      </c>
      <c r="Q235" s="472">
        <f>IF(Таблица4001!$G$9=0,0,(I235*1000/Таблица4001!$G$9))</f>
        <v>0</v>
      </c>
      <c r="R235" s="472">
        <f>IF(Таблица4001!$G$9=0,0,(J235*1000/Таблица4001!$G$9))</f>
        <v>0</v>
      </c>
      <c r="S235" s="472">
        <f t="shared" si="70"/>
        <v>0</v>
      </c>
    </row>
    <row r="236" spans="1:19" x14ac:dyDescent="0.15">
      <c r="A236" s="229" t="s">
        <v>1494</v>
      </c>
      <c r="B236" s="506" t="s">
        <v>1495</v>
      </c>
      <c r="C236" s="17" t="s">
        <v>1496</v>
      </c>
      <c r="D236" s="227"/>
      <c r="E236" s="398"/>
      <c r="F236" s="398"/>
      <c r="G236" s="287"/>
      <c r="H236" s="287"/>
      <c r="I236" s="287">
        <f t="shared" si="64"/>
        <v>0</v>
      </c>
      <c r="J236" s="327"/>
      <c r="K236" s="327"/>
      <c r="L236" s="327"/>
      <c r="M236" s="327"/>
      <c r="N236" s="327"/>
      <c r="O236" s="287">
        <f t="shared" si="65"/>
        <v>0</v>
      </c>
      <c r="P236" s="472">
        <f>IF(Таблица4001!$G$9=0,0,(H236*1000/Таблица4001!$G$9))</f>
        <v>0</v>
      </c>
      <c r="Q236" s="472">
        <f>IF(Таблица4001!$G$9=0,0,(I236*1000/Таблица4001!$G$9))</f>
        <v>0</v>
      </c>
      <c r="R236" s="472">
        <f>IF(Таблица4001!$G$9=0,0,(J236*1000/Таблица4001!$G$9))</f>
        <v>0</v>
      </c>
      <c r="S236" s="472">
        <f t="shared" si="70"/>
        <v>0</v>
      </c>
    </row>
    <row r="237" spans="1:19" x14ac:dyDescent="0.15">
      <c r="A237" s="36" t="s">
        <v>740</v>
      </c>
      <c r="B237" s="99" t="s">
        <v>248</v>
      </c>
      <c r="C237" s="46" t="s">
        <v>124</v>
      </c>
      <c r="D237" s="35" t="s">
        <v>57</v>
      </c>
      <c r="E237" s="179">
        <f t="shared" ref="E237:F237" si="79">E238+E239+E240+E241+E242+E243+E244+E245+E247+E248+E249+E250+E251</f>
        <v>0</v>
      </c>
      <c r="F237" s="179">
        <f t="shared" si="79"/>
        <v>0</v>
      </c>
      <c r="G237" s="179">
        <f>G238+G239+G240+G241+G242+G243+G244+G245+G247+G248+G249+G250+G251</f>
        <v>0</v>
      </c>
      <c r="H237" s="179">
        <f>H238+H239+H240+H241+H242+H243+H244+H245+H247+H248+H249+H250+H251</f>
        <v>0</v>
      </c>
      <c r="I237" s="179">
        <f t="shared" si="64"/>
        <v>0</v>
      </c>
      <c r="J237" s="179">
        <f>J238+J239+J240+J241+J242+J243+J244+J245+J247+J248+J249+J250+J251</f>
        <v>0</v>
      </c>
      <c r="K237" s="179">
        <f t="shared" ref="K237:N237" si="80">K238+K239+K240+K241+K242+K243+K244+K245+K247+K248+K249+K250+K251</f>
        <v>0</v>
      </c>
      <c r="L237" s="179">
        <f t="shared" si="80"/>
        <v>0</v>
      </c>
      <c r="M237" s="179">
        <f t="shared" si="80"/>
        <v>0</v>
      </c>
      <c r="N237" s="179">
        <f t="shared" si="80"/>
        <v>0</v>
      </c>
      <c r="O237" s="179">
        <f t="shared" si="65"/>
        <v>0</v>
      </c>
      <c r="P237" s="472">
        <f>IF(Таблица4001!$G$9=0,0,(H237*1000/Таблица4001!$G$9))</f>
        <v>0</v>
      </c>
      <c r="Q237" s="472">
        <f>IF(Таблица4001!$G$9=0,0,(I237*1000/Таблица4001!$G$9))</f>
        <v>0</v>
      </c>
      <c r="R237" s="472">
        <f>IF(Таблица4001!$G$9=0,0,(J237*1000/Таблица4001!$G$9))</f>
        <v>0</v>
      </c>
      <c r="S237" s="472">
        <f t="shared" si="70"/>
        <v>0</v>
      </c>
    </row>
    <row r="238" spans="1:19" ht="21" x14ac:dyDescent="0.15">
      <c r="A238" s="37" t="s">
        <v>741</v>
      </c>
      <c r="B238" s="506" t="s">
        <v>249</v>
      </c>
      <c r="C238" s="6" t="s">
        <v>101</v>
      </c>
      <c r="D238" s="227" t="s">
        <v>926</v>
      </c>
      <c r="E238" s="398"/>
      <c r="F238" s="398"/>
      <c r="G238" s="287"/>
      <c r="H238" s="287"/>
      <c r="I238" s="287">
        <f t="shared" si="64"/>
        <v>0</v>
      </c>
      <c r="J238" s="327"/>
      <c r="K238" s="327"/>
      <c r="L238" s="327"/>
      <c r="M238" s="327"/>
      <c r="N238" s="327"/>
      <c r="O238" s="287">
        <f t="shared" si="65"/>
        <v>0</v>
      </c>
      <c r="P238" s="472">
        <f>IF(Таблица4001!$G$9=0,0,(H238*1000/Таблица4001!$G$9))</f>
        <v>0</v>
      </c>
      <c r="Q238" s="472">
        <f>IF(Таблица4001!$G$9=0,0,(I238*1000/Таблица4001!$G$9))</f>
        <v>0</v>
      </c>
      <c r="R238" s="472">
        <f>IF(Таблица4001!$G$9=0,0,(J238*1000/Таблица4001!$G$9))</f>
        <v>0</v>
      </c>
      <c r="S238" s="472">
        <f t="shared" si="70"/>
        <v>0</v>
      </c>
    </row>
    <row r="239" spans="1:19" x14ac:dyDescent="0.15">
      <c r="A239" s="37" t="s">
        <v>47</v>
      </c>
      <c r="B239" s="506" t="s">
        <v>250</v>
      </c>
      <c r="C239" s="6" t="s">
        <v>102</v>
      </c>
      <c r="D239" s="227" t="s">
        <v>58</v>
      </c>
      <c r="E239" s="398"/>
      <c r="F239" s="398"/>
      <c r="G239" s="287"/>
      <c r="H239" s="287"/>
      <c r="I239" s="287">
        <f t="shared" si="64"/>
        <v>0</v>
      </c>
      <c r="J239" s="327"/>
      <c r="K239" s="327"/>
      <c r="L239" s="327"/>
      <c r="M239" s="327"/>
      <c r="N239" s="327"/>
      <c r="O239" s="287">
        <f t="shared" si="65"/>
        <v>0</v>
      </c>
      <c r="P239" s="472">
        <f>IF(Таблица4001!$G$9=0,0,(H239*1000/Таблица4001!$G$9))</f>
        <v>0</v>
      </c>
      <c r="Q239" s="472">
        <f>IF(Таблица4001!$G$9=0,0,(I239*1000/Таблица4001!$G$9))</f>
        <v>0</v>
      </c>
      <c r="R239" s="472">
        <f>IF(Таблица4001!$G$9=0,0,(J239*1000/Таблица4001!$G$9))</f>
        <v>0</v>
      </c>
      <c r="S239" s="472">
        <f t="shared" si="70"/>
        <v>0</v>
      </c>
    </row>
    <row r="240" spans="1:19" x14ac:dyDescent="0.15">
      <c r="A240" s="37" t="s">
        <v>48</v>
      </c>
      <c r="B240" s="506" t="s">
        <v>251</v>
      </c>
      <c r="C240" s="6" t="s">
        <v>103</v>
      </c>
      <c r="D240" s="227" t="s">
        <v>656</v>
      </c>
      <c r="E240" s="398"/>
      <c r="F240" s="398"/>
      <c r="G240" s="287"/>
      <c r="H240" s="287"/>
      <c r="I240" s="287">
        <f t="shared" si="64"/>
        <v>0</v>
      </c>
      <c r="J240" s="327"/>
      <c r="K240" s="327"/>
      <c r="L240" s="327"/>
      <c r="M240" s="327"/>
      <c r="N240" s="327"/>
      <c r="O240" s="287">
        <f t="shared" si="65"/>
        <v>0</v>
      </c>
      <c r="P240" s="472">
        <f>IF(Таблица4001!$G$9=0,0,(H240*1000/Таблица4001!$G$9))</f>
        <v>0</v>
      </c>
      <c r="Q240" s="472">
        <f>IF(Таблица4001!$G$9=0,0,(I240*1000/Таблица4001!$G$9))</f>
        <v>0</v>
      </c>
      <c r="R240" s="472">
        <f>IF(Таблица4001!$G$9=0,0,(J240*1000/Таблица4001!$G$9))</f>
        <v>0</v>
      </c>
      <c r="S240" s="472">
        <f t="shared" si="70"/>
        <v>0</v>
      </c>
    </row>
    <row r="241" spans="1:19" s="119" customFormat="1" ht="21" x14ac:dyDescent="0.15">
      <c r="A241" s="37" t="s">
        <v>411</v>
      </c>
      <c r="B241" s="506" t="s">
        <v>252</v>
      </c>
      <c r="C241" s="6" t="s">
        <v>104</v>
      </c>
      <c r="D241" s="227" t="s">
        <v>657</v>
      </c>
      <c r="E241" s="398"/>
      <c r="F241" s="398"/>
      <c r="G241" s="287"/>
      <c r="H241" s="287"/>
      <c r="I241" s="287">
        <f t="shared" si="64"/>
        <v>0</v>
      </c>
      <c r="J241" s="327"/>
      <c r="K241" s="327"/>
      <c r="L241" s="327"/>
      <c r="M241" s="327"/>
      <c r="N241" s="327"/>
      <c r="O241" s="287">
        <f t="shared" si="65"/>
        <v>0</v>
      </c>
      <c r="P241" s="472">
        <f>IF(Таблица4001!$G$9=0,0,(H241*1000/Таблица4001!$G$9))</f>
        <v>0</v>
      </c>
      <c r="Q241" s="472">
        <f>IF(Таблица4001!$G$9=0,0,(I241*1000/Таблица4001!$G$9))</f>
        <v>0</v>
      </c>
      <c r="R241" s="472">
        <f>IF(Таблица4001!$G$9=0,0,(J241*1000/Таблица4001!$G$9))</f>
        <v>0</v>
      </c>
      <c r="S241" s="472">
        <f t="shared" si="70"/>
        <v>0</v>
      </c>
    </row>
    <row r="242" spans="1:19" x14ac:dyDescent="0.15">
      <c r="A242" s="37" t="s">
        <v>742</v>
      </c>
      <c r="B242" s="506" t="s">
        <v>260</v>
      </c>
      <c r="C242" s="17" t="s">
        <v>107</v>
      </c>
      <c r="D242" s="227" t="s">
        <v>127</v>
      </c>
      <c r="E242" s="398"/>
      <c r="F242" s="398"/>
      <c r="G242" s="287"/>
      <c r="H242" s="287"/>
      <c r="I242" s="287">
        <f t="shared" si="64"/>
        <v>0</v>
      </c>
      <c r="J242" s="327"/>
      <c r="K242" s="327"/>
      <c r="L242" s="327"/>
      <c r="M242" s="327"/>
      <c r="N242" s="327"/>
      <c r="O242" s="287">
        <f t="shared" si="65"/>
        <v>0</v>
      </c>
      <c r="P242" s="472">
        <f>IF(Таблица4001!$G$9=0,0,(H242*1000/Таблица4001!$G$9))</f>
        <v>0</v>
      </c>
      <c r="Q242" s="472">
        <f>IF(Таблица4001!$G$9=0,0,(I242*1000/Таблица4001!$G$9))</f>
        <v>0</v>
      </c>
      <c r="R242" s="472">
        <f>IF(Таблица4001!$G$9=0,0,(J242*1000/Таблица4001!$G$9))</f>
        <v>0</v>
      </c>
      <c r="S242" s="472">
        <f t="shared" si="70"/>
        <v>0</v>
      </c>
    </row>
    <row r="243" spans="1:19" x14ac:dyDescent="0.15">
      <c r="A243" s="37" t="s">
        <v>1057</v>
      </c>
      <c r="B243" s="506" t="s">
        <v>1055</v>
      </c>
      <c r="C243" s="17" t="s">
        <v>1056</v>
      </c>
      <c r="D243" s="227" t="s">
        <v>1076</v>
      </c>
      <c r="E243" s="398"/>
      <c r="F243" s="398"/>
      <c r="G243" s="287">
        <f>0</f>
        <v>0</v>
      </c>
      <c r="H243" s="287">
        <f>0</f>
        <v>0</v>
      </c>
      <c r="I243" s="287">
        <f>0</f>
        <v>0</v>
      </c>
      <c r="J243" s="327">
        <f>0</f>
        <v>0</v>
      </c>
      <c r="K243" s="327">
        <f>0</f>
        <v>0</v>
      </c>
      <c r="L243" s="327">
        <f>0</f>
        <v>0</v>
      </c>
      <c r="M243" s="327">
        <f>0</f>
        <v>0</v>
      </c>
      <c r="N243" s="327">
        <f>0</f>
        <v>0</v>
      </c>
      <c r="O243" s="287">
        <f>0</f>
        <v>0</v>
      </c>
      <c r="P243" s="472">
        <f>IF(Таблица4001!$G$9=0,0,(H243*1000/Таблица4001!$G$9))</f>
        <v>0</v>
      </c>
      <c r="Q243" s="472">
        <f>IF(Таблица4001!$G$9=0,0,(I243*1000/Таблица4001!$G$9))</f>
        <v>0</v>
      </c>
      <c r="R243" s="472">
        <f>IF(Таблица4001!$G$9=0,0,(J243*1000/Таблица4001!$G$9))</f>
        <v>0</v>
      </c>
      <c r="S243" s="472">
        <f t="shared" si="70"/>
        <v>0</v>
      </c>
    </row>
    <row r="244" spans="1:19" x14ac:dyDescent="0.15">
      <c r="A244" s="37" t="s">
        <v>743</v>
      </c>
      <c r="B244" s="506" t="s">
        <v>269</v>
      </c>
      <c r="C244" s="17" t="s">
        <v>130</v>
      </c>
      <c r="D244" s="227" t="s">
        <v>562</v>
      </c>
      <c r="E244" s="398"/>
      <c r="F244" s="398"/>
      <c r="G244" s="287"/>
      <c r="H244" s="287"/>
      <c r="I244" s="287">
        <f t="shared" ref="I244:I266" si="81">G244+K244</f>
        <v>0</v>
      </c>
      <c r="J244" s="327"/>
      <c r="K244" s="327"/>
      <c r="L244" s="327"/>
      <c r="M244" s="327"/>
      <c r="N244" s="327"/>
      <c r="O244" s="287">
        <f t="shared" ref="O244:O266" si="82">I244-N244</f>
        <v>0</v>
      </c>
      <c r="P244" s="472">
        <f>IF(Таблица4001!$G$9=0,0,(H244*1000/Таблица4001!$G$9))</f>
        <v>0</v>
      </c>
      <c r="Q244" s="472">
        <f>IF(Таблица4001!$G$9=0,0,(I244*1000/Таблица4001!$G$9))</f>
        <v>0</v>
      </c>
      <c r="R244" s="472">
        <f>IF(Таблица4001!$G$9=0,0,(J244*1000/Таблица4001!$G$9))</f>
        <v>0</v>
      </c>
      <c r="S244" s="472">
        <f t="shared" si="70"/>
        <v>0</v>
      </c>
    </row>
    <row r="245" spans="1:19" ht="21" x14ac:dyDescent="0.15">
      <c r="A245" s="37" t="s">
        <v>744</v>
      </c>
      <c r="B245" s="506" t="s">
        <v>563</v>
      </c>
      <c r="C245" s="17" t="s">
        <v>564</v>
      </c>
      <c r="D245" s="227" t="s">
        <v>927</v>
      </c>
      <c r="E245" s="398"/>
      <c r="F245" s="398"/>
      <c r="G245" s="287"/>
      <c r="H245" s="287"/>
      <c r="I245" s="287">
        <f t="shared" si="81"/>
        <v>0</v>
      </c>
      <c r="J245" s="327"/>
      <c r="K245" s="327"/>
      <c r="L245" s="327"/>
      <c r="M245" s="327"/>
      <c r="N245" s="327"/>
      <c r="O245" s="287">
        <f t="shared" si="82"/>
        <v>0</v>
      </c>
      <c r="P245" s="472">
        <f>IF(Таблица4001!$G$9=0,0,(H245*1000/Таблица4001!$G$9))</f>
        <v>0</v>
      </c>
      <c r="Q245" s="472">
        <f>IF(Таблица4001!$G$9=0,0,(I245*1000/Таблица4001!$G$9))</f>
        <v>0</v>
      </c>
      <c r="R245" s="472">
        <f>IF(Таблица4001!$G$9=0,0,(J245*1000/Таблица4001!$G$9))</f>
        <v>0</v>
      </c>
      <c r="S245" s="472">
        <f t="shared" si="70"/>
        <v>0</v>
      </c>
    </row>
    <row r="246" spans="1:19" x14ac:dyDescent="0.15">
      <c r="A246" s="37" t="s">
        <v>928</v>
      </c>
      <c r="B246" s="506" t="s">
        <v>649</v>
      </c>
      <c r="C246" s="17" t="s">
        <v>647</v>
      </c>
      <c r="D246" s="227" t="s">
        <v>108</v>
      </c>
      <c r="E246" s="398"/>
      <c r="F246" s="398"/>
      <c r="G246" s="287"/>
      <c r="H246" s="287"/>
      <c r="I246" s="287">
        <f t="shared" si="81"/>
        <v>0</v>
      </c>
      <c r="J246" s="327"/>
      <c r="K246" s="327"/>
      <c r="L246" s="327"/>
      <c r="M246" s="327"/>
      <c r="N246" s="327"/>
      <c r="O246" s="287">
        <f t="shared" si="82"/>
        <v>0</v>
      </c>
      <c r="P246" s="472">
        <f>IF(Таблица4001!$G$9=0,0,(H246*1000/Таблица4001!$G$9))</f>
        <v>0</v>
      </c>
      <c r="Q246" s="472">
        <f>IF(Таблица4001!$G$9=0,0,(I246*1000/Таблица4001!$G$9))</f>
        <v>0</v>
      </c>
      <c r="R246" s="472">
        <f>IF(Таблица4001!$G$9=0,0,(J246*1000/Таблица4001!$G$9))</f>
        <v>0</v>
      </c>
      <c r="S246" s="472">
        <f t="shared" si="70"/>
        <v>0</v>
      </c>
    </row>
    <row r="247" spans="1:19" x14ac:dyDescent="0.15">
      <c r="A247" s="37" t="s">
        <v>745</v>
      </c>
      <c r="B247" s="506" t="s">
        <v>612</v>
      </c>
      <c r="C247" s="17" t="s">
        <v>613</v>
      </c>
      <c r="D247" s="227" t="s">
        <v>565</v>
      </c>
      <c r="E247" s="398"/>
      <c r="F247" s="398"/>
      <c r="G247" s="310"/>
      <c r="H247" s="310"/>
      <c r="I247" s="287">
        <f t="shared" si="81"/>
        <v>0</v>
      </c>
      <c r="J247" s="327"/>
      <c r="K247" s="327"/>
      <c r="L247" s="327"/>
      <c r="M247" s="327"/>
      <c r="N247" s="327"/>
      <c r="O247" s="287">
        <f t="shared" si="82"/>
        <v>0</v>
      </c>
      <c r="P247" s="472">
        <f>IF(Таблица4001!$G$9=0,0,(H247*1000/Таблица4001!$G$9))</f>
        <v>0</v>
      </c>
      <c r="Q247" s="472">
        <f>IF(Таблица4001!$G$9=0,0,(I247*1000/Таблица4001!$G$9))</f>
        <v>0</v>
      </c>
      <c r="R247" s="472">
        <f>IF(Таблица4001!$G$9=0,0,(J247*1000/Таблица4001!$G$9))</f>
        <v>0</v>
      </c>
      <c r="S247" s="472">
        <f t="shared" si="70"/>
        <v>0</v>
      </c>
    </row>
    <row r="248" spans="1:19" x14ac:dyDescent="0.15">
      <c r="A248" s="37" t="s">
        <v>746</v>
      </c>
      <c r="B248" s="506" t="s">
        <v>618</v>
      </c>
      <c r="C248" s="17" t="s">
        <v>619</v>
      </c>
      <c r="D248" s="227" t="s">
        <v>662</v>
      </c>
      <c r="E248" s="398"/>
      <c r="F248" s="398"/>
      <c r="G248" s="287"/>
      <c r="H248" s="287"/>
      <c r="I248" s="287">
        <f t="shared" si="81"/>
        <v>0</v>
      </c>
      <c r="J248" s="327"/>
      <c r="K248" s="327"/>
      <c r="L248" s="327"/>
      <c r="M248" s="327"/>
      <c r="N248" s="327"/>
      <c r="O248" s="287">
        <f t="shared" si="82"/>
        <v>0</v>
      </c>
      <c r="P248" s="472">
        <f>IF(Таблица4001!$G$9=0,0,(H248*1000/Таблица4001!$G$9))</f>
        <v>0</v>
      </c>
      <c r="Q248" s="472">
        <f>IF(Таблица4001!$G$9=0,0,(I248*1000/Таблица4001!$G$9))</f>
        <v>0</v>
      </c>
      <c r="R248" s="472">
        <f>IF(Таблица4001!$G$9=0,0,(J248*1000/Таблица4001!$G$9))</f>
        <v>0</v>
      </c>
      <c r="S248" s="472">
        <f t="shared" si="70"/>
        <v>0</v>
      </c>
    </row>
    <row r="249" spans="1:19" x14ac:dyDescent="0.15">
      <c r="A249" s="37" t="s">
        <v>664</v>
      </c>
      <c r="B249" s="506" t="s">
        <v>650</v>
      </c>
      <c r="C249" s="17" t="s">
        <v>648</v>
      </c>
      <c r="D249" s="227" t="s">
        <v>614</v>
      </c>
      <c r="E249" s="398"/>
      <c r="F249" s="398"/>
      <c r="G249" s="287"/>
      <c r="H249" s="287"/>
      <c r="I249" s="287">
        <f t="shared" si="81"/>
        <v>0</v>
      </c>
      <c r="J249" s="327"/>
      <c r="K249" s="327"/>
      <c r="L249" s="327"/>
      <c r="M249" s="327"/>
      <c r="N249" s="327"/>
      <c r="O249" s="287">
        <f t="shared" si="82"/>
        <v>0</v>
      </c>
      <c r="P249" s="472">
        <f>IF(Таблица4001!$G$9=0,0,(H249*1000/Таблица4001!$G$9))</f>
        <v>0</v>
      </c>
      <c r="Q249" s="472">
        <f>IF(Таблица4001!$G$9=0,0,(I249*1000/Таблица4001!$G$9))</f>
        <v>0</v>
      </c>
      <c r="R249" s="472">
        <f>IF(Таблица4001!$G$9=0,0,(J249*1000/Таблица4001!$G$9))</f>
        <v>0</v>
      </c>
      <c r="S249" s="472">
        <f t="shared" si="70"/>
        <v>0</v>
      </c>
    </row>
    <row r="250" spans="1:19" x14ac:dyDescent="0.15">
      <c r="A250" s="37" t="s">
        <v>1060</v>
      </c>
      <c r="B250" s="506" t="s">
        <v>1058</v>
      </c>
      <c r="C250" s="17" t="s">
        <v>1059</v>
      </c>
      <c r="D250" s="227" t="s">
        <v>1061</v>
      </c>
      <c r="E250" s="398"/>
      <c r="F250" s="398"/>
      <c r="G250" s="287">
        <f>0</f>
        <v>0</v>
      </c>
      <c r="H250" s="287">
        <f>0</f>
        <v>0</v>
      </c>
      <c r="I250" s="287">
        <f>0</f>
        <v>0</v>
      </c>
      <c r="J250" s="327">
        <f>0</f>
        <v>0</v>
      </c>
      <c r="K250" s="327">
        <f>0</f>
        <v>0</v>
      </c>
      <c r="L250" s="327">
        <f>0</f>
        <v>0</v>
      </c>
      <c r="M250" s="327">
        <f>0</f>
        <v>0</v>
      </c>
      <c r="N250" s="327">
        <f>0</f>
        <v>0</v>
      </c>
      <c r="O250" s="287"/>
      <c r="P250" s="472">
        <f>IF(Таблица4001!$G$9=0,0,(H250*1000/Таблица4001!$G$9))</f>
        <v>0</v>
      </c>
      <c r="Q250" s="472">
        <f>IF(Таблица4001!$G$9=0,0,(I250*1000/Таблица4001!$G$9))</f>
        <v>0</v>
      </c>
      <c r="R250" s="472">
        <f>IF(Таблица4001!$G$9=0,0,(J250*1000/Таблица4001!$G$9))</f>
        <v>0</v>
      </c>
      <c r="S250" s="472">
        <f t="shared" si="70"/>
        <v>0</v>
      </c>
    </row>
    <row r="251" spans="1:19" x14ac:dyDescent="0.15">
      <c r="A251" s="229" t="s">
        <v>1558</v>
      </c>
      <c r="B251" s="506" t="s">
        <v>1498</v>
      </c>
      <c r="C251" s="17" t="s">
        <v>1499</v>
      </c>
      <c r="D251" s="227"/>
      <c r="E251" s="398"/>
      <c r="F251" s="398"/>
      <c r="G251" s="287"/>
      <c r="H251" s="287"/>
      <c r="I251" s="287">
        <f t="shared" si="81"/>
        <v>0</v>
      </c>
      <c r="J251" s="327"/>
      <c r="K251" s="327"/>
      <c r="L251" s="327"/>
      <c r="M251" s="327"/>
      <c r="N251" s="327"/>
      <c r="O251" s="287">
        <f t="shared" si="82"/>
        <v>0</v>
      </c>
      <c r="P251" s="472">
        <f>IF(Таблица4001!$G$9=0,0,(H251*1000/Таблица4001!$G$9))</f>
        <v>0</v>
      </c>
      <c r="Q251" s="472">
        <f>IF(Таблица4001!$G$9=0,0,(I251*1000/Таблица4001!$G$9))</f>
        <v>0</v>
      </c>
      <c r="R251" s="472">
        <f>IF(Таблица4001!$G$9=0,0,(J251*1000/Таблица4001!$G$9))</f>
        <v>0</v>
      </c>
      <c r="S251" s="472">
        <f t="shared" si="70"/>
        <v>0</v>
      </c>
    </row>
    <row r="252" spans="1:19" x14ac:dyDescent="0.15">
      <c r="A252" s="36" t="s">
        <v>747</v>
      </c>
      <c r="B252" s="99" t="s">
        <v>253</v>
      </c>
      <c r="C252" s="70" t="s">
        <v>170</v>
      </c>
      <c r="D252" s="35" t="s">
        <v>786</v>
      </c>
      <c r="E252" s="414"/>
      <c r="F252" s="414"/>
      <c r="G252" s="179">
        <f>0</f>
        <v>0</v>
      </c>
      <c r="H252" s="179"/>
      <c r="I252" s="179">
        <f t="shared" si="81"/>
        <v>0</v>
      </c>
      <c r="J252" s="415"/>
      <c r="K252" s="415"/>
      <c r="L252" s="415"/>
      <c r="M252" s="415"/>
      <c r="N252" s="415"/>
      <c r="O252" s="179">
        <f t="shared" si="82"/>
        <v>0</v>
      </c>
      <c r="P252" s="472">
        <f>IF(Таблица4001!$G$9=0,0,(H252*1000/Таблица4001!$G$9))</f>
        <v>0</v>
      </c>
      <c r="Q252" s="472">
        <f>IF(Таблица4001!$G$9=0,0,(I252*1000/Таблица4001!$G$9))</f>
        <v>0</v>
      </c>
      <c r="R252" s="472">
        <f>IF(Таблица4001!$G$9=0,0,(J252*1000/Таблица4001!$G$9))</f>
        <v>0</v>
      </c>
      <c r="S252" s="472">
        <f t="shared" si="70"/>
        <v>0</v>
      </c>
    </row>
    <row r="253" spans="1:19" ht="21" x14ac:dyDescent="0.15">
      <c r="A253" s="36" t="s">
        <v>748</v>
      </c>
      <c r="B253" s="99" t="s">
        <v>254</v>
      </c>
      <c r="C253" s="70" t="s">
        <v>171</v>
      </c>
      <c r="D253" s="35" t="s">
        <v>992</v>
      </c>
      <c r="E253" s="414"/>
      <c r="F253" s="414"/>
      <c r="G253" s="179">
        <f>0</f>
        <v>0</v>
      </c>
      <c r="H253" s="287">
        <f>J253</f>
        <v>0</v>
      </c>
      <c r="I253" s="179">
        <f t="shared" si="81"/>
        <v>0</v>
      </c>
      <c r="J253" s="415"/>
      <c r="K253" s="415"/>
      <c r="L253" s="287">
        <f>0</f>
        <v>0</v>
      </c>
      <c r="M253" s="287">
        <f>0</f>
        <v>0</v>
      </c>
      <c r="N253" s="415"/>
      <c r="O253" s="179">
        <f t="shared" si="82"/>
        <v>0</v>
      </c>
      <c r="P253" s="472">
        <f>IF(Таблица4001!$G$9=0,0,(H253*1000/Таблица4001!$G$9))</f>
        <v>0</v>
      </c>
      <c r="Q253" s="472">
        <f>IF(Таблица4001!$G$9=0,0,(I253*1000/Таблица4001!$G$9))</f>
        <v>0</v>
      </c>
      <c r="R253" s="472">
        <f>IF(Таблица4001!$G$9=0,0,(J253*1000/Таблица4001!$G$9))</f>
        <v>0</v>
      </c>
      <c r="S253" s="472">
        <f t="shared" si="70"/>
        <v>0</v>
      </c>
    </row>
    <row r="254" spans="1:19" ht="21" x14ac:dyDescent="0.15">
      <c r="A254" s="36" t="s">
        <v>749</v>
      </c>
      <c r="B254" s="99" t="s">
        <v>255</v>
      </c>
      <c r="C254" s="46" t="s">
        <v>172</v>
      </c>
      <c r="D254" s="35" t="s">
        <v>60</v>
      </c>
      <c r="E254" s="179">
        <f t="shared" ref="E254:F254" si="83">E255+E256+E257+E258+E259+E260+E261+E262+E263+E264</f>
        <v>0</v>
      </c>
      <c r="F254" s="179">
        <f t="shared" si="83"/>
        <v>0</v>
      </c>
      <c r="G254" s="179">
        <f>G255+G256+G257+G258+G259+G260+G261+G262+G263+G264</f>
        <v>0</v>
      </c>
      <c r="H254" s="179">
        <f>H255+H256+H257+H258+H259+H260+H261+H262+H263+H264</f>
        <v>0</v>
      </c>
      <c r="I254" s="179">
        <f t="shared" si="81"/>
        <v>0</v>
      </c>
      <c r="J254" s="179">
        <f>J255+J256+J257+J258+J259+J260+J261+J262+J263+J264</f>
        <v>0</v>
      </c>
      <c r="K254" s="179">
        <f t="shared" ref="K254:N254" si="84">K255+K256+K257+K258+K259+K260+K261+K262+K263+K264</f>
        <v>0</v>
      </c>
      <c r="L254" s="179">
        <f t="shared" si="84"/>
        <v>0</v>
      </c>
      <c r="M254" s="179">
        <f t="shared" si="84"/>
        <v>0</v>
      </c>
      <c r="N254" s="179">
        <f t="shared" si="84"/>
        <v>0</v>
      </c>
      <c r="O254" s="179">
        <f t="shared" si="82"/>
        <v>0</v>
      </c>
      <c r="P254" s="472">
        <f>IF(Таблица4001!$G$9=0,0,(H254*1000/Таблица4001!$G$9))</f>
        <v>0</v>
      </c>
      <c r="Q254" s="472">
        <f>IF(Таблица4001!$G$9=0,0,(I254*1000/Таблица4001!$G$9))</f>
        <v>0</v>
      </c>
      <c r="R254" s="472">
        <f>IF(Таблица4001!$G$9=0,0,(J254*1000/Таблица4001!$G$9))</f>
        <v>0</v>
      </c>
      <c r="S254" s="472">
        <f t="shared" si="70"/>
        <v>0</v>
      </c>
    </row>
    <row r="255" spans="1:19" x14ac:dyDescent="0.15">
      <c r="A255" s="37" t="s">
        <v>750</v>
      </c>
      <c r="B255" s="506" t="s">
        <v>256</v>
      </c>
      <c r="C255" s="6" t="s">
        <v>105</v>
      </c>
      <c r="D255" s="227" t="s">
        <v>415</v>
      </c>
      <c r="E255" s="398"/>
      <c r="F255" s="398"/>
      <c r="G255" s="287"/>
      <c r="H255" s="287"/>
      <c r="I255" s="287">
        <f t="shared" si="81"/>
        <v>0</v>
      </c>
      <c r="J255" s="327">
        <f>0</f>
        <v>0</v>
      </c>
      <c r="K255" s="327">
        <f>0</f>
        <v>0</v>
      </c>
      <c r="L255" s="327">
        <f>0</f>
        <v>0</v>
      </c>
      <c r="M255" s="327">
        <f>0</f>
        <v>0</v>
      </c>
      <c r="N255" s="327"/>
      <c r="O255" s="287">
        <f t="shared" si="82"/>
        <v>0</v>
      </c>
      <c r="P255" s="472">
        <f>IF(Таблица4001!$G$9=0,0,(H255*1000/Таблица4001!$G$9))</f>
        <v>0</v>
      </c>
      <c r="Q255" s="472">
        <f>IF(Таблица4001!$G$9=0,0,(I255*1000/Таблица4001!$G$9))</f>
        <v>0</v>
      </c>
      <c r="R255" s="472">
        <f>IF(Таблица4001!$G$9=0,0,(J255*1000/Таблица4001!$G$9))</f>
        <v>0</v>
      </c>
      <c r="S255" s="472">
        <f t="shared" si="70"/>
        <v>0</v>
      </c>
    </row>
    <row r="256" spans="1:19" x14ac:dyDescent="0.15">
      <c r="A256" s="37" t="s">
        <v>929</v>
      </c>
      <c r="B256" s="506" t="s">
        <v>426</v>
      </c>
      <c r="C256" s="6" t="s">
        <v>420</v>
      </c>
      <c r="D256" s="227" t="s">
        <v>930</v>
      </c>
      <c r="E256" s="398"/>
      <c r="F256" s="398"/>
      <c r="G256" s="287"/>
      <c r="H256" s="287"/>
      <c r="I256" s="287">
        <f t="shared" si="81"/>
        <v>0</v>
      </c>
      <c r="J256" s="327">
        <f>0</f>
        <v>0</v>
      </c>
      <c r="K256" s="327">
        <f>0</f>
        <v>0</v>
      </c>
      <c r="L256" s="327">
        <f>0</f>
        <v>0</v>
      </c>
      <c r="M256" s="327">
        <f>0</f>
        <v>0</v>
      </c>
      <c r="N256" s="327"/>
      <c r="O256" s="287">
        <f t="shared" si="82"/>
        <v>0</v>
      </c>
      <c r="P256" s="472">
        <f>IF(Таблица4001!$G$9=0,0,(H256*1000/Таблица4001!$G$9))</f>
        <v>0</v>
      </c>
      <c r="Q256" s="472">
        <f>IF(Таблица4001!$G$9=0,0,(I256*1000/Таблица4001!$G$9))</f>
        <v>0</v>
      </c>
      <c r="R256" s="472">
        <f>IF(Таблица4001!$G$9=0,0,(J256*1000/Таблица4001!$G$9))</f>
        <v>0</v>
      </c>
      <c r="S256" s="472">
        <f t="shared" si="70"/>
        <v>0</v>
      </c>
    </row>
    <row r="257" spans="1:19" x14ac:dyDescent="0.15">
      <c r="A257" s="37" t="s">
        <v>751</v>
      </c>
      <c r="B257" s="506" t="s">
        <v>427</v>
      </c>
      <c r="C257" s="6" t="s">
        <v>421</v>
      </c>
      <c r="D257" s="227" t="s">
        <v>61</v>
      </c>
      <c r="E257" s="398"/>
      <c r="F257" s="398"/>
      <c r="G257" s="287"/>
      <c r="H257" s="287"/>
      <c r="I257" s="287">
        <f t="shared" si="81"/>
        <v>0</v>
      </c>
      <c r="J257" s="327">
        <f>0</f>
        <v>0</v>
      </c>
      <c r="K257" s="327">
        <f>0</f>
        <v>0</v>
      </c>
      <c r="L257" s="327">
        <f>0</f>
        <v>0</v>
      </c>
      <c r="M257" s="327">
        <f>0</f>
        <v>0</v>
      </c>
      <c r="N257" s="327"/>
      <c r="O257" s="287">
        <f t="shared" si="82"/>
        <v>0</v>
      </c>
      <c r="P257" s="472">
        <f>IF(Таблица4001!$G$9=0,0,(H257*1000/Таблица4001!$G$9))</f>
        <v>0</v>
      </c>
      <c r="Q257" s="472">
        <f>IF(Таблица4001!$G$9=0,0,(I257*1000/Таблица4001!$G$9))</f>
        <v>0</v>
      </c>
      <c r="R257" s="472">
        <f>IF(Таблица4001!$G$9=0,0,(J257*1000/Таблица4001!$G$9))</f>
        <v>0</v>
      </c>
      <c r="S257" s="472">
        <f t="shared" si="70"/>
        <v>0</v>
      </c>
    </row>
    <row r="258" spans="1:19" x14ac:dyDescent="0.15">
      <c r="A258" s="37" t="s">
        <v>931</v>
      </c>
      <c r="B258" s="506" t="s">
        <v>428</v>
      </c>
      <c r="C258" s="6" t="s">
        <v>422</v>
      </c>
      <c r="D258" s="227" t="s">
        <v>932</v>
      </c>
      <c r="E258" s="398"/>
      <c r="F258" s="398"/>
      <c r="G258" s="287"/>
      <c r="H258" s="287"/>
      <c r="I258" s="287">
        <f t="shared" si="81"/>
        <v>0</v>
      </c>
      <c r="J258" s="327">
        <f>0</f>
        <v>0</v>
      </c>
      <c r="K258" s="327">
        <f>0</f>
        <v>0</v>
      </c>
      <c r="L258" s="327">
        <f>0</f>
        <v>0</v>
      </c>
      <c r="M258" s="327">
        <f>0</f>
        <v>0</v>
      </c>
      <c r="N258" s="327"/>
      <c r="O258" s="287">
        <f t="shared" si="82"/>
        <v>0</v>
      </c>
      <c r="P258" s="472">
        <f>IF(Таблица4001!$G$9=0,0,(H258*1000/Таблица4001!$G$9))</f>
        <v>0</v>
      </c>
      <c r="Q258" s="472">
        <f>IF(Таблица4001!$G$9=0,0,(I258*1000/Таблица4001!$G$9))</f>
        <v>0</v>
      </c>
      <c r="R258" s="472">
        <f>IF(Таблица4001!$G$9=0,0,(J258*1000/Таблица4001!$G$9))</f>
        <v>0</v>
      </c>
      <c r="S258" s="472">
        <f t="shared" si="70"/>
        <v>0</v>
      </c>
    </row>
    <row r="259" spans="1:19" x14ac:dyDescent="0.15">
      <c r="A259" s="37" t="s">
        <v>412</v>
      </c>
      <c r="B259" s="506" t="s">
        <v>429</v>
      </c>
      <c r="C259" s="6" t="s">
        <v>423</v>
      </c>
      <c r="D259" s="227" t="s">
        <v>416</v>
      </c>
      <c r="E259" s="398"/>
      <c r="F259" s="398"/>
      <c r="G259" s="287"/>
      <c r="H259" s="287"/>
      <c r="I259" s="287">
        <f t="shared" si="81"/>
        <v>0</v>
      </c>
      <c r="J259" s="327">
        <f>0</f>
        <v>0</v>
      </c>
      <c r="K259" s="327">
        <f>0</f>
        <v>0</v>
      </c>
      <c r="L259" s="327">
        <f>0</f>
        <v>0</v>
      </c>
      <c r="M259" s="327">
        <f>0</f>
        <v>0</v>
      </c>
      <c r="N259" s="327"/>
      <c r="O259" s="287">
        <f t="shared" si="82"/>
        <v>0</v>
      </c>
      <c r="P259" s="472">
        <f>IF(Таблица4001!$G$9=0,0,(H259*1000/Таблица4001!$G$9))</f>
        <v>0</v>
      </c>
      <c r="Q259" s="472">
        <f>IF(Таблица4001!$G$9=0,0,(I259*1000/Таблица4001!$G$9))</f>
        <v>0</v>
      </c>
      <c r="R259" s="472">
        <f>IF(Таблица4001!$G$9=0,0,(J259*1000/Таблица4001!$G$9))</f>
        <v>0</v>
      </c>
      <c r="S259" s="472">
        <f t="shared" si="70"/>
        <v>0</v>
      </c>
    </row>
    <row r="260" spans="1:19" x14ac:dyDescent="0.15">
      <c r="A260" s="37" t="s">
        <v>752</v>
      </c>
      <c r="B260" s="506" t="s">
        <v>430</v>
      </c>
      <c r="C260" s="6" t="s">
        <v>424</v>
      </c>
      <c r="D260" s="227" t="s">
        <v>632</v>
      </c>
      <c r="E260" s="398"/>
      <c r="F260" s="398"/>
      <c r="G260" s="287"/>
      <c r="H260" s="287"/>
      <c r="I260" s="287">
        <f t="shared" si="81"/>
        <v>0</v>
      </c>
      <c r="J260" s="327">
        <f>0</f>
        <v>0</v>
      </c>
      <c r="K260" s="327">
        <f>0</f>
        <v>0</v>
      </c>
      <c r="L260" s="327">
        <f>0</f>
        <v>0</v>
      </c>
      <c r="M260" s="327">
        <f>0</f>
        <v>0</v>
      </c>
      <c r="N260" s="327"/>
      <c r="O260" s="287">
        <f t="shared" si="82"/>
        <v>0</v>
      </c>
      <c r="P260" s="472">
        <f>IF(Таблица4001!$G$9=0,0,(H260*1000/Таблица4001!$G$9))</f>
        <v>0</v>
      </c>
      <c r="Q260" s="472">
        <f>IF(Таблица4001!$G$9=0,0,(I260*1000/Таблица4001!$G$9))</f>
        <v>0</v>
      </c>
      <c r="R260" s="472">
        <f>IF(Таблица4001!$G$9=0,0,(J260*1000/Таблица4001!$G$9))</f>
        <v>0</v>
      </c>
      <c r="S260" s="472">
        <f t="shared" si="70"/>
        <v>0</v>
      </c>
    </row>
    <row r="261" spans="1:19" x14ac:dyDescent="0.15">
      <c r="A261" s="37" t="s">
        <v>413</v>
      </c>
      <c r="B261" s="506" t="s">
        <v>431</v>
      </c>
      <c r="C261" s="6" t="s">
        <v>425</v>
      </c>
      <c r="D261" s="227" t="s">
        <v>417</v>
      </c>
      <c r="E261" s="398"/>
      <c r="F261" s="398"/>
      <c r="G261" s="287"/>
      <c r="H261" s="287"/>
      <c r="I261" s="287">
        <f t="shared" si="81"/>
        <v>0</v>
      </c>
      <c r="J261" s="327">
        <f>0</f>
        <v>0</v>
      </c>
      <c r="K261" s="327">
        <f>0</f>
        <v>0</v>
      </c>
      <c r="L261" s="327">
        <f>0</f>
        <v>0</v>
      </c>
      <c r="M261" s="327">
        <f>0</f>
        <v>0</v>
      </c>
      <c r="N261" s="327"/>
      <c r="O261" s="287">
        <f t="shared" si="82"/>
        <v>0</v>
      </c>
      <c r="P261" s="472">
        <f>IF(Таблица4001!$G$9=0,0,(H261*1000/Таблица4001!$G$9))</f>
        <v>0</v>
      </c>
      <c r="Q261" s="472">
        <f>IF(Таблица4001!$G$9=0,0,(I261*1000/Таблица4001!$G$9))</f>
        <v>0</v>
      </c>
      <c r="R261" s="472">
        <f>IF(Таблица4001!$G$9=0,0,(J261*1000/Таблица4001!$G$9))</f>
        <v>0</v>
      </c>
      <c r="S261" s="472">
        <f t="shared" si="70"/>
        <v>0</v>
      </c>
    </row>
    <row r="262" spans="1:19" x14ac:dyDescent="0.15">
      <c r="A262" s="37" t="s">
        <v>414</v>
      </c>
      <c r="B262" s="506" t="s">
        <v>634</v>
      </c>
      <c r="C262" s="6" t="s">
        <v>633</v>
      </c>
      <c r="D262" s="227" t="s">
        <v>418</v>
      </c>
      <c r="E262" s="398"/>
      <c r="F262" s="398"/>
      <c r="G262" s="287"/>
      <c r="H262" s="287"/>
      <c r="I262" s="287">
        <f t="shared" si="81"/>
        <v>0</v>
      </c>
      <c r="J262" s="327">
        <f>0</f>
        <v>0</v>
      </c>
      <c r="K262" s="327">
        <f>0</f>
        <v>0</v>
      </c>
      <c r="L262" s="327">
        <f>0</f>
        <v>0</v>
      </c>
      <c r="M262" s="327">
        <f>0</f>
        <v>0</v>
      </c>
      <c r="N262" s="327"/>
      <c r="O262" s="287">
        <f t="shared" si="82"/>
        <v>0</v>
      </c>
      <c r="P262" s="472">
        <f>IF(Таблица4001!$G$9=0,0,(H262*1000/Таблица4001!$G$9))</f>
        <v>0</v>
      </c>
      <c r="Q262" s="472">
        <f>IF(Таблица4001!$G$9=0,0,(I262*1000/Таблица4001!$G$9))</f>
        <v>0</v>
      </c>
      <c r="R262" s="472">
        <f>IF(Таблица4001!$G$9=0,0,(J262*1000/Таблица4001!$G$9))</f>
        <v>0</v>
      </c>
      <c r="S262" s="472">
        <f t="shared" si="70"/>
        <v>0</v>
      </c>
    </row>
    <row r="263" spans="1:19" x14ac:dyDescent="0.15">
      <c r="A263" s="37" t="s">
        <v>753</v>
      </c>
      <c r="B263" s="506" t="s">
        <v>814</v>
      </c>
      <c r="C263" s="6" t="s">
        <v>815</v>
      </c>
      <c r="D263" s="227" t="s">
        <v>419</v>
      </c>
      <c r="E263" s="398"/>
      <c r="F263" s="398"/>
      <c r="G263" s="287"/>
      <c r="H263" s="287"/>
      <c r="I263" s="287">
        <f t="shared" si="81"/>
        <v>0</v>
      </c>
      <c r="J263" s="327">
        <f>0</f>
        <v>0</v>
      </c>
      <c r="K263" s="327">
        <f>0</f>
        <v>0</v>
      </c>
      <c r="L263" s="327">
        <f>0</f>
        <v>0</v>
      </c>
      <c r="M263" s="327">
        <f>0</f>
        <v>0</v>
      </c>
      <c r="N263" s="327"/>
      <c r="O263" s="287">
        <f t="shared" si="82"/>
        <v>0</v>
      </c>
      <c r="P263" s="472">
        <f>IF(Таблица4001!$G$9=0,0,(H263*1000/Таблица4001!$G$9))</f>
        <v>0</v>
      </c>
      <c r="Q263" s="472">
        <f>IF(Таблица4001!$G$9=0,0,(I263*1000/Таблица4001!$G$9))</f>
        <v>0</v>
      </c>
      <c r="R263" s="472">
        <f>IF(Таблица4001!$G$9=0,0,(J263*1000/Таблица4001!$G$9))</f>
        <v>0</v>
      </c>
      <c r="S263" s="472">
        <f t="shared" si="70"/>
        <v>0</v>
      </c>
    </row>
    <row r="264" spans="1:19" x14ac:dyDescent="0.15">
      <c r="A264" s="229" t="s">
        <v>1559</v>
      </c>
      <c r="B264" s="506" t="s">
        <v>1501</v>
      </c>
      <c r="C264" s="6" t="s">
        <v>1502</v>
      </c>
      <c r="D264" s="227"/>
      <c r="E264" s="398"/>
      <c r="F264" s="398"/>
      <c r="G264" s="287"/>
      <c r="H264" s="287"/>
      <c r="I264" s="287">
        <f t="shared" si="81"/>
        <v>0</v>
      </c>
      <c r="J264" s="327">
        <f>0</f>
        <v>0</v>
      </c>
      <c r="K264" s="327">
        <f>0</f>
        <v>0</v>
      </c>
      <c r="L264" s="327">
        <f>0</f>
        <v>0</v>
      </c>
      <c r="M264" s="327">
        <f>0</f>
        <v>0</v>
      </c>
      <c r="N264" s="327"/>
      <c r="O264" s="287">
        <f t="shared" si="82"/>
        <v>0</v>
      </c>
      <c r="P264" s="472">
        <f>IF(Таблица4001!$G$9=0,0,(H264*1000/Таблица4001!$G$9))</f>
        <v>0</v>
      </c>
      <c r="Q264" s="472">
        <f>IF(Таблица4001!$G$9=0,0,(I264*1000/Таблица4001!$G$9))</f>
        <v>0</v>
      </c>
      <c r="R264" s="472">
        <f>IF(Таблица4001!$G$9=0,0,(J264*1000/Таблица4001!$G$9))</f>
        <v>0</v>
      </c>
      <c r="S264" s="472">
        <f t="shared" si="70"/>
        <v>0</v>
      </c>
    </row>
    <row r="265" spans="1:19" x14ac:dyDescent="0.15">
      <c r="A265" s="299" t="s">
        <v>1614</v>
      </c>
      <c r="B265" s="314" t="s">
        <v>1608</v>
      </c>
      <c r="C265" s="298" t="s">
        <v>1609</v>
      </c>
      <c r="D265" s="298" t="s">
        <v>1610</v>
      </c>
      <c r="E265" s="398"/>
      <c r="F265" s="398"/>
      <c r="G265" s="287"/>
      <c r="H265" s="287"/>
      <c r="I265" s="287">
        <f t="shared" si="81"/>
        <v>0</v>
      </c>
      <c r="J265" s="327">
        <f>0</f>
        <v>0</v>
      </c>
      <c r="K265" s="327">
        <f>0</f>
        <v>0</v>
      </c>
      <c r="L265" s="327">
        <f>0</f>
        <v>0</v>
      </c>
      <c r="M265" s="327">
        <f>0</f>
        <v>0</v>
      </c>
      <c r="N265" s="327"/>
      <c r="O265" s="287">
        <f t="shared" si="82"/>
        <v>0</v>
      </c>
      <c r="P265" s="472">
        <f>IF(Таблица4001!$G$9=0,0,(H265*1000/Таблица4001!$G$9))</f>
        <v>0</v>
      </c>
      <c r="Q265" s="472">
        <f>IF(Таблица4001!$G$9=0,0,(I265*1000/Таблица4001!$G$9))</f>
        <v>0</v>
      </c>
      <c r="R265" s="472">
        <f>IF(Таблица4001!$G$9=0,0,(J265*1000/Таблица4001!$G$9))</f>
        <v>0</v>
      </c>
      <c r="S265" s="472">
        <f t="shared" si="70"/>
        <v>0</v>
      </c>
    </row>
    <row r="266" spans="1:19" ht="21" x14ac:dyDescent="0.15">
      <c r="A266" s="299" t="s">
        <v>1615</v>
      </c>
      <c r="B266" s="314" t="s">
        <v>1613</v>
      </c>
      <c r="C266" s="298" t="s">
        <v>1611</v>
      </c>
      <c r="D266" s="298" t="s">
        <v>1612</v>
      </c>
      <c r="E266" s="398"/>
      <c r="F266" s="398"/>
      <c r="G266" s="287"/>
      <c r="H266" s="287"/>
      <c r="I266" s="287">
        <f t="shared" si="81"/>
        <v>0</v>
      </c>
      <c r="J266" s="327">
        <f>0</f>
        <v>0</v>
      </c>
      <c r="K266" s="327">
        <f>0</f>
        <v>0</v>
      </c>
      <c r="L266" s="327">
        <f>0</f>
        <v>0</v>
      </c>
      <c r="M266" s="327">
        <f>0</f>
        <v>0</v>
      </c>
      <c r="N266" s="327"/>
      <c r="O266" s="287">
        <f t="shared" si="82"/>
        <v>0</v>
      </c>
      <c r="P266" s="472">
        <f>IF(Таблица4001!$G$9=0,0,(H266*1000/Таблица4001!$G$9))</f>
        <v>0</v>
      </c>
      <c r="Q266" s="472">
        <f>IF(Таблица4001!$G$9=0,0,(I266*1000/Таблица4001!$G$9))</f>
        <v>0</v>
      </c>
      <c r="R266" s="472">
        <f>IF(Таблица4001!$G$9=0,0,(J266*1000/Таблица4001!$G$9))</f>
        <v>0</v>
      </c>
      <c r="S266" s="472">
        <f t="shared" si="70"/>
        <v>0</v>
      </c>
    </row>
    <row r="267" spans="1:19" ht="42" x14ac:dyDescent="0.2">
      <c r="A267" s="98" t="s">
        <v>754</v>
      </c>
      <c r="B267" s="99" t="s">
        <v>257</v>
      </c>
      <c r="C267" s="99" t="s">
        <v>125</v>
      </c>
      <c r="D267" s="101" t="s">
        <v>62</v>
      </c>
      <c r="E267" s="414">
        <v>0</v>
      </c>
      <c r="F267" s="414">
        <v>0</v>
      </c>
      <c r="G267" s="179">
        <f>0</f>
        <v>0</v>
      </c>
      <c r="H267" s="179">
        <f>SUM(H268:H316)</f>
        <v>0</v>
      </c>
      <c r="I267" s="179">
        <f>0</f>
        <v>0</v>
      </c>
      <c r="J267" s="415">
        <f>SUM(J268:J316)</f>
        <v>0</v>
      </c>
      <c r="K267" s="415">
        <f>0</f>
        <v>0</v>
      </c>
      <c r="L267" s="415">
        <f>SUM(L268:L316)</f>
        <v>0</v>
      </c>
      <c r="M267" s="415">
        <f>SUM(M268:M316)</f>
        <v>0</v>
      </c>
      <c r="N267" s="415">
        <f>0</f>
        <v>0</v>
      </c>
      <c r="O267" s="179">
        <f>0</f>
        <v>0</v>
      </c>
      <c r="P267" s="472">
        <f>IF(Таблица4001!$G$9=0,0,(H267*1000/Таблица4001!$G$9))</f>
        <v>0</v>
      </c>
      <c r="Q267" s="472">
        <f>IF(Таблица4001!$G$9=0,0,(I267*1000/Таблица4001!$G$9))</f>
        <v>0</v>
      </c>
      <c r="R267" s="472">
        <f>IF(Таблица4001!$G$9=0,0,(J267*1000/Таблица4001!$G$9))</f>
        <v>0</v>
      </c>
      <c r="S267" s="566" t="s">
        <v>1702</v>
      </c>
    </row>
    <row r="268" spans="1:19" ht="21" x14ac:dyDescent="0.2">
      <c r="A268" s="37" t="s">
        <v>1128</v>
      </c>
      <c r="B268" s="506" t="s">
        <v>1275</v>
      </c>
      <c r="C268" s="6" t="s">
        <v>1177</v>
      </c>
      <c r="D268" s="227" t="s">
        <v>1178</v>
      </c>
      <c r="E268" s="398"/>
      <c r="F268" s="398"/>
      <c r="G268" s="287">
        <f>0</f>
        <v>0</v>
      </c>
      <c r="H268" s="287">
        <f t="shared" ref="H268:H316" si="85">J268</f>
        <v>0</v>
      </c>
      <c r="I268" s="287">
        <f>0</f>
        <v>0</v>
      </c>
      <c r="J268" s="327"/>
      <c r="K268" s="327">
        <f>0</f>
        <v>0</v>
      </c>
      <c r="L268" s="327"/>
      <c r="M268" s="327"/>
      <c r="N268" s="327">
        <f>0</f>
        <v>0</v>
      </c>
      <c r="O268" s="287">
        <f>0</f>
        <v>0</v>
      </c>
      <c r="P268" s="566" t="s">
        <v>1702</v>
      </c>
      <c r="Q268" s="566" t="s">
        <v>1702</v>
      </c>
      <c r="R268" s="566" t="s">
        <v>1702</v>
      </c>
      <c r="S268" s="566" t="s">
        <v>1702</v>
      </c>
    </row>
    <row r="269" spans="1:19" ht="12.75" x14ac:dyDescent="0.2">
      <c r="A269" s="37" t="s">
        <v>1129</v>
      </c>
      <c r="B269" s="506" t="s">
        <v>1276</v>
      </c>
      <c r="C269" s="6" t="s">
        <v>1179</v>
      </c>
      <c r="D269" s="227" t="s">
        <v>1180</v>
      </c>
      <c r="E269" s="398"/>
      <c r="F269" s="398"/>
      <c r="G269" s="287">
        <f>0</f>
        <v>0</v>
      </c>
      <c r="H269" s="287">
        <f t="shared" si="85"/>
        <v>0</v>
      </c>
      <c r="I269" s="287">
        <f>0</f>
        <v>0</v>
      </c>
      <c r="J269" s="327"/>
      <c r="K269" s="327">
        <f>0</f>
        <v>0</v>
      </c>
      <c r="L269" s="327"/>
      <c r="M269" s="327"/>
      <c r="N269" s="327">
        <f>0</f>
        <v>0</v>
      </c>
      <c r="O269" s="287">
        <f>0</f>
        <v>0</v>
      </c>
      <c r="P269" s="566" t="s">
        <v>1702</v>
      </c>
      <c r="Q269" s="566" t="s">
        <v>1702</v>
      </c>
      <c r="R269" s="566" t="s">
        <v>1702</v>
      </c>
      <c r="S269" s="566" t="s">
        <v>1702</v>
      </c>
    </row>
    <row r="270" spans="1:19" ht="21" x14ac:dyDescent="0.2">
      <c r="A270" s="37" t="s">
        <v>1130</v>
      </c>
      <c r="B270" s="506" t="s">
        <v>1277</v>
      </c>
      <c r="C270" s="6" t="s">
        <v>1181</v>
      </c>
      <c r="D270" s="227" t="s">
        <v>1182</v>
      </c>
      <c r="E270" s="398"/>
      <c r="F270" s="398"/>
      <c r="G270" s="287">
        <f>0</f>
        <v>0</v>
      </c>
      <c r="H270" s="287">
        <f t="shared" si="85"/>
        <v>0</v>
      </c>
      <c r="I270" s="287">
        <f>0</f>
        <v>0</v>
      </c>
      <c r="J270" s="327"/>
      <c r="K270" s="327">
        <f>0</f>
        <v>0</v>
      </c>
      <c r="L270" s="327"/>
      <c r="M270" s="327"/>
      <c r="N270" s="327">
        <f>0</f>
        <v>0</v>
      </c>
      <c r="O270" s="287">
        <f>0</f>
        <v>0</v>
      </c>
      <c r="P270" s="566" t="s">
        <v>1702</v>
      </c>
      <c r="Q270" s="566" t="s">
        <v>1702</v>
      </c>
      <c r="R270" s="566" t="s">
        <v>1702</v>
      </c>
      <c r="S270" s="566" t="s">
        <v>1702</v>
      </c>
    </row>
    <row r="271" spans="1:19" ht="12.75" x14ac:dyDescent="0.2">
      <c r="A271" s="37" t="s">
        <v>1131</v>
      </c>
      <c r="B271" s="506" t="s">
        <v>1278</v>
      </c>
      <c r="C271" s="6" t="s">
        <v>1183</v>
      </c>
      <c r="D271" s="227" t="s">
        <v>1184</v>
      </c>
      <c r="E271" s="398"/>
      <c r="F271" s="398"/>
      <c r="G271" s="287">
        <f>0</f>
        <v>0</v>
      </c>
      <c r="H271" s="287">
        <f t="shared" si="85"/>
        <v>0</v>
      </c>
      <c r="I271" s="287">
        <f>0</f>
        <v>0</v>
      </c>
      <c r="J271" s="327"/>
      <c r="K271" s="327">
        <f>0</f>
        <v>0</v>
      </c>
      <c r="L271" s="327"/>
      <c r="M271" s="327"/>
      <c r="N271" s="327">
        <f>0</f>
        <v>0</v>
      </c>
      <c r="O271" s="287">
        <f>0</f>
        <v>0</v>
      </c>
      <c r="P271" s="566" t="s">
        <v>1702</v>
      </c>
      <c r="Q271" s="566" t="s">
        <v>1702</v>
      </c>
      <c r="R271" s="566" t="s">
        <v>1702</v>
      </c>
      <c r="S271" s="566" t="s">
        <v>1702</v>
      </c>
    </row>
    <row r="272" spans="1:19" ht="12.75" x14ac:dyDescent="0.2">
      <c r="A272" s="37" t="s">
        <v>1132</v>
      </c>
      <c r="B272" s="506" t="s">
        <v>1279</v>
      </c>
      <c r="C272" s="6" t="s">
        <v>1185</v>
      </c>
      <c r="D272" s="227" t="s">
        <v>1186</v>
      </c>
      <c r="E272" s="398"/>
      <c r="F272" s="398"/>
      <c r="G272" s="287">
        <f>0</f>
        <v>0</v>
      </c>
      <c r="H272" s="287">
        <f t="shared" si="85"/>
        <v>0</v>
      </c>
      <c r="I272" s="287">
        <f>0</f>
        <v>0</v>
      </c>
      <c r="J272" s="327"/>
      <c r="K272" s="327">
        <f>0</f>
        <v>0</v>
      </c>
      <c r="L272" s="327"/>
      <c r="M272" s="327"/>
      <c r="N272" s="327">
        <f>0</f>
        <v>0</v>
      </c>
      <c r="O272" s="287">
        <f>0</f>
        <v>0</v>
      </c>
      <c r="P272" s="566" t="s">
        <v>1702</v>
      </c>
      <c r="Q272" s="566" t="s">
        <v>1702</v>
      </c>
      <c r="R272" s="566" t="s">
        <v>1702</v>
      </c>
      <c r="S272" s="566" t="s">
        <v>1702</v>
      </c>
    </row>
    <row r="273" spans="1:19" ht="31.5" x14ac:dyDescent="0.2">
      <c r="A273" s="37" t="s">
        <v>1133</v>
      </c>
      <c r="B273" s="506" t="s">
        <v>1280</v>
      </c>
      <c r="C273" s="6" t="s">
        <v>1187</v>
      </c>
      <c r="D273" s="227" t="s">
        <v>1188</v>
      </c>
      <c r="E273" s="398"/>
      <c r="F273" s="398"/>
      <c r="G273" s="287">
        <f>0</f>
        <v>0</v>
      </c>
      <c r="H273" s="287">
        <f t="shared" si="85"/>
        <v>0</v>
      </c>
      <c r="I273" s="287">
        <f>0</f>
        <v>0</v>
      </c>
      <c r="J273" s="327"/>
      <c r="K273" s="327">
        <f>0</f>
        <v>0</v>
      </c>
      <c r="L273" s="327"/>
      <c r="M273" s="327"/>
      <c r="N273" s="327">
        <f>0</f>
        <v>0</v>
      </c>
      <c r="O273" s="287">
        <f>0</f>
        <v>0</v>
      </c>
      <c r="P273" s="566" t="s">
        <v>1702</v>
      </c>
      <c r="Q273" s="566" t="s">
        <v>1702</v>
      </c>
      <c r="R273" s="566" t="s">
        <v>1702</v>
      </c>
      <c r="S273" s="566" t="s">
        <v>1702</v>
      </c>
    </row>
    <row r="274" spans="1:19" ht="12.75" x14ac:dyDescent="0.2">
      <c r="A274" s="37" t="s">
        <v>1134</v>
      </c>
      <c r="B274" s="506" t="s">
        <v>1281</v>
      </c>
      <c r="C274" s="6" t="s">
        <v>1189</v>
      </c>
      <c r="D274" s="227" t="s">
        <v>1190</v>
      </c>
      <c r="E274" s="398"/>
      <c r="F274" s="398"/>
      <c r="G274" s="287">
        <f>0</f>
        <v>0</v>
      </c>
      <c r="H274" s="287">
        <f t="shared" si="85"/>
        <v>0</v>
      </c>
      <c r="I274" s="287">
        <f>0</f>
        <v>0</v>
      </c>
      <c r="J274" s="327"/>
      <c r="K274" s="327">
        <f>0</f>
        <v>0</v>
      </c>
      <c r="L274" s="327"/>
      <c r="M274" s="327"/>
      <c r="N274" s="327">
        <f>0</f>
        <v>0</v>
      </c>
      <c r="O274" s="287">
        <f>0</f>
        <v>0</v>
      </c>
      <c r="P274" s="566" t="s">
        <v>1702</v>
      </c>
      <c r="Q274" s="566" t="s">
        <v>1702</v>
      </c>
      <c r="R274" s="566" t="s">
        <v>1702</v>
      </c>
      <c r="S274" s="566" t="s">
        <v>1702</v>
      </c>
    </row>
    <row r="275" spans="1:19" ht="12.75" x14ac:dyDescent="0.2">
      <c r="A275" s="37" t="s">
        <v>1135</v>
      </c>
      <c r="B275" s="506" t="s">
        <v>1282</v>
      </c>
      <c r="C275" s="6" t="s">
        <v>1191</v>
      </c>
      <c r="D275" s="227" t="s">
        <v>1192</v>
      </c>
      <c r="E275" s="398"/>
      <c r="F275" s="398"/>
      <c r="G275" s="287">
        <f>0</f>
        <v>0</v>
      </c>
      <c r="H275" s="287">
        <f t="shared" si="85"/>
        <v>0</v>
      </c>
      <c r="I275" s="287">
        <f>0</f>
        <v>0</v>
      </c>
      <c r="J275" s="327"/>
      <c r="K275" s="327">
        <f>0</f>
        <v>0</v>
      </c>
      <c r="L275" s="327"/>
      <c r="M275" s="327"/>
      <c r="N275" s="327">
        <f>0</f>
        <v>0</v>
      </c>
      <c r="O275" s="287">
        <f>0</f>
        <v>0</v>
      </c>
      <c r="P275" s="566" t="s">
        <v>1702</v>
      </c>
      <c r="Q275" s="566" t="s">
        <v>1702</v>
      </c>
      <c r="R275" s="566" t="s">
        <v>1702</v>
      </c>
      <c r="S275" s="566" t="s">
        <v>1702</v>
      </c>
    </row>
    <row r="276" spans="1:19" ht="12.75" x14ac:dyDescent="0.2">
      <c r="A276" s="37" t="s">
        <v>1136</v>
      </c>
      <c r="B276" s="506" t="s">
        <v>1283</v>
      </c>
      <c r="C276" s="6" t="s">
        <v>1193</v>
      </c>
      <c r="D276" s="227" t="s">
        <v>1194</v>
      </c>
      <c r="E276" s="398"/>
      <c r="F276" s="398"/>
      <c r="G276" s="287">
        <f>0</f>
        <v>0</v>
      </c>
      <c r="H276" s="287">
        <f t="shared" si="85"/>
        <v>0</v>
      </c>
      <c r="I276" s="287">
        <f>0</f>
        <v>0</v>
      </c>
      <c r="J276" s="327"/>
      <c r="K276" s="327">
        <f>0</f>
        <v>0</v>
      </c>
      <c r="L276" s="327"/>
      <c r="M276" s="327"/>
      <c r="N276" s="327">
        <f>0</f>
        <v>0</v>
      </c>
      <c r="O276" s="287">
        <f>0</f>
        <v>0</v>
      </c>
      <c r="P276" s="566" t="s">
        <v>1702</v>
      </c>
      <c r="Q276" s="566" t="s">
        <v>1702</v>
      </c>
      <c r="R276" s="566" t="s">
        <v>1702</v>
      </c>
      <c r="S276" s="566" t="s">
        <v>1702</v>
      </c>
    </row>
    <row r="277" spans="1:19" ht="21" x14ac:dyDescent="0.2">
      <c r="A277" s="37" t="s">
        <v>1137</v>
      </c>
      <c r="B277" s="506" t="s">
        <v>1284</v>
      </c>
      <c r="C277" s="6" t="s">
        <v>1195</v>
      </c>
      <c r="D277" s="227" t="s">
        <v>1196</v>
      </c>
      <c r="E277" s="398"/>
      <c r="F277" s="398"/>
      <c r="G277" s="287">
        <f>0</f>
        <v>0</v>
      </c>
      <c r="H277" s="287">
        <f t="shared" si="85"/>
        <v>0</v>
      </c>
      <c r="I277" s="287">
        <f>0</f>
        <v>0</v>
      </c>
      <c r="J277" s="327"/>
      <c r="K277" s="327">
        <f>0</f>
        <v>0</v>
      </c>
      <c r="L277" s="327"/>
      <c r="M277" s="327"/>
      <c r="N277" s="327">
        <f>0</f>
        <v>0</v>
      </c>
      <c r="O277" s="287">
        <f>0</f>
        <v>0</v>
      </c>
      <c r="P277" s="566" t="s">
        <v>1702</v>
      </c>
      <c r="Q277" s="566" t="s">
        <v>1702</v>
      </c>
      <c r="R277" s="566" t="s">
        <v>1702</v>
      </c>
      <c r="S277" s="566" t="s">
        <v>1702</v>
      </c>
    </row>
    <row r="278" spans="1:19" ht="12.75" x14ac:dyDescent="0.2">
      <c r="A278" s="37" t="s">
        <v>1138</v>
      </c>
      <c r="B278" s="506" t="s">
        <v>1285</v>
      </c>
      <c r="C278" s="6" t="s">
        <v>1197</v>
      </c>
      <c r="D278" s="227" t="s">
        <v>1198</v>
      </c>
      <c r="E278" s="398"/>
      <c r="F278" s="398"/>
      <c r="G278" s="287">
        <f>0</f>
        <v>0</v>
      </c>
      <c r="H278" s="287">
        <f t="shared" si="85"/>
        <v>0</v>
      </c>
      <c r="I278" s="287">
        <f>0</f>
        <v>0</v>
      </c>
      <c r="J278" s="327"/>
      <c r="K278" s="327">
        <f>0</f>
        <v>0</v>
      </c>
      <c r="L278" s="327"/>
      <c r="M278" s="327"/>
      <c r="N278" s="327">
        <f>0</f>
        <v>0</v>
      </c>
      <c r="O278" s="287">
        <f>0</f>
        <v>0</v>
      </c>
      <c r="P278" s="566" t="s">
        <v>1702</v>
      </c>
      <c r="Q278" s="566" t="s">
        <v>1702</v>
      </c>
      <c r="R278" s="566" t="s">
        <v>1702</v>
      </c>
      <c r="S278" s="566" t="s">
        <v>1702</v>
      </c>
    </row>
    <row r="279" spans="1:19" ht="63" x14ac:dyDescent="0.2">
      <c r="A279" s="37" t="s">
        <v>1139</v>
      </c>
      <c r="B279" s="506" t="s">
        <v>1286</v>
      </c>
      <c r="C279" s="6" t="s">
        <v>1199</v>
      </c>
      <c r="D279" s="227" t="s">
        <v>1200</v>
      </c>
      <c r="E279" s="398"/>
      <c r="F279" s="398"/>
      <c r="G279" s="287">
        <f>0</f>
        <v>0</v>
      </c>
      <c r="H279" s="287">
        <f t="shared" si="85"/>
        <v>0</v>
      </c>
      <c r="I279" s="287">
        <f>0</f>
        <v>0</v>
      </c>
      <c r="J279" s="327"/>
      <c r="K279" s="327">
        <f>0</f>
        <v>0</v>
      </c>
      <c r="L279" s="327"/>
      <c r="M279" s="327"/>
      <c r="N279" s="327">
        <f>0</f>
        <v>0</v>
      </c>
      <c r="O279" s="287">
        <f>0</f>
        <v>0</v>
      </c>
      <c r="P279" s="566" t="s">
        <v>1702</v>
      </c>
      <c r="Q279" s="566" t="s">
        <v>1702</v>
      </c>
      <c r="R279" s="566" t="s">
        <v>1702</v>
      </c>
      <c r="S279" s="566" t="s">
        <v>1702</v>
      </c>
    </row>
    <row r="280" spans="1:19" ht="12.75" x14ac:dyDescent="0.2">
      <c r="A280" s="37" t="s">
        <v>1140</v>
      </c>
      <c r="B280" s="506" t="s">
        <v>1287</v>
      </c>
      <c r="C280" s="6" t="s">
        <v>1201</v>
      </c>
      <c r="D280" s="227" t="s">
        <v>1202</v>
      </c>
      <c r="E280" s="398"/>
      <c r="F280" s="398"/>
      <c r="G280" s="287">
        <f>0</f>
        <v>0</v>
      </c>
      <c r="H280" s="287">
        <f t="shared" si="85"/>
        <v>0</v>
      </c>
      <c r="I280" s="287">
        <f>0</f>
        <v>0</v>
      </c>
      <c r="J280" s="327"/>
      <c r="K280" s="327">
        <f>0</f>
        <v>0</v>
      </c>
      <c r="L280" s="327"/>
      <c r="M280" s="327"/>
      <c r="N280" s="327">
        <f>0</f>
        <v>0</v>
      </c>
      <c r="O280" s="287">
        <f>0</f>
        <v>0</v>
      </c>
      <c r="P280" s="566" t="s">
        <v>1702</v>
      </c>
      <c r="Q280" s="566" t="s">
        <v>1702</v>
      </c>
      <c r="R280" s="566" t="s">
        <v>1702</v>
      </c>
      <c r="S280" s="566" t="s">
        <v>1702</v>
      </c>
    </row>
    <row r="281" spans="1:19" ht="12.75" x14ac:dyDescent="0.2">
      <c r="A281" s="37" t="s">
        <v>1141</v>
      </c>
      <c r="B281" s="506" t="s">
        <v>1288</v>
      </c>
      <c r="C281" s="6" t="s">
        <v>1203</v>
      </c>
      <c r="D281" s="227" t="s">
        <v>1204</v>
      </c>
      <c r="E281" s="398"/>
      <c r="F281" s="398"/>
      <c r="G281" s="287">
        <f>0</f>
        <v>0</v>
      </c>
      <c r="H281" s="287">
        <f t="shared" si="85"/>
        <v>0</v>
      </c>
      <c r="I281" s="287">
        <f>0</f>
        <v>0</v>
      </c>
      <c r="J281" s="327"/>
      <c r="K281" s="327">
        <f>0</f>
        <v>0</v>
      </c>
      <c r="L281" s="327"/>
      <c r="M281" s="327"/>
      <c r="N281" s="327">
        <f>0</f>
        <v>0</v>
      </c>
      <c r="O281" s="287">
        <f>0</f>
        <v>0</v>
      </c>
      <c r="P281" s="566" t="s">
        <v>1702</v>
      </c>
      <c r="Q281" s="566" t="s">
        <v>1702</v>
      </c>
      <c r="R281" s="566" t="s">
        <v>1702</v>
      </c>
      <c r="S281" s="566" t="s">
        <v>1702</v>
      </c>
    </row>
    <row r="282" spans="1:19" ht="21" x14ac:dyDescent="0.2">
      <c r="A282" s="37" t="s">
        <v>1142</v>
      </c>
      <c r="B282" s="506" t="s">
        <v>1289</v>
      </c>
      <c r="C282" s="6" t="s">
        <v>1205</v>
      </c>
      <c r="D282" s="227" t="s">
        <v>1206</v>
      </c>
      <c r="E282" s="398"/>
      <c r="F282" s="398"/>
      <c r="G282" s="287">
        <f>0</f>
        <v>0</v>
      </c>
      <c r="H282" s="287">
        <f t="shared" si="85"/>
        <v>0</v>
      </c>
      <c r="I282" s="287">
        <f>0</f>
        <v>0</v>
      </c>
      <c r="J282" s="327"/>
      <c r="K282" s="327">
        <f>0</f>
        <v>0</v>
      </c>
      <c r="L282" s="327"/>
      <c r="M282" s="327"/>
      <c r="N282" s="327">
        <f>0</f>
        <v>0</v>
      </c>
      <c r="O282" s="287">
        <f>0</f>
        <v>0</v>
      </c>
      <c r="P282" s="566" t="s">
        <v>1702</v>
      </c>
      <c r="Q282" s="566" t="s">
        <v>1702</v>
      </c>
      <c r="R282" s="566" t="s">
        <v>1702</v>
      </c>
      <c r="S282" s="566" t="s">
        <v>1702</v>
      </c>
    </row>
    <row r="283" spans="1:19" ht="21" x14ac:dyDescent="0.2">
      <c r="A283" s="37" t="s">
        <v>1143</v>
      </c>
      <c r="B283" s="506" t="s">
        <v>1290</v>
      </c>
      <c r="C283" s="6" t="s">
        <v>1207</v>
      </c>
      <c r="D283" s="227" t="s">
        <v>1208</v>
      </c>
      <c r="E283" s="398"/>
      <c r="F283" s="398"/>
      <c r="G283" s="287">
        <f>0</f>
        <v>0</v>
      </c>
      <c r="H283" s="287">
        <f t="shared" si="85"/>
        <v>0</v>
      </c>
      <c r="I283" s="287">
        <f>0</f>
        <v>0</v>
      </c>
      <c r="J283" s="327"/>
      <c r="K283" s="327">
        <f>0</f>
        <v>0</v>
      </c>
      <c r="L283" s="327"/>
      <c r="M283" s="327"/>
      <c r="N283" s="327">
        <f>0</f>
        <v>0</v>
      </c>
      <c r="O283" s="287">
        <f>0</f>
        <v>0</v>
      </c>
      <c r="P283" s="566" t="s">
        <v>1702</v>
      </c>
      <c r="Q283" s="566" t="s">
        <v>1702</v>
      </c>
      <c r="R283" s="566" t="s">
        <v>1702</v>
      </c>
      <c r="S283" s="566" t="s">
        <v>1702</v>
      </c>
    </row>
    <row r="284" spans="1:19" ht="21" x14ac:dyDescent="0.2">
      <c r="A284" s="37" t="s">
        <v>1144</v>
      </c>
      <c r="B284" s="506" t="s">
        <v>1291</v>
      </c>
      <c r="C284" s="6" t="s">
        <v>1209</v>
      </c>
      <c r="D284" s="227" t="s">
        <v>1210</v>
      </c>
      <c r="E284" s="398"/>
      <c r="F284" s="398"/>
      <c r="G284" s="287">
        <f>0</f>
        <v>0</v>
      </c>
      <c r="H284" s="287">
        <f t="shared" si="85"/>
        <v>0</v>
      </c>
      <c r="I284" s="287">
        <f>0</f>
        <v>0</v>
      </c>
      <c r="J284" s="327"/>
      <c r="K284" s="327">
        <f>0</f>
        <v>0</v>
      </c>
      <c r="L284" s="327"/>
      <c r="M284" s="327"/>
      <c r="N284" s="327">
        <f>0</f>
        <v>0</v>
      </c>
      <c r="O284" s="287">
        <f>0</f>
        <v>0</v>
      </c>
      <c r="P284" s="566" t="s">
        <v>1702</v>
      </c>
      <c r="Q284" s="566" t="s">
        <v>1702</v>
      </c>
      <c r="R284" s="566" t="s">
        <v>1702</v>
      </c>
      <c r="S284" s="566" t="s">
        <v>1702</v>
      </c>
    </row>
    <row r="285" spans="1:19" ht="21" x14ac:dyDescent="0.2">
      <c r="A285" s="37" t="s">
        <v>1145</v>
      </c>
      <c r="B285" s="506" t="s">
        <v>1292</v>
      </c>
      <c r="C285" s="6" t="s">
        <v>1211</v>
      </c>
      <c r="D285" s="227" t="s">
        <v>1212</v>
      </c>
      <c r="E285" s="398"/>
      <c r="F285" s="398"/>
      <c r="G285" s="287">
        <f>0</f>
        <v>0</v>
      </c>
      <c r="H285" s="287">
        <f t="shared" si="85"/>
        <v>0</v>
      </c>
      <c r="I285" s="287">
        <f>0</f>
        <v>0</v>
      </c>
      <c r="J285" s="327"/>
      <c r="K285" s="327">
        <f>0</f>
        <v>0</v>
      </c>
      <c r="L285" s="327"/>
      <c r="M285" s="327"/>
      <c r="N285" s="327">
        <f>0</f>
        <v>0</v>
      </c>
      <c r="O285" s="287">
        <f>0</f>
        <v>0</v>
      </c>
      <c r="P285" s="566" t="s">
        <v>1702</v>
      </c>
      <c r="Q285" s="566" t="s">
        <v>1702</v>
      </c>
      <c r="R285" s="566" t="s">
        <v>1702</v>
      </c>
      <c r="S285" s="566" t="s">
        <v>1702</v>
      </c>
    </row>
    <row r="286" spans="1:19" ht="42" x14ac:dyDescent="0.2">
      <c r="A286" s="37" t="s">
        <v>1146</v>
      </c>
      <c r="B286" s="506" t="s">
        <v>1293</v>
      </c>
      <c r="C286" s="6" t="s">
        <v>1213</v>
      </c>
      <c r="D286" s="227" t="s">
        <v>1214</v>
      </c>
      <c r="E286" s="398"/>
      <c r="F286" s="398"/>
      <c r="G286" s="287">
        <f>0</f>
        <v>0</v>
      </c>
      <c r="H286" s="287">
        <f t="shared" si="85"/>
        <v>0</v>
      </c>
      <c r="I286" s="287">
        <f>0</f>
        <v>0</v>
      </c>
      <c r="J286" s="327"/>
      <c r="K286" s="327">
        <f>0</f>
        <v>0</v>
      </c>
      <c r="L286" s="327"/>
      <c r="M286" s="327"/>
      <c r="N286" s="327">
        <f>0</f>
        <v>0</v>
      </c>
      <c r="O286" s="287">
        <f>0</f>
        <v>0</v>
      </c>
      <c r="P286" s="566" t="s">
        <v>1702</v>
      </c>
      <c r="Q286" s="566" t="s">
        <v>1702</v>
      </c>
      <c r="R286" s="566" t="s">
        <v>1702</v>
      </c>
      <c r="S286" s="566" t="s">
        <v>1702</v>
      </c>
    </row>
    <row r="287" spans="1:19" ht="31.5" x14ac:dyDescent="0.2">
      <c r="A287" s="37" t="s">
        <v>1147</v>
      </c>
      <c r="B287" s="506" t="s">
        <v>1294</v>
      </c>
      <c r="C287" s="6" t="s">
        <v>1215</v>
      </c>
      <c r="D287" s="227" t="s">
        <v>1216</v>
      </c>
      <c r="E287" s="398"/>
      <c r="F287" s="398"/>
      <c r="G287" s="287">
        <f>0</f>
        <v>0</v>
      </c>
      <c r="H287" s="287">
        <f t="shared" si="85"/>
        <v>0</v>
      </c>
      <c r="I287" s="287">
        <f>0</f>
        <v>0</v>
      </c>
      <c r="J287" s="327"/>
      <c r="K287" s="327">
        <f>0</f>
        <v>0</v>
      </c>
      <c r="L287" s="327"/>
      <c r="M287" s="327"/>
      <c r="N287" s="327">
        <f>0</f>
        <v>0</v>
      </c>
      <c r="O287" s="287">
        <f>0</f>
        <v>0</v>
      </c>
      <c r="P287" s="566" t="s">
        <v>1702</v>
      </c>
      <c r="Q287" s="566" t="s">
        <v>1702</v>
      </c>
      <c r="R287" s="566" t="s">
        <v>1702</v>
      </c>
      <c r="S287" s="566" t="s">
        <v>1702</v>
      </c>
    </row>
    <row r="288" spans="1:19" ht="21.75" x14ac:dyDescent="0.2">
      <c r="A288" s="117" t="s">
        <v>1148</v>
      </c>
      <c r="B288" s="506" t="s">
        <v>1295</v>
      </c>
      <c r="C288" s="6" t="s">
        <v>1217</v>
      </c>
      <c r="D288" s="227" t="s">
        <v>1218</v>
      </c>
      <c r="E288" s="398"/>
      <c r="F288" s="398"/>
      <c r="G288" s="287">
        <f>0</f>
        <v>0</v>
      </c>
      <c r="H288" s="287">
        <f t="shared" si="85"/>
        <v>0</v>
      </c>
      <c r="I288" s="287">
        <f>0</f>
        <v>0</v>
      </c>
      <c r="J288" s="327"/>
      <c r="K288" s="327">
        <f>0</f>
        <v>0</v>
      </c>
      <c r="L288" s="327"/>
      <c r="M288" s="327"/>
      <c r="N288" s="327">
        <f>0</f>
        <v>0</v>
      </c>
      <c r="O288" s="287">
        <f>0</f>
        <v>0</v>
      </c>
      <c r="P288" s="566" t="s">
        <v>1702</v>
      </c>
      <c r="Q288" s="566" t="s">
        <v>1702</v>
      </c>
      <c r="R288" s="566" t="s">
        <v>1702</v>
      </c>
      <c r="S288" s="566" t="s">
        <v>1702</v>
      </c>
    </row>
    <row r="289" spans="1:19" ht="12.75" x14ac:dyDescent="0.2">
      <c r="A289" s="37" t="s">
        <v>1149</v>
      </c>
      <c r="B289" s="506" t="s">
        <v>1296</v>
      </c>
      <c r="C289" s="6" t="s">
        <v>1219</v>
      </c>
      <c r="D289" s="227" t="s">
        <v>1220</v>
      </c>
      <c r="E289" s="398"/>
      <c r="F289" s="398"/>
      <c r="G289" s="287">
        <f>0</f>
        <v>0</v>
      </c>
      <c r="H289" s="287">
        <f t="shared" si="85"/>
        <v>0</v>
      </c>
      <c r="I289" s="287">
        <f>0</f>
        <v>0</v>
      </c>
      <c r="J289" s="327"/>
      <c r="K289" s="327">
        <f>0</f>
        <v>0</v>
      </c>
      <c r="L289" s="327"/>
      <c r="M289" s="327"/>
      <c r="N289" s="327">
        <f>0</f>
        <v>0</v>
      </c>
      <c r="O289" s="287">
        <f>0</f>
        <v>0</v>
      </c>
      <c r="P289" s="566" t="s">
        <v>1702</v>
      </c>
      <c r="Q289" s="566" t="s">
        <v>1702</v>
      </c>
      <c r="R289" s="566" t="s">
        <v>1702</v>
      </c>
      <c r="S289" s="566" t="s">
        <v>1702</v>
      </c>
    </row>
    <row r="290" spans="1:19" ht="42.75" x14ac:dyDescent="0.2">
      <c r="A290" s="117" t="s">
        <v>1150</v>
      </c>
      <c r="B290" s="506" t="s">
        <v>1297</v>
      </c>
      <c r="C290" s="6" t="s">
        <v>1221</v>
      </c>
      <c r="D290" s="227" t="s">
        <v>1222</v>
      </c>
      <c r="E290" s="398"/>
      <c r="F290" s="398"/>
      <c r="G290" s="287">
        <f>0</f>
        <v>0</v>
      </c>
      <c r="H290" s="287">
        <f t="shared" si="85"/>
        <v>0</v>
      </c>
      <c r="I290" s="287">
        <f>0</f>
        <v>0</v>
      </c>
      <c r="J290" s="327"/>
      <c r="K290" s="327">
        <f>0</f>
        <v>0</v>
      </c>
      <c r="L290" s="327"/>
      <c r="M290" s="327"/>
      <c r="N290" s="327">
        <f>0</f>
        <v>0</v>
      </c>
      <c r="O290" s="287">
        <f>0</f>
        <v>0</v>
      </c>
      <c r="P290" s="566" t="s">
        <v>1702</v>
      </c>
      <c r="Q290" s="566" t="s">
        <v>1702</v>
      </c>
      <c r="R290" s="566" t="s">
        <v>1702</v>
      </c>
      <c r="S290" s="566" t="s">
        <v>1702</v>
      </c>
    </row>
    <row r="291" spans="1:19" ht="12.75" x14ac:dyDescent="0.2">
      <c r="A291" s="37" t="s">
        <v>1151</v>
      </c>
      <c r="B291" s="506" t="s">
        <v>1298</v>
      </c>
      <c r="C291" s="6" t="s">
        <v>1223</v>
      </c>
      <c r="D291" s="227" t="s">
        <v>1224</v>
      </c>
      <c r="E291" s="398"/>
      <c r="F291" s="398"/>
      <c r="G291" s="287">
        <f>0</f>
        <v>0</v>
      </c>
      <c r="H291" s="287">
        <f t="shared" si="85"/>
        <v>0</v>
      </c>
      <c r="I291" s="287">
        <f>0</f>
        <v>0</v>
      </c>
      <c r="J291" s="327"/>
      <c r="K291" s="327">
        <f>0</f>
        <v>0</v>
      </c>
      <c r="L291" s="327"/>
      <c r="M291" s="327"/>
      <c r="N291" s="327">
        <f>0</f>
        <v>0</v>
      </c>
      <c r="O291" s="287">
        <f>0</f>
        <v>0</v>
      </c>
      <c r="P291" s="566" t="s">
        <v>1702</v>
      </c>
      <c r="Q291" s="566" t="s">
        <v>1702</v>
      </c>
      <c r="R291" s="566" t="s">
        <v>1702</v>
      </c>
      <c r="S291" s="566" t="s">
        <v>1702</v>
      </c>
    </row>
    <row r="292" spans="1:19" ht="32.25" x14ac:dyDescent="0.2">
      <c r="A292" s="47" t="s">
        <v>1152</v>
      </c>
      <c r="B292" s="506" t="s">
        <v>1299</v>
      </c>
      <c r="C292" s="6" t="s">
        <v>1225</v>
      </c>
      <c r="D292" s="227" t="s">
        <v>1226</v>
      </c>
      <c r="E292" s="398"/>
      <c r="F292" s="398"/>
      <c r="G292" s="287">
        <f>0</f>
        <v>0</v>
      </c>
      <c r="H292" s="287">
        <f t="shared" si="85"/>
        <v>0</v>
      </c>
      <c r="I292" s="287">
        <f>0</f>
        <v>0</v>
      </c>
      <c r="J292" s="327"/>
      <c r="K292" s="327">
        <f>0</f>
        <v>0</v>
      </c>
      <c r="L292" s="327"/>
      <c r="M292" s="327"/>
      <c r="N292" s="327">
        <f>0</f>
        <v>0</v>
      </c>
      <c r="O292" s="287">
        <f>0</f>
        <v>0</v>
      </c>
      <c r="P292" s="566" t="s">
        <v>1702</v>
      </c>
      <c r="Q292" s="566" t="s">
        <v>1702</v>
      </c>
      <c r="R292" s="566" t="s">
        <v>1702</v>
      </c>
      <c r="S292" s="566" t="s">
        <v>1702</v>
      </c>
    </row>
    <row r="293" spans="1:19" s="119" customFormat="1" ht="42.75" x14ac:dyDescent="0.2">
      <c r="A293" s="47" t="s">
        <v>1153</v>
      </c>
      <c r="B293" s="506" t="s">
        <v>1300</v>
      </c>
      <c r="C293" s="6" t="s">
        <v>1227</v>
      </c>
      <c r="D293" s="227" t="s">
        <v>1228</v>
      </c>
      <c r="E293" s="398"/>
      <c r="F293" s="398"/>
      <c r="G293" s="287">
        <f>0</f>
        <v>0</v>
      </c>
      <c r="H293" s="287">
        <f t="shared" si="85"/>
        <v>0</v>
      </c>
      <c r="I293" s="287">
        <f>0</f>
        <v>0</v>
      </c>
      <c r="J293" s="327"/>
      <c r="K293" s="327">
        <f>0</f>
        <v>0</v>
      </c>
      <c r="L293" s="327"/>
      <c r="M293" s="327"/>
      <c r="N293" s="327">
        <f>0</f>
        <v>0</v>
      </c>
      <c r="O293" s="287">
        <f>0</f>
        <v>0</v>
      </c>
      <c r="P293" s="566" t="s">
        <v>1702</v>
      </c>
      <c r="Q293" s="566" t="s">
        <v>1702</v>
      </c>
      <c r="R293" s="566" t="s">
        <v>1702</v>
      </c>
      <c r="S293" s="566" t="s">
        <v>1702</v>
      </c>
    </row>
    <row r="294" spans="1:19" s="130" customFormat="1" ht="42" x14ac:dyDescent="0.2">
      <c r="A294" s="37" t="s">
        <v>1154</v>
      </c>
      <c r="B294" s="506" t="s">
        <v>1301</v>
      </c>
      <c r="C294" s="118" t="s">
        <v>1229</v>
      </c>
      <c r="D294" s="227" t="s">
        <v>1230</v>
      </c>
      <c r="E294" s="398"/>
      <c r="F294" s="398"/>
      <c r="G294" s="287">
        <f>0</f>
        <v>0</v>
      </c>
      <c r="H294" s="287">
        <f t="shared" si="85"/>
        <v>0</v>
      </c>
      <c r="I294" s="287">
        <f>0</f>
        <v>0</v>
      </c>
      <c r="J294" s="327"/>
      <c r="K294" s="327">
        <f>0</f>
        <v>0</v>
      </c>
      <c r="L294" s="327"/>
      <c r="M294" s="327"/>
      <c r="N294" s="327">
        <f>0</f>
        <v>0</v>
      </c>
      <c r="O294" s="287">
        <f>0</f>
        <v>0</v>
      </c>
      <c r="P294" s="566" t="s">
        <v>1702</v>
      </c>
      <c r="Q294" s="566" t="s">
        <v>1702</v>
      </c>
      <c r="R294" s="566" t="s">
        <v>1702</v>
      </c>
      <c r="S294" s="566" t="s">
        <v>1702</v>
      </c>
    </row>
    <row r="295" spans="1:19" s="130" customFormat="1" ht="21" x14ac:dyDescent="0.2">
      <c r="A295" s="37" t="s">
        <v>1155</v>
      </c>
      <c r="B295" s="506" t="s">
        <v>1302</v>
      </c>
      <c r="C295" s="6" t="s">
        <v>1231</v>
      </c>
      <c r="D295" s="227" t="s">
        <v>1232</v>
      </c>
      <c r="E295" s="398"/>
      <c r="F295" s="398"/>
      <c r="G295" s="287">
        <f>0</f>
        <v>0</v>
      </c>
      <c r="H295" s="287">
        <f t="shared" si="85"/>
        <v>0</v>
      </c>
      <c r="I295" s="287">
        <f>0</f>
        <v>0</v>
      </c>
      <c r="J295" s="327"/>
      <c r="K295" s="327">
        <f>0</f>
        <v>0</v>
      </c>
      <c r="L295" s="327"/>
      <c r="M295" s="327"/>
      <c r="N295" s="327">
        <f>0</f>
        <v>0</v>
      </c>
      <c r="O295" s="287">
        <f>0</f>
        <v>0</v>
      </c>
      <c r="P295" s="566" t="s">
        <v>1702</v>
      </c>
      <c r="Q295" s="566" t="s">
        <v>1702</v>
      </c>
      <c r="R295" s="566" t="s">
        <v>1702</v>
      </c>
      <c r="S295" s="566" t="s">
        <v>1702</v>
      </c>
    </row>
    <row r="296" spans="1:19" s="130" customFormat="1" ht="21" x14ac:dyDescent="0.2">
      <c r="A296" s="37" t="s">
        <v>1156</v>
      </c>
      <c r="B296" s="506" t="s">
        <v>1303</v>
      </c>
      <c r="C296" s="6" t="s">
        <v>1233</v>
      </c>
      <c r="D296" s="227" t="s">
        <v>1234</v>
      </c>
      <c r="E296" s="398"/>
      <c r="F296" s="398"/>
      <c r="G296" s="287">
        <f>0</f>
        <v>0</v>
      </c>
      <c r="H296" s="287">
        <f t="shared" si="85"/>
        <v>0</v>
      </c>
      <c r="I296" s="287">
        <f>0</f>
        <v>0</v>
      </c>
      <c r="J296" s="327"/>
      <c r="K296" s="327">
        <f>0</f>
        <v>0</v>
      </c>
      <c r="L296" s="327"/>
      <c r="M296" s="327"/>
      <c r="N296" s="327">
        <f>0</f>
        <v>0</v>
      </c>
      <c r="O296" s="287">
        <f>0</f>
        <v>0</v>
      </c>
      <c r="P296" s="566" t="s">
        <v>1702</v>
      </c>
      <c r="Q296" s="566" t="s">
        <v>1702</v>
      </c>
      <c r="R296" s="566" t="s">
        <v>1702</v>
      </c>
      <c r="S296" s="566" t="s">
        <v>1702</v>
      </c>
    </row>
    <row r="297" spans="1:19" s="130" customFormat="1" ht="12.75" x14ac:dyDescent="0.2">
      <c r="A297" s="37" t="s">
        <v>1157</v>
      </c>
      <c r="B297" s="506" t="s">
        <v>1304</v>
      </c>
      <c r="C297" s="6" t="s">
        <v>1235</v>
      </c>
      <c r="D297" s="227" t="s">
        <v>1236</v>
      </c>
      <c r="E297" s="398"/>
      <c r="F297" s="398"/>
      <c r="G297" s="287">
        <f>0</f>
        <v>0</v>
      </c>
      <c r="H297" s="287">
        <f t="shared" si="85"/>
        <v>0</v>
      </c>
      <c r="I297" s="287">
        <f>0</f>
        <v>0</v>
      </c>
      <c r="J297" s="327"/>
      <c r="K297" s="327">
        <f>0</f>
        <v>0</v>
      </c>
      <c r="L297" s="327"/>
      <c r="M297" s="327"/>
      <c r="N297" s="327">
        <f>0</f>
        <v>0</v>
      </c>
      <c r="O297" s="287">
        <f>0</f>
        <v>0</v>
      </c>
      <c r="P297" s="566" t="s">
        <v>1702</v>
      </c>
      <c r="Q297" s="566" t="s">
        <v>1702</v>
      </c>
      <c r="R297" s="566" t="s">
        <v>1702</v>
      </c>
      <c r="S297" s="566" t="s">
        <v>1702</v>
      </c>
    </row>
    <row r="298" spans="1:19" s="130" customFormat="1" ht="31.5" x14ac:dyDescent="0.2">
      <c r="A298" s="37" t="s">
        <v>1158</v>
      </c>
      <c r="B298" s="506" t="s">
        <v>1305</v>
      </c>
      <c r="C298" s="6" t="s">
        <v>1237</v>
      </c>
      <c r="D298" s="227" t="s">
        <v>1238</v>
      </c>
      <c r="E298" s="398"/>
      <c r="F298" s="398"/>
      <c r="G298" s="287">
        <f>0</f>
        <v>0</v>
      </c>
      <c r="H298" s="287">
        <f t="shared" si="85"/>
        <v>0</v>
      </c>
      <c r="I298" s="287">
        <f>0</f>
        <v>0</v>
      </c>
      <c r="J298" s="327"/>
      <c r="K298" s="327">
        <f>0</f>
        <v>0</v>
      </c>
      <c r="L298" s="327"/>
      <c r="M298" s="327"/>
      <c r="N298" s="327">
        <f>0</f>
        <v>0</v>
      </c>
      <c r="O298" s="287">
        <f>0</f>
        <v>0</v>
      </c>
      <c r="P298" s="566" t="s">
        <v>1702</v>
      </c>
      <c r="Q298" s="566" t="s">
        <v>1702</v>
      </c>
      <c r="R298" s="566" t="s">
        <v>1702</v>
      </c>
      <c r="S298" s="566" t="s">
        <v>1702</v>
      </c>
    </row>
    <row r="299" spans="1:19" s="130" customFormat="1" ht="12.75" x14ac:dyDescent="0.2">
      <c r="A299" s="37" t="s">
        <v>1159</v>
      </c>
      <c r="B299" s="506" t="s">
        <v>1306</v>
      </c>
      <c r="C299" s="6" t="s">
        <v>1239</v>
      </c>
      <c r="D299" s="227" t="s">
        <v>1240</v>
      </c>
      <c r="E299" s="398"/>
      <c r="F299" s="398"/>
      <c r="G299" s="287">
        <f>0</f>
        <v>0</v>
      </c>
      <c r="H299" s="287">
        <f t="shared" si="85"/>
        <v>0</v>
      </c>
      <c r="I299" s="287">
        <f>0</f>
        <v>0</v>
      </c>
      <c r="J299" s="327"/>
      <c r="K299" s="327">
        <f>0</f>
        <v>0</v>
      </c>
      <c r="L299" s="327">
        <f>0</f>
        <v>0</v>
      </c>
      <c r="M299" s="327">
        <f>0</f>
        <v>0</v>
      </c>
      <c r="N299" s="327">
        <f>0</f>
        <v>0</v>
      </c>
      <c r="O299" s="287">
        <f>0</f>
        <v>0</v>
      </c>
      <c r="P299" s="566" t="s">
        <v>1702</v>
      </c>
      <c r="Q299" s="566" t="s">
        <v>1702</v>
      </c>
      <c r="R299" s="566" t="s">
        <v>1702</v>
      </c>
      <c r="S299" s="566" t="s">
        <v>1702</v>
      </c>
    </row>
    <row r="300" spans="1:19" s="130" customFormat="1" ht="42" x14ac:dyDescent="0.2">
      <c r="A300" s="37" t="s">
        <v>1160</v>
      </c>
      <c r="B300" s="506" t="s">
        <v>1307</v>
      </c>
      <c r="C300" s="6" t="s">
        <v>1241</v>
      </c>
      <c r="D300" s="227" t="s">
        <v>1242</v>
      </c>
      <c r="E300" s="398"/>
      <c r="F300" s="398"/>
      <c r="G300" s="287">
        <f>0</f>
        <v>0</v>
      </c>
      <c r="H300" s="287">
        <f t="shared" si="85"/>
        <v>0</v>
      </c>
      <c r="I300" s="287">
        <f>0</f>
        <v>0</v>
      </c>
      <c r="J300" s="327"/>
      <c r="K300" s="327">
        <f>0</f>
        <v>0</v>
      </c>
      <c r="L300" s="327"/>
      <c r="M300" s="327"/>
      <c r="N300" s="327">
        <f>0</f>
        <v>0</v>
      </c>
      <c r="O300" s="287">
        <f>0</f>
        <v>0</v>
      </c>
      <c r="P300" s="566" t="s">
        <v>1702</v>
      </c>
      <c r="Q300" s="566" t="s">
        <v>1702</v>
      </c>
      <c r="R300" s="566" t="s">
        <v>1702</v>
      </c>
      <c r="S300" s="566" t="s">
        <v>1702</v>
      </c>
    </row>
    <row r="301" spans="1:19" s="130" customFormat="1" ht="12.75" x14ac:dyDescent="0.2">
      <c r="A301" s="37" t="s">
        <v>1161</v>
      </c>
      <c r="B301" s="506" t="s">
        <v>1308</v>
      </c>
      <c r="C301" s="6" t="s">
        <v>1243</v>
      </c>
      <c r="D301" s="227" t="s">
        <v>1244</v>
      </c>
      <c r="E301" s="398"/>
      <c r="F301" s="398"/>
      <c r="G301" s="287">
        <f>0</f>
        <v>0</v>
      </c>
      <c r="H301" s="287">
        <f t="shared" si="85"/>
        <v>0</v>
      </c>
      <c r="I301" s="287">
        <f>0</f>
        <v>0</v>
      </c>
      <c r="J301" s="327"/>
      <c r="K301" s="327">
        <f>0</f>
        <v>0</v>
      </c>
      <c r="L301" s="327"/>
      <c r="M301" s="327"/>
      <c r="N301" s="327">
        <f>0</f>
        <v>0</v>
      </c>
      <c r="O301" s="287">
        <f>0</f>
        <v>0</v>
      </c>
      <c r="P301" s="566" t="s">
        <v>1702</v>
      </c>
      <c r="Q301" s="566" t="s">
        <v>1702</v>
      </c>
      <c r="R301" s="566" t="s">
        <v>1702</v>
      </c>
      <c r="S301" s="566" t="s">
        <v>1702</v>
      </c>
    </row>
    <row r="302" spans="1:19" s="130" customFormat="1" ht="12.75" x14ac:dyDescent="0.2">
      <c r="A302" s="37" t="s">
        <v>1162</v>
      </c>
      <c r="B302" s="506" t="s">
        <v>1309</v>
      </c>
      <c r="C302" s="6" t="s">
        <v>1245</v>
      </c>
      <c r="D302" s="227" t="s">
        <v>1246</v>
      </c>
      <c r="E302" s="398"/>
      <c r="F302" s="398"/>
      <c r="G302" s="287">
        <f>0</f>
        <v>0</v>
      </c>
      <c r="H302" s="287">
        <f t="shared" si="85"/>
        <v>0</v>
      </c>
      <c r="I302" s="287">
        <f>0</f>
        <v>0</v>
      </c>
      <c r="J302" s="327"/>
      <c r="K302" s="327">
        <f>0</f>
        <v>0</v>
      </c>
      <c r="L302" s="327"/>
      <c r="M302" s="327"/>
      <c r="N302" s="327">
        <f>0</f>
        <v>0</v>
      </c>
      <c r="O302" s="287">
        <f>0</f>
        <v>0</v>
      </c>
      <c r="P302" s="566" t="s">
        <v>1702</v>
      </c>
      <c r="Q302" s="566" t="s">
        <v>1702</v>
      </c>
      <c r="R302" s="566" t="s">
        <v>1702</v>
      </c>
      <c r="S302" s="566" t="s">
        <v>1702</v>
      </c>
    </row>
    <row r="303" spans="1:19" s="130" customFormat="1" ht="12.75" x14ac:dyDescent="0.2">
      <c r="A303" s="37" t="s">
        <v>1163</v>
      </c>
      <c r="B303" s="506" t="s">
        <v>1310</v>
      </c>
      <c r="C303" s="6" t="s">
        <v>1247</v>
      </c>
      <c r="D303" s="227" t="s">
        <v>1248</v>
      </c>
      <c r="E303" s="398"/>
      <c r="F303" s="398"/>
      <c r="G303" s="287">
        <f>0</f>
        <v>0</v>
      </c>
      <c r="H303" s="287">
        <f t="shared" si="85"/>
        <v>0</v>
      </c>
      <c r="I303" s="287">
        <f>0</f>
        <v>0</v>
      </c>
      <c r="J303" s="327"/>
      <c r="K303" s="327">
        <f>0</f>
        <v>0</v>
      </c>
      <c r="L303" s="327"/>
      <c r="M303" s="327"/>
      <c r="N303" s="327">
        <f>0</f>
        <v>0</v>
      </c>
      <c r="O303" s="287">
        <f>0</f>
        <v>0</v>
      </c>
      <c r="P303" s="566" t="s">
        <v>1702</v>
      </c>
      <c r="Q303" s="566" t="s">
        <v>1702</v>
      </c>
      <c r="R303" s="566" t="s">
        <v>1702</v>
      </c>
      <c r="S303" s="566" t="s">
        <v>1702</v>
      </c>
    </row>
    <row r="304" spans="1:19" s="130" customFormat="1" ht="12.75" x14ac:dyDescent="0.2">
      <c r="A304" s="37" t="s">
        <v>1164</v>
      </c>
      <c r="B304" s="506" t="s">
        <v>1311</v>
      </c>
      <c r="C304" s="6" t="s">
        <v>1249</v>
      </c>
      <c r="D304" s="227" t="s">
        <v>1250</v>
      </c>
      <c r="E304" s="398"/>
      <c r="F304" s="398"/>
      <c r="G304" s="287">
        <f>0</f>
        <v>0</v>
      </c>
      <c r="H304" s="287">
        <f t="shared" si="85"/>
        <v>0</v>
      </c>
      <c r="I304" s="287">
        <f>0</f>
        <v>0</v>
      </c>
      <c r="J304" s="327"/>
      <c r="K304" s="327">
        <f>0</f>
        <v>0</v>
      </c>
      <c r="L304" s="327"/>
      <c r="M304" s="327"/>
      <c r="N304" s="327">
        <f>0</f>
        <v>0</v>
      </c>
      <c r="O304" s="287">
        <f>0</f>
        <v>0</v>
      </c>
      <c r="P304" s="566" t="s">
        <v>1702</v>
      </c>
      <c r="Q304" s="566" t="s">
        <v>1702</v>
      </c>
      <c r="R304" s="566" t="s">
        <v>1702</v>
      </c>
      <c r="S304" s="566" t="s">
        <v>1702</v>
      </c>
    </row>
    <row r="305" spans="1:19" s="130" customFormat="1" ht="21" x14ac:dyDescent="0.2">
      <c r="A305" s="37" t="s">
        <v>1165</v>
      </c>
      <c r="B305" s="506" t="s">
        <v>1312</v>
      </c>
      <c r="C305" s="6" t="s">
        <v>1251</v>
      </c>
      <c r="D305" s="227" t="s">
        <v>1252</v>
      </c>
      <c r="E305" s="398"/>
      <c r="F305" s="398"/>
      <c r="G305" s="287">
        <f>0</f>
        <v>0</v>
      </c>
      <c r="H305" s="287">
        <f t="shared" si="85"/>
        <v>0</v>
      </c>
      <c r="I305" s="287">
        <f>0</f>
        <v>0</v>
      </c>
      <c r="J305" s="327"/>
      <c r="K305" s="327">
        <f>0</f>
        <v>0</v>
      </c>
      <c r="L305" s="327"/>
      <c r="M305" s="327"/>
      <c r="N305" s="327">
        <f>0</f>
        <v>0</v>
      </c>
      <c r="O305" s="287">
        <f>0</f>
        <v>0</v>
      </c>
      <c r="P305" s="566" t="s">
        <v>1702</v>
      </c>
      <c r="Q305" s="566" t="s">
        <v>1702</v>
      </c>
      <c r="R305" s="566" t="s">
        <v>1702</v>
      </c>
      <c r="S305" s="566" t="s">
        <v>1702</v>
      </c>
    </row>
    <row r="306" spans="1:19" s="130" customFormat="1" ht="31.5" x14ac:dyDescent="0.2">
      <c r="A306" s="37" t="s">
        <v>1166</v>
      </c>
      <c r="B306" s="506" t="s">
        <v>1313</v>
      </c>
      <c r="C306" s="6" t="s">
        <v>1253</v>
      </c>
      <c r="D306" s="227" t="s">
        <v>1254</v>
      </c>
      <c r="E306" s="398"/>
      <c r="F306" s="398"/>
      <c r="G306" s="287">
        <f>0</f>
        <v>0</v>
      </c>
      <c r="H306" s="287">
        <f t="shared" si="85"/>
        <v>0</v>
      </c>
      <c r="I306" s="287">
        <f>0</f>
        <v>0</v>
      </c>
      <c r="J306" s="327"/>
      <c r="K306" s="327">
        <f>0</f>
        <v>0</v>
      </c>
      <c r="L306" s="327"/>
      <c r="M306" s="327"/>
      <c r="N306" s="327">
        <f>0</f>
        <v>0</v>
      </c>
      <c r="O306" s="287">
        <f>0</f>
        <v>0</v>
      </c>
      <c r="P306" s="566" t="s">
        <v>1702</v>
      </c>
      <c r="Q306" s="566" t="s">
        <v>1702</v>
      </c>
      <c r="R306" s="566" t="s">
        <v>1702</v>
      </c>
      <c r="S306" s="566" t="s">
        <v>1702</v>
      </c>
    </row>
    <row r="307" spans="1:19" s="130" customFormat="1" ht="12.75" x14ac:dyDescent="0.2">
      <c r="A307" s="37" t="s">
        <v>1167</v>
      </c>
      <c r="B307" s="506" t="s">
        <v>1314</v>
      </c>
      <c r="C307" s="6" t="s">
        <v>1255</v>
      </c>
      <c r="D307" s="227" t="s">
        <v>1256</v>
      </c>
      <c r="E307" s="398"/>
      <c r="F307" s="398"/>
      <c r="G307" s="287">
        <f>0</f>
        <v>0</v>
      </c>
      <c r="H307" s="287">
        <f t="shared" si="85"/>
        <v>0</v>
      </c>
      <c r="I307" s="287">
        <f>0</f>
        <v>0</v>
      </c>
      <c r="J307" s="327"/>
      <c r="K307" s="327">
        <f>0</f>
        <v>0</v>
      </c>
      <c r="L307" s="327"/>
      <c r="M307" s="327"/>
      <c r="N307" s="327">
        <f>0</f>
        <v>0</v>
      </c>
      <c r="O307" s="287">
        <f>0</f>
        <v>0</v>
      </c>
      <c r="P307" s="566" t="s">
        <v>1702</v>
      </c>
      <c r="Q307" s="566" t="s">
        <v>1702</v>
      </c>
      <c r="R307" s="566" t="s">
        <v>1702</v>
      </c>
      <c r="S307" s="566" t="s">
        <v>1702</v>
      </c>
    </row>
    <row r="308" spans="1:19" s="130" customFormat="1" ht="42" x14ac:dyDescent="0.2">
      <c r="A308" s="37" t="s">
        <v>1168</v>
      </c>
      <c r="B308" s="506" t="s">
        <v>1315</v>
      </c>
      <c r="C308" s="6" t="s">
        <v>1257</v>
      </c>
      <c r="D308" s="227" t="s">
        <v>1258</v>
      </c>
      <c r="E308" s="398"/>
      <c r="F308" s="398"/>
      <c r="G308" s="287">
        <f>0</f>
        <v>0</v>
      </c>
      <c r="H308" s="287">
        <f t="shared" si="85"/>
        <v>0</v>
      </c>
      <c r="I308" s="287">
        <f>0</f>
        <v>0</v>
      </c>
      <c r="J308" s="327"/>
      <c r="K308" s="327">
        <f>0</f>
        <v>0</v>
      </c>
      <c r="L308" s="327"/>
      <c r="M308" s="327"/>
      <c r="N308" s="327">
        <f>0</f>
        <v>0</v>
      </c>
      <c r="O308" s="287">
        <f>0</f>
        <v>0</v>
      </c>
      <c r="P308" s="566" t="s">
        <v>1702</v>
      </c>
      <c r="Q308" s="566" t="s">
        <v>1702</v>
      </c>
      <c r="R308" s="566" t="s">
        <v>1702</v>
      </c>
      <c r="S308" s="566" t="s">
        <v>1702</v>
      </c>
    </row>
    <row r="309" spans="1:19" s="130" customFormat="1" ht="21" x14ac:dyDescent="0.2">
      <c r="A309" s="37" t="s">
        <v>1169</v>
      </c>
      <c r="B309" s="506" t="s">
        <v>1316</v>
      </c>
      <c r="C309" s="6" t="s">
        <v>1259</v>
      </c>
      <c r="D309" s="227" t="s">
        <v>1260</v>
      </c>
      <c r="E309" s="398"/>
      <c r="F309" s="398"/>
      <c r="G309" s="287">
        <f>0</f>
        <v>0</v>
      </c>
      <c r="H309" s="287">
        <f t="shared" si="85"/>
        <v>0</v>
      </c>
      <c r="I309" s="287">
        <f>0</f>
        <v>0</v>
      </c>
      <c r="J309" s="327"/>
      <c r="K309" s="327">
        <f>0</f>
        <v>0</v>
      </c>
      <c r="L309" s="327"/>
      <c r="M309" s="327"/>
      <c r="N309" s="327">
        <f>0</f>
        <v>0</v>
      </c>
      <c r="O309" s="287">
        <f>0</f>
        <v>0</v>
      </c>
      <c r="P309" s="566" t="s">
        <v>1702</v>
      </c>
      <c r="Q309" s="566" t="s">
        <v>1702</v>
      </c>
      <c r="R309" s="566" t="s">
        <v>1702</v>
      </c>
      <c r="S309" s="566" t="s">
        <v>1702</v>
      </c>
    </row>
    <row r="310" spans="1:19" s="130" customFormat="1" ht="21" x14ac:dyDescent="0.2">
      <c r="A310" s="37" t="s">
        <v>1170</v>
      </c>
      <c r="B310" s="506" t="s">
        <v>1317</v>
      </c>
      <c r="C310" s="6" t="s">
        <v>1261</v>
      </c>
      <c r="D310" s="227" t="s">
        <v>1262</v>
      </c>
      <c r="E310" s="398"/>
      <c r="F310" s="398"/>
      <c r="G310" s="287">
        <f>0</f>
        <v>0</v>
      </c>
      <c r="H310" s="287">
        <f t="shared" si="85"/>
        <v>0</v>
      </c>
      <c r="I310" s="287">
        <f>0</f>
        <v>0</v>
      </c>
      <c r="J310" s="327"/>
      <c r="K310" s="327">
        <f>0</f>
        <v>0</v>
      </c>
      <c r="L310" s="327"/>
      <c r="M310" s="327"/>
      <c r="N310" s="327">
        <f>0</f>
        <v>0</v>
      </c>
      <c r="O310" s="287">
        <f>0</f>
        <v>0</v>
      </c>
      <c r="P310" s="566" t="s">
        <v>1702</v>
      </c>
      <c r="Q310" s="566" t="s">
        <v>1702</v>
      </c>
      <c r="R310" s="566" t="s">
        <v>1702</v>
      </c>
      <c r="S310" s="566" t="s">
        <v>1702</v>
      </c>
    </row>
    <row r="311" spans="1:19" s="130" customFormat="1" ht="31.5" x14ac:dyDescent="0.2">
      <c r="A311" s="37" t="s">
        <v>1171</v>
      </c>
      <c r="B311" s="506" t="s">
        <v>1318</v>
      </c>
      <c r="C311" s="6" t="s">
        <v>1263</v>
      </c>
      <c r="D311" s="227" t="s">
        <v>1264</v>
      </c>
      <c r="E311" s="398"/>
      <c r="F311" s="398"/>
      <c r="G311" s="287">
        <f>0</f>
        <v>0</v>
      </c>
      <c r="H311" s="287">
        <f t="shared" si="85"/>
        <v>0</v>
      </c>
      <c r="I311" s="287">
        <f>0</f>
        <v>0</v>
      </c>
      <c r="J311" s="327"/>
      <c r="K311" s="327">
        <f>0</f>
        <v>0</v>
      </c>
      <c r="L311" s="327"/>
      <c r="M311" s="327"/>
      <c r="N311" s="327">
        <f>0</f>
        <v>0</v>
      </c>
      <c r="O311" s="287">
        <f>0</f>
        <v>0</v>
      </c>
      <c r="P311" s="566" t="s">
        <v>1702</v>
      </c>
      <c r="Q311" s="566" t="s">
        <v>1702</v>
      </c>
      <c r="R311" s="566" t="s">
        <v>1702</v>
      </c>
      <c r="S311" s="566" t="s">
        <v>1702</v>
      </c>
    </row>
    <row r="312" spans="1:19" s="130" customFormat="1" ht="52.5" x14ac:dyDescent="0.2">
      <c r="A312" s="37" t="s">
        <v>1172</v>
      </c>
      <c r="B312" s="506" t="s">
        <v>1319</v>
      </c>
      <c r="C312" s="6" t="s">
        <v>1265</v>
      </c>
      <c r="D312" s="227" t="s">
        <v>1266</v>
      </c>
      <c r="E312" s="398"/>
      <c r="F312" s="398"/>
      <c r="G312" s="287">
        <f>0</f>
        <v>0</v>
      </c>
      <c r="H312" s="287">
        <f t="shared" si="85"/>
        <v>0</v>
      </c>
      <c r="I312" s="287">
        <f>0</f>
        <v>0</v>
      </c>
      <c r="J312" s="327"/>
      <c r="K312" s="327">
        <f>0</f>
        <v>0</v>
      </c>
      <c r="L312" s="327"/>
      <c r="M312" s="327"/>
      <c r="N312" s="327">
        <f>0</f>
        <v>0</v>
      </c>
      <c r="O312" s="287">
        <f>0</f>
        <v>0</v>
      </c>
      <c r="P312" s="566" t="s">
        <v>1702</v>
      </c>
      <c r="Q312" s="566" t="s">
        <v>1702</v>
      </c>
      <c r="R312" s="566" t="s">
        <v>1702</v>
      </c>
      <c r="S312" s="566" t="s">
        <v>1702</v>
      </c>
    </row>
    <row r="313" spans="1:19" s="130" customFormat="1" ht="21" x14ac:dyDescent="0.2">
      <c r="A313" s="37" t="s">
        <v>1173</v>
      </c>
      <c r="B313" s="506" t="s">
        <v>1320</v>
      </c>
      <c r="C313" s="6" t="s">
        <v>1267</v>
      </c>
      <c r="D313" s="227" t="s">
        <v>1268</v>
      </c>
      <c r="E313" s="398"/>
      <c r="F313" s="398"/>
      <c r="G313" s="287">
        <f>0</f>
        <v>0</v>
      </c>
      <c r="H313" s="287">
        <f t="shared" si="85"/>
        <v>0</v>
      </c>
      <c r="I313" s="287">
        <f>0</f>
        <v>0</v>
      </c>
      <c r="J313" s="327"/>
      <c r="K313" s="327">
        <f>0</f>
        <v>0</v>
      </c>
      <c r="L313" s="327"/>
      <c r="M313" s="327"/>
      <c r="N313" s="327">
        <f>0</f>
        <v>0</v>
      </c>
      <c r="O313" s="287">
        <f>0</f>
        <v>0</v>
      </c>
      <c r="P313" s="566" t="s">
        <v>1702</v>
      </c>
      <c r="Q313" s="566" t="s">
        <v>1702</v>
      </c>
      <c r="R313" s="566" t="s">
        <v>1702</v>
      </c>
      <c r="S313" s="566" t="s">
        <v>1702</v>
      </c>
    </row>
    <row r="314" spans="1:19" s="130" customFormat="1" ht="31.5" x14ac:dyDescent="0.2">
      <c r="A314" s="37" t="s">
        <v>1174</v>
      </c>
      <c r="B314" s="506" t="s">
        <v>1321</v>
      </c>
      <c r="C314" s="6" t="s">
        <v>1269</v>
      </c>
      <c r="D314" s="227" t="s">
        <v>1270</v>
      </c>
      <c r="E314" s="398"/>
      <c r="F314" s="398"/>
      <c r="G314" s="287">
        <f>0</f>
        <v>0</v>
      </c>
      <c r="H314" s="287">
        <f t="shared" si="85"/>
        <v>0</v>
      </c>
      <c r="I314" s="287">
        <f>0</f>
        <v>0</v>
      </c>
      <c r="J314" s="327"/>
      <c r="K314" s="327">
        <f>0</f>
        <v>0</v>
      </c>
      <c r="L314" s="327"/>
      <c r="M314" s="327"/>
      <c r="N314" s="327">
        <f>0</f>
        <v>0</v>
      </c>
      <c r="O314" s="287">
        <f>0</f>
        <v>0</v>
      </c>
      <c r="P314" s="566" t="s">
        <v>1702</v>
      </c>
      <c r="Q314" s="566" t="s">
        <v>1702</v>
      </c>
      <c r="R314" s="566" t="s">
        <v>1702</v>
      </c>
      <c r="S314" s="566" t="s">
        <v>1702</v>
      </c>
    </row>
    <row r="315" spans="1:19" s="130" customFormat="1" ht="31.5" x14ac:dyDescent="0.2">
      <c r="A315" s="37" t="s">
        <v>1175</v>
      </c>
      <c r="B315" s="506" t="s">
        <v>1322</v>
      </c>
      <c r="C315" s="6" t="s">
        <v>1271</v>
      </c>
      <c r="D315" s="227" t="s">
        <v>1272</v>
      </c>
      <c r="E315" s="398"/>
      <c r="F315" s="398"/>
      <c r="G315" s="287">
        <f>0</f>
        <v>0</v>
      </c>
      <c r="H315" s="287">
        <f t="shared" si="85"/>
        <v>0</v>
      </c>
      <c r="I315" s="287">
        <f>0</f>
        <v>0</v>
      </c>
      <c r="J315" s="327"/>
      <c r="K315" s="327">
        <f>0</f>
        <v>0</v>
      </c>
      <c r="L315" s="327"/>
      <c r="M315" s="327"/>
      <c r="N315" s="327">
        <f>0</f>
        <v>0</v>
      </c>
      <c r="O315" s="287">
        <f>0</f>
        <v>0</v>
      </c>
      <c r="P315" s="566" t="s">
        <v>1702</v>
      </c>
      <c r="Q315" s="566" t="s">
        <v>1702</v>
      </c>
      <c r="R315" s="566" t="s">
        <v>1702</v>
      </c>
      <c r="S315" s="566" t="s">
        <v>1702</v>
      </c>
    </row>
    <row r="316" spans="1:19" s="130" customFormat="1" ht="12.75" x14ac:dyDescent="0.2">
      <c r="A316" s="37" t="s">
        <v>1176</v>
      </c>
      <c r="B316" s="506" t="s">
        <v>1323</v>
      </c>
      <c r="C316" s="6" t="s">
        <v>1273</v>
      </c>
      <c r="D316" s="227" t="s">
        <v>1274</v>
      </c>
      <c r="E316" s="398"/>
      <c r="F316" s="398"/>
      <c r="G316" s="287">
        <f>0</f>
        <v>0</v>
      </c>
      <c r="H316" s="287">
        <f t="shared" si="85"/>
        <v>0</v>
      </c>
      <c r="I316" s="287">
        <f>0</f>
        <v>0</v>
      </c>
      <c r="J316" s="327"/>
      <c r="K316" s="327">
        <f>0</f>
        <v>0</v>
      </c>
      <c r="L316" s="327">
        <f>0</f>
        <v>0</v>
      </c>
      <c r="M316" s="327">
        <f>0</f>
        <v>0</v>
      </c>
      <c r="N316" s="327">
        <f>0</f>
        <v>0</v>
      </c>
      <c r="O316" s="287">
        <f>0</f>
        <v>0</v>
      </c>
      <c r="P316" s="566" t="s">
        <v>1702</v>
      </c>
      <c r="Q316" s="566" t="s">
        <v>1702</v>
      </c>
      <c r="R316" s="566" t="s">
        <v>1702</v>
      </c>
      <c r="S316" s="566" t="s">
        <v>1702</v>
      </c>
    </row>
    <row r="317" spans="1:19" s="130" customFormat="1" ht="21" x14ac:dyDescent="0.15">
      <c r="A317" s="36" t="s">
        <v>660</v>
      </c>
      <c r="B317" s="99" t="s">
        <v>258</v>
      </c>
      <c r="C317" s="46" t="s">
        <v>126</v>
      </c>
      <c r="D317" s="35" t="s">
        <v>63</v>
      </c>
      <c r="E317" s="414"/>
      <c r="F317" s="414"/>
      <c r="G317" s="179">
        <f>0</f>
        <v>0</v>
      </c>
      <c r="H317" s="179"/>
      <c r="I317" s="179">
        <f>G317+K317</f>
        <v>0</v>
      </c>
      <c r="J317" s="416">
        <f>H317</f>
        <v>0</v>
      </c>
      <c r="K317" s="390">
        <f>0</f>
        <v>0</v>
      </c>
      <c r="L317" s="390">
        <f>0</f>
        <v>0</v>
      </c>
      <c r="M317" s="390">
        <f>0</f>
        <v>0</v>
      </c>
      <c r="N317" s="390">
        <f>0</f>
        <v>0</v>
      </c>
      <c r="O317" s="179">
        <f>I317-N317</f>
        <v>0</v>
      </c>
      <c r="P317" s="472">
        <f>IF(Таблица4001!$G$9=0,0,(H317*1000/Таблица4001!$G$9))</f>
        <v>0</v>
      </c>
      <c r="Q317" s="472">
        <f>IF(Таблица4001!$G$9=0,0,(I317*1000/Таблица4001!$G$9))</f>
        <v>0</v>
      </c>
      <c r="R317" s="472">
        <f>IF(Таблица4001!$G$9=0,0,(J317*1000/Таблица4001!$G$9))</f>
        <v>0</v>
      </c>
      <c r="S317" s="472">
        <f t="shared" ref="S317" si="86">IF(J317=0,0,K317*100/J317)</f>
        <v>0</v>
      </c>
    </row>
    <row r="318" spans="1:19" s="130" customFormat="1" ht="42" x14ac:dyDescent="0.15">
      <c r="A318" s="146" t="s">
        <v>1370</v>
      </c>
      <c r="B318" s="99" t="s">
        <v>1371</v>
      </c>
      <c r="C318" s="143" t="s">
        <v>1372</v>
      </c>
      <c r="D318" s="147" t="s">
        <v>1373</v>
      </c>
      <c r="E318" s="417"/>
      <c r="F318" s="417"/>
      <c r="G318" s="390">
        <f>0</f>
        <v>0</v>
      </c>
      <c r="H318" s="417"/>
      <c r="I318" s="390">
        <f>0</f>
        <v>0</v>
      </c>
      <c r="J318" s="416">
        <f>H318</f>
        <v>0</v>
      </c>
      <c r="K318" s="390">
        <f>0</f>
        <v>0</v>
      </c>
      <c r="L318" s="390">
        <f>0</f>
        <v>0</v>
      </c>
      <c r="M318" s="390">
        <f>0</f>
        <v>0</v>
      </c>
      <c r="N318" s="390">
        <f>0</f>
        <v>0</v>
      </c>
      <c r="O318" s="390">
        <f>0</f>
        <v>0</v>
      </c>
      <c r="P318" s="472">
        <f>IF(Таблица4001!$G$9=0,0,(H318*1000/Таблица4001!$G$9))</f>
        <v>0</v>
      </c>
      <c r="Q318" s="472">
        <f>IF(Таблица4001!$G$9=0,0,(I318*1000/Таблица4001!$G$9))</f>
        <v>0</v>
      </c>
      <c r="R318" s="472">
        <f>IF(Таблица4001!$G$9=0,0,(J318*1000/Таблица4001!$G$9))</f>
        <v>0</v>
      </c>
      <c r="S318" s="472">
        <f t="shared" ref="S318:S319" si="87">IF(J318=0,0,K318*100/J318)</f>
        <v>0</v>
      </c>
    </row>
    <row r="319" spans="1:19" s="130" customFormat="1" x14ac:dyDescent="0.15">
      <c r="A319" s="146" t="s">
        <v>1503</v>
      </c>
      <c r="B319" s="99" t="s">
        <v>1504</v>
      </c>
      <c r="C319" s="143" t="s">
        <v>1504</v>
      </c>
      <c r="D319" s="147" t="s">
        <v>1505</v>
      </c>
      <c r="E319" s="418">
        <v>0</v>
      </c>
      <c r="F319" s="419">
        <v>0</v>
      </c>
      <c r="G319" s="390">
        <f>0</f>
        <v>0</v>
      </c>
      <c r="H319" s="419"/>
      <c r="I319" s="287">
        <f t="shared" ref="I319" si="88">G319+K319</f>
        <v>0</v>
      </c>
      <c r="J319" s="330">
        <f>H319</f>
        <v>0</v>
      </c>
      <c r="K319" s="327"/>
      <c r="L319" s="327">
        <v>0</v>
      </c>
      <c r="M319" s="327">
        <v>0</v>
      </c>
      <c r="N319" s="327"/>
      <c r="O319" s="287">
        <f t="shared" ref="O319" si="89">I319-N319</f>
        <v>0</v>
      </c>
      <c r="P319" s="472">
        <f>IF(Таблица4001!$G$9=0,0,(H319*1000/Таблица4001!$G$9))</f>
        <v>0</v>
      </c>
      <c r="Q319" s="472">
        <f>IF(Таблица4001!$G$9=0,0,(I319*1000/Таблица4001!$G$9))</f>
        <v>0</v>
      </c>
      <c r="R319" s="472">
        <f>IF(Таблица4001!$G$9=0,0,(J319*1000/Таблица4001!$G$9))</f>
        <v>0</v>
      </c>
      <c r="S319" s="472">
        <f t="shared" si="87"/>
        <v>0</v>
      </c>
    </row>
    <row r="320" spans="1:19" s="130" customFormat="1" x14ac:dyDescent="0.15">
      <c r="A320" s="226"/>
      <c r="B320" s="512"/>
      <c r="C320" s="234"/>
      <c r="D320" s="225"/>
      <c r="E320" s="165"/>
      <c r="F320" s="165"/>
      <c r="G320" s="165"/>
      <c r="H320" s="165"/>
      <c r="I320" s="165"/>
      <c r="J320" s="165"/>
      <c r="K320" s="165"/>
      <c r="L320" s="165"/>
      <c r="M320" s="165"/>
      <c r="N320" s="166"/>
      <c r="O320" s="161"/>
    </row>
    <row r="321" spans="1:19" s="130" customFormat="1" x14ac:dyDescent="0.15">
      <c r="A321" s="226"/>
      <c r="B321" s="512"/>
      <c r="C321" s="234"/>
      <c r="D321" s="225"/>
      <c r="E321" s="165"/>
      <c r="F321" s="165"/>
      <c r="G321" s="165"/>
      <c r="H321" s="165"/>
      <c r="I321" s="165"/>
      <c r="J321" s="165"/>
      <c r="K321" s="165"/>
      <c r="L321" s="165"/>
      <c r="M321" s="165"/>
      <c r="N321" s="166"/>
      <c r="O321" s="161"/>
    </row>
    <row r="322" spans="1:19" x14ac:dyDescent="0.15">
      <c r="A322" s="180" t="s">
        <v>2</v>
      </c>
      <c r="B322" s="498"/>
      <c r="C322" s="180"/>
      <c r="D322" s="180"/>
      <c r="E322" s="498"/>
      <c r="F322" s="498"/>
      <c r="G322" s="180"/>
      <c r="H322" s="180"/>
      <c r="I322" s="180"/>
      <c r="J322" s="180"/>
      <c r="K322" s="180"/>
      <c r="L322" s="180"/>
      <c r="M322" s="180"/>
      <c r="N322" s="180"/>
      <c r="O322" s="180"/>
      <c r="P322" s="180"/>
      <c r="Q322" s="180"/>
      <c r="R322" s="180"/>
      <c r="S322" s="180"/>
    </row>
  </sheetData>
  <mergeCells count="17">
    <mergeCell ref="A4:A6"/>
    <mergeCell ref="B4:B6"/>
    <mergeCell ref="D4:D6"/>
    <mergeCell ref="C4:C6"/>
    <mergeCell ref="H4:M4"/>
    <mergeCell ref="E4:F5"/>
    <mergeCell ref="G4:G5"/>
    <mergeCell ref="H5:H6"/>
    <mergeCell ref="I5:J5"/>
    <mergeCell ref="K5:M5"/>
    <mergeCell ref="P4:P6"/>
    <mergeCell ref="Q4:Q6"/>
    <mergeCell ref="R4:R6"/>
    <mergeCell ref="S4:S6"/>
    <mergeCell ref="D2:K2"/>
    <mergeCell ref="N4:N6"/>
    <mergeCell ref="O4:O6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F23" sqref="F23"/>
    </sheetView>
  </sheetViews>
  <sheetFormatPr defaultColWidth="9.140625" defaultRowHeight="10.5" customHeight="1" x14ac:dyDescent="0.15"/>
  <cols>
    <col min="1" max="1" width="9.140625" style="21" customWidth="1"/>
    <col min="2" max="2" width="4.140625" style="21" customWidth="1"/>
    <col min="3" max="3" width="24.140625" style="21" customWidth="1"/>
    <col min="4" max="4" width="21" style="21" customWidth="1"/>
    <col min="5" max="5" width="19.85546875" style="21" customWidth="1"/>
    <col min="6" max="6" width="26.5703125" style="21" customWidth="1"/>
    <col min="7" max="7" width="16.7109375" style="22" customWidth="1"/>
    <col min="8" max="8" width="28.7109375" style="22" customWidth="1"/>
    <col min="9" max="11" width="13.5703125" style="22" customWidth="1"/>
    <col min="12" max="16384" width="9.140625" style="22"/>
  </cols>
  <sheetData>
    <row r="1" spans="1:11" s="21" customFormat="1" x14ac:dyDescent="0.15">
      <c r="A1" s="181" t="s">
        <v>596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x14ac:dyDescent="0.15">
      <c r="B2" s="181" t="s">
        <v>7</v>
      </c>
      <c r="C2" s="748"/>
      <c r="D2" s="940" t="s">
        <v>825</v>
      </c>
      <c r="E2" s="941"/>
      <c r="F2" s="941"/>
    </row>
    <row r="3" spans="1:11" x14ac:dyDescent="0.15">
      <c r="B3" s="181"/>
      <c r="C3" s="748"/>
      <c r="D3" s="467"/>
      <c r="E3" s="468"/>
      <c r="F3" s="468"/>
    </row>
    <row r="4" spans="1:11" x14ac:dyDescent="0.15">
      <c r="B4" s="181"/>
      <c r="C4" s="749"/>
      <c r="D4" s="468"/>
      <c r="E4" s="457"/>
      <c r="F4" s="462" t="s">
        <v>842</v>
      </c>
    </row>
    <row r="5" spans="1:11" x14ac:dyDescent="0.15">
      <c r="B5" s="181"/>
      <c r="C5" s="749"/>
      <c r="D5" s="468"/>
      <c r="E5" s="457"/>
      <c r="F5" s="462"/>
    </row>
    <row r="6" spans="1:11" ht="94.5" x14ac:dyDescent="0.15">
      <c r="B6" s="181"/>
      <c r="C6" s="635" t="s">
        <v>1779</v>
      </c>
      <c r="D6" s="455" t="s">
        <v>1778</v>
      </c>
      <c r="E6" s="455" t="s">
        <v>566</v>
      </c>
      <c r="F6" s="455" t="s">
        <v>1082</v>
      </c>
      <c r="G6" s="300" t="s">
        <v>1334</v>
      </c>
      <c r="H6" s="559" t="s">
        <v>1726</v>
      </c>
      <c r="I6" s="559" t="s">
        <v>1727</v>
      </c>
      <c r="J6" s="559" t="s">
        <v>1728</v>
      </c>
      <c r="K6" s="559" t="s">
        <v>1729</v>
      </c>
    </row>
    <row r="7" spans="1:11" x14ac:dyDescent="0.15">
      <c r="B7" s="181"/>
      <c r="C7" s="635" t="s">
        <v>1780</v>
      </c>
      <c r="D7" s="455">
        <v>1</v>
      </c>
      <c r="E7" s="455">
        <v>2</v>
      </c>
      <c r="F7" s="455">
        <v>3</v>
      </c>
      <c r="G7" s="564" t="s">
        <v>278</v>
      </c>
      <c r="H7" s="565">
        <v>4</v>
      </c>
      <c r="I7" s="565">
        <v>5</v>
      </c>
      <c r="J7" s="565">
        <v>6</v>
      </c>
      <c r="K7" s="565">
        <v>7</v>
      </c>
    </row>
    <row r="8" spans="1:11" s="21" customFormat="1" x14ac:dyDescent="0.15">
      <c r="A8" s="181" t="s">
        <v>6</v>
      </c>
      <c r="B8" s="181"/>
      <c r="C8" s="128" t="s">
        <v>1780</v>
      </c>
      <c r="D8" s="128">
        <v>1</v>
      </c>
      <c r="E8" s="128">
        <v>2</v>
      </c>
      <c r="F8" s="128">
        <v>3</v>
      </c>
      <c r="G8" s="469">
        <v>4</v>
      </c>
      <c r="H8" s="561">
        <v>5</v>
      </c>
      <c r="I8" s="561">
        <v>6</v>
      </c>
      <c r="J8" s="561">
        <v>7</v>
      </c>
      <c r="K8" s="561">
        <v>8</v>
      </c>
    </row>
    <row r="9" spans="1:11" x14ac:dyDescent="0.15">
      <c r="B9" s="540" t="s">
        <v>568</v>
      </c>
      <c r="C9" s="763" t="s">
        <v>1706</v>
      </c>
      <c r="D9" s="24"/>
      <c r="E9" s="24"/>
      <c r="F9" s="24"/>
      <c r="G9" s="478"/>
      <c r="H9" s="563"/>
      <c r="I9" s="563"/>
      <c r="J9" s="563"/>
      <c r="K9" s="563"/>
    </row>
    <row r="10" spans="1:11" ht="21" x14ac:dyDescent="0.15">
      <c r="B10" s="702" t="s">
        <v>789</v>
      </c>
      <c r="C10" s="764" t="s">
        <v>1895</v>
      </c>
      <c r="D10" s="24">
        <f>Таблица4000!H9</f>
        <v>0</v>
      </c>
      <c r="E10" s="24">
        <f>Таблица4000!J9</f>
        <v>0</v>
      </c>
      <c r="F10" s="24">
        <f>Таблица4000!O9</f>
        <v>0</v>
      </c>
      <c r="G10" s="478" t="s">
        <v>1706</v>
      </c>
      <c r="H10" s="762" t="s">
        <v>1706</v>
      </c>
      <c r="I10" s="762" t="s">
        <v>1706</v>
      </c>
      <c r="J10" s="762" t="s">
        <v>1706</v>
      </c>
      <c r="K10" s="762" t="s">
        <v>1706</v>
      </c>
    </row>
    <row r="11" spans="1:11" ht="10.5" customHeight="1" x14ac:dyDescent="0.15">
      <c r="B11" s="181"/>
      <c r="H11" s="21"/>
      <c r="I11" s="21"/>
      <c r="J11" s="21"/>
      <c r="K11" s="21"/>
    </row>
    <row r="12" spans="1:11" s="21" customFormat="1" x14ac:dyDescent="0.15">
      <c r="A12" s="181" t="s">
        <v>2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</row>
  </sheetData>
  <mergeCells count="1">
    <mergeCell ref="D2:F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80" zoomScaleNormal="80" workbookViewId="0">
      <selection activeCell="C13" activeCellId="1" sqref="C9:E9 C13:E13"/>
    </sheetView>
  </sheetViews>
  <sheetFormatPr defaultColWidth="9.140625" defaultRowHeight="10.5" customHeight="1" x14ac:dyDescent="0.15"/>
  <cols>
    <col min="1" max="1" width="6" style="8" customWidth="1"/>
    <col min="2" max="2" width="2.85546875" style="8" customWidth="1"/>
    <col min="3" max="3" width="80.28515625" style="8" customWidth="1"/>
    <col min="4" max="4" width="8.85546875" style="8" customWidth="1"/>
    <col min="5" max="5" width="25.7109375" style="8" bestFit="1" customWidth="1"/>
    <col min="6" max="6" width="9.140625" style="8" customWidth="1"/>
    <col min="7" max="16384" width="9.140625" style="8"/>
  </cols>
  <sheetData>
    <row r="1" spans="1:5" x14ac:dyDescent="0.15">
      <c r="A1" s="180" t="s">
        <v>1359</v>
      </c>
      <c r="B1" s="180"/>
      <c r="C1" s="180"/>
      <c r="D1" s="180"/>
      <c r="E1" s="180"/>
    </row>
    <row r="2" spans="1:5" x14ac:dyDescent="0.15">
      <c r="B2" s="180" t="s">
        <v>7</v>
      </c>
    </row>
    <row r="3" spans="1:5" ht="21" customHeight="1" x14ac:dyDescent="0.15">
      <c r="B3" s="180"/>
      <c r="C3" s="884" t="s">
        <v>1354</v>
      </c>
      <c r="D3" s="884"/>
      <c r="E3" s="884"/>
    </row>
    <row r="4" spans="1:5" ht="10.5" customHeight="1" x14ac:dyDescent="0.15">
      <c r="B4" s="180"/>
      <c r="C4" s="882" t="s">
        <v>821</v>
      </c>
      <c r="D4" s="882"/>
      <c r="E4" s="882"/>
    </row>
    <row r="5" spans="1:5" ht="10.5" customHeight="1" x14ac:dyDescent="0.15">
      <c r="B5" s="180"/>
      <c r="C5" s="460"/>
      <c r="D5" s="460"/>
      <c r="E5" s="460"/>
    </row>
    <row r="6" spans="1:5" x14ac:dyDescent="0.15">
      <c r="B6" s="180"/>
      <c r="C6" s="883" t="s">
        <v>1355</v>
      </c>
      <c r="D6" s="813" t="s">
        <v>476</v>
      </c>
      <c r="E6" s="813" t="s">
        <v>1345</v>
      </c>
    </row>
    <row r="7" spans="1:5" ht="20.25" customHeight="1" x14ac:dyDescent="0.15">
      <c r="B7" s="180"/>
      <c r="C7" s="883"/>
      <c r="D7" s="813"/>
      <c r="E7" s="813"/>
    </row>
    <row r="8" spans="1:5" x14ac:dyDescent="0.15">
      <c r="B8" s="180"/>
      <c r="C8" s="455"/>
      <c r="D8" s="455"/>
      <c r="E8" s="455">
        <v>1</v>
      </c>
    </row>
    <row r="9" spans="1:5" x14ac:dyDescent="0.15">
      <c r="A9" s="180" t="s">
        <v>6</v>
      </c>
      <c r="B9" s="180"/>
      <c r="C9" s="128"/>
      <c r="D9" s="128"/>
      <c r="E9" s="128">
        <v>1</v>
      </c>
    </row>
    <row r="10" spans="1:5" ht="21" x14ac:dyDescent="0.15">
      <c r="B10" s="498" t="s">
        <v>568</v>
      </c>
      <c r="C10" s="463" t="s">
        <v>1342</v>
      </c>
      <c r="D10" s="129">
        <v>1</v>
      </c>
      <c r="E10" s="24"/>
    </row>
    <row r="11" spans="1:5" ht="21" x14ac:dyDescent="0.15">
      <c r="B11" s="498" t="s">
        <v>789</v>
      </c>
      <c r="C11" s="463" t="s">
        <v>1343</v>
      </c>
      <c r="D11" s="129">
        <v>2</v>
      </c>
      <c r="E11" s="24"/>
    </row>
    <row r="12" spans="1:5" ht="10.5" customHeight="1" x14ac:dyDescent="0.15">
      <c r="B12" s="180"/>
    </row>
    <row r="13" spans="1:5" x14ac:dyDescent="0.15">
      <c r="A13" s="180" t="s">
        <v>2</v>
      </c>
      <c r="B13" s="180"/>
      <c r="C13" s="180"/>
      <c r="D13" s="180"/>
      <c r="E13" s="180"/>
    </row>
  </sheetData>
  <mergeCells count="5">
    <mergeCell ref="C3:E3"/>
    <mergeCell ref="C4:E4"/>
    <mergeCell ref="C6:C7"/>
    <mergeCell ref="D6:D7"/>
    <mergeCell ref="E6:E7"/>
  </mergeCells>
  <pageMargins left="0.7" right="0.7" top="0.75" bottom="0.75" header="0.3" footer="0.3"/>
  <pageSetup paperSize="9"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E36" sqref="E36"/>
    </sheetView>
  </sheetViews>
  <sheetFormatPr defaultColWidth="9.140625" defaultRowHeight="10.5" customHeight="1" x14ac:dyDescent="0.15"/>
  <cols>
    <col min="1" max="1" width="1.85546875" style="22" customWidth="1"/>
    <col min="2" max="2" width="2.85546875" style="21" customWidth="1"/>
    <col min="3" max="4" width="34.7109375" style="22" customWidth="1"/>
    <col min="5" max="5" width="25.7109375" style="22" bestFit="1" customWidth="1"/>
    <col min="6" max="9" width="23.140625" style="22" customWidth="1"/>
    <col min="10" max="16384" width="9.140625" style="22"/>
  </cols>
  <sheetData>
    <row r="1" spans="1:9" s="21" customFormat="1" x14ac:dyDescent="0.15">
      <c r="A1" s="180" t="s">
        <v>1561</v>
      </c>
      <c r="B1" s="181"/>
      <c r="C1" s="181"/>
      <c r="D1" s="181"/>
      <c r="E1" s="181"/>
      <c r="F1" s="181"/>
      <c r="G1" s="181"/>
      <c r="H1" s="181"/>
      <c r="I1" s="181"/>
    </row>
    <row r="2" spans="1:9" x14ac:dyDescent="0.15">
      <c r="B2" s="181" t="s">
        <v>7</v>
      </c>
    </row>
    <row r="3" spans="1:9" s="21" customFormat="1" ht="10.5" customHeight="1" x14ac:dyDescent="0.15">
      <c r="B3" s="181"/>
      <c r="C3" s="884" t="s">
        <v>1562</v>
      </c>
      <c r="D3" s="884"/>
      <c r="E3" s="639"/>
    </row>
    <row r="4" spans="1:9" s="21" customFormat="1" x14ac:dyDescent="0.15">
      <c r="B4" s="181"/>
      <c r="C4" s="745"/>
      <c r="D4" s="233"/>
      <c r="E4" s="233"/>
    </row>
    <row r="5" spans="1:9" s="21" customFormat="1" ht="42" x14ac:dyDescent="0.15">
      <c r="B5" s="181"/>
      <c r="C5" s="743" t="s">
        <v>1880</v>
      </c>
      <c r="D5" s="232" t="s">
        <v>1692</v>
      </c>
      <c r="E5" s="291" t="s">
        <v>1616</v>
      </c>
      <c r="F5" s="291" t="s">
        <v>1617</v>
      </c>
      <c r="G5" s="291" t="s">
        <v>1618</v>
      </c>
      <c r="H5" s="697" t="s">
        <v>1897</v>
      </c>
      <c r="I5" s="635" t="s">
        <v>1896</v>
      </c>
    </row>
    <row r="6" spans="1:9" s="21" customFormat="1" x14ac:dyDescent="0.15">
      <c r="B6" s="181"/>
      <c r="C6" s="743" t="s">
        <v>1780</v>
      </c>
      <c r="D6" s="232">
        <v>1</v>
      </c>
      <c r="E6" s="291">
        <v>2</v>
      </c>
      <c r="F6" s="291">
        <v>3</v>
      </c>
      <c r="G6" s="291">
        <v>4</v>
      </c>
      <c r="H6" s="743">
        <v>5</v>
      </c>
      <c r="I6" s="743">
        <v>6</v>
      </c>
    </row>
    <row r="7" spans="1:9" s="21" customFormat="1" x14ac:dyDescent="0.15">
      <c r="A7" s="181" t="s">
        <v>6</v>
      </c>
      <c r="B7" s="181"/>
      <c r="C7" s="128" t="s">
        <v>1780</v>
      </c>
      <c r="D7" s="128">
        <v>1</v>
      </c>
      <c r="E7" s="128">
        <v>2</v>
      </c>
      <c r="F7" s="128">
        <v>3</v>
      </c>
      <c r="G7" s="128">
        <v>4</v>
      </c>
      <c r="H7" s="128">
        <v>5</v>
      </c>
      <c r="I7" s="128">
        <v>6</v>
      </c>
    </row>
    <row r="8" spans="1:9" s="21" customFormat="1" x14ac:dyDescent="0.15">
      <c r="B8" s="182" t="s">
        <v>568</v>
      </c>
      <c r="C8" s="24"/>
      <c r="D8" s="24"/>
      <c r="E8" s="24"/>
      <c r="F8" s="24"/>
      <c r="G8" s="24"/>
      <c r="H8" s="24"/>
      <c r="I8" s="636">
        <f>Таблица4001!G9</f>
        <v>0</v>
      </c>
    </row>
    <row r="9" spans="1:9" s="21" customFormat="1" x14ac:dyDescent="0.15">
      <c r="B9" s="498" t="s">
        <v>789</v>
      </c>
      <c r="C9" s="636">
        <f>Таблица4000!H137</f>
        <v>0</v>
      </c>
      <c r="D9" s="636">
        <f>Таблица4000!I137</f>
        <v>0</v>
      </c>
      <c r="E9" s="636">
        <f>Таблица4000!N137</f>
        <v>0</v>
      </c>
      <c r="F9" s="765" t="s">
        <v>1702</v>
      </c>
      <c r="G9" s="765" t="s">
        <v>1702</v>
      </c>
      <c r="H9" s="765" t="s">
        <v>1702</v>
      </c>
      <c r="I9" s="765" t="s">
        <v>1898</v>
      </c>
    </row>
    <row r="10" spans="1:9" ht="10.5" customHeight="1" x14ac:dyDescent="0.15">
      <c r="B10" s="181"/>
    </row>
    <row r="11" spans="1:9" s="21" customFormat="1" x14ac:dyDescent="0.15">
      <c r="A11" s="181" t="s">
        <v>2</v>
      </c>
      <c r="B11" s="181"/>
      <c r="C11" s="181"/>
      <c r="D11" s="181"/>
      <c r="E11" s="181"/>
      <c r="F11" s="181"/>
      <c r="G11" s="181"/>
      <c r="H11" s="181"/>
      <c r="I11" s="181"/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D1" workbookViewId="0">
      <selection activeCell="D5" sqref="D5:I5"/>
    </sheetView>
  </sheetViews>
  <sheetFormatPr defaultColWidth="9.140625" defaultRowHeight="10.5" customHeight="1" x14ac:dyDescent="0.15"/>
  <cols>
    <col min="1" max="1" width="1.85546875" style="483" customWidth="1"/>
    <col min="2" max="2" width="2.85546875" style="482" customWidth="1"/>
    <col min="3" max="3" width="6.42578125" style="482" bestFit="1" customWidth="1"/>
    <col min="4" max="9" width="14.7109375" style="483" customWidth="1"/>
    <col min="10" max="10" width="9.7109375" style="483" customWidth="1"/>
    <col min="11" max="16384" width="9.140625" style="483"/>
  </cols>
  <sheetData>
    <row r="1" spans="1:10" s="482" customFormat="1" x14ac:dyDescent="0.15">
      <c r="A1" s="312" t="s">
        <v>1733</v>
      </c>
      <c r="B1" s="312"/>
      <c r="C1" s="481"/>
      <c r="D1" s="312"/>
      <c r="E1" s="312"/>
      <c r="F1" s="312"/>
      <c r="G1" s="312"/>
      <c r="H1" s="312"/>
      <c r="I1" s="312"/>
      <c r="J1" s="312"/>
    </row>
    <row r="2" spans="1:10" x14ac:dyDescent="0.15">
      <c r="B2" s="312" t="s">
        <v>7</v>
      </c>
    </row>
    <row r="3" spans="1:10" s="482" customFormat="1" ht="10.5" customHeight="1" x14ac:dyDescent="0.15">
      <c r="B3" s="312"/>
      <c r="D3" s="885" t="s">
        <v>1734</v>
      </c>
      <c r="E3" s="885"/>
    </row>
    <row r="4" spans="1:10" s="482" customFormat="1" x14ac:dyDescent="0.15">
      <c r="B4" s="312"/>
      <c r="D4" s="484"/>
      <c r="E4" s="484"/>
    </row>
    <row r="5" spans="1:10" s="482" customFormat="1" ht="115.5" x14ac:dyDescent="0.15">
      <c r="B5" s="312"/>
      <c r="C5" s="490" t="s">
        <v>838</v>
      </c>
      <c r="D5" s="474" t="s">
        <v>1945</v>
      </c>
      <c r="E5" s="475" t="s">
        <v>1946</v>
      </c>
      <c r="F5" s="475" t="s">
        <v>1947</v>
      </c>
      <c r="G5" s="475" t="s">
        <v>1948</v>
      </c>
      <c r="H5" s="475" t="s">
        <v>1949</v>
      </c>
      <c r="I5" s="475" t="s">
        <v>1949</v>
      </c>
      <c r="J5" s="475" t="s">
        <v>1705</v>
      </c>
    </row>
    <row r="6" spans="1:10" s="482" customFormat="1" x14ac:dyDescent="0.15">
      <c r="B6" s="312"/>
      <c r="C6" s="489"/>
      <c r="D6" s="474">
        <v>1</v>
      </c>
      <c r="E6" s="475">
        <v>2</v>
      </c>
      <c r="F6" s="475" t="s">
        <v>270</v>
      </c>
      <c r="G6" s="475">
        <v>3</v>
      </c>
      <c r="H6" s="475">
        <v>4</v>
      </c>
      <c r="I6" s="475" t="s">
        <v>199</v>
      </c>
      <c r="J6" s="475">
        <v>5</v>
      </c>
    </row>
    <row r="7" spans="1:10" s="482" customFormat="1" x14ac:dyDescent="0.15">
      <c r="A7" s="312" t="s">
        <v>6</v>
      </c>
      <c r="B7" s="312"/>
      <c r="C7" s="556"/>
      <c r="D7" s="476">
        <v>1</v>
      </c>
      <c r="E7" s="469">
        <v>2</v>
      </c>
      <c r="F7" s="469" t="s">
        <v>270</v>
      </c>
      <c r="G7" s="469">
        <v>3</v>
      </c>
      <c r="H7" s="469">
        <v>4</v>
      </c>
      <c r="I7" s="469" t="s">
        <v>199</v>
      </c>
      <c r="J7" s="469">
        <v>5</v>
      </c>
    </row>
    <row r="8" spans="1:10" s="482" customFormat="1" x14ac:dyDescent="0.15">
      <c r="B8" s="485" t="s">
        <v>568</v>
      </c>
      <c r="C8" s="488">
        <v>1</v>
      </c>
      <c r="D8" s="567"/>
      <c r="E8" s="567"/>
      <c r="F8" s="567"/>
      <c r="G8" s="567"/>
      <c r="H8" s="567"/>
      <c r="I8" s="567"/>
      <c r="J8" s="311" t="s">
        <v>1706</v>
      </c>
    </row>
    <row r="9" spans="1:10" ht="10.5" customHeight="1" x14ac:dyDescent="0.15">
      <c r="B9" s="485" t="s">
        <v>789</v>
      </c>
      <c r="C9" s="488">
        <v>2</v>
      </c>
      <c r="D9" s="487">
        <f>Таблица4000!H61</f>
        <v>0</v>
      </c>
      <c r="E9" s="487">
        <f>Таблица4000!J61</f>
        <v>0</v>
      </c>
      <c r="F9" s="487">
        <f>Таблица4000!K61</f>
        <v>0</v>
      </c>
      <c r="G9" s="487">
        <f>Таблица4000!H62</f>
        <v>0</v>
      </c>
      <c r="H9" s="487">
        <f>Таблица4000!J62</f>
        <v>0</v>
      </c>
      <c r="I9" s="487">
        <f>Таблица4000!K62</f>
        <v>0</v>
      </c>
      <c r="J9" s="487">
        <f>Таблица4000!J61-Таблица4000!J62</f>
        <v>0</v>
      </c>
    </row>
    <row r="10" spans="1:10" s="482" customFormat="1" x14ac:dyDescent="0.15">
      <c r="B10" s="312"/>
      <c r="D10" s="483"/>
      <c r="E10" s="483"/>
      <c r="F10" s="483"/>
      <c r="G10" s="483"/>
      <c r="H10" s="483"/>
      <c r="I10" s="483"/>
      <c r="J10" s="483"/>
    </row>
    <row r="11" spans="1:10" s="482" customFormat="1" x14ac:dyDescent="0.15">
      <c r="A11" s="312" t="s">
        <v>2</v>
      </c>
      <c r="B11" s="312"/>
      <c r="C11" s="481"/>
      <c r="D11" s="312"/>
      <c r="E11" s="312"/>
      <c r="F11" s="312"/>
      <c r="G11" s="312"/>
      <c r="H11" s="312"/>
      <c r="I11" s="312"/>
      <c r="J11" s="312"/>
    </row>
    <row r="14" spans="1:10" ht="17.45" customHeight="1" x14ac:dyDescent="0.15"/>
  </sheetData>
  <mergeCells count="1">
    <mergeCell ref="D3:E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8" sqref="E8"/>
    </sheetView>
  </sheetViews>
  <sheetFormatPr defaultRowHeight="10.5" x14ac:dyDescent="0.15"/>
  <cols>
    <col min="1" max="3" width="9.140625" style="483"/>
    <col min="4" max="4" width="36.28515625" style="483" customWidth="1"/>
    <col min="5" max="5" width="32.7109375" style="483" customWidth="1"/>
    <col min="6" max="16384" width="9.140625" style="483"/>
  </cols>
  <sheetData>
    <row r="1" spans="1:5" x14ac:dyDescent="0.15">
      <c r="A1" s="678" t="s">
        <v>1900</v>
      </c>
      <c r="B1" s="678"/>
      <c r="C1" s="678"/>
      <c r="D1" s="678"/>
      <c r="E1" s="678"/>
    </row>
    <row r="2" spans="1:5" x14ac:dyDescent="0.15">
      <c r="B2" s="678" t="s">
        <v>7</v>
      </c>
    </row>
    <row r="3" spans="1:5" x14ac:dyDescent="0.15">
      <c r="B3" s="678"/>
      <c r="D3" s="937" t="s">
        <v>1899</v>
      </c>
      <c r="E3" s="937"/>
    </row>
    <row r="4" spans="1:5" x14ac:dyDescent="0.15">
      <c r="B4" s="678"/>
    </row>
    <row r="5" spans="1:5" ht="73.5" x14ac:dyDescent="0.15">
      <c r="B5" s="678"/>
      <c r="C5" s="490" t="s">
        <v>838</v>
      </c>
      <c r="D5" s="712" t="s">
        <v>1886</v>
      </c>
      <c r="E5" s="712" t="s">
        <v>1797</v>
      </c>
    </row>
    <row r="6" spans="1:5" x14ac:dyDescent="0.15">
      <c r="B6" s="733"/>
      <c r="C6" s="488"/>
      <c r="D6" s="488">
        <v>1</v>
      </c>
      <c r="E6" s="488">
        <v>2</v>
      </c>
    </row>
    <row r="7" spans="1:5" x14ac:dyDescent="0.15">
      <c r="A7" s="678" t="s">
        <v>6</v>
      </c>
      <c r="B7" s="733"/>
      <c r="C7" s="685"/>
      <c r="D7" s="685">
        <v>1</v>
      </c>
      <c r="E7" s="685">
        <v>2</v>
      </c>
    </row>
    <row r="8" spans="1:5" x14ac:dyDescent="0.15">
      <c r="B8" s="734" t="s">
        <v>568</v>
      </c>
      <c r="C8" s="488">
        <v>1</v>
      </c>
      <c r="D8" s="738"/>
      <c r="E8" s="738"/>
    </row>
    <row r="9" spans="1:5" x14ac:dyDescent="0.15">
      <c r="B9" s="678"/>
      <c r="C9" s="735"/>
      <c r="D9" s="735"/>
      <c r="E9" s="735"/>
    </row>
    <row r="10" spans="1:5" x14ac:dyDescent="0.15">
      <c r="A10" s="678" t="s">
        <v>2</v>
      </c>
      <c r="B10" s="678"/>
      <c r="C10" s="736"/>
      <c r="D10" s="736"/>
      <c r="E10" s="736"/>
    </row>
  </sheetData>
  <mergeCells count="1">
    <mergeCell ref="D3:E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RowHeight="10.5" x14ac:dyDescent="0.15"/>
  <cols>
    <col min="1" max="3" width="9.140625" style="483"/>
    <col min="4" max="4" width="32" style="483" customWidth="1"/>
    <col min="5" max="5" width="28.5703125" style="483" customWidth="1"/>
    <col min="6" max="16384" width="9.140625" style="483"/>
  </cols>
  <sheetData>
    <row r="1" spans="1:5" x14ac:dyDescent="0.15">
      <c r="A1" s="678" t="s">
        <v>1901</v>
      </c>
      <c r="B1" s="678"/>
      <c r="C1" s="678"/>
      <c r="D1" s="678"/>
      <c r="E1" s="678"/>
    </row>
    <row r="2" spans="1:5" x14ac:dyDescent="0.15">
      <c r="B2" s="678" t="s">
        <v>7</v>
      </c>
    </row>
    <row r="3" spans="1:5" x14ac:dyDescent="0.15">
      <c r="B3" s="678"/>
      <c r="D3" s="937" t="s">
        <v>1902</v>
      </c>
      <c r="E3" s="937"/>
    </row>
    <row r="4" spans="1:5" x14ac:dyDescent="0.15">
      <c r="B4" s="678"/>
    </row>
    <row r="5" spans="1:5" ht="63" x14ac:dyDescent="0.15">
      <c r="B5" s="678"/>
      <c r="C5" s="490" t="s">
        <v>838</v>
      </c>
      <c r="D5" s="712" t="s">
        <v>1890</v>
      </c>
      <c r="E5" s="712" t="s">
        <v>1891</v>
      </c>
    </row>
    <row r="6" spans="1:5" x14ac:dyDescent="0.15">
      <c r="B6" s="733"/>
      <c r="C6" s="488"/>
      <c r="D6" s="488">
        <v>1</v>
      </c>
      <c r="E6" s="488">
        <v>2</v>
      </c>
    </row>
    <row r="7" spans="1:5" x14ac:dyDescent="0.15">
      <c r="A7" s="678" t="s">
        <v>6</v>
      </c>
      <c r="B7" s="733"/>
      <c r="C7" s="685"/>
      <c r="D7" s="685">
        <v>1</v>
      </c>
      <c r="E7" s="685">
        <v>2</v>
      </c>
    </row>
    <row r="8" spans="1:5" x14ac:dyDescent="0.15">
      <c r="B8" s="734" t="s">
        <v>568</v>
      </c>
      <c r="C8" s="488">
        <v>1</v>
      </c>
      <c r="D8" s="738">
        <f>Таблица4000!H48</f>
        <v>0</v>
      </c>
      <c r="E8" s="738">
        <f>Таблица4000!H49</f>
        <v>0</v>
      </c>
    </row>
    <row r="9" spans="1:5" x14ac:dyDescent="0.15">
      <c r="B9" s="678"/>
      <c r="C9" s="735"/>
      <c r="D9" s="735"/>
      <c r="E9" s="735"/>
    </row>
    <row r="10" spans="1:5" x14ac:dyDescent="0.15">
      <c r="A10" s="678" t="s">
        <v>2</v>
      </c>
      <c r="B10" s="678"/>
      <c r="C10" s="736"/>
      <c r="D10" s="736"/>
      <c r="E10" s="736"/>
    </row>
  </sheetData>
  <mergeCells count="1">
    <mergeCell ref="D3:E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L38" sqref="L38"/>
    </sheetView>
  </sheetViews>
  <sheetFormatPr defaultRowHeight="10.5" x14ac:dyDescent="0.15"/>
  <cols>
    <col min="1" max="3" width="9.140625" style="483"/>
    <col min="4" max="4" width="52.5703125" style="483" customWidth="1"/>
    <col min="5" max="16384" width="9.140625" style="483"/>
  </cols>
  <sheetData>
    <row r="1" spans="1:4" x14ac:dyDescent="0.15">
      <c r="A1" s="678" t="s">
        <v>1904</v>
      </c>
      <c r="B1" s="678"/>
      <c r="C1" s="678"/>
      <c r="D1" s="678"/>
    </row>
    <row r="2" spans="1:4" x14ac:dyDescent="0.15">
      <c r="B2" s="678" t="s">
        <v>7</v>
      </c>
    </row>
    <row r="3" spans="1:4" x14ac:dyDescent="0.15">
      <c r="B3" s="678"/>
      <c r="D3" s="747" t="s">
        <v>1903</v>
      </c>
    </row>
    <row r="4" spans="1:4" x14ac:dyDescent="0.15">
      <c r="B4" s="678"/>
    </row>
    <row r="5" spans="1:4" ht="84" x14ac:dyDescent="0.15">
      <c r="B5" s="678"/>
      <c r="C5" s="490" t="s">
        <v>838</v>
      </c>
      <c r="D5" s="712" t="s">
        <v>1892</v>
      </c>
    </row>
    <row r="6" spans="1:4" x14ac:dyDescent="0.15">
      <c r="B6" s="733"/>
      <c r="C6" s="488"/>
      <c r="D6" s="488">
        <v>1</v>
      </c>
    </row>
    <row r="7" spans="1:4" x14ac:dyDescent="0.15">
      <c r="A7" s="678" t="s">
        <v>6</v>
      </c>
      <c r="B7" s="733"/>
      <c r="C7" s="685"/>
      <c r="D7" s="685">
        <v>1</v>
      </c>
    </row>
    <row r="8" spans="1:4" x14ac:dyDescent="0.15">
      <c r="B8" s="734" t="s">
        <v>568</v>
      </c>
      <c r="C8" s="488">
        <v>1</v>
      </c>
      <c r="D8" s="738"/>
    </row>
    <row r="9" spans="1:4" x14ac:dyDescent="0.15">
      <c r="B9" s="678"/>
      <c r="C9" s="735"/>
      <c r="D9" s="735"/>
    </row>
    <row r="10" spans="1:4" x14ac:dyDescent="0.15">
      <c r="A10" s="678" t="s">
        <v>2</v>
      </c>
      <c r="B10" s="678"/>
      <c r="C10" s="736"/>
      <c r="D10" s="73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="80" zoomScaleNormal="80" workbookViewId="0">
      <selection activeCell="J33" sqref="J33"/>
    </sheetView>
  </sheetViews>
  <sheetFormatPr defaultColWidth="9.140625" defaultRowHeight="10.5" x14ac:dyDescent="0.15"/>
  <cols>
    <col min="1" max="1" width="49.28515625" style="8" customWidth="1"/>
    <col min="2" max="2" width="11.42578125" style="14" customWidth="1"/>
    <col min="3" max="3" width="14.42578125" style="14" customWidth="1"/>
    <col min="4" max="4" width="17.85546875" style="14" customWidth="1"/>
    <col min="5" max="5" width="19.28515625" style="14" customWidth="1"/>
    <col min="6" max="7" width="19.28515625" style="8" customWidth="1"/>
    <col min="8" max="8" width="17.5703125" style="8" customWidth="1"/>
    <col min="9" max="9" width="9.140625" style="8" customWidth="1"/>
    <col min="10" max="16384" width="9.140625" style="8"/>
  </cols>
  <sheetData>
    <row r="1" spans="1:7" x14ac:dyDescent="0.15">
      <c r="A1" s="502" t="s">
        <v>1007</v>
      </c>
      <c r="B1" s="498"/>
      <c r="C1" s="498"/>
      <c r="D1" s="498"/>
      <c r="E1" s="498"/>
      <c r="F1" s="180"/>
      <c r="G1" s="180"/>
    </row>
    <row r="2" spans="1:7" x14ac:dyDescent="0.15">
      <c r="A2" s="11"/>
      <c r="B2" s="498" t="s">
        <v>7</v>
      </c>
    </row>
    <row r="3" spans="1:7" x14ac:dyDescent="0.15">
      <c r="A3" s="942" t="s">
        <v>975</v>
      </c>
      <c r="B3" s="942"/>
      <c r="C3" s="942"/>
      <c r="D3" s="942"/>
      <c r="E3" s="942"/>
      <c r="F3" s="942"/>
      <c r="G3" s="750"/>
    </row>
    <row r="4" spans="1:7" x14ac:dyDescent="0.15">
      <c r="B4" s="498"/>
      <c r="C4" s="943"/>
      <c r="D4" s="943"/>
      <c r="E4" s="943"/>
      <c r="F4" s="943"/>
      <c r="G4" s="751"/>
    </row>
    <row r="5" spans="1:7" x14ac:dyDescent="0.15">
      <c r="A5" s="15" t="s">
        <v>597</v>
      </c>
      <c r="B5" s="180"/>
      <c r="C5" s="889" t="s">
        <v>822</v>
      </c>
      <c r="D5" s="889"/>
      <c r="E5" s="889"/>
      <c r="F5" s="889"/>
      <c r="G5" s="746"/>
    </row>
    <row r="6" spans="1:7" x14ac:dyDescent="0.15">
      <c r="A6" s="15"/>
      <c r="B6" s="180"/>
      <c r="C6" s="27"/>
      <c r="D6" s="27"/>
      <c r="E6" s="27"/>
      <c r="F6" s="27"/>
      <c r="G6" s="746"/>
    </row>
    <row r="7" spans="1:7" x14ac:dyDescent="0.15">
      <c r="A7" s="862" t="s">
        <v>147</v>
      </c>
      <c r="B7" s="928"/>
      <c r="C7" s="866" t="s">
        <v>476</v>
      </c>
      <c r="D7" s="866" t="s">
        <v>970</v>
      </c>
      <c r="E7" s="813" t="s">
        <v>148</v>
      </c>
      <c r="F7" s="813"/>
      <c r="G7" s="767" t="s">
        <v>1820</v>
      </c>
    </row>
    <row r="8" spans="1:7" ht="21" x14ac:dyDescent="0.15">
      <c r="A8" s="864"/>
      <c r="B8" s="929"/>
      <c r="C8" s="868"/>
      <c r="D8" s="868"/>
      <c r="E8" s="2" t="s">
        <v>936</v>
      </c>
      <c r="F8" s="2" t="s">
        <v>937</v>
      </c>
      <c r="G8" s="767" t="s">
        <v>1805</v>
      </c>
    </row>
    <row r="9" spans="1:7" x14ac:dyDescent="0.15">
      <c r="A9" s="31">
        <v>1</v>
      </c>
      <c r="B9" s="500"/>
      <c r="C9" s="13" t="s">
        <v>180</v>
      </c>
      <c r="D9" s="13" t="s">
        <v>14</v>
      </c>
      <c r="E9" s="49">
        <v>4</v>
      </c>
      <c r="F9" s="49">
        <v>5</v>
      </c>
      <c r="G9" s="766">
        <v>6</v>
      </c>
    </row>
    <row r="10" spans="1:7" x14ac:dyDescent="0.15">
      <c r="A10" s="461" t="s">
        <v>6</v>
      </c>
      <c r="B10" s="500"/>
      <c r="C10" s="500"/>
      <c r="D10" s="500"/>
      <c r="E10" s="506">
        <v>4</v>
      </c>
      <c r="F10" s="506">
        <v>5</v>
      </c>
      <c r="G10" s="314" t="s">
        <v>1413</v>
      </c>
    </row>
    <row r="11" spans="1:7" x14ac:dyDescent="0.15">
      <c r="A11" s="169" t="s">
        <v>13</v>
      </c>
      <c r="B11" s="86" t="s">
        <v>195</v>
      </c>
      <c r="C11" s="230" t="s">
        <v>132</v>
      </c>
      <c r="D11" s="231" t="s">
        <v>152</v>
      </c>
      <c r="E11" s="178">
        <f>E12+E17+E22+E23+E29+E30+E40</f>
        <v>0</v>
      </c>
      <c r="F11" s="178">
        <f>F12+F17+F22+F23+F29+F30+F40</f>
        <v>0</v>
      </c>
      <c r="G11" s="717" t="s">
        <v>1702</v>
      </c>
    </row>
    <row r="12" spans="1:7" ht="21" x14ac:dyDescent="0.15">
      <c r="A12" s="62" t="s">
        <v>938</v>
      </c>
      <c r="B12" s="86" t="s">
        <v>271</v>
      </c>
      <c r="C12" s="230" t="s">
        <v>160</v>
      </c>
      <c r="D12" s="231" t="s">
        <v>153</v>
      </c>
      <c r="E12" s="178">
        <f>E13+E14+E15+E16</f>
        <v>0</v>
      </c>
      <c r="F12" s="278">
        <f>F13+F14+F15+F16</f>
        <v>0</v>
      </c>
      <c r="G12" s="717"/>
    </row>
    <row r="13" spans="1:7" ht="21" x14ac:dyDescent="0.15">
      <c r="A13" s="62" t="s">
        <v>939</v>
      </c>
      <c r="B13" s="86" t="s">
        <v>940</v>
      </c>
      <c r="C13" s="230" t="s">
        <v>941</v>
      </c>
      <c r="D13" s="231" t="s">
        <v>942</v>
      </c>
      <c r="E13" s="178"/>
      <c r="F13" s="278"/>
      <c r="G13" s="717" t="s">
        <v>1702</v>
      </c>
    </row>
    <row r="14" spans="1:7" x14ac:dyDescent="0.15">
      <c r="A14" s="62" t="s">
        <v>1508</v>
      </c>
      <c r="B14" s="86" t="s">
        <v>1509</v>
      </c>
      <c r="C14" s="230" t="s">
        <v>1510</v>
      </c>
      <c r="D14" s="231" t="s">
        <v>1511</v>
      </c>
      <c r="E14" s="178"/>
      <c r="F14" s="278"/>
      <c r="G14" s="717" t="s">
        <v>1702</v>
      </c>
    </row>
    <row r="15" spans="1:7" x14ac:dyDescent="0.15">
      <c r="A15" s="62" t="s">
        <v>1512</v>
      </c>
      <c r="B15" s="86" t="s">
        <v>1513</v>
      </c>
      <c r="C15" s="230" t="s">
        <v>1514</v>
      </c>
      <c r="D15" s="231" t="s">
        <v>1515</v>
      </c>
      <c r="E15" s="178"/>
      <c r="F15" s="278"/>
      <c r="G15" s="717" t="s">
        <v>1702</v>
      </c>
    </row>
    <row r="16" spans="1:7" x14ac:dyDescent="0.15">
      <c r="A16" s="276" t="s">
        <v>1591</v>
      </c>
      <c r="B16" s="285" t="s">
        <v>1592</v>
      </c>
      <c r="C16" s="277" t="s">
        <v>1593</v>
      </c>
      <c r="D16" s="263"/>
      <c r="E16" s="275"/>
      <c r="F16" s="278"/>
      <c r="G16" s="717" t="s">
        <v>1702</v>
      </c>
    </row>
    <row r="17" spans="1:7" ht="21" x14ac:dyDescent="0.15">
      <c r="A17" s="62" t="s">
        <v>149</v>
      </c>
      <c r="B17" s="86" t="s">
        <v>272</v>
      </c>
      <c r="C17" s="230" t="s">
        <v>145</v>
      </c>
      <c r="D17" s="231" t="s">
        <v>154</v>
      </c>
      <c r="E17" s="178">
        <f>E18+E19+E21</f>
        <v>0</v>
      </c>
      <c r="F17" s="278">
        <f>F18+F19+F21</f>
        <v>0</v>
      </c>
      <c r="G17" s="717" t="s">
        <v>1702</v>
      </c>
    </row>
    <row r="18" spans="1:7" x14ac:dyDescent="0.15">
      <c r="A18" s="62" t="s">
        <v>1516</v>
      </c>
      <c r="B18" s="535" t="s">
        <v>1518</v>
      </c>
      <c r="C18" s="30" t="s">
        <v>945</v>
      </c>
      <c r="D18" s="231" t="s">
        <v>1517</v>
      </c>
      <c r="E18" s="18"/>
      <c r="F18" s="18"/>
      <c r="G18" s="768" t="s">
        <v>1702</v>
      </c>
    </row>
    <row r="19" spans="1:7" x14ac:dyDescent="0.15">
      <c r="A19" s="62" t="s">
        <v>943</v>
      </c>
      <c r="B19" s="535" t="s">
        <v>944</v>
      </c>
      <c r="C19" s="30" t="s">
        <v>1519</v>
      </c>
      <c r="D19" s="231" t="s">
        <v>946</v>
      </c>
      <c r="E19" s="18"/>
      <c r="F19" s="18"/>
      <c r="G19" s="768" t="s">
        <v>1702</v>
      </c>
    </row>
    <row r="20" spans="1:7" x14ac:dyDescent="0.15">
      <c r="A20" s="62" t="s">
        <v>1520</v>
      </c>
      <c r="B20" s="535" t="s">
        <v>1521</v>
      </c>
      <c r="C20" s="30" t="s">
        <v>1522</v>
      </c>
      <c r="D20" s="231" t="s">
        <v>1523</v>
      </c>
      <c r="E20" s="18"/>
      <c r="F20" s="18"/>
      <c r="G20" s="768" t="s">
        <v>1702</v>
      </c>
    </row>
    <row r="21" spans="1:7" x14ac:dyDescent="0.15">
      <c r="A21" s="279" t="s">
        <v>1594</v>
      </c>
      <c r="B21" s="285" t="s">
        <v>1595</v>
      </c>
      <c r="C21" s="280" t="s">
        <v>1596</v>
      </c>
      <c r="D21" s="263"/>
      <c r="E21" s="18"/>
      <c r="F21" s="18"/>
      <c r="G21" s="768" t="s">
        <v>1702</v>
      </c>
    </row>
    <row r="22" spans="1:7" ht="21" x14ac:dyDescent="0.15">
      <c r="A22" s="62" t="s">
        <v>947</v>
      </c>
      <c r="B22" s="86" t="s">
        <v>273</v>
      </c>
      <c r="C22" s="230" t="s">
        <v>161</v>
      </c>
      <c r="D22" s="231" t="s">
        <v>155</v>
      </c>
      <c r="E22" s="18"/>
      <c r="F22" s="18"/>
      <c r="G22" s="768" t="s">
        <v>1702</v>
      </c>
    </row>
    <row r="23" spans="1:7" ht="31.5" x14ac:dyDescent="0.15">
      <c r="A23" s="62" t="s">
        <v>948</v>
      </c>
      <c r="B23" s="86" t="s">
        <v>274</v>
      </c>
      <c r="C23" s="230" t="s">
        <v>162</v>
      </c>
      <c r="D23" s="231" t="s">
        <v>156</v>
      </c>
      <c r="E23" s="18">
        <f>E24+E28</f>
        <v>0</v>
      </c>
      <c r="F23" s="18">
        <f>F24+F28</f>
        <v>0</v>
      </c>
      <c r="G23" s="768" t="s">
        <v>1702</v>
      </c>
    </row>
    <row r="24" spans="1:7" ht="21" x14ac:dyDescent="0.15">
      <c r="A24" s="62" t="s">
        <v>949</v>
      </c>
      <c r="B24" s="86" t="s">
        <v>950</v>
      </c>
      <c r="C24" s="230" t="s">
        <v>951</v>
      </c>
      <c r="D24" s="231" t="s">
        <v>952</v>
      </c>
      <c r="E24" s="18"/>
      <c r="F24" s="18"/>
      <c r="G24" s="768" t="s">
        <v>1702</v>
      </c>
    </row>
    <row r="25" spans="1:7" ht="31.5" x14ac:dyDescent="0.15">
      <c r="A25" s="378" t="s">
        <v>1642</v>
      </c>
      <c r="B25" s="382" t="s">
        <v>1675</v>
      </c>
      <c r="C25" s="380" t="s">
        <v>1653</v>
      </c>
      <c r="D25" s="335" t="s">
        <v>1654</v>
      </c>
      <c r="E25" s="18"/>
      <c r="F25" s="18"/>
      <c r="G25" s="768" t="s">
        <v>1702</v>
      </c>
    </row>
    <row r="26" spans="1:7" x14ac:dyDescent="0.15">
      <c r="A26" s="378" t="s">
        <v>1643</v>
      </c>
      <c r="B26" s="382" t="s">
        <v>1676</v>
      </c>
      <c r="C26" s="380" t="s">
        <v>1655</v>
      </c>
      <c r="D26" s="335" t="s">
        <v>1656</v>
      </c>
      <c r="E26" s="18"/>
      <c r="F26" s="18"/>
      <c r="G26" s="768" t="s">
        <v>1702</v>
      </c>
    </row>
    <row r="27" spans="1:7" ht="21" x14ac:dyDescent="0.15">
      <c r="A27" s="378" t="s">
        <v>1644</v>
      </c>
      <c r="B27" s="382" t="s">
        <v>1677</v>
      </c>
      <c r="C27" s="380" t="s">
        <v>1657</v>
      </c>
      <c r="D27" s="335" t="s">
        <v>1658</v>
      </c>
      <c r="E27" s="18"/>
      <c r="F27" s="18"/>
      <c r="G27" s="768" t="s">
        <v>1702</v>
      </c>
    </row>
    <row r="28" spans="1:7" x14ac:dyDescent="0.15">
      <c r="A28" s="62" t="s">
        <v>953</v>
      </c>
      <c r="B28" s="86" t="s">
        <v>954</v>
      </c>
      <c r="C28" s="230" t="s">
        <v>955</v>
      </c>
      <c r="D28" s="231" t="s">
        <v>956</v>
      </c>
      <c r="E28" s="18"/>
      <c r="F28" s="18"/>
      <c r="G28" s="768" t="s">
        <v>1702</v>
      </c>
    </row>
    <row r="29" spans="1:7" ht="31.5" x14ac:dyDescent="0.15">
      <c r="A29" s="62" t="s">
        <v>150</v>
      </c>
      <c r="B29" s="86" t="s">
        <v>275</v>
      </c>
      <c r="C29" s="230" t="s">
        <v>163</v>
      </c>
      <c r="D29" s="231" t="s">
        <v>157</v>
      </c>
      <c r="E29" s="18"/>
      <c r="F29" s="18"/>
      <c r="G29" s="768" t="s">
        <v>1702</v>
      </c>
    </row>
    <row r="30" spans="1:7" ht="21" x14ac:dyDescent="0.15">
      <c r="A30" s="62" t="s">
        <v>957</v>
      </c>
      <c r="B30" s="86" t="s">
        <v>276</v>
      </c>
      <c r="C30" s="230" t="s">
        <v>164</v>
      </c>
      <c r="D30" s="231" t="s">
        <v>158</v>
      </c>
      <c r="E30" s="18"/>
      <c r="F30" s="18"/>
      <c r="G30" s="768" t="s">
        <v>1702</v>
      </c>
    </row>
    <row r="31" spans="1:7" ht="31.5" x14ac:dyDescent="0.15">
      <c r="A31" s="379" t="s">
        <v>1691</v>
      </c>
      <c r="B31" s="382" t="s">
        <v>1050</v>
      </c>
      <c r="C31" s="382" t="s">
        <v>1051</v>
      </c>
      <c r="D31" s="383" t="s">
        <v>1659</v>
      </c>
      <c r="E31" s="18"/>
      <c r="F31" s="18"/>
      <c r="G31" s="768" t="s">
        <v>1702</v>
      </c>
    </row>
    <row r="32" spans="1:7" x14ac:dyDescent="0.15">
      <c r="A32" s="378" t="s">
        <v>1645</v>
      </c>
      <c r="B32" s="382" t="s">
        <v>1678</v>
      </c>
      <c r="C32" s="380" t="s">
        <v>1660</v>
      </c>
      <c r="D32" s="335" t="s">
        <v>1661</v>
      </c>
      <c r="E32" s="18"/>
      <c r="F32" s="18"/>
      <c r="G32" s="768" t="s">
        <v>1702</v>
      </c>
    </row>
    <row r="33" spans="1:8" x14ac:dyDescent="0.15">
      <c r="A33" s="378" t="s">
        <v>1646</v>
      </c>
      <c r="B33" s="382" t="s">
        <v>1679</v>
      </c>
      <c r="C33" s="380" t="s">
        <v>1662</v>
      </c>
      <c r="D33" s="335" t="s">
        <v>1663</v>
      </c>
      <c r="E33" s="18"/>
      <c r="F33" s="18"/>
      <c r="G33" s="768" t="s">
        <v>1702</v>
      </c>
    </row>
    <row r="34" spans="1:8" x14ac:dyDescent="0.15">
      <c r="A34" s="378" t="s">
        <v>1647</v>
      </c>
      <c r="B34" s="382" t="s">
        <v>1680</v>
      </c>
      <c r="C34" s="380" t="s">
        <v>1664</v>
      </c>
      <c r="D34" s="335" t="s">
        <v>1665</v>
      </c>
      <c r="E34" s="18"/>
      <c r="F34" s="18"/>
      <c r="G34" s="768" t="s">
        <v>1702</v>
      </c>
    </row>
    <row r="35" spans="1:8" x14ac:dyDescent="0.15">
      <c r="A35" s="380" t="s">
        <v>1648</v>
      </c>
      <c r="B35" s="382" t="s">
        <v>1681</v>
      </c>
      <c r="C35" s="380" t="s">
        <v>1666</v>
      </c>
      <c r="D35" s="380" t="s">
        <v>1052</v>
      </c>
      <c r="E35" s="18"/>
      <c r="F35" s="18"/>
      <c r="G35" s="768" t="s">
        <v>1702</v>
      </c>
    </row>
    <row r="36" spans="1:8" ht="21" x14ac:dyDescent="0.15">
      <c r="A36" s="380" t="s">
        <v>1687</v>
      </c>
      <c r="B36" s="382" t="s">
        <v>1682</v>
      </c>
      <c r="C36" s="380" t="s">
        <v>1667</v>
      </c>
      <c r="D36" s="380" t="s">
        <v>1668</v>
      </c>
      <c r="E36" s="18"/>
      <c r="F36" s="18"/>
      <c r="G36" s="768" t="s">
        <v>1702</v>
      </c>
    </row>
    <row r="37" spans="1:8" x14ac:dyDescent="0.15">
      <c r="A37" s="380" t="s">
        <v>1650</v>
      </c>
      <c r="B37" s="382" t="s">
        <v>1683</v>
      </c>
      <c r="C37" s="380" t="s">
        <v>1669</v>
      </c>
      <c r="D37" s="380" t="s">
        <v>1670</v>
      </c>
      <c r="E37" s="18"/>
      <c r="F37" s="18"/>
      <c r="G37" s="768" t="s">
        <v>1702</v>
      </c>
    </row>
    <row r="38" spans="1:8" x14ac:dyDescent="0.15">
      <c r="A38" s="380" t="s">
        <v>1651</v>
      </c>
      <c r="B38" s="382" t="s">
        <v>1684</v>
      </c>
      <c r="C38" s="380" t="s">
        <v>1671</v>
      </c>
      <c r="D38" s="380" t="s">
        <v>1672</v>
      </c>
      <c r="E38" s="18"/>
      <c r="F38" s="18"/>
      <c r="G38" s="768" t="s">
        <v>1702</v>
      </c>
    </row>
    <row r="39" spans="1:8" x14ac:dyDescent="0.15">
      <c r="A39" s="380" t="s">
        <v>1652</v>
      </c>
      <c r="B39" s="382" t="s">
        <v>1685</v>
      </c>
      <c r="C39" s="380" t="s">
        <v>1673</v>
      </c>
      <c r="D39" s="380" t="s">
        <v>1674</v>
      </c>
      <c r="E39" s="18"/>
      <c r="F39" s="18"/>
      <c r="G39" s="768" t="s">
        <v>1702</v>
      </c>
    </row>
    <row r="40" spans="1:8" ht="31.5" x14ac:dyDescent="0.15">
      <c r="A40" s="62" t="s">
        <v>151</v>
      </c>
      <c r="B40" s="86" t="s">
        <v>277</v>
      </c>
      <c r="C40" s="230" t="s">
        <v>165</v>
      </c>
      <c r="D40" s="231" t="s">
        <v>159</v>
      </c>
      <c r="E40" s="18">
        <f>E41+E42</f>
        <v>0</v>
      </c>
      <c r="F40" s="18">
        <f>F41+F42</f>
        <v>0</v>
      </c>
      <c r="G40" s="768" t="s">
        <v>1702</v>
      </c>
    </row>
    <row r="41" spans="1:8" x14ac:dyDescent="0.15">
      <c r="A41" s="62" t="s">
        <v>1041</v>
      </c>
      <c r="B41" s="86" t="s">
        <v>959</v>
      </c>
      <c r="C41" s="1" t="s">
        <v>960</v>
      </c>
      <c r="D41" s="2" t="s">
        <v>1042</v>
      </c>
      <c r="E41" s="18"/>
      <c r="F41" s="18"/>
      <c r="G41" s="768" t="s">
        <v>1702</v>
      </c>
    </row>
    <row r="42" spans="1:8" x14ac:dyDescent="0.15">
      <c r="A42" s="62" t="s">
        <v>958</v>
      </c>
      <c r="B42" s="86" t="s">
        <v>1039</v>
      </c>
      <c r="C42" s="1" t="s">
        <v>1040</v>
      </c>
      <c r="D42" s="2" t="s">
        <v>961</v>
      </c>
      <c r="E42" s="67"/>
      <c r="F42" s="18"/>
      <c r="G42" s="768" t="s">
        <v>1702</v>
      </c>
      <c r="H42" s="97"/>
    </row>
    <row r="43" spans="1:8" x14ac:dyDescent="0.15">
      <c r="A43" s="87"/>
      <c r="B43" s="536"/>
      <c r="C43" s="106"/>
      <c r="D43" s="55"/>
      <c r="E43" s="55"/>
      <c r="F43" s="97"/>
      <c r="G43" s="97"/>
      <c r="H43" s="97"/>
    </row>
    <row r="44" spans="1:8" x14ac:dyDescent="0.15">
      <c r="A44" s="180" t="s">
        <v>2</v>
      </c>
      <c r="B44" s="498"/>
      <c r="C44" s="498"/>
      <c r="D44" s="180"/>
      <c r="E44" s="180"/>
      <c r="F44" s="180"/>
      <c r="G44" s="180"/>
    </row>
  </sheetData>
  <mergeCells count="8">
    <mergeCell ref="A7:A8"/>
    <mergeCell ref="A3:F3"/>
    <mergeCell ref="B7:B8"/>
    <mergeCell ref="C7:C8"/>
    <mergeCell ref="D7:D8"/>
    <mergeCell ref="C4:F4"/>
    <mergeCell ref="C5:F5"/>
    <mergeCell ref="E7:F7"/>
  </mergeCells>
  <pageMargins left="0.7" right="0.7" top="0.75" bottom="0.75" header="0.3" footer="0.3"/>
  <pageSetup paperSize="9"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I34" sqref="I34:M34"/>
    </sheetView>
  </sheetViews>
  <sheetFormatPr defaultColWidth="9.140625" defaultRowHeight="10.5" customHeight="1" x14ac:dyDescent="0.15"/>
  <cols>
    <col min="1" max="1" width="49.140625" style="8" customWidth="1"/>
    <col min="2" max="2" width="10.5703125" style="8" bestFit="1" customWidth="1"/>
    <col min="3" max="3" width="10.28515625" style="8" customWidth="1"/>
    <col min="4" max="5" width="15.140625" style="8" customWidth="1"/>
    <col min="6" max="6" width="13.28515625" style="8" customWidth="1"/>
    <col min="7" max="7" width="10.85546875" style="8" customWidth="1"/>
    <col min="8" max="8" width="13.5703125" style="8" customWidth="1"/>
    <col min="9" max="9" width="12.140625" style="8" customWidth="1"/>
    <col min="10" max="10" width="11.28515625" style="8" customWidth="1"/>
    <col min="11" max="11" width="11.42578125" style="8" customWidth="1"/>
    <col min="12" max="12" width="13.42578125" style="8" customWidth="1"/>
    <col min="13" max="13" width="10.140625" style="8" customWidth="1"/>
    <col min="14" max="14" width="12" style="8" customWidth="1"/>
    <col min="15" max="15" width="9.140625" style="8" customWidth="1"/>
    <col min="16" max="16384" width="9.140625" style="8"/>
  </cols>
  <sheetData>
    <row r="1" spans="1:18" x14ac:dyDescent="0.15">
      <c r="A1" s="502" t="s">
        <v>1117</v>
      </c>
      <c r="B1" s="498"/>
      <c r="C1" s="502"/>
      <c r="D1" s="498"/>
      <c r="E1" s="498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</row>
    <row r="2" spans="1:18" x14ac:dyDescent="0.15">
      <c r="A2" s="15" t="s">
        <v>1116</v>
      </c>
      <c r="B2" s="498" t="s">
        <v>7</v>
      </c>
      <c r="C2" s="15"/>
      <c r="D2" s="944" t="s">
        <v>1688</v>
      </c>
      <c r="E2" s="944"/>
      <c r="F2" s="944"/>
      <c r="G2" s="944"/>
      <c r="H2" s="944"/>
      <c r="I2" s="944"/>
      <c r="J2" s="944"/>
      <c r="K2" s="944"/>
      <c r="L2" s="944"/>
    </row>
    <row r="3" spans="1:18" x14ac:dyDescent="0.15">
      <c r="A3" s="15"/>
      <c r="B3" s="498"/>
      <c r="C3" s="15"/>
      <c r="D3" s="459"/>
      <c r="E3" s="459"/>
      <c r="F3" s="459"/>
      <c r="G3" s="459"/>
      <c r="H3" s="464" t="s">
        <v>843</v>
      </c>
    </row>
    <row r="4" spans="1:18" ht="10.5" customHeight="1" x14ac:dyDescent="0.15">
      <c r="A4" s="920" t="s">
        <v>12</v>
      </c>
      <c r="B4" s="865"/>
      <c r="C4" s="866" t="s">
        <v>476</v>
      </c>
      <c r="D4" s="921" t="s">
        <v>477</v>
      </c>
      <c r="E4" s="945" t="s">
        <v>1335</v>
      </c>
      <c r="F4" s="936" t="s">
        <v>1062</v>
      </c>
      <c r="G4" s="843" t="s">
        <v>1013</v>
      </c>
      <c r="H4" s="844"/>
      <c r="I4" s="844"/>
      <c r="J4" s="844"/>
      <c r="K4" s="844"/>
      <c r="L4" s="844"/>
      <c r="M4" s="862" t="s">
        <v>1015</v>
      </c>
      <c r="N4" s="934" t="s">
        <v>988</v>
      </c>
      <c r="O4" s="918" t="s">
        <v>1698</v>
      </c>
      <c r="P4" s="918" t="s">
        <v>1699</v>
      </c>
      <c r="Q4" s="918" t="s">
        <v>1700</v>
      </c>
      <c r="R4" s="918" t="s">
        <v>1701</v>
      </c>
    </row>
    <row r="5" spans="1:18" ht="30" customHeight="1" x14ac:dyDescent="0.15">
      <c r="A5" s="920"/>
      <c r="B5" s="865"/>
      <c r="C5" s="867"/>
      <c r="D5" s="921"/>
      <c r="E5" s="945"/>
      <c r="F5" s="936"/>
      <c r="G5" s="813" t="s">
        <v>13</v>
      </c>
      <c r="H5" s="813" t="s">
        <v>1010</v>
      </c>
      <c r="I5" s="813"/>
      <c r="J5" s="843" t="s">
        <v>1065</v>
      </c>
      <c r="K5" s="844"/>
      <c r="L5" s="844"/>
      <c r="M5" s="863"/>
      <c r="N5" s="934"/>
      <c r="O5" s="938"/>
      <c r="P5" s="938"/>
      <c r="Q5" s="938"/>
      <c r="R5" s="938"/>
    </row>
    <row r="6" spans="1:18" ht="63" x14ac:dyDescent="0.15">
      <c r="A6" s="920"/>
      <c r="B6" s="865"/>
      <c r="C6" s="868"/>
      <c r="D6" s="921"/>
      <c r="E6" s="160" t="s">
        <v>1369</v>
      </c>
      <c r="F6" s="936"/>
      <c r="G6" s="935"/>
      <c r="H6" s="94" t="s">
        <v>1011</v>
      </c>
      <c r="I6" s="2" t="s">
        <v>1012</v>
      </c>
      <c r="J6" s="2" t="s">
        <v>1071</v>
      </c>
      <c r="K6" s="2" t="s">
        <v>1014</v>
      </c>
      <c r="L6" s="2" t="s">
        <v>1054</v>
      </c>
      <c r="M6" s="864"/>
      <c r="N6" s="934"/>
      <c r="O6" s="919"/>
      <c r="P6" s="919"/>
      <c r="Q6" s="919"/>
      <c r="R6" s="919"/>
    </row>
    <row r="7" spans="1:18" x14ac:dyDescent="0.15">
      <c r="A7" s="5">
        <v>1</v>
      </c>
      <c r="B7" s="508"/>
      <c r="C7" s="13">
        <v>2</v>
      </c>
      <c r="D7" s="4" t="s">
        <v>14</v>
      </c>
      <c r="E7" s="167" t="s">
        <v>505</v>
      </c>
      <c r="F7" s="91" t="s">
        <v>278</v>
      </c>
      <c r="G7" s="31">
        <v>4</v>
      </c>
      <c r="H7" s="95">
        <v>8</v>
      </c>
      <c r="I7" s="31">
        <v>9</v>
      </c>
      <c r="J7" s="31">
        <v>10</v>
      </c>
      <c r="K7" s="31">
        <v>11</v>
      </c>
      <c r="L7" s="13" t="s">
        <v>1044</v>
      </c>
      <c r="M7" s="31">
        <v>14</v>
      </c>
      <c r="N7" s="95">
        <v>15</v>
      </c>
      <c r="O7" s="551">
        <v>17</v>
      </c>
      <c r="P7" s="551">
        <v>18</v>
      </c>
      <c r="Q7" s="551">
        <v>19</v>
      </c>
      <c r="R7" s="551">
        <v>20</v>
      </c>
    </row>
    <row r="8" spans="1:18" x14ac:dyDescent="0.15">
      <c r="A8" s="503" t="s">
        <v>6</v>
      </c>
      <c r="B8" s="500"/>
      <c r="C8" s="500"/>
      <c r="D8" s="500"/>
      <c r="E8" s="545" t="s">
        <v>505</v>
      </c>
      <c r="F8" s="506" t="s">
        <v>278</v>
      </c>
      <c r="G8" s="506">
        <v>4</v>
      </c>
      <c r="H8" s="506">
        <v>8</v>
      </c>
      <c r="I8" s="530">
        <v>9</v>
      </c>
      <c r="J8" s="530">
        <v>10</v>
      </c>
      <c r="K8" s="530">
        <v>11</v>
      </c>
      <c r="L8" s="530" t="s">
        <v>1044</v>
      </c>
      <c r="M8" s="530">
        <v>14</v>
      </c>
      <c r="N8" s="530">
        <v>15</v>
      </c>
      <c r="O8" s="471">
        <v>17</v>
      </c>
      <c r="P8" s="471">
        <v>18</v>
      </c>
      <c r="Q8" s="471">
        <v>19</v>
      </c>
      <c r="R8" s="471">
        <v>20</v>
      </c>
    </row>
    <row r="9" spans="1:18" s="119" customFormat="1" x14ac:dyDescent="0.15">
      <c r="A9" s="36" t="s">
        <v>645</v>
      </c>
      <c r="B9" s="46" t="s">
        <v>195</v>
      </c>
      <c r="C9" s="46" t="s">
        <v>132</v>
      </c>
      <c r="D9" s="35" t="s">
        <v>15</v>
      </c>
      <c r="E9" s="249">
        <f>E10+E20+E25+E34+E69+E74+E101+E121+E137+E176+E193+E209+E218+E237+E252+E253+E254+E317+E319</f>
        <v>0</v>
      </c>
      <c r="F9" s="249">
        <f>F10+F20+F25+F34+F69+F74+F101+F121+F137+F176+F193+F209+F218+F237+F252+F253+F254+F317+F319</f>
        <v>0</v>
      </c>
      <c r="G9" s="249">
        <f>G10+G20+G25+G34+G69+G74+G101+G121+G137+G176+G193+G209+G218+G237+G252+G253+G254+G317+G319+G267</f>
        <v>0</v>
      </c>
      <c r="H9" s="249">
        <f t="shared" ref="H9" si="0">F9+J9</f>
        <v>0</v>
      </c>
      <c r="I9" s="249">
        <f>I10+I20+I25+I34+I69+I74+I101+I121+I137+I176+I193+I209+I218+I237+I252+I253+I254+I317+I319+I267</f>
        <v>0</v>
      </c>
      <c r="J9" s="249">
        <f>J10+J20+J25+J34+J69+J74+J101+J121+J137+J176+J193+J209+J218+J237+J252+J253+J254+J317+J319</f>
        <v>0</v>
      </c>
      <c r="K9" s="249">
        <f>K10+K20+K25+K34+K69+K74+K101+K121+K137+K176+K193+K209+K218+K237+K252+K253+K254+K317+K319+K267</f>
        <v>0</v>
      </c>
      <c r="L9" s="249">
        <f>L10+L20+L25+L34+L69+L74+L101+L121+L137+L176+L193+L209+L218+L237+L252+L253+L254+L317+L319+L267</f>
        <v>0</v>
      </c>
      <c r="M9" s="249">
        <f>M10+M20+M25+M34+M69+M74+M101+M121+M137+M176+M193+M209+M218+M237+M252+M253+M254+M317+M319</f>
        <v>0</v>
      </c>
      <c r="N9" s="249">
        <f t="shared" ref="N9:N58" si="1">H9-M9</f>
        <v>0</v>
      </c>
      <c r="O9" s="472">
        <f>IF(Таблица4501!$G$9=0,0,(G9*1000/Таблица4501!$G$9))</f>
        <v>0</v>
      </c>
      <c r="P9" s="472">
        <f>IF(Таблица4501!$G$9=0,0,(I9*1000/Таблица4501!$G$9))</f>
        <v>0</v>
      </c>
      <c r="Q9" s="472">
        <f>IF(Таблица4501!$G$9=0,0,(N9*1000/Таблица4501!$G$9))</f>
        <v>0</v>
      </c>
      <c r="R9" s="472">
        <f>IF(I9=0,0,J9*100/I9)</f>
        <v>0</v>
      </c>
    </row>
    <row r="10" spans="1:18" s="119" customFormat="1" ht="21" x14ac:dyDescent="0.15">
      <c r="A10" s="36" t="s">
        <v>1324</v>
      </c>
      <c r="B10" s="99" t="s">
        <v>196</v>
      </c>
      <c r="C10" s="46" t="s">
        <v>133</v>
      </c>
      <c r="D10" s="35" t="s">
        <v>755</v>
      </c>
      <c r="E10" s="249">
        <f>E11+E12+E13+E16+E17+E18+E19</f>
        <v>0</v>
      </c>
      <c r="F10" s="249">
        <f>F11+F12+F13+F16+F17+F18+F19</f>
        <v>0</v>
      </c>
      <c r="G10" s="249">
        <f>G11+G12+G13+G16+G17+G18+G19</f>
        <v>0</v>
      </c>
      <c r="H10" s="249">
        <f>F10+J10</f>
        <v>0</v>
      </c>
      <c r="I10" s="249">
        <f>I11+I12+I13+I16+I17+I18+I19</f>
        <v>0</v>
      </c>
      <c r="J10" s="249">
        <f t="shared" ref="J10:M10" si="2">J11+J12+J13+J16+J17+J18+J19</f>
        <v>0</v>
      </c>
      <c r="K10" s="249">
        <f t="shared" si="2"/>
        <v>0</v>
      </c>
      <c r="L10" s="249">
        <f t="shared" si="2"/>
        <v>0</v>
      </c>
      <c r="M10" s="249">
        <f t="shared" si="2"/>
        <v>0</v>
      </c>
      <c r="N10" s="249">
        <f t="shared" si="1"/>
        <v>0</v>
      </c>
      <c r="O10" s="472">
        <f>IF(Таблица4501!$G$9=0,0,(G10*1000/Таблица4501!$G$9))</f>
        <v>0</v>
      </c>
      <c r="P10" s="472">
        <f>IF(Таблица4501!$G$9=0,0,(I10*1000/Таблица4501!$G$9))</f>
        <v>0</v>
      </c>
      <c r="Q10" s="472">
        <f>IF(Таблица4501!$G$9=0,0,(N10*1000/Таблица4501!$G$9))</f>
        <v>0</v>
      </c>
      <c r="R10" s="472">
        <f t="shared" ref="R10:R81" si="3">IF(I10=0,0,J10*100/I10)</f>
        <v>0</v>
      </c>
    </row>
    <row r="11" spans="1:18" x14ac:dyDescent="0.15">
      <c r="A11" s="37" t="s">
        <v>279</v>
      </c>
      <c r="B11" s="506" t="s">
        <v>270</v>
      </c>
      <c r="C11" s="6" t="s">
        <v>144</v>
      </c>
      <c r="D11" s="237" t="s">
        <v>756</v>
      </c>
      <c r="E11" s="420"/>
      <c r="F11" s="249"/>
      <c r="G11" s="248">
        <f>I11</f>
        <v>0</v>
      </c>
      <c r="H11" s="249">
        <f>J11</f>
        <v>0</v>
      </c>
      <c r="I11" s="421"/>
      <c r="J11" s="421"/>
      <c r="K11" s="421">
        <f>0</f>
        <v>0</v>
      </c>
      <c r="L11" s="421">
        <f>0</f>
        <v>0</v>
      </c>
      <c r="M11" s="421"/>
      <c r="N11" s="249">
        <f t="shared" si="1"/>
        <v>0</v>
      </c>
      <c r="O11" s="472">
        <f>IF(Таблица4501!$G$9=0,0,(G11*1000/Таблица4501!$G$9))</f>
        <v>0</v>
      </c>
      <c r="P11" s="472">
        <f>IF(Таблица4501!$G$9=0,0,(I11*1000/Таблица4501!$G$9))</f>
        <v>0</v>
      </c>
      <c r="Q11" s="472">
        <f>IF(Таблица4501!$G$9=0,0,(N11*1000/Таблица4501!$G$9))</f>
        <v>0</v>
      </c>
      <c r="R11" s="472">
        <f t="shared" si="3"/>
        <v>0</v>
      </c>
    </row>
    <row r="12" spans="1:18" x14ac:dyDescent="0.15">
      <c r="A12" s="37" t="s">
        <v>503</v>
      </c>
      <c r="B12" s="506" t="s">
        <v>602</v>
      </c>
      <c r="C12" s="6" t="s">
        <v>601</v>
      </c>
      <c r="D12" s="237" t="s">
        <v>492</v>
      </c>
      <c r="E12" s="420"/>
      <c r="F12" s="249"/>
      <c r="G12" s="248">
        <f>I12</f>
        <v>0</v>
      </c>
      <c r="H12" s="249">
        <f>J12</f>
        <v>0</v>
      </c>
      <c r="I12" s="421"/>
      <c r="J12" s="421"/>
      <c r="K12" s="421">
        <f>0</f>
        <v>0</v>
      </c>
      <c r="L12" s="421">
        <f>0</f>
        <v>0</v>
      </c>
      <c r="M12" s="421"/>
      <c r="N12" s="249">
        <f t="shared" si="1"/>
        <v>0</v>
      </c>
      <c r="O12" s="472">
        <f>IF(Таблица4501!$G$9=0,0,(G12*1000/Таблица4501!$G$9))</f>
        <v>0</v>
      </c>
      <c r="P12" s="472">
        <f>IF(Таблица4501!$G$9=0,0,(I12*1000/Таблица4501!$G$9))</f>
        <v>0</v>
      </c>
      <c r="Q12" s="472">
        <f>IF(Таблица4501!$G$9=0,0,(N12*1000/Таблица4501!$G$9))</f>
        <v>0</v>
      </c>
      <c r="R12" s="472">
        <f t="shared" si="3"/>
        <v>0</v>
      </c>
    </row>
    <row r="13" spans="1:18" x14ac:dyDescent="0.15">
      <c r="A13" s="37" t="s">
        <v>280</v>
      </c>
      <c r="B13" s="506" t="s">
        <v>493</v>
      </c>
      <c r="C13" s="6" t="s">
        <v>494</v>
      </c>
      <c r="D13" s="237" t="s">
        <v>504</v>
      </c>
      <c r="E13" s="420"/>
      <c r="F13" s="248"/>
      <c r="G13" s="248"/>
      <c r="H13" s="249">
        <f t="shared" ref="H13:H59" si="4">F13+J13</f>
        <v>0</v>
      </c>
      <c r="I13" s="421"/>
      <c r="J13" s="421"/>
      <c r="K13" s="421"/>
      <c r="L13" s="421"/>
      <c r="M13" s="421"/>
      <c r="N13" s="249">
        <f t="shared" si="1"/>
        <v>0</v>
      </c>
      <c r="O13" s="472">
        <f>IF(Таблица4501!$G$9=0,0,(G13*1000/Таблица4501!$G$9))</f>
        <v>0</v>
      </c>
      <c r="P13" s="472">
        <f>IF(Таблица4501!$G$9=0,0,(I13*1000/Таблица4501!$G$9))</f>
        <v>0</v>
      </c>
      <c r="Q13" s="472">
        <f>IF(Таблица4501!$G$9=0,0,(N13*1000/Таблица4501!$G$9))</f>
        <v>0</v>
      </c>
      <c r="R13" s="472">
        <f t="shared" si="3"/>
        <v>0</v>
      </c>
    </row>
    <row r="14" spans="1:18" x14ac:dyDescent="0.15">
      <c r="A14" s="394" t="s">
        <v>1631</v>
      </c>
      <c r="B14" s="510" t="s">
        <v>1632</v>
      </c>
      <c r="C14" s="387" t="s">
        <v>1633</v>
      </c>
      <c r="D14" s="388" t="s">
        <v>1634</v>
      </c>
      <c r="E14" s="422"/>
      <c r="F14" s="423"/>
      <c r="G14" s="423"/>
      <c r="H14" s="424">
        <f t="shared" si="4"/>
        <v>0</v>
      </c>
      <c r="I14" s="425"/>
      <c r="J14" s="426">
        <f>I14</f>
        <v>0</v>
      </c>
      <c r="K14" s="425"/>
      <c r="L14" s="425"/>
      <c r="M14" s="425"/>
      <c r="N14" s="424">
        <f t="shared" si="1"/>
        <v>0</v>
      </c>
      <c r="O14" s="472">
        <f>IF(Таблица4501!$G$9=0,0,(G14*1000/Таблица4501!$G$9))</f>
        <v>0</v>
      </c>
      <c r="P14" s="472">
        <f>IF(Таблица4501!$G$9=0,0,(I14*1000/Таблица4501!$G$9))</f>
        <v>0</v>
      </c>
      <c r="Q14" s="472">
        <f>IF(Таблица4501!$G$9=0,0,(N14*1000/Таблица4501!$G$9))</f>
        <v>0</v>
      </c>
      <c r="R14" s="472">
        <f t="shared" si="3"/>
        <v>0</v>
      </c>
    </row>
    <row r="15" spans="1:18" ht="31.5" x14ac:dyDescent="0.15">
      <c r="A15" s="175" t="s">
        <v>1694</v>
      </c>
      <c r="B15" s="506" t="s">
        <v>1426</v>
      </c>
      <c r="C15" s="176" t="s">
        <v>1630</v>
      </c>
      <c r="D15" s="290"/>
      <c r="E15" s="427">
        <f>E16+E17+E18+E19</f>
        <v>0</v>
      </c>
      <c r="F15" s="427">
        <f t="shared" ref="F15:N15" si="5">F16+F17+F18+F19</f>
        <v>0</v>
      </c>
      <c r="G15" s="427">
        <f t="shared" si="5"/>
        <v>0</v>
      </c>
      <c r="H15" s="427">
        <f t="shared" si="5"/>
        <v>0</v>
      </c>
      <c r="I15" s="427">
        <f t="shared" si="5"/>
        <v>0</v>
      </c>
      <c r="J15" s="427">
        <f t="shared" si="5"/>
        <v>0</v>
      </c>
      <c r="K15" s="427">
        <f t="shared" si="5"/>
        <v>0</v>
      </c>
      <c r="L15" s="427">
        <f t="shared" si="5"/>
        <v>0</v>
      </c>
      <c r="M15" s="427">
        <f t="shared" si="5"/>
        <v>0</v>
      </c>
      <c r="N15" s="427">
        <f t="shared" si="5"/>
        <v>0</v>
      </c>
      <c r="O15" s="472">
        <f>IF(Таблица4501!$G$9=0,0,(G15*1000/Таблица4501!$G$9))</f>
        <v>0</v>
      </c>
      <c r="P15" s="472">
        <f>IF(Таблица4501!$G$9=0,0,(I15*1000/Таблица4501!$G$9))</f>
        <v>0</v>
      </c>
      <c r="Q15" s="472">
        <f>IF(Таблица4501!$G$9=0,0,(N15*1000/Таблица4501!$G$9))</f>
        <v>0</v>
      </c>
      <c r="R15" s="472">
        <f t="shared" si="3"/>
        <v>0</v>
      </c>
    </row>
    <row r="16" spans="1:18" x14ac:dyDescent="0.15">
      <c r="A16" s="110" t="s">
        <v>1366</v>
      </c>
      <c r="B16" s="506" t="s">
        <v>1363</v>
      </c>
      <c r="C16" s="176" t="s">
        <v>1427</v>
      </c>
      <c r="D16" s="237"/>
      <c r="E16" s="420"/>
      <c r="F16" s="248"/>
      <c r="G16" s="248"/>
      <c r="H16" s="249">
        <f t="shared" si="4"/>
        <v>0</v>
      </c>
      <c r="I16" s="421"/>
      <c r="J16" s="421"/>
      <c r="K16" s="421"/>
      <c r="L16" s="421"/>
      <c r="M16" s="421"/>
      <c r="N16" s="249">
        <f t="shared" si="1"/>
        <v>0</v>
      </c>
      <c r="O16" s="472">
        <f>IF(Таблица4501!$G$9=0,0,(G16*1000/Таблица4501!$G$9))</f>
        <v>0</v>
      </c>
      <c r="P16" s="472">
        <f>IF(Таблица4501!$G$9=0,0,(I16*1000/Таблица4501!$G$9))</f>
        <v>0</v>
      </c>
      <c r="Q16" s="472">
        <f>IF(Таблица4501!$G$9=0,0,(N16*1000/Таблица4501!$G$9))</f>
        <v>0</v>
      </c>
      <c r="R16" s="472">
        <f t="shared" si="3"/>
        <v>0</v>
      </c>
    </row>
    <row r="17" spans="1:18" x14ac:dyDescent="0.15">
      <c r="A17" s="110" t="s">
        <v>1367</v>
      </c>
      <c r="B17" s="506" t="s">
        <v>1364</v>
      </c>
      <c r="C17" s="176" t="s">
        <v>1428</v>
      </c>
      <c r="D17" s="237"/>
      <c r="E17" s="420"/>
      <c r="F17" s="248"/>
      <c r="G17" s="248"/>
      <c r="H17" s="249">
        <f t="shared" si="4"/>
        <v>0</v>
      </c>
      <c r="I17" s="421"/>
      <c r="J17" s="421"/>
      <c r="K17" s="421"/>
      <c r="L17" s="421"/>
      <c r="M17" s="421"/>
      <c r="N17" s="249">
        <f t="shared" si="1"/>
        <v>0</v>
      </c>
      <c r="O17" s="472">
        <f>IF(Таблица4501!$G$9=0,0,(G17*1000/Таблица4501!$G$9))</f>
        <v>0</v>
      </c>
      <c r="P17" s="472">
        <f>IF(Таблица4501!$G$9=0,0,(I17*1000/Таблица4501!$G$9))</f>
        <v>0</v>
      </c>
      <c r="Q17" s="472">
        <f>IF(Таблица4501!$G$9=0,0,(N17*1000/Таблица4501!$G$9))</f>
        <v>0</v>
      </c>
      <c r="R17" s="472">
        <f t="shared" si="3"/>
        <v>0</v>
      </c>
    </row>
    <row r="18" spans="1:18" x14ac:dyDescent="0.15">
      <c r="A18" s="110" t="s">
        <v>1368</v>
      </c>
      <c r="B18" s="506" t="s">
        <v>1365</v>
      </c>
      <c r="C18" s="176" t="s">
        <v>1429</v>
      </c>
      <c r="D18" s="237"/>
      <c r="E18" s="420"/>
      <c r="F18" s="248"/>
      <c r="G18" s="248"/>
      <c r="H18" s="249">
        <f t="shared" si="4"/>
        <v>0</v>
      </c>
      <c r="I18" s="421"/>
      <c r="J18" s="421"/>
      <c r="K18" s="421"/>
      <c r="L18" s="421"/>
      <c r="M18" s="421"/>
      <c r="N18" s="249">
        <f t="shared" si="1"/>
        <v>0</v>
      </c>
      <c r="O18" s="472">
        <f>IF(Таблица4501!$G$9=0,0,(G18*1000/Таблица4501!$G$9))</f>
        <v>0</v>
      </c>
      <c r="P18" s="472">
        <f>IF(Таблица4501!$G$9=0,0,(I18*1000/Таблица4501!$G$9))</f>
        <v>0</v>
      </c>
      <c r="Q18" s="472">
        <f>IF(Таблица4501!$G$9=0,0,(N18*1000/Таблица4501!$G$9))</f>
        <v>0</v>
      </c>
      <c r="R18" s="472">
        <f t="shared" si="3"/>
        <v>0</v>
      </c>
    </row>
    <row r="19" spans="1:18" s="119" customFormat="1" x14ac:dyDescent="0.15">
      <c r="A19" s="229" t="s">
        <v>1431</v>
      </c>
      <c r="B19" s="506" t="s">
        <v>1549</v>
      </c>
      <c r="C19" s="176" t="s">
        <v>1430</v>
      </c>
      <c r="D19" s="237"/>
      <c r="E19" s="420"/>
      <c r="F19" s="248"/>
      <c r="G19" s="248"/>
      <c r="H19" s="249">
        <f t="shared" si="4"/>
        <v>0</v>
      </c>
      <c r="I19" s="421"/>
      <c r="J19" s="421"/>
      <c r="K19" s="421"/>
      <c r="L19" s="421"/>
      <c r="M19" s="421"/>
      <c r="N19" s="249">
        <f t="shared" si="1"/>
        <v>0</v>
      </c>
      <c r="O19" s="472">
        <f>IF(Таблица4501!$G$9=0,0,(G19*1000/Таблица4501!$G$9))</f>
        <v>0</v>
      </c>
      <c r="P19" s="472">
        <f>IF(Таблица4501!$G$9=0,0,(I19*1000/Таблица4501!$G$9))</f>
        <v>0</v>
      </c>
      <c r="Q19" s="472">
        <f>IF(Таблица4501!$G$9=0,0,(N19*1000/Таблица4501!$G$9))</f>
        <v>0</v>
      </c>
      <c r="R19" s="472">
        <f t="shared" si="3"/>
        <v>0</v>
      </c>
    </row>
    <row r="20" spans="1:18" x14ac:dyDescent="0.15">
      <c r="A20" s="98" t="s">
        <v>665</v>
      </c>
      <c r="B20" s="99" t="s">
        <v>197</v>
      </c>
      <c r="C20" s="99" t="s">
        <v>134</v>
      </c>
      <c r="D20" s="101" t="s">
        <v>757</v>
      </c>
      <c r="E20" s="247"/>
      <c r="F20" s="249">
        <f>F21+F23</f>
        <v>0</v>
      </c>
      <c r="G20" s="249">
        <f>G21+G23</f>
        <v>0</v>
      </c>
      <c r="H20" s="249">
        <f t="shared" si="4"/>
        <v>0</v>
      </c>
      <c r="I20" s="249">
        <f>I21+I23</f>
        <v>0</v>
      </c>
      <c r="J20" s="249">
        <f>J21+J23</f>
        <v>0</v>
      </c>
      <c r="K20" s="249">
        <f>K21+K23</f>
        <v>0</v>
      </c>
      <c r="L20" s="249">
        <f>L21+L23</f>
        <v>0</v>
      </c>
      <c r="M20" s="249">
        <f>M21+M23</f>
        <v>0</v>
      </c>
      <c r="N20" s="249">
        <f t="shared" si="1"/>
        <v>0</v>
      </c>
      <c r="O20" s="472">
        <f>IF(Таблица4501!$G$9=0,0,(G20*1000/Таблица4501!$G$9))</f>
        <v>0</v>
      </c>
      <c r="P20" s="472">
        <f>IF(Таблица4501!$G$9=0,0,(I20*1000/Таблица4501!$G$9))</f>
        <v>0</v>
      </c>
      <c r="Q20" s="472">
        <f>IF(Таблица4501!$G$9=0,0,(N20*1000/Таблица4501!$G$9))</f>
        <v>0</v>
      </c>
      <c r="R20" s="472">
        <f t="shared" si="3"/>
        <v>0</v>
      </c>
    </row>
    <row r="21" spans="1:18" x14ac:dyDescent="0.15">
      <c r="A21" s="37" t="s">
        <v>282</v>
      </c>
      <c r="B21" s="506" t="s">
        <v>278</v>
      </c>
      <c r="C21" s="6" t="s">
        <v>166</v>
      </c>
      <c r="D21" s="237" t="s">
        <v>283</v>
      </c>
      <c r="E21" s="420"/>
      <c r="F21" s="248"/>
      <c r="G21" s="248"/>
      <c r="H21" s="249">
        <f t="shared" si="4"/>
        <v>0</v>
      </c>
      <c r="I21" s="421"/>
      <c r="J21" s="421"/>
      <c r="K21" s="421"/>
      <c r="L21" s="421"/>
      <c r="M21" s="421"/>
      <c r="N21" s="249">
        <f t="shared" si="1"/>
        <v>0</v>
      </c>
      <c r="O21" s="472">
        <f>IF(Таблица4501!$G$9=0,0,(G21*1000/Таблица4501!$G$9))</f>
        <v>0</v>
      </c>
      <c r="P21" s="472">
        <f>IF(Таблица4501!$G$9=0,0,(I21*1000/Таблица4501!$G$9))</f>
        <v>0</v>
      </c>
      <c r="Q21" s="472">
        <f>IF(Таблица4501!$G$9=0,0,(N21*1000/Таблица4501!$G$9))</f>
        <v>0</v>
      </c>
      <c r="R21" s="472">
        <f t="shared" si="3"/>
        <v>0</v>
      </c>
    </row>
    <row r="22" spans="1:18" ht="21" x14ac:dyDescent="0.15">
      <c r="A22" s="37" t="s">
        <v>666</v>
      </c>
      <c r="B22" s="506" t="s">
        <v>505</v>
      </c>
      <c r="C22" s="17" t="s">
        <v>506</v>
      </c>
      <c r="D22" s="237" t="s">
        <v>507</v>
      </c>
      <c r="E22" s="420"/>
      <c r="F22" s="248"/>
      <c r="G22" s="248"/>
      <c r="H22" s="249">
        <f t="shared" si="4"/>
        <v>0</v>
      </c>
      <c r="I22" s="421"/>
      <c r="J22" s="421"/>
      <c r="K22" s="421"/>
      <c r="L22" s="421"/>
      <c r="M22" s="421"/>
      <c r="N22" s="249">
        <f t="shared" si="1"/>
        <v>0</v>
      </c>
      <c r="O22" s="472">
        <f>IF(Таблица4501!$G$9=0,0,(G22*1000/Таблица4501!$G$9))</f>
        <v>0</v>
      </c>
      <c r="P22" s="472">
        <f>IF(Таблица4501!$G$9=0,0,(I22*1000/Таблица4501!$G$9))</f>
        <v>0</v>
      </c>
      <c r="Q22" s="472">
        <f>IF(Таблица4501!$G$9=0,0,(N22*1000/Таблица4501!$G$9))</f>
        <v>0</v>
      </c>
      <c r="R22" s="472">
        <f t="shared" si="3"/>
        <v>0</v>
      </c>
    </row>
    <row r="23" spans="1:18" x14ac:dyDescent="0.15">
      <c r="A23" s="37" t="s">
        <v>788</v>
      </c>
      <c r="B23" s="506" t="s">
        <v>508</v>
      </c>
      <c r="C23" s="17" t="s">
        <v>509</v>
      </c>
      <c r="D23" s="237" t="s">
        <v>510</v>
      </c>
      <c r="E23" s="420"/>
      <c r="F23" s="248"/>
      <c r="G23" s="248"/>
      <c r="H23" s="249">
        <f t="shared" si="4"/>
        <v>0</v>
      </c>
      <c r="I23" s="421"/>
      <c r="J23" s="421"/>
      <c r="K23" s="421"/>
      <c r="L23" s="421"/>
      <c r="M23" s="421"/>
      <c r="N23" s="249">
        <f t="shared" si="1"/>
        <v>0</v>
      </c>
      <c r="O23" s="472">
        <f>IF(Таблица4501!$G$9=0,0,(G23*1000/Таблица4501!$G$9))</f>
        <v>0</v>
      </c>
      <c r="P23" s="472">
        <f>IF(Таблица4501!$G$9=0,0,(I23*1000/Таблица4501!$G$9))</f>
        <v>0</v>
      </c>
      <c r="Q23" s="472">
        <f>IF(Таблица4501!$G$9=0,0,(N23*1000/Таблица4501!$G$9))</f>
        <v>0</v>
      </c>
      <c r="R23" s="472">
        <f t="shared" si="3"/>
        <v>0</v>
      </c>
    </row>
    <row r="24" spans="1:18" s="119" customFormat="1" x14ac:dyDescent="0.15">
      <c r="A24" s="37" t="s">
        <v>1073</v>
      </c>
      <c r="B24" s="506" t="s">
        <v>1077</v>
      </c>
      <c r="C24" s="17" t="s">
        <v>1074</v>
      </c>
      <c r="D24" s="237" t="s">
        <v>1075</v>
      </c>
      <c r="E24" s="420"/>
      <c r="F24" s="248"/>
      <c r="G24" s="248"/>
      <c r="H24" s="249">
        <f t="shared" si="4"/>
        <v>0</v>
      </c>
      <c r="I24" s="421"/>
      <c r="J24" s="421"/>
      <c r="K24" s="421"/>
      <c r="L24" s="421"/>
      <c r="M24" s="421"/>
      <c r="N24" s="249">
        <f t="shared" si="1"/>
        <v>0</v>
      </c>
      <c r="O24" s="472">
        <f>IF(Таблица4501!$G$9=0,0,(G24*1000/Таблица4501!$G$9))</f>
        <v>0</v>
      </c>
      <c r="P24" s="472">
        <f>IF(Таблица4501!$G$9=0,0,(I24*1000/Таблица4501!$G$9))</f>
        <v>0</v>
      </c>
      <c r="Q24" s="472">
        <f>IF(Таблица4501!$G$9=0,0,(N24*1000/Таблица4501!$G$9))</f>
        <v>0</v>
      </c>
      <c r="R24" s="472">
        <f t="shared" si="3"/>
        <v>0</v>
      </c>
    </row>
    <row r="25" spans="1:18" ht="21" x14ac:dyDescent="0.15">
      <c r="A25" s="36" t="s">
        <v>667</v>
      </c>
      <c r="B25" s="99" t="s">
        <v>198</v>
      </c>
      <c r="C25" s="46" t="s">
        <v>135</v>
      </c>
      <c r="D25" s="35" t="s">
        <v>25</v>
      </c>
      <c r="E25" s="249">
        <f>E26+E28+E31+E33</f>
        <v>0</v>
      </c>
      <c r="F25" s="249">
        <f>F26+F28+F31+F33</f>
        <v>0</v>
      </c>
      <c r="G25" s="249">
        <f>G26+G28+G31+G33</f>
        <v>0</v>
      </c>
      <c r="H25" s="249">
        <f t="shared" si="4"/>
        <v>0</v>
      </c>
      <c r="I25" s="249">
        <f>I26+I28+I31+I33</f>
        <v>0</v>
      </c>
      <c r="J25" s="249">
        <f t="shared" ref="J25:M25" si="6">J26+J28+J31+J33</f>
        <v>0</v>
      </c>
      <c r="K25" s="249">
        <f t="shared" si="6"/>
        <v>0</v>
      </c>
      <c r="L25" s="249">
        <f t="shared" si="6"/>
        <v>0</v>
      </c>
      <c r="M25" s="249">
        <f t="shared" si="6"/>
        <v>0</v>
      </c>
      <c r="N25" s="249">
        <f t="shared" si="1"/>
        <v>0</v>
      </c>
      <c r="O25" s="472">
        <f>IF(Таблица4501!$G$9=0,0,(G25*1000/Таблица4501!$G$9))</f>
        <v>0</v>
      </c>
      <c r="P25" s="472">
        <f>IF(Таблица4501!$G$9=0,0,(I25*1000/Таблица4501!$G$9))</f>
        <v>0</v>
      </c>
      <c r="Q25" s="472">
        <f>IF(Таблица4501!$G$9=0,0,(N25*1000/Таблица4501!$G$9))</f>
        <v>0</v>
      </c>
      <c r="R25" s="472">
        <f t="shared" si="3"/>
        <v>0</v>
      </c>
    </row>
    <row r="26" spans="1:18" x14ac:dyDescent="0.15">
      <c r="A26" s="37" t="s">
        <v>668</v>
      </c>
      <c r="B26" s="506" t="s">
        <v>199</v>
      </c>
      <c r="C26" s="6" t="s">
        <v>65</v>
      </c>
      <c r="D26" s="237" t="s">
        <v>26</v>
      </c>
      <c r="E26" s="420"/>
      <c r="F26" s="248"/>
      <c r="G26" s="248"/>
      <c r="H26" s="249">
        <f t="shared" si="4"/>
        <v>0</v>
      </c>
      <c r="I26" s="421"/>
      <c r="J26" s="421"/>
      <c r="K26" s="421"/>
      <c r="L26" s="421"/>
      <c r="M26" s="421"/>
      <c r="N26" s="249">
        <f t="shared" si="1"/>
        <v>0</v>
      </c>
      <c r="O26" s="472">
        <f>IF(Таблица4501!$G$9=0,0,(G26*1000/Таблица4501!$G$9))</f>
        <v>0</v>
      </c>
      <c r="P26" s="472">
        <f>IF(Таблица4501!$G$9=0,0,(I26*1000/Таблица4501!$G$9))</f>
        <v>0</v>
      </c>
      <c r="Q26" s="472">
        <f>IF(Таблица4501!$G$9=0,0,(N26*1000/Таблица4501!$G$9))</f>
        <v>0</v>
      </c>
      <c r="R26" s="472">
        <f t="shared" si="3"/>
        <v>0</v>
      </c>
    </row>
    <row r="27" spans="1:18" x14ac:dyDescent="0.15">
      <c r="A27" s="37" t="s">
        <v>669</v>
      </c>
      <c r="B27" s="506" t="s">
        <v>511</v>
      </c>
      <c r="C27" s="17" t="s">
        <v>512</v>
      </c>
      <c r="D27" s="237" t="s">
        <v>513</v>
      </c>
      <c r="E27" s="420"/>
      <c r="F27" s="248"/>
      <c r="G27" s="248"/>
      <c r="H27" s="249">
        <f t="shared" si="4"/>
        <v>0</v>
      </c>
      <c r="I27" s="421"/>
      <c r="J27" s="421"/>
      <c r="K27" s="421"/>
      <c r="L27" s="421"/>
      <c r="M27" s="421"/>
      <c r="N27" s="249">
        <f t="shared" si="1"/>
        <v>0</v>
      </c>
      <c r="O27" s="472">
        <f>IF(Таблица4501!$G$9=0,0,(G27*1000/Таблица4501!$G$9))</f>
        <v>0</v>
      </c>
      <c r="P27" s="472">
        <f>IF(Таблица4501!$G$9=0,0,(I27*1000/Таблица4501!$G$9))</f>
        <v>0</v>
      </c>
      <c r="Q27" s="472">
        <f>IF(Таблица4501!$G$9=0,0,(N27*1000/Таблица4501!$G$9))</f>
        <v>0</v>
      </c>
      <c r="R27" s="472">
        <f t="shared" si="3"/>
        <v>0</v>
      </c>
    </row>
    <row r="28" spans="1:18" ht="21" x14ac:dyDescent="0.15">
      <c r="A28" s="37" t="s">
        <v>670</v>
      </c>
      <c r="B28" s="506" t="s">
        <v>200</v>
      </c>
      <c r="C28" s="6" t="s">
        <v>66</v>
      </c>
      <c r="D28" s="237" t="s">
        <v>623</v>
      </c>
      <c r="E28" s="420"/>
      <c r="F28" s="248"/>
      <c r="G28" s="248"/>
      <c r="H28" s="249">
        <f t="shared" si="4"/>
        <v>0</v>
      </c>
      <c r="I28" s="421"/>
      <c r="J28" s="421"/>
      <c r="K28" s="421"/>
      <c r="L28" s="421"/>
      <c r="M28" s="421"/>
      <c r="N28" s="249">
        <f t="shared" si="1"/>
        <v>0</v>
      </c>
      <c r="O28" s="472">
        <f>IF(Таблица4501!$G$9=0,0,(G28*1000/Таблица4501!$G$9))</f>
        <v>0</v>
      </c>
      <c r="P28" s="472">
        <f>IF(Таблица4501!$G$9=0,0,(I28*1000/Таблица4501!$G$9))</f>
        <v>0</v>
      </c>
      <c r="Q28" s="472">
        <f>IF(Таблица4501!$G$9=0,0,(N28*1000/Таблица4501!$G$9))</f>
        <v>0</v>
      </c>
      <c r="R28" s="472">
        <f t="shared" si="3"/>
        <v>0</v>
      </c>
    </row>
    <row r="29" spans="1:18" x14ac:dyDescent="0.15">
      <c r="A29" s="740" t="s">
        <v>1905</v>
      </c>
      <c r="B29" s="506" t="s">
        <v>201</v>
      </c>
      <c r="C29" s="6" t="s">
        <v>67</v>
      </c>
      <c r="D29" s="237" t="s">
        <v>758</v>
      </c>
      <c r="E29" s="420"/>
      <c r="F29" s="248"/>
      <c r="G29" s="248"/>
      <c r="H29" s="249">
        <f t="shared" si="4"/>
        <v>0</v>
      </c>
      <c r="I29" s="421"/>
      <c r="J29" s="421"/>
      <c r="K29" s="421"/>
      <c r="L29" s="421"/>
      <c r="M29" s="421"/>
      <c r="N29" s="249">
        <f t="shared" si="1"/>
        <v>0</v>
      </c>
      <c r="O29" s="472">
        <f>IF(Таблица4501!$G$9=0,0,(G29*1000/Таблица4501!$G$9))</f>
        <v>0</v>
      </c>
      <c r="P29" s="472">
        <f>IF(Таблица4501!$G$9=0,0,(I29*1000/Таблица4501!$G$9))</f>
        <v>0</v>
      </c>
      <c r="Q29" s="472">
        <f>IF(Таблица4501!$G$9=0,0,(N29*1000/Таблица4501!$G$9))</f>
        <v>0</v>
      </c>
      <c r="R29" s="472">
        <f t="shared" si="3"/>
        <v>0</v>
      </c>
    </row>
    <row r="30" spans="1:18" x14ac:dyDescent="0.15">
      <c r="A30" s="740" t="s">
        <v>1741</v>
      </c>
      <c r="B30" s="506" t="s">
        <v>1739</v>
      </c>
      <c r="C30" s="6" t="s">
        <v>1740</v>
      </c>
      <c r="D30" s="742" t="s">
        <v>1742</v>
      </c>
      <c r="E30" s="420"/>
      <c r="F30" s="248"/>
      <c r="G30" s="248"/>
      <c r="H30" s="249">
        <f t="shared" si="4"/>
        <v>0</v>
      </c>
      <c r="I30" s="421"/>
      <c r="J30" s="421"/>
      <c r="K30" s="421"/>
      <c r="L30" s="421"/>
      <c r="M30" s="421"/>
      <c r="N30" s="249">
        <f t="shared" ref="N30" si="7">H30-M30</f>
        <v>0</v>
      </c>
      <c r="O30" s="699">
        <f>IF(Таблица4501!$G$9=0,0,(G30*1000/Таблица4501!$G$9))</f>
        <v>0</v>
      </c>
      <c r="P30" s="699">
        <f>IF(Таблица4501!$G$9=0,0,(I30*1000/Таблица4501!$G$9))</f>
        <v>0</v>
      </c>
      <c r="Q30" s="699">
        <f>IF(Таблица4501!$G$9=0,0,(N30*1000/Таблица4501!$G$9))</f>
        <v>0</v>
      </c>
      <c r="R30" s="699">
        <f t="shared" ref="R30" si="8">IF(I30=0,0,J30*100/I30)</f>
        <v>0</v>
      </c>
    </row>
    <row r="31" spans="1:18" s="119" customFormat="1" x14ac:dyDescent="0.15">
      <c r="A31" s="37" t="s">
        <v>671</v>
      </c>
      <c r="B31" s="506" t="s">
        <v>202</v>
      </c>
      <c r="C31" s="6" t="s">
        <v>68</v>
      </c>
      <c r="D31" s="237" t="s">
        <v>27</v>
      </c>
      <c r="E31" s="420"/>
      <c r="F31" s="248"/>
      <c r="G31" s="248"/>
      <c r="H31" s="249">
        <f t="shared" si="4"/>
        <v>0</v>
      </c>
      <c r="I31" s="421"/>
      <c r="J31" s="421"/>
      <c r="K31" s="421"/>
      <c r="L31" s="421"/>
      <c r="M31" s="421"/>
      <c r="N31" s="249">
        <f t="shared" si="1"/>
        <v>0</v>
      </c>
      <c r="O31" s="472">
        <f>IF(Таблица4501!$G$9=0,0,(G31*1000/Таблица4501!$G$9))</f>
        <v>0</v>
      </c>
      <c r="P31" s="472">
        <f>IF(Таблица4501!$G$9=0,0,(I31*1000/Таблица4501!$G$9))</f>
        <v>0</v>
      </c>
      <c r="Q31" s="472">
        <f>IF(Таблица4501!$G$9=0,0,(N31*1000/Таблица4501!$G$9))</f>
        <v>0</v>
      </c>
      <c r="R31" s="472">
        <f t="shared" si="3"/>
        <v>0</v>
      </c>
    </row>
    <row r="32" spans="1:18" s="119" customFormat="1" ht="31.5" x14ac:dyDescent="0.15">
      <c r="A32" s="37" t="s">
        <v>1864</v>
      </c>
      <c r="B32" s="506" t="s">
        <v>1743</v>
      </c>
      <c r="C32" s="6" t="s">
        <v>1744</v>
      </c>
      <c r="D32" s="742" t="s">
        <v>1745</v>
      </c>
      <c r="E32" s="420"/>
      <c r="F32" s="248"/>
      <c r="G32" s="248"/>
      <c r="H32" s="249">
        <f t="shared" si="4"/>
        <v>0</v>
      </c>
      <c r="I32" s="421"/>
      <c r="J32" s="421"/>
      <c r="K32" s="421"/>
      <c r="L32" s="421"/>
      <c r="M32" s="421"/>
      <c r="N32" s="249">
        <f t="shared" ref="N32" si="9">H32-M32</f>
        <v>0</v>
      </c>
      <c r="O32" s="699">
        <f>IF(Таблица4501!$G$9=0,0,(G32*1000/Таблица4501!$G$9))</f>
        <v>0</v>
      </c>
      <c r="P32" s="699">
        <f>IF(Таблица4501!$G$9=0,0,(I32*1000/Таблица4501!$G$9))</f>
        <v>0</v>
      </c>
      <c r="Q32" s="699">
        <f>IF(Таблица4501!$G$9=0,0,(N32*1000/Таблица4501!$G$9))</f>
        <v>0</v>
      </c>
      <c r="R32" s="699">
        <f t="shared" ref="R32" si="10">IF(I32=0,0,J32*100/I32)</f>
        <v>0</v>
      </c>
    </row>
    <row r="33" spans="1:18" x14ac:dyDescent="0.15">
      <c r="A33" s="229" t="s">
        <v>1550</v>
      </c>
      <c r="B33" s="506" t="s">
        <v>1434</v>
      </c>
      <c r="C33" s="6" t="s">
        <v>1435</v>
      </c>
      <c r="D33" s="237"/>
      <c r="E33" s="428"/>
      <c r="F33" s="428"/>
      <c r="G33" s="248"/>
      <c r="H33" s="249">
        <f t="shared" si="4"/>
        <v>0</v>
      </c>
      <c r="I33" s="248"/>
      <c r="J33" s="421"/>
      <c r="K33" s="421"/>
      <c r="L33" s="421"/>
      <c r="M33" s="421"/>
      <c r="N33" s="249">
        <f t="shared" si="1"/>
        <v>0</v>
      </c>
      <c r="O33" s="472">
        <f>IF(Таблица4501!$G$9=0,0,(G33*1000/Таблица4501!$G$9))</f>
        <v>0</v>
      </c>
      <c r="P33" s="472">
        <f>IF(Таблица4501!$G$9=0,0,(I33*1000/Таблица4501!$G$9))</f>
        <v>0</v>
      </c>
      <c r="Q33" s="472">
        <f>IF(Таблица4501!$G$9=0,0,(N33*1000/Таблица4501!$G$9))</f>
        <v>0</v>
      </c>
      <c r="R33" s="472">
        <f t="shared" si="3"/>
        <v>0</v>
      </c>
    </row>
    <row r="34" spans="1:18" ht="21" x14ac:dyDescent="0.15">
      <c r="A34" s="36" t="s">
        <v>672</v>
      </c>
      <c r="B34" s="99" t="s">
        <v>203</v>
      </c>
      <c r="C34" s="46" t="s">
        <v>69</v>
      </c>
      <c r="D34" s="35" t="s">
        <v>759</v>
      </c>
      <c r="E34" s="249">
        <f>E35+E43+E53+E54+E56+E55+E57+E58+E61+E64+E63+E65+E66+E67+E68+E59</f>
        <v>0</v>
      </c>
      <c r="F34" s="249">
        <f t="shared" ref="F34:G34" si="11">F35+F43+F53+F54+F56+F55+F57+F58+F61+F64+F63+F65+F66+F67+F68+F59</f>
        <v>0</v>
      </c>
      <c r="G34" s="249">
        <f t="shared" si="11"/>
        <v>0</v>
      </c>
      <c r="H34" s="249">
        <f t="shared" si="4"/>
        <v>0</v>
      </c>
      <c r="I34" s="249">
        <f>I35+I43+I53+I54+I56+I55+I57+I58+I61+I64+I63+I65+I66+I67+I68+I59</f>
        <v>0</v>
      </c>
      <c r="J34" s="249">
        <f t="shared" ref="J34:M34" si="12">J35+J43+J53+J54+J56+J55+J57+J58+J61+J64+J63+J65+J66+J67+J68+J59</f>
        <v>0</v>
      </c>
      <c r="K34" s="249">
        <f t="shared" si="12"/>
        <v>0</v>
      </c>
      <c r="L34" s="249">
        <f t="shared" si="12"/>
        <v>0</v>
      </c>
      <c r="M34" s="249">
        <f t="shared" si="12"/>
        <v>0</v>
      </c>
      <c r="N34" s="249">
        <f t="shared" si="1"/>
        <v>0</v>
      </c>
      <c r="O34" s="472">
        <f>IF(Таблица4501!$G$9=0,0,(G34*1000/Таблица4501!$G$9))</f>
        <v>0</v>
      </c>
      <c r="P34" s="472">
        <f>IF(Таблица4501!$G$9=0,0,(I34*1000/Таблица4501!$G$9))</f>
        <v>0</v>
      </c>
      <c r="Q34" s="472">
        <f>IF(Таблица4501!$G$9=0,0,(N34*1000/Таблица4501!$G$9))</f>
        <v>0</v>
      </c>
      <c r="R34" s="472">
        <f t="shared" si="3"/>
        <v>0</v>
      </c>
    </row>
    <row r="35" spans="1:18" x14ac:dyDescent="0.15">
      <c r="A35" s="37" t="s">
        <v>638</v>
      </c>
      <c r="B35" s="506" t="s">
        <v>204</v>
      </c>
      <c r="C35" s="33" t="s">
        <v>70</v>
      </c>
      <c r="D35" s="237" t="s">
        <v>603</v>
      </c>
      <c r="E35" s="248">
        <f>E36+E37+E38+E39+E40+E41+E42</f>
        <v>0</v>
      </c>
      <c r="F35" s="248">
        <f>F36+F37+F38+F39+F40+F41+F42</f>
        <v>0</v>
      </c>
      <c r="G35" s="248">
        <f>G36+G37+G38+G39+G40+G41+G42</f>
        <v>0</v>
      </c>
      <c r="H35" s="249">
        <f t="shared" si="4"/>
        <v>0</v>
      </c>
      <c r="I35" s="248">
        <f>I36+I37+I38+I39+I40+I41+I42</f>
        <v>0</v>
      </c>
      <c r="J35" s="248">
        <f t="shared" ref="J35:M35" si="13">J36+J37+J38+J39+J40+J41+J42</f>
        <v>0</v>
      </c>
      <c r="K35" s="248">
        <f t="shared" si="13"/>
        <v>0</v>
      </c>
      <c r="L35" s="248">
        <f t="shared" si="13"/>
        <v>0</v>
      </c>
      <c r="M35" s="248">
        <f t="shared" si="13"/>
        <v>0</v>
      </c>
      <c r="N35" s="249">
        <f t="shared" si="1"/>
        <v>0</v>
      </c>
      <c r="O35" s="472">
        <f>IF(Таблица4501!$G$9=0,0,(G35*1000/Таблица4501!$G$9))</f>
        <v>0</v>
      </c>
      <c r="P35" s="472">
        <f>IF(Таблица4501!$G$9=0,0,(I35*1000/Таблица4501!$G$9))</f>
        <v>0</v>
      </c>
      <c r="Q35" s="472">
        <f>IF(Таблица4501!$G$9=0,0,(N35*1000/Таблица4501!$G$9))</f>
        <v>0</v>
      </c>
      <c r="R35" s="472">
        <f t="shared" si="3"/>
        <v>0</v>
      </c>
    </row>
    <row r="36" spans="1:18" x14ac:dyDescent="0.15">
      <c r="A36" s="37" t="s">
        <v>847</v>
      </c>
      <c r="B36" s="506" t="s">
        <v>285</v>
      </c>
      <c r="C36" s="33" t="s">
        <v>287</v>
      </c>
      <c r="D36" s="237" t="s">
        <v>848</v>
      </c>
      <c r="E36" s="420"/>
      <c r="F36" s="248"/>
      <c r="G36" s="248"/>
      <c r="H36" s="249">
        <f t="shared" si="4"/>
        <v>0</v>
      </c>
      <c r="I36" s="421"/>
      <c r="J36" s="421"/>
      <c r="K36" s="421"/>
      <c r="L36" s="421"/>
      <c r="M36" s="421"/>
      <c r="N36" s="249">
        <f t="shared" si="1"/>
        <v>0</v>
      </c>
      <c r="O36" s="472">
        <f>IF(Таблица4501!$G$9=0,0,(G36*1000/Таблица4501!$G$9))</f>
        <v>0</v>
      </c>
      <c r="P36" s="472">
        <f>IF(Таблица4501!$G$9=0,0,(I36*1000/Таблица4501!$G$9))</f>
        <v>0</v>
      </c>
      <c r="Q36" s="472">
        <f>IF(Таблица4501!$G$9=0,0,(N36*1000/Таблица4501!$G$9))</f>
        <v>0</v>
      </c>
      <c r="R36" s="472">
        <f t="shared" si="3"/>
        <v>0</v>
      </c>
    </row>
    <row r="37" spans="1:18" x14ac:dyDescent="0.15">
      <c r="A37" s="37" t="s">
        <v>849</v>
      </c>
      <c r="B37" s="506" t="s">
        <v>286</v>
      </c>
      <c r="C37" s="33" t="s">
        <v>288</v>
      </c>
      <c r="D37" s="237" t="s">
        <v>852</v>
      </c>
      <c r="E37" s="420"/>
      <c r="F37" s="248"/>
      <c r="G37" s="248"/>
      <c r="H37" s="249">
        <f t="shared" si="4"/>
        <v>0</v>
      </c>
      <c r="I37" s="421"/>
      <c r="J37" s="421"/>
      <c r="K37" s="421"/>
      <c r="L37" s="421"/>
      <c r="M37" s="421"/>
      <c r="N37" s="249">
        <f t="shared" si="1"/>
        <v>0</v>
      </c>
      <c r="O37" s="472">
        <f>IF(Таблица4501!$G$9=0,0,(G37*1000/Таблица4501!$G$9))</f>
        <v>0</v>
      </c>
      <c r="P37" s="472">
        <f>IF(Таблица4501!$G$9=0,0,(I37*1000/Таблица4501!$G$9))</f>
        <v>0</v>
      </c>
      <c r="Q37" s="472">
        <f>IF(Таблица4501!$G$9=0,0,(N37*1000/Таблица4501!$G$9))</f>
        <v>0</v>
      </c>
      <c r="R37" s="472">
        <f t="shared" si="3"/>
        <v>0</v>
      </c>
    </row>
    <row r="38" spans="1:18" ht="21" x14ac:dyDescent="0.15">
      <c r="A38" s="37" t="s">
        <v>850</v>
      </c>
      <c r="B38" s="506" t="s">
        <v>605</v>
      </c>
      <c r="C38" s="33" t="s">
        <v>606</v>
      </c>
      <c r="D38" s="237" t="s">
        <v>853</v>
      </c>
      <c r="E38" s="420"/>
      <c r="F38" s="248"/>
      <c r="G38" s="248"/>
      <c r="H38" s="249">
        <f t="shared" si="4"/>
        <v>0</v>
      </c>
      <c r="I38" s="421"/>
      <c r="J38" s="421"/>
      <c r="K38" s="421"/>
      <c r="L38" s="421"/>
      <c r="M38" s="421"/>
      <c r="N38" s="249">
        <f t="shared" si="1"/>
        <v>0</v>
      </c>
      <c r="O38" s="472">
        <f>IF(Таблица4501!$G$9=0,0,(G38*1000/Таблица4501!$G$9))</f>
        <v>0</v>
      </c>
      <c r="P38" s="472">
        <f>IF(Таблица4501!$G$9=0,0,(I38*1000/Таблица4501!$G$9))</f>
        <v>0</v>
      </c>
      <c r="Q38" s="472">
        <f>IF(Таблица4501!$G$9=0,0,(N38*1000/Таблица4501!$G$9))</f>
        <v>0</v>
      </c>
      <c r="R38" s="472">
        <f t="shared" si="3"/>
        <v>0</v>
      </c>
    </row>
    <row r="39" spans="1:18" x14ac:dyDescent="0.15">
      <c r="A39" s="37" t="s">
        <v>851</v>
      </c>
      <c r="B39" s="506" t="s">
        <v>855</v>
      </c>
      <c r="C39" s="33" t="s">
        <v>856</v>
      </c>
      <c r="D39" s="237" t="s">
        <v>854</v>
      </c>
      <c r="E39" s="420"/>
      <c r="F39" s="248"/>
      <c r="G39" s="248"/>
      <c r="H39" s="249">
        <f t="shared" si="4"/>
        <v>0</v>
      </c>
      <c r="I39" s="421"/>
      <c r="J39" s="421"/>
      <c r="K39" s="421"/>
      <c r="L39" s="421"/>
      <c r="M39" s="421"/>
      <c r="N39" s="249">
        <f t="shared" si="1"/>
        <v>0</v>
      </c>
      <c r="O39" s="472">
        <f>IF(Таблица4501!$G$9=0,0,(G39*1000/Таблица4501!$G$9))</f>
        <v>0</v>
      </c>
      <c r="P39" s="472">
        <f>IF(Таблица4501!$G$9=0,0,(I39*1000/Таблица4501!$G$9))</f>
        <v>0</v>
      </c>
      <c r="Q39" s="472">
        <f>IF(Таблица4501!$G$9=0,0,(N39*1000/Таблица4501!$G$9))</f>
        <v>0</v>
      </c>
      <c r="R39" s="472">
        <f t="shared" si="3"/>
        <v>0</v>
      </c>
    </row>
    <row r="40" spans="1:18" x14ac:dyDescent="0.15">
      <c r="A40" s="37" t="s">
        <v>284</v>
      </c>
      <c r="B40" s="506" t="s">
        <v>857</v>
      </c>
      <c r="C40" s="6" t="s">
        <v>859</v>
      </c>
      <c r="D40" s="237" t="s">
        <v>289</v>
      </c>
      <c r="E40" s="420"/>
      <c r="F40" s="248"/>
      <c r="G40" s="248"/>
      <c r="H40" s="249">
        <f t="shared" si="4"/>
        <v>0</v>
      </c>
      <c r="I40" s="421"/>
      <c r="J40" s="421"/>
      <c r="K40" s="421"/>
      <c r="L40" s="421"/>
      <c r="M40" s="421"/>
      <c r="N40" s="249">
        <f t="shared" si="1"/>
        <v>0</v>
      </c>
      <c r="O40" s="472">
        <f>IF(Таблица4501!$G$9=0,0,(G40*1000/Таблица4501!$G$9))</f>
        <v>0</v>
      </c>
      <c r="P40" s="472">
        <f>IF(Таблица4501!$G$9=0,0,(I40*1000/Таблица4501!$G$9))</f>
        <v>0</v>
      </c>
      <c r="Q40" s="472">
        <f>IF(Таблица4501!$G$9=0,0,(N40*1000/Таблица4501!$G$9))</f>
        <v>0</v>
      </c>
      <c r="R40" s="472">
        <f t="shared" si="3"/>
        <v>0</v>
      </c>
    </row>
    <row r="41" spans="1:18" x14ac:dyDescent="0.15">
      <c r="A41" s="37" t="s">
        <v>604</v>
      </c>
      <c r="B41" s="506" t="s">
        <v>858</v>
      </c>
      <c r="C41" s="6" t="s">
        <v>860</v>
      </c>
      <c r="D41" s="237" t="s">
        <v>571</v>
      </c>
      <c r="E41" s="420"/>
      <c r="F41" s="248"/>
      <c r="G41" s="248"/>
      <c r="H41" s="249">
        <f t="shared" si="4"/>
        <v>0</v>
      </c>
      <c r="I41" s="421"/>
      <c r="J41" s="421"/>
      <c r="K41" s="421"/>
      <c r="L41" s="421"/>
      <c r="M41" s="421"/>
      <c r="N41" s="249">
        <f t="shared" si="1"/>
        <v>0</v>
      </c>
      <c r="O41" s="472">
        <f>IF(Таблица4501!$G$9=0,0,(G41*1000/Таблица4501!$G$9))</f>
        <v>0</v>
      </c>
      <c r="P41" s="472">
        <f>IF(Таблица4501!$G$9=0,0,(I41*1000/Таблица4501!$G$9))</f>
        <v>0</v>
      </c>
      <c r="Q41" s="472">
        <f>IF(Таблица4501!$G$9=0,0,(N41*1000/Таблица4501!$G$9))</f>
        <v>0</v>
      </c>
      <c r="R41" s="472">
        <f t="shared" si="3"/>
        <v>0</v>
      </c>
    </row>
    <row r="42" spans="1:18" x14ac:dyDescent="0.15">
      <c r="A42" s="229" t="s">
        <v>1437</v>
      </c>
      <c r="B42" s="506" t="s">
        <v>1438</v>
      </c>
      <c r="C42" s="6" t="s">
        <v>1436</v>
      </c>
      <c r="D42" s="237"/>
      <c r="E42" s="420"/>
      <c r="F42" s="248"/>
      <c r="G42" s="248"/>
      <c r="H42" s="249">
        <f t="shared" si="4"/>
        <v>0</v>
      </c>
      <c r="I42" s="421"/>
      <c r="J42" s="421"/>
      <c r="K42" s="421"/>
      <c r="L42" s="421"/>
      <c r="M42" s="421"/>
      <c r="N42" s="249">
        <f t="shared" si="1"/>
        <v>0</v>
      </c>
      <c r="O42" s="472">
        <f>IF(Таблица4501!$G$9=0,0,(G42*1000/Таблица4501!$G$9))</f>
        <v>0</v>
      </c>
      <c r="P42" s="472">
        <f>IF(Таблица4501!$G$9=0,0,(I42*1000/Таблица4501!$G$9))</f>
        <v>0</v>
      </c>
      <c r="Q42" s="472">
        <f>IF(Таблица4501!$G$9=0,0,(N42*1000/Таблица4501!$G$9))</f>
        <v>0</v>
      </c>
      <c r="R42" s="472">
        <f t="shared" si="3"/>
        <v>0</v>
      </c>
    </row>
    <row r="43" spans="1:18" x14ac:dyDescent="0.15">
      <c r="A43" s="37" t="s">
        <v>651</v>
      </c>
      <c r="B43" s="506" t="s">
        <v>205</v>
      </c>
      <c r="C43" s="6" t="s">
        <v>71</v>
      </c>
      <c r="D43" s="237" t="s">
        <v>760</v>
      </c>
      <c r="E43" s="420">
        <f>E50+E51+E52</f>
        <v>0</v>
      </c>
      <c r="F43" s="420">
        <f t="shared" ref="F43:M43" si="14">F50+F51+F52</f>
        <v>0</v>
      </c>
      <c r="G43" s="420">
        <f t="shared" si="14"/>
        <v>0</v>
      </c>
      <c r="H43" s="249">
        <f t="shared" si="4"/>
        <v>0</v>
      </c>
      <c r="I43" s="420">
        <f>I50+I51+I52</f>
        <v>0</v>
      </c>
      <c r="J43" s="420">
        <f t="shared" si="14"/>
        <v>0</v>
      </c>
      <c r="K43" s="420">
        <f t="shared" si="14"/>
        <v>0</v>
      </c>
      <c r="L43" s="420">
        <f t="shared" si="14"/>
        <v>0</v>
      </c>
      <c r="M43" s="420">
        <f t="shared" si="14"/>
        <v>0</v>
      </c>
      <c r="N43" s="249">
        <f t="shared" si="1"/>
        <v>0</v>
      </c>
      <c r="O43" s="472">
        <f>IF(Таблица4501!$G$9=0,0,(G43*1000/Таблица4501!$G$9))</f>
        <v>0</v>
      </c>
      <c r="P43" s="472">
        <f>IF(Таблица4501!$G$9=0,0,(I43*1000/Таблица4501!$G$9))</f>
        <v>0</v>
      </c>
      <c r="Q43" s="472">
        <f>IF(Таблица4501!$G$9=0,0,(N43*1000/Таблица4501!$G$9))</f>
        <v>0</v>
      </c>
      <c r="R43" s="472">
        <f t="shared" si="3"/>
        <v>0</v>
      </c>
    </row>
    <row r="44" spans="1:18" ht="31.5" x14ac:dyDescent="0.15">
      <c r="A44" s="37" t="s">
        <v>861</v>
      </c>
      <c r="B44" s="506" t="s">
        <v>206</v>
      </c>
      <c r="C44" s="6" t="s">
        <v>72</v>
      </c>
      <c r="D44" s="237" t="s">
        <v>790</v>
      </c>
      <c r="E44" s="420"/>
      <c r="F44" s="248"/>
      <c r="G44" s="248"/>
      <c r="H44" s="249">
        <f t="shared" si="4"/>
        <v>0</v>
      </c>
      <c r="I44" s="421"/>
      <c r="J44" s="421"/>
      <c r="K44" s="421"/>
      <c r="L44" s="421"/>
      <c r="M44" s="421"/>
      <c r="N44" s="249">
        <f t="shared" si="1"/>
        <v>0</v>
      </c>
      <c r="O44" s="472">
        <f>IF(Таблица4501!$G$9=0,0,(G44*1000/Таблица4501!$G$9))</f>
        <v>0</v>
      </c>
      <c r="P44" s="472">
        <f>IF(Таблица4501!$G$9=0,0,(I44*1000/Таблица4501!$G$9))</f>
        <v>0</v>
      </c>
      <c r="Q44" s="472">
        <f>IF(Таблица4501!$G$9=0,0,(N44*1000/Таблица4501!$G$9))</f>
        <v>0</v>
      </c>
      <c r="R44" s="472">
        <f t="shared" si="3"/>
        <v>0</v>
      </c>
    </row>
    <row r="45" spans="1:18" x14ac:dyDescent="0.15">
      <c r="A45" s="37" t="s">
        <v>1747</v>
      </c>
      <c r="B45" s="506" t="s">
        <v>1748</v>
      </c>
      <c r="C45" s="6" t="s">
        <v>1749</v>
      </c>
      <c r="D45" s="742"/>
      <c r="E45" s="420"/>
      <c r="F45" s="248"/>
      <c r="G45" s="248"/>
      <c r="H45" s="249">
        <f t="shared" si="4"/>
        <v>0</v>
      </c>
      <c r="I45" s="421"/>
      <c r="J45" s="421"/>
      <c r="K45" s="421"/>
      <c r="L45" s="421"/>
      <c r="M45" s="421"/>
      <c r="N45" s="249">
        <f t="shared" ref="N45" si="15">H45-M45</f>
        <v>0</v>
      </c>
      <c r="O45" s="699">
        <f>IF(Таблица4501!$G$9=0,0,(G45*1000/Таблица4501!$G$9))</f>
        <v>0</v>
      </c>
      <c r="P45" s="699">
        <f>IF(Таблица4501!$G$9=0,0,(I45*1000/Таблица4501!$G$9))</f>
        <v>0</v>
      </c>
      <c r="Q45" s="699">
        <f>IF(Таблица4501!$G$9=0,0,(N45*1000/Таблица4501!$G$9))</f>
        <v>0</v>
      </c>
      <c r="R45" s="699">
        <f t="shared" ref="R45" si="16">IF(I45=0,0,J45*100/I45)</f>
        <v>0</v>
      </c>
    </row>
    <row r="46" spans="1:18" ht="31.5" x14ac:dyDescent="0.15">
      <c r="A46" s="37" t="s">
        <v>1337</v>
      </c>
      <c r="B46" s="506" t="s">
        <v>1336</v>
      </c>
      <c r="C46" s="6" t="s">
        <v>73</v>
      </c>
      <c r="D46" s="237" t="s">
        <v>1339</v>
      </c>
      <c r="E46" s="420"/>
      <c r="F46" s="248"/>
      <c r="G46" s="248"/>
      <c r="H46" s="249">
        <f t="shared" si="4"/>
        <v>0</v>
      </c>
      <c r="I46" s="421"/>
      <c r="J46" s="421"/>
      <c r="K46" s="421"/>
      <c r="L46" s="421"/>
      <c r="M46" s="421"/>
      <c r="N46" s="249">
        <f t="shared" si="1"/>
        <v>0</v>
      </c>
      <c r="O46" s="472">
        <f>IF(Таблица4501!$G$9=0,0,(G46*1000/Таблица4501!$G$9))</f>
        <v>0</v>
      </c>
      <c r="P46" s="472">
        <f>IF(Таблица4501!$G$9=0,0,(I46*1000/Таблица4501!$G$9))</f>
        <v>0</v>
      </c>
      <c r="Q46" s="472">
        <f>IF(Таблица4501!$G$9=0,0,(N46*1000/Таблица4501!$G$9))</f>
        <v>0</v>
      </c>
      <c r="R46" s="472">
        <f t="shared" si="3"/>
        <v>0</v>
      </c>
    </row>
    <row r="47" spans="1:18" ht="21" x14ac:dyDescent="0.15">
      <c r="A47" s="37" t="s">
        <v>1750</v>
      </c>
      <c r="B47" s="506" t="s">
        <v>1751</v>
      </c>
      <c r="C47" s="6" t="s">
        <v>1752</v>
      </c>
      <c r="D47" s="742"/>
      <c r="E47" s="420"/>
      <c r="F47" s="248"/>
      <c r="G47" s="248"/>
      <c r="H47" s="249">
        <f t="shared" si="4"/>
        <v>0</v>
      </c>
      <c r="I47" s="421"/>
      <c r="J47" s="421"/>
      <c r="K47" s="421"/>
      <c r="L47" s="421"/>
      <c r="M47" s="421"/>
      <c r="N47" s="249">
        <f t="shared" ref="N47:N49" si="17">H47-M47</f>
        <v>0</v>
      </c>
      <c r="O47" s="699">
        <f>IF(Таблица4501!$G$9=0,0,(G47*1000/Таблица4501!$G$9))</f>
        <v>0</v>
      </c>
      <c r="P47" s="699">
        <f>IF(Таблица4501!$G$9=0,0,(I47*1000/Таблица4501!$G$9))</f>
        <v>0</v>
      </c>
      <c r="Q47" s="699">
        <f>IF(Таблица4501!$G$9=0,0,(N47*1000/Таблица4501!$G$9))</f>
        <v>0</v>
      </c>
      <c r="R47" s="699">
        <f t="shared" ref="R47:R49" si="18">IF(I47=0,0,J47*100/I47)</f>
        <v>0</v>
      </c>
    </row>
    <row r="48" spans="1:18" x14ac:dyDescent="0.15">
      <c r="A48" s="37" t="s">
        <v>1753</v>
      </c>
      <c r="B48" s="506" t="s">
        <v>1754</v>
      </c>
      <c r="C48" s="6" t="s">
        <v>1755</v>
      </c>
      <c r="D48" s="742"/>
      <c r="E48" s="420"/>
      <c r="F48" s="248"/>
      <c r="G48" s="248"/>
      <c r="H48" s="249">
        <f t="shared" si="4"/>
        <v>0</v>
      </c>
      <c r="I48" s="421"/>
      <c r="J48" s="421"/>
      <c r="K48" s="421"/>
      <c r="L48" s="421"/>
      <c r="M48" s="421"/>
      <c r="N48" s="249">
        <f t="shared" si="17"/>
        <v>0</v>
      </c>
      <c r="O48" s="699">
        <f>IF(Таблица4501!$G$9=0,0,(G48*1000/Таблица4501!$G$9))</f>
        <v>0</v>
      </c>
      <c r="P48" s="699">
        <f>IF(Таблица4501!$G$9=0,0,(I48*1000/Таблица4501!$G$9))</f>
        <v>0</v>
      </c>
      <c r="Q48" s="699">
        <f>IF(Таблица4501!$G$9=0,0,(N48*1000/Таблица4501!$G$9))</f>
        <v>0</v>
      </c>
      <c r="R48" s="699">
        <f t="shared" si="18"/>
        <v>0</v>
      </c>
    </row>
    <row r="49" spans="1:18" ht="21" x14ac:dyDescent="0.15">
      <c r="A49" s="37" t="s">
        <v>1756</v>
      </c>
      <c r="B49" s="506" t="s">
        <v>1757</v>
      </c>
      <c r="C49" s="6" t="s">
        <v>1758</v>
      </c>
      <c r="D49" s="742"/>
      <c r="E49" s="420"/>
      <c r="F49" s="248"/>
      <c r="G49" s="248"/>
      <c r="H49" s="249">
        <f t="shared" si="4"/>
        <v>0</v>
      </c>
      <c r="I49" s="421"/>
      <c r="J49" s="421"/>
      <c r="K49" s="421"/>
      <c r="L49" s="421"/>
      <c r="M49" s="421"/>
      <c r="N49" s="249">
        <f t="shared" si="17"/>
        <v>0</v>
      </c>
      <c r="O49" s="699">
        <f>IF(Таблица4501!$G$9=0,0,(G49*1000/Таблица4501!$G$9))</f>
        <v>0</v>
      </c>
      <c r="P49" s="699">
        <f>IF(Таблица4501!$G$9=0,0,(I49*1000/Таблица4501!$G$9))</f>
        <v>0</v>
      </c>
      <c r="Q49" s="699">
        <f>IF(Таблица4501!$G$9=0,0,(N49*1000/Таблица4501!$G$9))</f>
        <v>0</v>
      </c>
      <c r="R49" s="699">
        <f t="shared" si="18"/>
        <v>0</v>
      </c>
    </row>
    <row r="50" spans="1:18" x14ac:dyDescent="0.15">
      <c r="A50" s="37" t="s">
        <v>862</v>
      </c>
      <c r="B50" s="506" t="s">
        <v>207</v>
      </c>
      <c r="C50" s="6" t="s">
        <v>792</v>
      </c>
      <c r="D50" s="237" t="s">
        <v>761</v>
      </c>
      <c r="E50" s="420"/>
      <c r="F50" s="248"/>
      <c r="G50" s="248"/>
      <c r="H50" s="249">
        <f t="shared" si="4"/>
        <v>0</v>
      </c>
      <c r="I50" s="421"/>
      <c r="J50" s="421"/>
      <c r="K50" s="421"/>
      <c r="L50" s="421"/>
      <c r="M50" s="421"/>
      <c r="N50" s="249">
        <f t="shared" si="1"/>
        <v>0</v>
      </c>
      <c r="O50" s="472">
        <f>IF(Таблица4501!$G$9=0,0,(G50*1000/Таблица4501!$G$9))</f>
        <v>0</v>
      </c>
      <c r="P50" s="472">
        <f>IF(Таблица4501!$G$9=0,0,(I50*1000/Таблица4501!$G$9))</f>
        <v>0</v>
      </c>
      <c r="Q50" s="472">
        <f>IF(Таблица4501!$G$9=0,0,(N50*1000/Таблица4501!$G$9))</f>
        <v>0</v>
      </c>
      <c r="R50" s="472">
        <f t="shared" si="3"/>
        <v>0</v>
      </c>
    </row>
    <row r="51" spans="1:18" x14ac:dyDescent="0.15">
      <c r="A51" s="37" t="s">
        <v>863</v>
      </c>
      <c r="B51" s="506" t="s">
        <v>791</v>
      </c>
      <c r="C51" s="6" t="s">
        <v>1338</v>
      </c>
      <c r="D51" s="237" t="s">
        <v>762</v>
      </c>
      <c r="E51" s="420"/>
      <c r="F51" s="248"/>
      <c r="G51" s="248"/>
      <c r="H51" s="249">
        <f t="shared" si="4"/>
        <v>0</v>
      </c>
      <c r="I51" s="421"/>
      <c r="J51" s="421"/>
      <c r="K51" s="421"/>
      <c r="L51" s="421"/>
      <c r="M51" s="421"/>
      <c r="N51" s="249">
        <f t="shared" si="1"/>
        <v>0</v>
      </c>
      <c r="O51" s="472">
        <f>IF(Таблица4501!$G$9=0,0,(G51*1000/Таблица4501!$G$9))</f>
        <v>0</v>
      </c>
      <c r="P51" s="472">
        <f>IF(Таблица4501!$G$9=0,0,(I51*1000/Таблица4501!$G$9))</f>
        <v>0</v>
      </c>
      <c r="Q51" s="472">
        <f>IF(Таблица4501!$G$9=0,0,(N51*1000/Таблица4501!$G$9))</f>
        <v>0</v>
      </c>
      <c r="R51" s="472">
        <f t="shared" si="3"/>
        <v>0</v>
      </c>
    </row>
    <row r="52" spans="1:18" x14ac:dyDescent="0.15">
      <c r="A52" s="229" t="s">
        <v>1441</v>
      </c>
      <c r="B52" s="506" t="s">
        <v>1439</v>
      </c>
      <c r="C52" s="6" t="s">
        <v>1440</v>
      </c>
      <c r="D52" s="237"/>
      <c r="E52" s="420"/>
      <c r="F52" s="248"/>
      <c r="G52" s="248"/>
      <c r="H52" s="249">
        <f t="shared" si="4"/>
        <v>0</v>
      </c>
      <c r="I52" s="421"/>
      <c r="J52" s="421"/>
      <c r="K52" s="421"/>
      <c r="L52" s="421"/>
      <c r="M52" s="421"/>
      <c r="N52" s="249">
        <f t="shared" si="1"/>
        <v>0</v>
      </c>
      <c r="O52" s="472">
        <f>IF(Таблица4501!$G$9=0,0,(G52*1000/Таблица4501!$G$9))</f>
        <v>0</v>
      </c>
      <c r="P52" s="472">
        <f>IF(Таблица4501!$G$9=0,0,(I52*1000/Таблица4501!$G$9))</f>
        <v>0</v>
      </c>
      <c r="Q52" s="472">
        <f>IF(Таблица4501!$G$9=0,0,(N52*1000/Таблица4501!$G$9))</f>
        <v>0</v>
      </c>
      <c r="R52" s="472">
        <f t="shared" si="3"/>
        <v>0</v>
      </c>
    </row>
    <row r="53" spans="1:18" x14ac:dyDescent="0.15">
      <c r="A53" s="37" t="s">
        <v>290</v>
      </c>
      <c r="B53" s="506" t="s">
        <v>208</v>
      </c>
      <c r="C53" s="6" t="s">
        <v>74</v>
      </c>
      <c r="D53" s="237" t="s">
        <v>763</v>
      </c>
      <c r="E53" s="420"/>
      <c r="F53" s="248"/>
      <c r="G53" s="248"/>
      <c r="H53" s="249">
        <f t="shared" si="4"/>
        <v>0</v>
      </c>
      <c r="I53" s="421"/>
      <c r="J53" s="421"/>
      <c r="K53" s="421"/>
      <c r="L53" s="421"/>
      <c r="M53" s="421"/>
      <c r="N53" s="249">
        <f t="shared" si="1"/>
        <v>0</v>
      </c>
      <c r="O53" s="472">
        <f>IF(Таблица4501!$G$9=0,0,(G53*1000/Таблица4501!$G$9))</f>
        <v>0</v>
      </c>
      <c r="P53" s="472">
        <f>IF(Таблица4501!$G$9=0,0,(I53*1000/Таблица4501!$G$9))</f>
        <v>0</v>
      </c>
      <c r="Q53" s="472">
        <f>IF(Таблица4501!$G$9=0,0,(N53*1000/Таблица4501!$G$9))</f>
        <v>0</v>
      </c>
      <c r="R53" s="472">
        <f t="shared" si="3"/>
        <v>0</v>
      </c>
    </row>
    <row r="54" spans="1:18" x14ac:dyDescent="0.15">
      <c r="A54" s="37" t="s">
        <v>644</v>
      </c>
      <c r="B54" s="506" t="s">
        <v>209</v>
      </c>
      <c r="C54" s="6" t="s">
        <v>186</v>
      </c>
      <c r="D54" s="237" t="s">
        <v>189</v>
      </c>
      <c r="E54" s="420"/>
      <c r="F54" s="248"/>
      <c r="G54" s="248"/>
      <c r="H54" s="249">
        <f t="shared" si="4"/>
        <v>0</v>
      </c>
      <c r="I54" s="421"/>
      <c r="J54" s="421"/>
      <c r="K54" s="421"/>
      <c r="L54" s="421"/>
      <c r="M54" s="421"/>
      <c r="N54" s="249">
        <f t="shared" si="1"/>
        <v>0</v>
      </c>
      <c r="O54" s="472">
        <f>IF(Таблица4501!$G$9=0,0,(G54*1000/Таблица4501!$G$9))</f>
        <v>0</v>
      </c>
      <c r="P54" s="472">
        <f>IF(Таблица4501!$G$9=0,0,(I54*1000/Таблица4501!$G$9))</f>
        <v>0</v>
      </c>
      <c r="Q54" s="472">
        <f>IF(Таблица4501!$G$9=0,0,(N54*1000/Таблица4501!$G$9))</f>
        <v>0</v>
      </c>
      <c r="R54" s="472">
        <f t="shared" si="3"/>
        <v>0</v>
      </c>
    </row>
    <row r="55" spans="1:18" x14ac:dyDescent="0.15">
      <c r="A55" s="37" t="s">
        <v>291</v>
      </c>
      <c r="B55" s="506" t="s">
        <v>210</v>
      </c>
      <c r="C55" s="6" t="s">
        <v>187</v>
      </c>
      <c r="D55" s="237" t="s">
        <v>313</v>
      </c>
      <c r="E55" s="420"/>
      <c r="F55" s="248"/>
      <c r="G55" s="248"/>
      <c r="H55" s="249">
        <f t="shared" si="4"/>
        <v>0</v>
      </c>
      <c r="I55" s="421"/>
      <c r="J55" s="421"/>
      <c r="K55" s="421"/>
      <c r="L55" s="421"/>
      <c r="M55" s="421"/>
      <c r="N55" s="249">
        <f t="shared" si="1"/>
        <v>0</v>
      </c>
      <c r="O55" s="472">
        <f>IF(Таблица4501!$G$9=0,0,(G55*1000/Таблица4501!$G$9))</f>
        <v>0</v>
      </c>
      <c r="P55" s="472">
        <f>IF(Таблица4501!$G$9=0,0,(I55*1000/Таблица4501!$G$9))</f>
        <v>0</v>
      </c>
      <c r="Q55" s="472">
        <f>IF(Таблица4501!$G$9=0,0,(N55*1000/Таблица4501!$G$9))</f>
        <v>0</v>
      </c>
      <c r="R55" s="472">
        <f t="shared" si="3"/>
        <v>0</v>
      </c>
    </row>
    <row r="56" spans="1:18" x14ac:dyDescent="0.15">
      <c r="A56" s="37" t="s">
        <v>292</v>
      </c>
      <c r="B56" s="506" t="s">
        <v>211</v>
      </c>
      <c r="C56" s="6" t="s">
        <v>188</v>
      </c>
      <c r="D56" s="237" t="s">
        <v>764</v>
      </c>
      <c r="E56" s="420"/>
      <c r="F56" s="248"/>
      <c r="G56" s="248"/>
      <c r="H56" s="249">
        <f t="shared" si="4"/>
        <v>0</v>
      </c>
      <c r="I56" s="421"/>
      <c r="J56" s="421"/>
      <c r="K56" s="421"/>
      <c r="L56" s="421"/>
      <c r="M56" s="421"/>
      <c r="N56" s="249">
        <f t="shared" si="1"/>
        <v>0</v>
      </c>
      <c r="O56" s="472">
        <f>IF(Таблица4501!$G$9=0,0,(G56*1000/Таблица4501!$G$9))</f>
        <v>0</v>
      </c>
      <c r="P56" s="472">
        <f>IF(Таблица4501!$G$9=0,0,(I56*1000/Таблица4501!$G$9))</f>
        <v>0</v>
      </c>
      <c r="Q56" s="472">
        <f>IF(Таблица4501!$G$9=0,0,(N56*1000/Таблица4501!$G$9))</f>
        <v>0</v>
      </c>
      <c r="R56" s="472">
        <f t="shared" si="3"/>
        <v>0</v>
      </c>
    </row>
    <row r="57" spans="1:18" x14ac:dyDescent="0.15">
      <c r="A57" s="37" t="s">
        <v>293</v>
      </c>
      <c r="B57" s="506" t="s">
        <v>296</v>
      </c>
      <c r="C57" s="6" t="s">
        <v>304</v>
      </c>
      <c r="D57" s="237" t="s">
        <v>314</v>
      </c>
      <c r="E57" s="420"/>
      <c r="F57" s="248"/>
      <c r="G57" s="248"/>
      <c r="H57" s="249">
        <f t="shared" si="4"/>
        <v>0</v>
      </c>
      <c r="I57" s="421"/>
      <c r="J57" s="421"/>
      <c r="K57" s="421"/>
      <c r="L57" s="421"/>
      <c r="M57" s="421"/>
      <c r="N57" s="249">
        <f t="shared" si="1"/>
        <v>0</v>
      </c>
      <c r="O57" s="472">
        <f>IF(Таблица4501!$G$9=0,0,(G57*1000/Таблица4501!$G$9))</f>
        <v>0</v>
      </c>
      <c r="P57" s="472">
        <f>IF(Таблица4501!$G$9=0,0,(I57*1000/Таблица4501!$G$9))</f>
        <v>0</v>
      </c>
      <c r="Q57" s="472">
        <f>IF(Таблица4501!$G$9=0,0,(N57*1000/Таблица4501!$G$9))</f>
        <v>0</v>
      </c>
      <c r="R57" s="472">
        <f t="shared" si="3"/>
        <v>0</v>
      </c>
    </row>
    <row r="58" spans="1:18" x14ac:dyDescent="0.15">
      <c r="A58" s="37" t="s">
        <v>294</v>
      </c>
      <c r="B58" s="506" t="s">
        <v>297</v>
      </c>
      <c r="C58" s="6" t="s">
        <v>305</v>
      </c>
      <c r="D58" s="237" t="s">
        <v>315</v>
      </c>
      <c r="E58" s="420"/>
      <c r="F58" s="248"/>
      <c r="G58" s="248"/>
      <c r="H58" s="249">
        <f t="shared" si="4"/>
        <v>0</v>
      </c>
      <c r="I58" s="421"/>
      <c r="J58" s="421"/>
      <c r="K58" s="421"/>
      <c r="L58" s="421"/>
      <c r="M58" s="421"/>
      <c r="N58" s="249">
        <f t="shared" si="1"/>
        <v>0</v>
      </c>
      <c r="O58" s="472">
        <f>IF(Таблица4501!$G$9=0,0,(G58*1000/Таблица4501!$G$9))</f>
        <v>0</v>
      </c>
      <c r="P58" s="472">
        <f>IF(Таблица4501!$G$9=0,0,(I58*1000/Таблица4501!$G$9))</f>
        <v>0</v>
      </c>
      <c r="Q58" s="472">
        <f>IF(Таблица4501!$G$9=0,0,(N58*1000/Таблица4501!$G$9))</f>
        <v>0</v>
      </c>
      <c r="R58" s="472">
        <f t="shared" si="3"/>
        <v>0</v>
      </c>
    </row>
    <row r="59" spans="1:18" x14ac:dyDescent="0.15">
      <c r="A59" s="37" t="s">
        <v>1759</v>
      </c>
      <c r="B59" s="741" t="s">
        <v>1760</v>
      </c>
      <c r="C59" s="6" t="s">
        <v>306</v>
      </c>
      <c r="D59" s="744" t="s">
        <v>1761</v>
      </c>
      <c r="E59" s="420"/>
      <c r="F59" s="248"/>
      <c r="G59" s="248"/>
      <c r="H59" s="249">
        <f t="shared" si="4"/>
        <v>0</v>
      </c>
      <c r="I59" s="421"/>
      <c r="J59" s="421"/>
      <c r="K59" s="421"/>
      <c r="L59" s="421"/>
      <c r="M59" s="421"/>
      <c r="N59" s="249">
        <f t="shared" ref="N59" si="19">H59-M59</f>
        <v>0</v>
      </c>
      <c r="O59" s="699">
        <f>IF(Таблица4501!$G$9=0,0,(G59*1000/Таблица4501!$G$9))</f>
        <v>0</v>
      </c>
      <c r="P59" s="699">
        <f>IF(Таблица4501!$G$9=0,0,(I59*1000/Таблица4501!$G$9))</f>
        <v>0</v>
      </c>
      <c r="Q59" s="699">
        <f>IF(Таблица4501!$G$9=0,0,(N59*1000/Таблица4501!$G$9))</f>
        <v>0</v>
      </c>
      <c r="R59" s="699">
        <f t="shared" ref="R59" si="20">IF(I59=0,0,J59*100/I59)</f>
        <v>0</v>
      </c>
    </row>
    <row r="60" spans="1:18" x14ac:dyDescent="0.15">
      <c r="A60" s="125" t="s">
        <v>1087</v>
      </c>
      <c r="B60" s="509" t="s">
        <v>1331</v>
      </c>
      <c r="C60" s="606" t="s">
        <v>307</v>
      </c>
      <c r="D60" s="124" t="s">
        <v>1333</v>
      </c>
      <c r="E60" s="248">
        <f>0</f>
        <v>0</v>
      </c>
      <c r="F60" s="248">
        <f>0</f>
        <v>0</v>
      </c>
      <c r="G60" s="248">
        <f>0</f>
        <v>0</v>
      </c>
      <c r="H60" s="248">
        <f>0</f>
        <v>0</v>
      </c>
      <c r="I60" s="248">
        <f>0</f>
        <v>0</v>
      </c>
      <c r="J60" s="248">
        <f>0</f>
        <v>0</v>
      </c>
      <c r="K60" s="248">
        <f>0</f>
        <v>0</v>
      </c>
      <c r="L60" s="248">
        <f>0</f>
        <v>0</v>
      </c>
      <c r="M60" s="248">
        <f>0</f>
        <v>0</v>
      </c>
      <c r="N60" s="248">
        <f>0</f>
        <v>0</v>
      </c>
      <c r="O60" s="472">
        <f>IF(Таблица4501!$G$9=0,0,(G60*1000/Таблица4501!$G$9))</f>
        <v>0</v>
      </c>
      <c r="P60" s="472">
        <f>IF(Таблица4501!$G$9=0,0,(I60*1000/Таблица4501!$G$9))</f>
        <v>0</v>
      </c>
      <c r="Q60" s="472">
        <f>IF(Таблица4501!$G$9=0,0,(N60*1000/Таблица4501!$G$9))</f>
        <v>0</v>
      </c>
      <c r="R60" s="472">
        <f t="shared" si="3"/>
        <v>0</v>
      </c>
    </row>
    <row r="61" spans="1:18" ht="9" customHeight="1" x14ac:dyDescent="0.15">
      <c r="A61" s="37" t="s">
        <v>17</v>
      </c>
      <c r="B61" s="506" t="s">
        <v>298</v>
      </c>
      <c r="C61" s="606" t="s">
        <v>308</v>
      </c>
      <c r="D61" s="237" t="s">
        <v>29</v>
      </c>
      <c r="E61" s="420"/>
      <c r="F61" s="248"/>
      <c r="G61" s="248"/>
      <c r="H61" s="249">
        <f t="shared" ref="H61:H74" si="21">F61+J61</f>
        <v>0</v>
      </c>
      <c r="I61" s="421"/>
      <c r="J61" s="421"/>
      <c r="K61" s="421"/>
      <c r="L61" s="421"/>
      <c r="M61" s="421"/>
      <c r="N61" s="249">
        <f t="shared" ref="N61:N127" si="22">H61-M61</f>
        <v>0</v>
      </c>
      <c r="O61" s="472">
        <f>IF(Таблица4501!$G$9=0,0,(G61*1000/Таблица4501!$G$9))</f>
        <v>0</v>
      </c>
      <c r="P61" s="472">
        <f>IF(Таблица4501!$G$9=0,0,(I61*1000/Таблица4501!$G$9))</f>
        <v>0</v>
      </c>
      <c r="Q61" s="472">
        <f>IF(Таблица4501!$G$9=0,0,(N61*1000/Таблица4501!$G$9))</f>
        <v>0</v>
      </c>
      <c r="R61" s="472">
        <f t="shared" si="3"/>
        <v>0</v>
      </c>
    </row>
    <row r="62" spans="1:18" ht="9" customHeight="1" x14ac:dyDescent="0.15">
      <c r="A62" s="740" t="s">
        <v>1871</v>
      </c>
      <c r="B62" s="506" t="s">
        <v>1695</v>
      </c>
      <c r="C62" s="606" t="s">
        <v>1762</v>
      </c>
      <c r="D62" s="454" t="s">
        <v>1696</v>
      </c>
      <c r="E62" s="420"/>
      <c r="F62" s="248"/>
      <c r="G62" s="248"/>
      <c r="H62" s="249">
        <f t="shared" ref="H62" si="23">F62+J62</f>
        <v>0</v>
      </c>
      <c r="I62" s="421"/>
      <c r="J62" s="421"/>
      <c r="K62" s="421"/>
      <c r="L62" s="421"/>
      <c r="M62" s="421"/>
      <c r="N62" s="249">
        <f t="shared" ref="N62" si="24">H62-M62</f>
        <v>0</v>
      </c>
      <c r="O62" s="472">
        <f>IF(Таблица4501!$G$9=0,0,(G62*1000/Таблица4501!$G$9))</f>
        <v>0</v>
      </c>
      <c r="P62" s="472">
        <f>IF(Таблица4501!$G$9=0,0,(I62*1000/Таблица4501!$G$9))</f>
        <v>0</v>
      </c>
      <c r="Q62" s="472">
        <f>IF(Таблица4501!$G$9=0,0,(N62*1000/Таблица4501!$G$9))</f>
        <v>0</v>
      </c>
      <c r="R62" s="472">
        <f t="shared" si="3"/>
        <v>0</v>
      </c>
    </row>
    <row r="63" spans="1:18" x14ac:dyDescent="0.15">
      <c r="A63" s="37" t="s">
        <v>643</v>
      </c>
      <c r="B63" s="506" t="s">
        <v>299</v>
      </c>
      <c r="C63" s="606" t="s">
        <v>309</v>
      </c>
      <c r="D63" s="237" t="s">
        <v>625</v>
      </c>
      <c r="E63" s="420"/>
      <c r="F63" s="248"/>
      <c r="G63" s="248"/>
      <c r="H63" s="249">
        <f t="shared" si="21"/>
        <v>0</v>
      </c>
      <c r="I63" s="421">
        <f>0</f>
        <v>0</v>
      </c>
      <c r="J63" s="421">
        <f>0</f>
        <v>0</v>
      </c>
      <c r="K63" s="421">
        <f>0</f>
        <v>0</v>
      </c>
      <c r="L63" s="421">
        <f>0</f>
        <v>0</v>
      </c>
      <c r="M63" s="421"/>
      <c r="N63" s="249">
        <f t="shared" si="22"/>
        <v>0</v>
      </c>
      <c r="O63" s="472">
        <f>IF(Таблица4501!$G$9=0,0,(G63*1000/Таблица4501!$G$9))</f>
        <v>0</v>
      </c>
      <c r="P63" s="472">
        <f>IF(Таблица4501!$G$9=0,0,(I63*1000/Таблица4501!$G$9))</f>
        <v>0</v>
      </c>
      <c r="Q63" s="472">
        <f>IF(Таблица4501!$G$9=0,0,(N63*1000/Таблица4501!$G$9))</f>
        <v>0</v>
      </c>
      <c r="R63" s="472">
        <f t="shared" si="3"/>
        <v>0</v>
      </c>
    </row>
    <row r="64" spans="1:18" s="119" customFormat="1" x14ac:dyDescent="0.15">
      <c r="A64" s="37" t="s">
        <v>295</v>
      </c>
      <c r="B64" s="506" t="s">
        <v>300</v>
      </c>
      <c r="C64" s="606" t="s">
        <v>310</v>
      </c>
      <c r="D64" s="237" t="s">
        <v>316</v>
      </c>
      <c r="E64" s="420"/>
      <c r="F64" s="248"/>
      <c r="G64" s="248"/>
      <c r="H64" s="249">
        <f t="shared" si="21"/>
        <v>0</v>
      </c>
      <c r="I64" s="421">
        <f>0</f>
        <v>0</v>
      </c>
      <c r="J64" s="421">
        <f>0</f>
        <v>0</v>
      </c>
      <c r="K64" s="421">
        <f>0</f>
        <v>0</v>
      </c>
      <c r="L64" s="421">
        <f>0</f>
        <v>0</v>
      </c>
      <c r="M64" s="421"/>
      <c r="N64" s="249">
        <f t="shared" si="22"/>
        <v>0</v>
      </c>
      <c r="O64" s="472">
        <f>IF(Таблица4501!$G$9=0,0,(G64*1000/Таблица4501!$G$9))</f>
        <v>0</v>
      </c>
      <c r="P64" s="472">
        <f>IF(Таблица4501!$G$9=0,0,(I64*1000/Таблица4501!$G$9))</f>
        <v>0</v>
      </c>
      <c r="Q64" s="472">
        <f>IF(Таблица4501!$G$9=0,0,(N64*1000/Таблица4501!$G$9))</f>
        <v>0</v>
      </c>
      <c r="R64" s="472">
        <f t="shared" si="3"/>
        <v>0</v>
      </c>
    </row>
    <row r="65" spans="1:18" x14ac:dyDescent="0.15">
      <c r="A65" s="37" t="s">
        <v>185</v>
      </c>
      <c r="B65" s="506" t="s">
        <v>301</v>
      </c>
      <c r="C65" s="606" t="s">
        <v>311</v>
      </c>
      <c r="D65" s="237" t="s">
        <v>765</v>
      </c>
      <c r="E65" s="420"/>
      <c r="F65" s="248"/>
      <c r="G65" s="248"/>
      <c r="H65" s="249">
        <f t="shared" si="21"/>
        <v>0</v>
      </c>
      <c r="I65" s="421">
        <f>0</f>
        <v>0</v>
      </c>
      <c r="J65" s="421">
        <f>0</f>
        <v>0</v>
      </c>
      <c r="K65" s="421">
        <f>0</f>
        <v>0</v>
      </c>
      <c r="L65" s="421">
        <f>0</f>
        <v>0</v>
      </c>
      <c r="M65" s="421"/>
      <c r="N65" s="249">
        <f t="shared" si="22"/>
        <v>0</v>
      </c>
      <c r="O65" s="472">
        <f>IF(Таблица4501!$G$9=0,0,(G65*1000/Таблица4501!$G$9))</f>
        <v>0</v>
      </c>
      <c r="P65" s="472">
        <f>IF(Таблица4501!$G$9=0,0,(I65*1000/Таблица4501!$G$9))</f>
        <v>0</v>
      </c>
      <c r="Q65" s="472">
        <f>IF(Таблица4501!$G$9=0,0,(N65*1000/Таблица4501!$G$9))</f>
        <v>0</v>
      </c>
      <c r="R65" s="472">
        <f t="shared" si="3"/>
        <v>0</v>
      </c>
    </row>
    <row r="66" spans="1:18" ht="21" x14ac:dyDescent="0.15">
      <c r="A66" s="37" t="s">
        <v>673</v>
      </c>
      <c r="B66" s="506" t="s">
        <v>302</v>
      </c>
      <c r="C66" s="606" t="s">
        <v>1332</v>
      </c>
      <c r="D66" s="237" t="s">
        <v>317</v>
      </c>
      <c r="E66" s="420"/>
      <c r="F66" s="248"/>
      <c r="G66" s="248"/>
      <c r="H66" s="249">
        <f t="shared" si="21"/>
        <v>0</v>
      </c>
      <c r="I66" s="421">
        <f>0</f>
        <v>0</v>
      </c>
      <c r="J66" s="421">
        <f>0</f>
        <v>0</v>
      </c>
      <c r="K66" s="421">
        <f>0</f>
        <v>0</v>
      </c>
      <c r="L66" s="421">
        <f>0</f>
        <v>0</v>
      </c>
      <c r="M66" s="421"/>
      <c r="N66" s="249">
        <f t="shared" si="22"/>
        <v>0</v>
      </c>
      <c r="O66" s="472">
        <f>IF(Таблица4501!$G$9=0,0,(G66*1000/Таблица4501!$G$9))</f>
        <v>0</v>
      </c>
      <c r="P66" s="472">
        <f>IF(Таблица4501!$G$9=0,0,(I66*1000/Таблица4501!$G$9))</f>
        <v>0</v>
      </c>
      <c r="Q66" s="472">
        <f>IF(Таблица4501!$G$9=0,0,(N66*1000/Таблица4501!$G$9))</f>
        <v>0</v>
      </c>
      <c r="R66" s="472">
        <f t="shared" si="3"/>
        <v>0</v>
      </c>
    </row>
    <row r="67" spans="1:18" x14ac:dyDescent="0.15">
      <c r="A67" s="37" t="s">
        <v>184</v>
      </c>
      <c r="B67" s="506" t="s">
        <v>303</v>
      </c>
      <c r="C67" s="606" t="s">
        <v>1444</v>
      </c>
      <c r="D67" s="237" t="s">
        <v>577</v>
      </c>
      <c r="E67" s="420"/>
      <c r="F67" s="248"/>
      <c r="G67" s="248"/>
      <c r="H67" s="249">
        <f t="shared" si="21"/>
        <v>0</v>
      </c>
      <c r="I67" s="421">
        <f>0</f>
        <v>0</v>
      </c>
      <c r="J67" s="421">
        <f>0</f>
        <v>0</v>
      </c>
      <c r="K67" s="421">
        <f>0</f>
        <v>0</v>
      </c>
      <c r="L67" s="421">
        <f>0</f>
        <v>0</v>
      </c>
      <c r="M67" s="421"/>
      <c r="N67" s="249">
        <f t="shared" si="22"/>
        <v>0</v>
      </c>
      <c r="O67" s="472">
        <f>IF(Таблица4501!$G$9=0,0,(G67*1000/Таблица4501!$G$9))</f>
        <v>0</v>
      </c>
      <c r="P67" s="472">
        <f>IF(Таблица4501!$G$9=0,0,(I67*1000/Таблица4501!$G$9))</f>
        <v>0</v>
      </c>
      <c r="Q67" s="472">
        <f>IF(Таблица4501!$G$9=0,0,(N67*1000/Таблица4501!$G$9))</f>
        <v>0</v>
      </c>
      <c r="R67" s="472">
        <f t="shared" si="3"/>
        <v>0</v>
      </c>
    </row>
    <row r="68" spans="1:18" s="119" customFormat="1" x14ac:dyDescent="0.15">
      <c r="A68" s="229" t="s">
        <v>1551</v>
      </c>
      <c r="B68" s="506" t="s">
        <v>1443</v>
      </c>
      <c r="C68" s="606" t="s">
        <v>1763</v>
      </c>
      <c r="D68" s="237"/>
      <c r="E68" s="420"/>
      <c r="F68" s="248"/>
      <c r="G68" s="248"/>
      <c r="H68" s="249">
        <f t="shared" si="21"/>
        <v>0</v>
      </c>
      <c r="I68" s="421"/>
      <c r="J68" s="421"/>
      <c r="K68" s="421"/>
      <c r="L68" s="421"/>
      <c r="M68" s="421"/>
      <c r="N68" s="249">
        <f t="shared" si="22"/>
        <v>0</v>
      </c>
      <c r="O68" s="472">
        <f>IF(Таблица4501!$G$9=0,0,(G68*1000/Таблица4501!$G$9))</f>
        <v>0</v>
      </c>
      <c r="P68" s="472">
        <f>IF(Таблица4501!$G$9=0,0,(I68*1000/Таблица4501!$G$9))</f>
        <v>0</v>
      </c>
      <c r="Q68" s="472">
        <f>IF(Таблица4501!$G$9=0,0,(N68*1000/Таблица4501!$G$9))</f>
        <v>0</v>
      </c>
      <c r="R68" s="472">
        <f t="shared" si="3"/>
        <v>0</v>
      </c>
    </row>
    <row r="69" spans="1:18" x14ac:dyDescent="0.15">
      <c r="A69" s="98" t="s">
        <v>642</v>
      </c>
      <c r="B69" s="99" t="s">
        <v>212</v>
      </c>
      <c r="C69" s="99" t="s">
        <v>136</v>
      </c>
      <c r="D69" s="101" t="s">
        <v>864</v>
      </c>
      <c r="E69" s="247"/>
      <c r="F69" s="249">
        <f>F70+F71</f>
        <v>0</v>
      </c>
      <c r="G69" s="249">
        <f>G70+G71</f>
        <v>0</v>
      </c>
      <c r="H69" s="249">
        <f t="shared" si="21"/>
        <v>0</v>
      </c>
      <c r="I69" s="249">
        <f>I70+I71</f>
        <v>0</v>
      </c>
      <c r="J69" s="249">
        <f>J70+J71</f>
        <v>0</v>
      </c>
      <c r="K69" s="249">
        <f>K70+K71</f>
        <v>0</v>
      </c>
      <c r="L69" s="249">
        <f>L70+L71</f>
        <v>0</v>
      </c>
      <c r="M69" s="249">
        <f>M70+M71</f>
        <v>0</v>
      </c>
      <c r="N69" s="249">
        <f t="shared" si="22"/>
        <v>0</v>
      </c>
      <c r="O69" s="472">
        <f>IF(Таблица4501!$G$9=0,0,(G69*1000/Таблица4501!$G$9))</f>
        <v>0</v>
      </c>
      <c r="P69" s="472">
        <f>IF(Таблица4501!$G$9=0,0,(I69*1000/Таблица4501!$G$9))</f>
        <v>0</v>
      </c>
      <c r="Q69" s="472">
        <f>IF(Таблица4501!$G$9=0,0,(N69*1000/Таблица4501!$G$9))</f>
        <v>0</v>
      </c>
      <c r="R69" s="472">
        <f t="shared" si="3"/>
        <v>0</v>
      </c>
    </row>
    <row r="70" spans="1:18" ht="21" x14ac:dyDescent="0.15">
      <c r="A70" s="37" t="s">
        <v>641</v>
      </c>
      <c r="B70" s="506" t="s">
        <v>318</v>
      </c>
      <c r="C70" s="6" t="s">
        <v>319</v>
      </c>
      <c r="D70" s="237" t="s">
        <v>167</v>
      </c>
      <c r="E70" s="420"/>
      <c r="F70" s="248"/>
      <c r="G70" s="248"/>
      <c r="H70" s="249">
        <f t="shared" si="21"/>
        <v>0</v>
      </c>
      <c r="I70" s="421"/>
      <c r="J70" s="421"/>
      <c r="K70" s="390">
        <f>0</f>
        <v>0</v>
      </c>
      <c r="L70" s="390">
        <f>0</f>
        <v>0</v>
      </c>
      <c r="M70" s="421"/>
      <c r="N70" s="249">
        <f t="shared" si="22"/>
        <v>0</v>
      </c>
      <c r="O70" s="472">
        <f>IF(Таблица4501!$G$9=0,0,(G70*1000/Таблица4501!$G$9))</f>
        <v>0</v>
      </c>
      <c r="P70" s="472">
        <f>IF(Таблица4501!$G$9=0,0,(I70*1000/Таблица4501!$G$9))</f>
        <v>0</v>
      </c>
      <c r="Q70" s="472">
        <f>IF(Таблица4501!$G$9=0,0,(N70*1000/Таблица4501!$G$9))</f>
        <v>0</v>
      </c>
      <c r="R70" s="472">
        <f t="shared" si="3"/>
        <v>0</v>
      </c>
    </row>
    <row r="71" spans="1:18" ht="42" x14ac:dyDescent="0.15">
      <c r="A71" s="37" t="s">
        <v>1328</v>
      </c>
      <c r="B71" s="506" t="s">
        <v>1016</v>
      </c>
      <c r="C71" s="606" t="s">
        <v>1764</v>
      </c>
      <c r="D71" s="237"/>
      <c r="E71" s="420"/>
      <c r="F71" s="248"/>
      <c r="G71" s="248"/>
      <c r="H71" s="249">
        <f t="shared" si="21"/>
        <v>0</v>
      </c>
      <c r="I71" s="421"/>
      <c r="J71" s="421"/>
      <c r="K71" s="390">
        <f>0</f>
        <v>0</v>
      </c>
      <c r="L71" s="390">
        <f>0</f>
        <v>0</v>
      </c>
      <c r="M71" s="421"/>
      <c r="N71" s="249">
        <f t="shared" si="22"/>
        <v>0</v>
      </c>
      <c r="O71" s="472">
        <f>IF(Таблица4501!$G$9=0,0,(G71*1000/Таблица4501!$G$9))</f>
        <v>0</v>
      </c>
      <c r="P71" s="472">
        <f>IF(Таблица4501!$G$9=0,0,(I71*1000/Таблица4501!$G$9))</f>
        <v>0</v>
      </c>
      <c r="Q71" s="472">
        <f>IF(Таблица4501!$G$9=0,0,(N71*1000/Таблица4501!$G$9))</f>
        <v>0</v>
      </c>
      <c r="R71" s="472">
        <f t="shared" si="3"/>
        <v>0</v>
      </c>
    </row>
    <row r="72" spans="1:18" ht="21" x14ac:dyDescent="0.15">
      <c r="A72" s="37" t="s">
        <v>1765</v>
      </c>
      <c r="B72" s="506" t="s">
        <v>1766</v>
      </c>
      <c r="C72" s="606" t="s">
        <v>1017</v>
      </c>
      <c r="D72" s="742" t="s">
        <v>1767</v>
      </c>
      <c r="E72" s="420"/>
      <c r="F72" s="248"/>
      <c r="G72" s="248"/>
      <c r="H72" s="249">
        <f t="shared" si="21"/>
        <v>0</v>
      </c>
      <c r="I72" s="421"/>
      <c r="J72" s="421"/>
      <c r="K72" s="390"/>
      <c r="L72" s="390"/>
      <c r="M72" s="421"/>
      <c r="N72" s="249">
        <f t="shared" ref="N72" si="25">H72-M72</f>
        <v>0</v>
      </c>
      <c r="O72" s="699">
        <f>IF(Таблица4501!$G$9=0,0,(G72*1000/Таблица4501!$G$9))</f>
        <v>0</v>
      </c>
      <c r="P72" s="699">
        <f>IF(Таблица4501!$G$9=0,0,(I72*1000/Таблица4501!$G$9))</f>
        <v>0</v>
      </c>
      <c r="Q72" s="699">
        <f>IF(Таблица4501!$G$9=0,0,(N72*1000/Таблица4501!$G$9))</f>
        <v>0</v>
      </c>
      <c r="R72" s="699">
        <f t="shared" ref="R72" si="26">IF(I72=0,0,J72*100/I72)</f>
        <v>0</v>
      </c>
    </row>
    <row r="73" spans="1:18" ht="31.5" x14ac:dyDescent="0.15">
      <c r="A73" s="740" t="s">
        <v>1768</v>
      </c>
      <c r="B73" s="506" t="s">
        <v>1326</v>
      </c>
      <c r="C73" s="6" t="s">
        <v>1327</v>
      </c>
      <c r="D73" s="237" t="s">
        <v>1574</v>
      </c>
      <c r="E73" s="420"/>
      <c r="F73" s="248"/>
      <c r="G73" s="248"/>
      <c r="H73" s="249">
        <f t="shared" si="21"/>
        <v>0</v>
      </c>
      <c r="I73" s="421"/>
      <c r="J73" s="421"/>
      <c r="K73" s="390">
        <f>0</f>
        <v>0</v>
      </c>
      <c r="L73" s="390">
        <f>0</f>
        <v>0</v>
      </c>
      <c r="M73" s="421"/>
      <c r="N73" s="249">
        <f t="shared" si="22"/>
        <v>0</v>
      </c>
      <c r="O73" s="472">
        <f>IF(Таблица4501!$G$9=0,0,(G73*1000/Таблица4501!$G$9))</f>
        <v>0</v>
      </c>
      <c r="P73" s="472">
        <f>IF(Таблица4501!$G$9=0,0,(I73*1000/Таблица4501!$G$9))</f>
        <v>0</v>
      </c>
      <c r="Q73" s="472">
        <f>IF(Таблица4501!$G$9=0,0,(N73*1000/Таблица4501!$G$9))</f>
        <v>0</v>
      </c>
      <c r="R73" s="472">
        <f t="shared" si="3"/>
        <v>0</v>
      </c>
    </row>
    <row r="74" spans="1:18" x14ac:dyDescent="0.15">
      <c r="A74" s="36" t="s">
        <v>674</v>
      </c>
      <c r="B74" s="99" t="s">
        <v>213</v>
      </c>
      <c r="C74" s="46" t="s">
        <v>137</v>
      </c>
      <c r="D74" s="35" t="s">
        <v>626</v>
      </c>
      <c r="E74" s="249">
        <f>E75+E79+E80+E82+E84+E86+E90+E92+E96+E98+E99+E100</f>
        <v>0</v>
      </c>
      <c r="F74" s="249">
        <f>F75+F79+F80+F82+F84+F86+F90+F92+F96+F98+F99+F100</f>
        <v>0</v>
      </c>
      <c r="G74" s="249">
        <f>G75+G79+G80+G82+G84+G86+G90+G92+G96+G98+G99+G100</f>
        <v>0</v>
      </c>
      <c r="H74" s="249">
        <f t="shared" si="21"/>
        <v>0</v>
      </c>
      <c r="I74" s="249">
        <f>I75+I79+I80+I82+I84+I86+I90+I92+I96+I98+I99+I100</f>
        <v>0</v>
      </c>
      <c r="J74" s="249">
        <f t="shared" ref="J74:M74" si="27">J75+J79+J80+J82+J84+J86+J90+J92+J96+J98+J99+J100</f>
        <v>0</v>
      </c>
      <c r="K74" s="249">
        <f t="shared" si="27"/>
        <v>0</v>
      </c>
      <c r="L74" s="249">
        <f t="shared" si="27"/>
        <v>0</v>
      </c>
      <c r="M74" s="249">
        <f t="shared" si="27"/>
        <v>0</v>
      </c>
      <c r="N74" s="249">
        <f t="shared" si="22"/>
        <v>0</v>
      </c>
      <c r="O74" s="472">
        <f>IF(Таблица4501!$G$9=0,0,(G74*1000/Таблица4501!$G$9))</f>
        <v>0</v>
      </c>
      <c r="P74" s="472">
        <f>IF(Таблица4501!$G$9=0,0,(I74*1000/Таблица4501!$G$9))</f>
        <v>0</v>
      </c>
      <c r="Q74" s="472">
        <f>IF(Таблица4501!$G$9=0,0,(N74*1000/Таблица4501!$G$9))</f>
        <v>0</v>
      </c>
      <c r="R74" s="472">
        <f t="shared" si="3"/>
        <v>0</v>
      </c>
    </row>
    <row r="75" spans="1:18" ht="21" x14ac:dyDescent="0.15">
      <c r="A75" s="37" t="s">
        <v>675</v>
      </c>
      <c r="B75" s="506" t="s">
        <v>214</v>
      </c>
      <c r="C75" s="6" t="s">
        <v>75</v>
      </c>
      <c r="D75" s="237" t="s">
        <v>766</v>
      </c>
      <c r="E75" s="248">
        <f>E76+E77+E78</f>
        <v>0</v>
      </c>
      <c r="F75" s="248">
        <f>F76+F77+F78</f>
        <v>0</v>
      </c>
      <c r="G75" s="248">
        <f t="shared" ref="G75:H78" si="28">I75</f>
        <v>0</v>
      </c>
      <c r="H75" s="249">
        <f t="shared" si="28"/>
        <v>0</v>
      </c>
      <c r="I75" s="248">
        <f>I76+I77+I78</f>
        <v>0</v>
      </c>
      <c r="J75" s="248">
        <f>J76+J77+J78</f>
        <v>0</v>
      </c>
      <c r="K75" s="421">
        <f>0</f>
        <v>0</v>
      </c>
      <c r="L75" s="421">
        <f>0</f>
        <v>0</v>
      </c>
      <c r="M75" s="248">
        <f>M76+M77+M78</f>
        <v>0</v>
      </c>
      <c r="N75" s="249">
        <f t="shared" si="22"/>
        <v>0</v>
      </c>
      <c r="O75" s="472">
        <f>IF(Таблица4501!$G$9=0,0,(G75*1000/Таблица4501!$G$9))</f>
        <v>0</v>
      </c>
      <c r="P75" s="472">
        <f>IF(Таблица4501!$G$9=0,0,(I75*1000/Таблица4501!$G$9))</f>
        <v>0</v>
      </c>
      <c r="Q75" s="472">
        <f>IF(Таблица4501!$G$9=0,0,(N75*1000/Таблица4501!$G$9))</f>
        <v>0</v>
      </c>
      <c r="R75" s="472">
        <f t="shared" si="3"/>
        <v>0</v>
      </c>
    </row>
    <row r="76" spans="1:18" x14ac:dyDescent="0.15">
      <c r="A76" s="37" t="s">
        <v>676</v>
      </c>
      <c r="B76" s="506" t="s">
        <v>495</v>
      </c>
      <c r="C76" s="17" t="s">
        <v>496</v>
      </c>
      <c r="D76" s="237" t="s">
        <v>514</v>
      </c>
      <c r="E76" s="420"/>
      <c r="F76" s="248"/>
      <c r="G76" s="248">
        <f t="shared" si="28"/>
        <v>0</v>
      </c>
      <c r="H76" s="249">
        <f t="shared" si="28"/>
        <v>0</v>
      </c>
      <c r="I76" s="421"/>
      <c r="J76" s="421"/>
      <c r="K76" s="421">
        <f>0</f>
        <v>0</v>
      </c>
      <c r="L76" s="421">
        <f>0</f>
        <v>0</v>
      </c>
      <c r="M76" s="421"/>
      <c r="N76" s="249">
        <f t="shared" si="22"/>
        <v>0</v>
      </c>
      <c r="O76" s="472">
        <f>IF(Таблица4501!$G$9=0,0,(G76*1000/Таблица4501!$G$9))</f>
        <v>0</v>
      </c>
      <c r="P76" s="472">
        <f>IF(Таблица4501!$G$9=0,0,(I76*1000/Таблица4501!$G$9))</f>
        <v>0</v>
      </c>
      <c r="Q76" s="472">
        <f>IF(Таблица4501!$G$9=0,0,(N76*1000/Таблица4501!$G$9))</f>
        <v>0</v>
      </c>
      <c r="R76" s="472">
        <f t="shared" si="3"/>
        <v>0</v>
      </c>
    </row>
    <row r="77" spans="1:18" x14ac:dyDescent="0.15">
      <c r="A77" s="37" t="s">
        <v>677</v>
      </c>
      <c r="B77" s="506" t="s">
        <v>497</v>
      </c>
      <c r="C77" s="17" t="s">
        <v>498</v>
      </c>
      <c r="D77" s="237" t="s">
        <v>515</v>
      </c>
      <c r="E77" s="420"/>
      <c r="F77" s="248"/>
      <c r="G77" s="248">
        <f t="shared" si="28"/>
        <v>0</v>
      </c>
      <c r="H77" s="249">
        <f t="shared" si="28"/>
        <v>0</v>
      </c>
      <c r="I77" s="421"/>
      <c r="J77" s="421"/>
      <c r="K77" s="421">
        <f>0</f>
        <v>0</v>
      </c>
      <c r="L77" s="421">
        <f>0</f>
        <v>0</v>
      </c>
      <c r="M77" s="421"/>
      <c r="N77" s="249">
        <f t="shared" si="22"/>
        <v>0</v>
      </c>
      <c r="O77" s="472">
        <f>IF(Таблица4501!$G$9=0,0,(G77*1000/Таблица4501!$G$9))</f>
        <v>0</v>
      </c>
      <c r="P77" s="472">
        <f>IF(Таблица4501!$G$9=0,0,(I77*1000/Таблица4501!$G$9))</f>
        <v>0</v>
      </c>
      <c r="Q77" s="472">
        <f>IF(Таблица4501!$G$9=0,0,(N77*1000/Таблица4501!$G$9))</f>
        <v>0</v>
      </c>
      <c r="R77" s="472">
        <f t="shared" si="3"/>
        <v>0</v>
      </c>
    </row>
    <row r="78" spans="1:18" x14ac:dyDescent="0.15">
      <c r="A78" s="229" t="s">
        <v>1560</v>
      </c>
      <c r="B78" s="506" t="s">
        <v>1446</v>
      </c>
      <c r="C78" s="17" t="s">
        <v>1450</v>
      </c>
      <c r="D78" s="237" t="s">
        <v>1447</v>
      </c>
      <c r="E78" s="420"/>
      <c r="F78" s="248"/>
      <c r="G78" s="248"/>
      <c r="H78" s="249">
        <f t="shared" si="28"/>
        <v>0</v>
      </c>
      <c r="I78" s="421"/>
      <c r="J78" s="421"/>
      <c r="K78" s="421"/>
      <c r="L78" s="421"/>
      <c r="M78" s="421"/>
      <c r="N78" s="249">
        <f t="shared" si="22"/>
        <v>0</v>
      </c>
      <c r="O78" s="472">
        <f>IF(Таблица4501!$G$9=0,0,(G78*1000/Таблица4501!$G$9))</f>
        <v>0</v>
      </c>
      <c r="P78" s="472">
        <f>IF(Таблица4501!$G$9=0,0,(I78*1000/Таблица4501!$G$9))</f>
        <v>0</v>
      </c>
      <c r="Q78" s="472">
        <f>IF(Таблица4501!$G$9=0,0,(N78*1000/Таблица4501!$G$9))</f>
        <v>0</v>
      </c>
      <c r="R78" s="472">
        <f t="shared" si="3"/>
        <v>0</v>
      </c>
    </row>
    <row r="79" spans="1:18" ht="21" x14ac:dyDescent="0.15">
      <c r="A79" s="37" t="s">
        <v>678</v>
      </c>
      <c r="B79" s="506" t="s">
        <v>215</v>
      </c>
      <c r="C79" s="6" t="s">
        <v>76</v>
      </c>
      <c r="D79" s="237" t="s">
        <v>767</v>
      </c>
      <c r="E79" s="420"/>
      <c r="F79" s="248"/>
      <c r="G79" s="248"/>
      <c r="H79" s="249">
        <f t="shared" ref="H79:H143" si="29">F79+J79</f>
        <v>0</v>
      </c>
      <c r="I79" s="421"/>
      <c r="J79" s="421"/>
      <c r="K79" s="421"/>
      <c r="L79" s="421"/>
      <c r="M79" s="421"/>
      <c r="N79" s="249">
        <f t="shared" si="22"/>
        <v>0</v>
      </c>
      <c r="O79" s="472">
        <f>IF(Таблица4501!$G$9=0,0,(G79*1000/Таблица4501!$G$9))</f>
        <v>0</v>
      </c>
      <c r="P79" s="472">
        <f>IF(Таблица4501!$G$9=0,0,(I79*1000/Таблица4501!$G$9))</f>
        <v>0</v>
      </c>
      <c r="Q79" s="472">
        <f>IF(Таблица4501!$G$9=0,0,(N79*1000/Таблица4501!$G$9))</f>
        <v>0</v>
      </c>
      <c r="R79" s="472">
        <f t="shared" si="3"/>
        <v>0</v>
      </c>
    </row>
    <row r="80" spans="1:18" ht="21" x14ac:dyDescent="0.15">
      <c r="A80" s="37" t="s">
        <v>484</v>
      </c>
      <c r="B80" s="506" t="s">
        <v>216</v>
      </c>
      <c r="C80" s="6" t="s">
        <v>77</v>
      </c>
      <c r="D80" s="237" t="s">
        <v>768</v>
      </c>
      <c r="E80" s="420"/>
      <c r="F80" s="248"/>
      <c r="G80" s="248"/>
      <c r="H80" s="249">
        <f t="shared" si="29"/>
        <v>0</v>
      </c>
      <c r="I80" s="421"/>
      <c r="J80" s="421"/>
      <c r="K80" s="421"/>
      <c r="L80" s="421"/>
      <c r="M80" s="421"/>
      <c r="N80" s="249">
        <f t="shared" si="22"/>
        <v>0</v>
      </c>
      <c r="O80" s="472">
        <f>IF(Таблица4501!$G$9=0,0,(G80*1000/Таблица4501!$G$9))</f>
        <v>0</v>
      </c>
      <c r="P80" s="472">
        <f>IF(Таблица4501!$G$9=0,0,(I80*1000/Таблица4501!$G$9))</f>
        <v>0</v>
      </c>
      <c r="Q80" s="472">
        <f>IF(Таблица4501!$G$9=0,0,(N80*1000/Таблица4501!$G$9))</f>
        <v>0</v>
      </c>
      <c r="R80" s="472">
        <f t="shared" si="3"/>
        <v>0</v>
      </c>
    </row>
    <row r="81" spans="1:18" x14ac:dyDescent="0.15">
      <c r="A81" s="37" t="s">
        <v>865</v>
      </c>
      <c r="B81" s="506" t="s">
        <v>320</v>
      </c>
      <c r="C81" s="8" t="s">
        <v>326</v>
      </c>
      <c r="D81" s="237" t="s">
        <v>332</v>
      </c>
      <c r="E81" s="420"/>
      <c r="F81" s="248"/>
      <c r="G81" s="248"/>
      <c r="H81" s="249">
        <f t="shared" si="29"/>
        <v>0</v>
      </c>
      <c r="I81" s="421"/>
      <c r="J81" s="421"/>
      <c r="K81" s="421"/>
      <c r="L81" s="421"/>
      <c r="M81" s="421"/>
      <c r="N81" s="249">
        <f t="shared" si="22"/>
        <v>0</v>
      </c>
      <c r="O81" s="472">
        <f>IF(Таблица4501!$G$9=0,0,(G81*1000/Таблица4501!$G$9))</f>
        <v>0</v>
      </c>
      <c r="P81" s="472">
        <f>IF(Таблица4501!$G$9=0,0,(I81*1000/Таблица4501!$G$9))</f>
        <v>0</v>
      </c>
      <c r="Q81" s="472">
        <f>IF(Таблица4501!$G$9=0,0,(N81*1000/Таблица4501!$G$9))</f>
        <v>0</v>
      </c>
      <c r="R81" s="472">
        <f t="shared" si="3"/>
        <v>0</v>
      </c>
    </row>
    <row r="82" spans="1:18" x14ac:dyDescent="0.15">
      <c r="A82" s="37" t="s">
        <v>433</v>
      </c>
      <c r="B82" s="506" t="s">
        <v>217</v>
      </c>
      <c r="C82" s="6" t="s">
        <v>190</v>
      </c>
      <c r="D82" s="237" t="s">
        <v>636</v>
      </c>
      <c r="E82" s="420"/>
      <c r="F82" s="248"/>
      <c r="G82" s="248"/>
      <c r="H82" s="249">
        <f t="shared" si="29"/>
        <v>0</v>
      </c>
      <c r="I82" s="421"/>
      <c r="J82" s="421"/>
      <c r="K82" s="421"/>
      <c r="L82" s="421"/>
      <c r="M82" s="421"/>
      <c r="N82" s="249">
        <f t="shared" si="22"/>
        <v>0</v>
      </c>
      <c r="O82" s="472">
        <f>IF(Таблица4501!$G$9=0,0,(G82*1000/Таблица4501!$G$9))</f>
        <v>0</v>
      </c>
      <c r="P82" s="472">
        <f>IF(Таблица4501!$G$9=0,0,(I82*1000/Таблица4501!$G$9))</f>
        <v>0</v>
      </c>
      <c r="Q82" s="472">
        <f>IF(Таблица4501!$G$9=0,0,(N82*1000/Таблица4501!$G$9))</f>
        <v>0</v>
      </c>
      <c r="R82" s="472">
        <f t="shared" ref="R82:R145" si="30">IF(I82=0,0,J82*100/I82)</f>
        <v>0</v>
      </c>
    </row>
    <row r="83" spans="1:18" x14ac:dyDescent="0.15">
      <c r="A83" s="37" t="s">
        <v>1570</v>
      </c>
      <c r="B83" s="506" t="s">
        <v>1571</v>
      </c>
      <c r="C83" s="6" t="s">
        <v>1572</v>
      </c>
      <c r="D83" s="251" t="s">
        <v>1573</v>
      </c>
      <c r="E83" s="420"/>
      <c r="F83" s="248"/>
      <c r="G83" s="248"/>
      <c r="H83" s="249">
        <f t="shared" si="29"/>
        <v>0</v>
      </c>
      <c r="I83" s="421"/>
      <c r="J83" s="421"/>
      <c r="K83" s="421"/>
      <c r="L83" s="421"/>
      <c r="M83" s="421"/>
      <c r="N83" s="249">
        <f t="shared" si="22"/>
        <v>0</v>
      </c>
      <c r="O83" s="472">
        <f>IF(Таблица4501!$G$9=0,0,(G83*1000/Таблица4501!$G$9))</f>
        <v>0</v>
      </c>
      <c r="P83" s="472">
        <f>IF(Таблица4501!$G$9=0,0,(I83*1000/Таблица4501!$G$9))</f>
        <v>0</v>
      </c>
      <c r="Q83" s="472">
        <f>IF(Таблица4501!$G$9=0,0,(N83*1000/Таблица4501!$G$9))</f>
        <v>0</v>
      </c>
      <c r="R83" s="472">
        <f t="shared" si="30"/>
        <v>0</v>
      </c>
    </row>
    <row r="84" spans="1:18" x14ac:dyDescent="0.15">
      <c r="A84" s="37" t="s">
        <v>470</v>
      </c>
      <c r="B84" s="506" t="s">
        <v>321</v>
      </c>
      <c r="C84" s="6" t="s">
        <v>327</v>
      </c>
      <c r="D84" s="237" t="s">
        <v>333</v>
      </c>
      <c r="E84" s="420"/>
      <c r="F84" s="248"/>
      <c r="G84" s="248"/>
      <c r="H84" s="249">
        <f t="shared" si="29"/>
        <v>0</v>
      </c>
      <c r="I84" s="421"/>
      <c r="J84" s="421"/>
      <c r="K84" s="421"/>
      <c r="L84" s="421"/>
      <c r="M84" s="421"/>
      <c r="N84" s="249">
        <f t="shared" si="22"/>
        <v>0</v>
      </c>
      <c r="O84" s="472">
        <f>IF(Таблица4501!$G$9=0,0,(G84*1000/Таблица4501!$G$9))</f>
        <v>0</v>
      </c>
      <c r="P84" s="472">
        <f>IF(Таблица4501!$G$9=0,0,(I84*1000/Таблица4501!$G$9))</f>
        <v>0</v>
      </c>
      <c r="Q84" s="472">
        <f>IF(Таблица4501!$G$9=0,0,(N84*1000/Таблица4501!$G$9))</f>
        <v>0</v>
      </c>
      <c r="R84" s="472">
        <f t="shared" si="30"/>
        <v>0</v>
      </c>
    </row>
    <row r="85" spans="1:18" x14ac:dyDescent="0.15">
      <c r="A85" s="37" t="s">
        <v>679</v>
      </c>
      <c r="B85" s="506" t="s">
        <v>322</v>
      </c>
      <c r="C85" s="6" t="s">
        <v>328</v>
      </c>
      <c r="D85" s="237" t="s">
        <v>334</v>
      </c>
      <c r="E85" s="420"/>
      <c r="F85" s="248"/>
      <c r="G85" s="248"/>
      <c r="H85" s="249">
        <f t="shared" si="29"/>
        <v>0</v>
      </c>
      <c r="I85" s="421"/>
      <c r="J85" s="421"/>
      <c r="K85" s="421"/>
      <c r="L85" s="421"/>
      <c r="M85" s="421"/>
      <c r="N85" s="249">
        <f t="shared" si="22"/>
        <v>0</v>
      </c>
      <c r="O85" s="472">
        <f>IF(Таблица4501!$G$9=0,0,(G85*1000/Таблица4501!$G$9))</f>
        <v>0</v>
      </c>
      <c r="P85" s="472">
        <f>IF(Таблица4501!$G$9=0,0,(I85*1000/Таблица4501!$G$9))</f>
        <v>0</v>
      </c>
      <c r="Q85" s="472">
        <f>IF(Таблица4501!$G$9=0,0,(N85*1000/Таблица4501!$G$9))</f>
        <v>0</v>
      </c>
      <c r="R85" s="472">
        <f t="shared" si="30"/>
        <v>0</v>
      </c>
    </row>
    <row r="86" spans="1:18" x14ac:dyDescent="0.15">
      <c r="A86" s="37" t="s">
        <v>434</v>
      </c>
      <c r="B86" s="506" t="s">
        <v>323</v>
      </c>
      <c r="C86" s="6" t="s">
        <v>329</v>
      </c>
      <c r="D86" s="237" t="s">
        <v>435</v>
      </c>
      <c r="E86" s="248">
        <f>E87+E88+E89</f>
        <v>0</v>
      </c>
      <c r="F86" s="248">
        <f>F87+F88+F89</f>
        <v>0</v>
      </c>
      <c r="G86" s="248">
        <f>G87+G88+G89</f>
        <v>0</v>
      </c>
      <c r="H86" s="249">
        <f t="shared" si="29"/>
        <v>0</v>
      </c>
      <c r="I86" s="248">
        <f>I87+I88+I89</f>
        <v>0</v>
      </c>
      <c r="J86" s="248">
        <f t="shared" ref="J86:M86" si="31">J87+J88+J89</f>
        <v>0</v>
      </c>
      <c r="K86" s="248">
        <f t="shared" si="31"/>
        <v>0</v>
      </c>
      <c r="L86" s="248">
        <f t="shared" si="31"/>
        <v>0</v>
      </c>
      <c r="M86" s="248">
        <f t="shared" si="31"/>
        <v>0</v>
      </c>
      <c r="N86" s="249">
        <f t="shared" si="22"/>
        <v>0</v>
      </c>
      <c r="O86" s="472">
        <f>IF(Таблица4501!$G$9=0,0,(G86*1000/Таблица4501!$G$9))</f>
        <v>0</v>
      </c>
      <c r="P86" s="472">
        <f>IF(Таблица4501!$G$9=0,0,(I86*1000/Таблица4501!$G$9))</f>
        <v>0</v>
      </c>
      <c r="Q86" s="472">
        <f>IF(Таблица4501!$G$9=0,0,(N86*1000/Таблица4501!$G$9))</f>
        <v>0</v>
      </c>
      <c r="R86" s="472">
        <f t="shared" si="30"/>
        <v>0</v>
      </c>
    </row>
    <row r="87" spans="1:18" x14ac:dyDescent="0.15">
      <c r="A87" s="37" t="s">
        <v>680</v>
      </c>
      <c r="B87" s="506" t="s">
        <v>324</v>
      </c>
      <c r="C87" s="6" t="s">
        <v>330</v>
      </c>
      <c r="D87" s="237" t="s">
        <v>30</v>
      </c>
      <c r="E87" s="420"/>
      <c r="F87" s="248"/>
      <c r="G87" s="248"/>
      <c r="H87" s="249">
        <f t="shared" si="29"/>
        <v>0</v>
      </c>
      <c r="I87" s="421"/>
      <c r="J87" s="421"/>
      <c r="K87" s="421"/>
      <c r="L87" s="421"/>
      <c r="M87" s="421"/>
      <c r="N87" s="249">
        <f t="shared" si="22"/>
        <v>0</v>
      </c>
      <c r="O87" s="472">
        <f>IF(Таблица4501!$G$9=0,0,(G87*1000/Таблица4501!$G$9))</f>
        <v>0</v>
      </c>
      <c r="P87" s="472">
        <f>IF(Таблица4501!$G$9=0,0,(I87*1000/Таблица4501!$G$9))</f>
        <v>0</v>
      </c>
      <c r="Q87" s="472">
        <f>IF(Таблица4501!$G$9=0,0,(N87*1000/Таблица4501!$G$9))</f>
        <v>0</v>
      </c>
      <c r="R87" s="472">
        <f t="shared" si="30"/>
        <v>0</v>
      </c>
    </row>
    <row r="88" spans="1:18" ht="21" x14ac:dyDescent="0.15">
      <c r="A88" s="37" t="s">
        <v>839</v>
      </c>
      <c r="B88" s="506" t="s">
        <v>325</v>
      </c>
      <c r="C88" s="6" t="s">
        <v>331</v>
      </c>
      <c r="D88" s="237" t="s">
        <v>335</v>
      </c>
      <c r="E88" s="420"/>
      <c r="F88" s="248">
        <f>0</f>
        <v>0</v>
      </c>
      <c r="G88" s="248"/>
      <c r="H88" s="249">
        <f t="shared" si="29"/>
        <v>0</v>
      </c>
      <c r="I88" s="421"/>
      <c r="J88" s="421"/>
      <c r="K88" s="421"/>
      <c r="L88" s="421"/>
      <c r="M88" s="421"/>
      <c r="N88" s="249">
        <f t="shared" si="22"/>
        <v>0</v>
      </c>
      <c r="O88" s="472">
        <f>IF(Таблица4501!$G$9=0,0,(G88*1000/Таблица4501!$G$9))</f>
        <v>0</v>
      </c>
      <c r="P88" s="472">
        <f>IF(Таблица4501!$G$9=0,0,(I88*1000/Таблица4501!$G$9))</f>
        <v>0</v>
      </c>
      <c r="Q88" s="472">
        <f>IF(Таблица4501!$G$9=0,0,(N88*1000/Таблица4501!$G$9))</f>
        <v>0</v>
      </c>
      <c r="R88" s="472">
        <f t="shared" si="30"/>
        <v>0</v>
      </c>
    </row>
    <row r="89" spans="1:18" x14ac:dyDescent="0.15">
      <c r="A89" s="229" t="s">
        <v>1448</v>
      </c>
      <c r="B89" s="506" t="s">
        <v>1449</v>
      </c>
      <c r="C89" s="6" t="s">
        <v>1451</v>
      </c>
      <c r="D89" s="237"/>
      <c r="E89" s="420"/>
      <c r="F89" s="248"/>
      <c r="G89" s="248"/>
      <c r="H89" s="249">
        <f t="shared" si="29"/>
        <v>0</v>
      </c>
      <c r="I89" s="421"/>
      <c r="J89" s="421"/>
      <c r="K89" s="421"/>
      <c r="L89" s="421"/>
      <c r="M89" s="421"/>
      <c r="N89" s="249">
        <f t="shared" si="22"/>
        <v>0</v>
      </c>
      <c r="O89" s="472">
        <f>IF(Таблица4501!$G$9=0,0,(G89*1000/Таблица4501!$G$9))</f>
        <v>0</v>
      </c>
      <c r="P89" s="472">
        <f>IF(Таблица4501!$G$9=0,0,(I89*1000/Таблица4501!$G$9))</f>
        <v>0</v>
      </c>
      <c r="Q89" s="472">
        <f>IF(Таблица4501!$G$9=0,0,(N89*1000/Таблица4501!$G$9))</f>
        <v>0</v>
      </c>
      <c r="R89" s="472">
        <f t="shared" si="30"/>
        <v>0</v>
      </c>
    </row>
    <row r="90" spans="1:18" ht="31.5" x14ac:dyDescent="0.15">
      <c r="A90" s="37" t="s">
        <v>681</v>
      </c>
      <c r="B90" s="506" t="s">
        <v>336</v>
      </c>
      <c r="C90" s="17" t="s">
        <v>340</v>
      </c>
      <c r="D90" s="237" t="s">
        <v>499</v>
      </c>
      <c r="E90" s="420"/>
      <c r="F90" s="248"/>
      <c r="G90" s="248"/>
      <c r="H90" s="249">
        <f t="shared" si="29"/>
        <v>0</v>
      </c>
      <c r="I90" s="421"/>
      <c r="J90" s="421"/>
      <c r="K90" s="421"/>
      <c r="L90" s="421"/>
      <c r="M90" s="421"/>
      <c r="N90" s="249">
        <f t="shared" si="22"/>
        <v>0</v>
      </c>
      <c r="O90" s="472">
        <f>IF(Таблица4501!$G$9=0,0,(G90*1000/Таблица4501!$G$9))</f>
        <v>0</v>
      </c>
      <c r="P90" s="472">
        <f>IF(Таблица4501!$G$9=0,0,(I90*1000/Таблица4501!$G$9))</f>
        <v>0</v>
      </c>
      <c r="Q90" s="472">
        <f>IF(Таблица4501!$G$9=0,0,(N90*1000/Таблица4501!$G$9))</f>
        <v>0</v>
      </c>
      <c r="R90" s="472">
        <f t="shared" si="30"/>
        <v>0</v>
      </c>
    </row>
    <row r="91" spans="1:18" x14ac:dyDescent="0.15">
      <c r="A91" s="37" t="s">
        <v>682</v>
      </c>
      <c r="B91" s="506" t="s">
        <v>337</v>
      </c>
      <c r="C91" s="17" t="s">
        <v>341</v>
      </c>
      <c r="D91" s="237" t="s">
        <v>516</v>
      </c>
      <c r="E91" s="420"/>
      <c r="F91" s="248"/>
      <c r="G91" s="248"/>
      <c r="H91" s="249">
        <f t="shared" si="29"/>
        <v>0</v>
      </c>
      <c r="I91" s="421"/>
      <c r="J91" s="421"/>
      <c r="K91" s="421"/>
      <c r="L91" s="421"/>
      <c r="M91" s="421"/>
      <c r="N91" s="249">
        <f t="shared" si="22"/>
        <v>0</v>
      </c>
      <c r="O91" s="472">
        <f>IF(Таблица4501!$G$9=0,0,(G91*1000/Таблица4501!$G$9))</f>
        <v>0</v>
      </c>
      <c r="P91" s="472">
        <f>IF(Таблица4501!$G$9=0,0,(I91*1000/Таблица4501!$G$9))</f>
        <v>0</v>
      </c>
      <c r="Q91" s="472">
        <f>IF(Таблица4501!$G$9=0,0,(N91*1000/Таблица4501!$G$9))</f>
        <v>0</v>
      </c>
      <c r="R91" s="472">
        <f t="shared" si="30"/>
        <v>0</v>
      </c>
    </row>
    <row r="92" spans="1:18" s="119" customFormat="1" x14ac:dyDescent="0.15">
      <c r="A92" s="37" t="s">
        <v>683</v>
      </c>
      <c r="B92" s="506" t="s">
        <v>338</v>
      </c>
      <c r="C92" s="17" t="s">
        <v>342</v>
      </c>
      <c r="D92" s="237" t="s">
        <v>517</v>
      </c>
      <c r="E92" s="248">
        <f>E93+E94+E95</f>
        <v>0</v>
      </c>
      <c r="F92" s="248">
        <f>F93+F94+F95</f>
        <v>0</v>
      </c>
      <c r="G92" s="248">
        <f>G93+G94+G95</f>
        <v>0</v>
      </c>
      <c r="H92" s="249">
        <f t="shared" si="29"/>
        <v>0</v>
      </c>
      <c r="I92" s="248">
        <f>I93+I94+I95</f>
        <v>0</v>
      </c>
      <c r="J92" s="248">
        <f t="shared" ref="J92:M92" si="32">J93+J94+J95</f>
        <v>0</v>
      </c>
      <c r="K92" s="248">
        <f t="shared" si="32"/>
        <v>0</v>
      </c>
      <c r="L92" s="248">
        <f t="shared" si="32"/>
        <v>0</v>
      </c>
      <c r="M92" s="248">
        <f t="shared" si="32"/>
        <v>0</v>
      </c>
      <c r="N92" s="249">
        <f t="shared" si="22"/>
        <v>0</v>
      </c>
      <c r="O92" s="472">
        <f>IF(Таблица4501!$G$9=0,0,(G92*1000/Таблица4501!$G$9))</f>
        <v>0</v>
      </c>
      <c r="P92" s="472">
        <f>IF(Таблица4501!$G$9=0,0,(I92*1000/Таблица4501!$G$9))</f>
        <v>0</v>
      </c>
      <c r="Q92" s="472">
        <f>IF(Таблица4501!$G$9=0,0,(N92*1000/Таблица4501!$G$9))</f>
        <v>0</v>
      </c>
      <c r="R92" s="472">
        <f t="shared" si="30"/>
        <v>0</v>
      </c>
    </row>
    <row r="93" spans="1:18" x14ac:dyDescent="0.15">
      <c r="A93" s="37" t="s">
        <v>684</v>
      </c>
      <c r="B93" s="506" t="s">
        <v>339</v>
      </c>
      <c r="C93" s="17" t="s">
        <v>343</v>
      </c>
      <c r="D93" s="237" t="s">
        <v>866</v>
      </c>
      <c r="E93" s="420"/>
      <c r="F93" s="248"/>
      <c r="G93" s="248"/>
      <c r="H93" s="249">
        <f t="shared" si="29"/>
        <v>0</v>
      </c>
      <c r="I93" s="421"/>
      <c r="J93" s="421"/>
      <c r="K93" s="421"/>
      <c r="L93" s="421"/>
      <c r="M93" s="421"/>
      <c r="N93" s="249">
        <f t="shared" si="22"/>
        <v>0</v>
      </c>
      <c r="O93" s="472">
        <f>IF(Таблица4501!$G$9=0,0,(G93*1000/Таблица4501!$G$9))</f>
        <v>0</v>
      </c>
      <c r="P93" s="472">
        <f>IF(Таблица4501!$G$9=0,0,(I93*1000/Таблица4501!$G$9))</f>
        <v>0</v>
      </c>
      <c r="Q93" s="472">
        <f>IF(Таблица4501!$G$9=0,0,(N93*1000/Таблица4501!$G$9))</f>
        <v>0</v>
      </c>
      <c r="R93" s="472">
        <f t="shared" si="30"/>
        <v>0</v>
      </c>
    </row>
    <row r="94" spans="1:18" x14ac:dyDescent="0.15">
      <c r="A94" s="37" t="s">
        <v>685</v>
      </c>
      <c r="B94" s="506" t="s">
        <v>518</v>
      </c>
      <c r="C94" s="17" t="s">
        <v>519</v>
      </c>
      <c r="D94" s="237" t="s">
        <v>867</v>
      </c>
      <c r="E94" s="420"/>
      <c r="F94" s="248"/>
      <c r="G94" s="248"/>
      <c r="H94" s="249">
        <f t="shared" si="29"/>
        <v>0</v>
      </c>
      <c r="I94" s="390">
        <f>0</f>
        <v>0</v>
      </c>
      <c r="J94" s="390">
        <f>0</f>
        <v>0</v>
      </c>
      <c r="K94" s="390">
        <f>0</f>
        <v>0</v>
      </c>
      <c r="L94" s="390">
        <f>0</f>
        <v>0</v>
      </c>
      <c r="M94" s="421"/>
      <c r="N94" s="249">
        <f t="shared" si="22"/>
        <v>0</v>
      </c>
      <c r="O94" s="472">
        <f>IF(Таблица4501!$G$9=0,0,(G94*1000/Таблица4501!$G$9))</f>
        <v>0</v>
      </c>
      <c r="P94" s="472">
        <f>IF(Таблица4501!$G$9=0,0,(I94*1000/Таблица4501!$G$9))</f>
        <v>0</v>
      </c>
      <c r="Q94" s="472">
        <f>IF(Таблица4501!$G$9=0,0,(N94*1000/Таблица4501!$G$9))</f>
        <v>0</v>
      </c>
      <c r="R94" s="472">
        <f t="shared" si="30"/>
        <v>0</v>
      </c>
    </row>
    <row r="95" spans="1:18" x14ac:dyDescent="0.15">
      <c r="A95" s="229" t="s">
        <v>1452</v>
      </c>
      <c r="B95" s="506" t="s">
        <v>1453</v>
      </c>
      <c r="C95" s="17" t="s">
        <v>1454</v>
      </c>
      <c r="D95" s="237"/>
      <c r="E95" s="420"/>
      <c r="F95" s="248"/>
      <c r="G95" s="248"/>
      <c r="H95" s="249">
        <f t="shared" si="29"/>
        <v>0</v>
      </c>
      <c r="I95" s="421"/>
      <c r="J95" s="421"/>
      <c r="K95" s="421"/>
      <c r="L95" s="421"/>
      <c r="M95" s="421"/>
      <c r="N95" s="249">
        <f t="shared" si="22"/>
        <v>0</v>
      </c>
      <c r="O95" s="472">
        <f>IF(Таблица4501!$G$9=0,0,(G95*1000/Таблица4501!$G$9))</f>
        <v>0</v>
      </c>
      <c r="P95" s="472">
        <f>IF(Таблица4501!$G$9=0,0,(I95*1000/Таблица4501!$G$9))</f>
        <v>0</v>
      </c>
      <c r="Q95" s="472">
        <f>IF(Таблица4501!$G$9=0,0,(N95*1000/Таблица4501!$G$9))</f>
        <v>0</v>
      </c>
      <c r="R95" s="472">
        <f t="shared" si="30"/>
        <v>0</v>
      </c>
    </row>
    <row r="96" spans="1:18" x14ac:dyDescent="0.15">
      <c r="A96" s="37" t="s">
        <v>520</v>
      </c>
      <c r="B96" s="506" t="s">
        <v>438</v>
      </c>
      <c r="C96" s="17" t="s">
        <v>436</v>
      </c>
      <c r="D96" s="237" t="s">
        <v>521</v>
      </c>
      <c r="E96" s="420"/>
      <c r="F96" s="248"/>
      <c r="G96" s="248"/>
      <c r="H96" s="249">
        <f t="shared" si="29"/>
        <v>0</v>
      </c>
      <c r="I96" s="421"/>
      <c r="J96" s="421"/>
      <c r="K96" s="421"/>
      <c r="L96" s="421"/>
      <c r="M96" s="421"/>
      <c r="N96" s="249">
        <f t="shared" si="22"/>
        <v>0</v>
      </c>
      <c r="O96" s="472">
        <f>IF(Таблица4501!$G$9=0,0,(G96*1000/Таблица4501!$G$9))</f>
        <v>0</v>
      </c>
      <c r="P96" s="472">
        <f>IF(Таблица4501!$G$9=0,0,(I96*1000/Таблица4501!$G$9))</f>
        <v>0</v>
      </c>
      <c r="Q96" s="472">
        <f>IF(Таблица4501!$G$9=0,0,(N96*1000/Таблица4501!$G$9))</f>
        <v>0</v>
      </c>
      <c r="R96" s="472">
        <f t="shared" si="30"/>
        <v>0</v>
      </c>
    </row>
    <row r="97" spans="1:18" x14ac:dyDescent="0.15">
      <c r="A97" s="37" t="s">
        <v>686</v>
      </c>
      <c r="B97" s="506" t="s">
        <v>439</v>
      </c>
      <c r="C97" s="17" t="s">
        <v>437</v>
      </c>
      <c r="D97" s="237" t="s">
        <v>31</v>
      </c>
      <c r="E97" s="420"/>
      <c r="F97" s="248"/>
      <c r="G97" s="248"/>
      <c r="H97" s="249">
        <f t="shared" si="29"/>
        <v>0</v>
      </c>
      <c r="I97" s="421"/>
      <c r="J97" s="421"/>
      <c r="K97" s="421"/>
      <c r="L97" s="421"/>
      <c r="M97" s="421"/>
      <c r="N97" s="249">
        <f t="shared" si="22"/>
        <v>0</v>
      </c>
      <c r="O97" s="472">
        <f>IF(Таблица4501!$G$9=0,0,(G97*1000/Таблица4501!$G$9))</f>
        <v>0</v>
      </c>
      <c r="P97" s="472">
        <f>IF(Таблица4501!$G$9=0,0,(I97*1000/Таблица4501!$G$9))</f>
        <v>0</v>
      </c>
      <c r="Q97" s="472">
        <f>IF(Таблица4501!$G$9=0,0,(N97*1000/Таблица4501!$G$9))</f>
        <v>0</v>
      </c>
      <c r="R97" s="472">
        <f t="shared" si="30"/>
        <v>0</v>
      </c>
    </row>
    <row r="98" spans="1:18" x14ac:dyDescent="0.15">
      <c r="A98" s="37" t="s">
        <v>687</v>
      </c>
      <c r="B98" s="506" t="s">
        <v>523</v>
      </c>
      <c r="C98" s="17" t="s">
        <v>524</v>
      </c>
      <c r="D98" s="237" t="s">
        <v>525</v>
      </c>
      <c r="E98" s="420"/>
      <c r="F98" s="248"/>
      <c r="G98" s="248"/>
      <c r="H98" s="249">
        <f t="shared" si="29"/>
        <v>0</v>
      </c>
      <c r="I98" s="421"/>
      <c r="J98" s="421"/>
      <c r="K98" s="421"/>
      <c r="L98" s="421"/>
      <c r="M98" s="421"/>
      <c r="N98" s="249">
        <f t="shared" si="22"/>
        <v>0</v>
      </c>
      <c r="O98" s="472">
        <f>IF(Таблица4501!$G$9=0,0,(G98*1000/Таблица4501!$G$9))</f>
        <v>0</v>
      </c>
      <c r="P98" s="472">
        <f>IF(Таблица4501!$G$9=0,0,(I98*1000/Таблица4501!$G$9))</f>
        <v>0</v>
      </c>
      <c r="Q98" s="472">
        <f>IF(Таблица4501!$G$9=0,0,(N98*1000/Таблица4501!$G$9))</f>
        <v>0</v>
      </c>
      <c r="R98" s="472">
        <f t="shared" si="30"/>
        <v>0</v>
      </c>
    </row>
    <row r="99" spans="1:18" x14ac:dyDescent="0.15">
      <c r="A99" s="37" t="s">
        <v>620</v>
      </c>
      <c r="B99" s="506" t="s">
        <v>526</v>
      </c>
      <c r="C99" s="17" t="s">
        <v>527</v>
      </c>
      <c r="D99" s="237" t="s">
        <v>528</v>
      </c>
      <c r="E99" s="420"/>
      <c r="F99" s="248"/>
      <c r="G99" s="248"/>
      <c r="H99" s="249">
        <f t="shared" si="29"/>
        <v>0</v>
      </c>
      <c r="I99" s="421"/>
      <c r="J99" s="421"/>
      <c r="K99" s="421"/>
      <c r="L99" s="421"/>
      <c r="M99" s="421"/>
      <c r="N99" s="249">
        <f t="shared" si="22"/>
        <v>0</v>
      </c>
      <c r="O99" s="472">
        <f>IF(Таблица4501!$G$9=0,0,(G99*1000/Таблица4501!$G$9))</f>
        <v>0</v>
      </c>
      <c r="P99" s="472">
        <f>IF(Таблица4501!$G$9=0,0,(I99*1000/Таблица4501!$G$9))</f>
        <v>0</v>
      </c>
      <c r="Q99" s="472">
        <f>IF(Таблица4501!$G$9=0,0,(N99*1000/Таблица4501!$G$9))</f>
        <v>0</v>
      </c>
      <c r="R99" s="472">
        <f t="shared" si="30"/>
        <v>0</v>
      </c>
    </row>
    <row r="100" spans="1:18" x14ac:dyDescent="0.15">
      <c r="A100" s="229" t="s">
        <v>1455</v>
      </c>
      <c r="B100" s="506" t="s">
        <v>1456</v>
      </c>
      <c r="C100" s="17" t="s">
        <v>1457</v>
      </c>
      <c r="D100" s="237"/>
      <c r="E100" s="420"/>
      <c r="F100" s="248"/>
      <c r="G100" s="248"/>
      <c r="H100" s="249">
        <f t="shared" si="29"/>
        <v>0</v>
      </c>
      <c r="I100" s="421"/>
      <c r="J100" s="421"/>
      <c r="K100" s="421"/>
      <c r="L100" s="421"/>
      <c r="M100" s="421"/>
      <c r="N100" s="249">
        <f t="shared" si="22"/>
        <v>0</v>
      </c>
      <c r="O100" s="472">
        <f>IF(Таблица4501!$G$9=0,0,(G100*1000/Таблица4501!$G$9))</f>
        <v>0</v>
      </c>
      <c r="P100" s="472">
        <f>IF(Таблица4501!$G$9=0,0,(I100*1000/Таблица4501!$G$9))</f>
        <v>0</v>
      </c>
      <c r="Q100" s="472">
        <f>IF(Таблица4501!$G$9=0,0,(N100*1000/Таблица4501!$G$9))</f>
        <v>0</v>
      </c>
      <c r="R100" s="472">
        <f t="shared" si="30"/>
        <v>0</v>
      </c>
    </row>
    <row r="101" spans="1:18" x14ac:dyDescent="0.15">
      <c r="A101" s="36" t="s">
        <v>688</v>
      </c>
      <c r="B101" s="99" t="s">
        <v>218</v>
      </c>
      <c r="C101" s="46" t="s">
        <v>138</v>
      </c>
      <c r="D101" s="35" t="s">
        <v>32</v>
      </c>
      <c r="E101" s="249">
        <f>E102+E103+E105+E106+E107+E108+E109+E110+E111+E112+E114+E118+E120</f>
        <v>0</v>
      </c>
      <c r="F101" s="249">
        <f>F102+F103+F105+F106+F107+F108+F109+F110+F111+F112+F114+F118+F120</f>
        <v>0</v>
      </c>
      <c r="G101" s="249">
        <f>G102+G103+G105+G106+G107+G108+G109+G110+G111+G112+G114+G118+G120</f>
        <v>0</v>
      </c>
      <c r="H101" s="249">
        <f t="shared" si="29"/>
        <v>0</v>
      </c>
      <c r="I101" s="249">
        <f>I102+I103+I105+I106+I107+I108+I109+I110+I111+I112+I114+I118+I120</f>
        <v>0</v>
      </c>
      <c r="J101" s="249">
        <f t="shared" ref="J101:M101" si="33">J102+J103+J105+J106+J107+J108+J109+J110+J111+J112+J114+J118+J120</f>
        <v>0</v>
      </c>
      <c r="K101" s="249">
        <f t="shared" si="33"/>
        <v>0</v>
      </c>
      <c r="L101" s="249">
        <f t="shared" si="33"/>
        <v>0</v>
      </c>
      <c r="M101" s="249">
        <f t="shared" si="33"/>
        <v>0</v>
      </c>
      <c r="N101" s="249">
        <f t="shared" si="22"/>
        <v>0</v>
      </c>
      <c r="O101" s="472">
        <f>IF(Таблица4501!$G$9=0,0,(G101*1000/Таблица4501!$G$9))</f>
        <v>0</v>
      </c>
      <c r="P101" s="472">
        <f>IF(Таблица4501!$G$9=0,0,(I101*1000/Таблица4501!$G$9))</f>
        <v>0</v>
      </c>
      <c r="Q101" s="472">
        <f>IF(Таблица4501!$G$9=0,0,(N101*1000/Таблица4501!$G$9))</f>
        <v>0</v>
      </c>
      <c r="R101" s="472">
        <f t="shared" si="30"/>
        <v>0</v>
      </c>
    </row>
    <row r="102" spans="1:18" x14ac:dyDescent="0.15">
      <c r="A102" s="37" t="s">
        <v>793</v>
      </c>
      <c r="B102" s="506" t="s">
        <v>219</v>
      </c>
      <c r="C102" s="6" t="s">
        <v>91</v>
      </c>
      <c r="D102" s="237" t="s">
        <v>794</v>
      </c>
      <c r="E102" s="420"/>
      <c r="F102" s="248"/>
      <c r="G102" s="248">
        <f>I102</f>
        <v>0</v>
      </c>
      <c r="H102" s="249">
        <f t="shared" si="29"/>
        <v>0</v>
      </c>
      <c r="I102" s="421"/>
      <c r="J102" s="421"/>
      <c r="K102" s="421"/>
      <c r="L102" s="421"/>
      <c r="M102" s="421"/>
      <c r="N102" s="249">
        <f t="shared" si="22"/>
        <v>0</v>
      </c>
      <c r="O102" s="472">
        <f>IF(Таблица4501!$G$9=0,0,(G102*1000/Таблица4501!$G$9))</f>
        <v>0</v>
      </c>
      <c r="P102" s="472">
        <f>IF(Таблица4501!$G$9=0,0,(I102*1000/Таблица4501!$G$9))</f>
        <v>0</v>
      </c>
      <c r="Q102" s="472">
        <f>IF(Таблица4501!$G$9=0,0,(N102*1000/Таблица4501!$G$9))</f>
        <v>0</v>
      </c>
      <c r="R102" s="472">
        <f t="shared" si="30"/>
        <v>0</v>
      </c>
    </row>
    <row r="103" spans="1:18" x14ac:dyDescent="0.15">
      <c r="A103" s="3" t="s">
        <v>795</v>
      </c>
      <c r="B103" s="506" t="s">
        <v>261</v>
      </c>
      <c r="C103" s="6" t="s">
        <v>110</v>
      </c>
      <c r="D103" s="237" t="s">
        <v>796</v>
      </c>
      <c r="E103" s="420"/>
      <c r="F103" s="248"/>
      <c r="G103" s="248"/>
      <c r="H103" s="249">
        <f t="shared" si="29"/>
        <v>0</v>
      </c>
      <c r="I103" s="421"/>
      <c r="J103" s="421"/>
      <c r="K103" s="421"/>
      <c r="L103" s="421"/>
      <c r="M103" s="421"/>
      <c r="N103" s="249">
        <f t="shared" si="22"/>
        <v>0</v>
      </c>
      <c r="O103" s="472">
        <f>IF(Таблица4501!$G$9=0,0,(G103*1000/Таблица4501!$G$9))</f>
        <v>0</v>
      </c>
      <c r="P103" s="472">
        <f>IF(Таблица4501!$G$9=0,0,(I103*1000/Таблица4501!$G$9))</f>
        <v>0</v>
      </c>
      <c r="Q103" s="472">
        <f>IF(Таблица4501!$G$9=0,0,(N103*1000/Таблица4501!$G$9))</f>
        <v>0</v>
      </c>
      <c r="R103" s="472">
        <f t="shared" si="30"/>
        <v>0</v>
      </c>
    </row>
    <row r="104" spans="1:18" x14ac:dyDescent="0.15">
      <c r="A104" s="37" t="s">
        <v>797</v>
      </c>
      <c r="B104" s="506" t="s">
        <v>798</v>
      </c>
      <c r="C104" s="6" t="s">
        <v>799</v>
      </c>
      <c r="D104" s="237" t="s">
        <v>800</v>
      </c>
      <c r="E104" s="420"/>
      <c r="F104" s="248"/>
      <c r="G104" s="248"/>
      <c r="H104" s="249">
        <f t="shared" si="29"/>
        <v>0</v>
      </c>
      <c r="I104" s="421"/>
      <c r="J104" s="421"/>
      <c r="K104" s="421"/>
      <c r="L104" s="421"/>
      <c r="M104" s="421"/>
      <c r="N104" s="249">
        <f t="shared" si="22"/>
        <v>0</v>
      </c>
      <c r="O104" s="472">
        <f>IF(Таблица4501!$G$9=0,0,(G104*1000/Таблица4501!$G$9))</f>
        <v>0</v>
      </c>
      <c r="P104" s="472">
        <f>IF(Таблица4501!$G$9=0,0,(I104*1000/Таблица4501!$G$9))</f>
        <v>0</v>
      </c>
      <c r="Q104" s="472">
        <f>IF(Таблица4501!$G$9=0,0,(N104*1000/Таблица4501!$G$9))</f>
        <v>0</v>
      </c>
      <c r="R104" s="472">
        <f t="shared" si="30"/>
        <v>0</v>
      </c>
    </row>
    <row r="105" spans="1:18" x14ac:dyDescent="0.15">
      <c r="A105" s="37" t="s">
        <v>801</v>
      </c>
      <c r="B105" s="506" t="s">
        <v>262</v>
      </c>
      <c r="C105" s="6" t="s">
        <v>111</v>
      </c>
      <c r="D105" s="237" t="s">
        <v>109</v>
      </c>
      <c r="E105" s="420"/>
      <c r="F105" s="248"/>
      <c r="G105" s="248"/>
      <c r="H105" s="249">
        <f t="shared" si="29"/>
        <v>0</v>
      </c>
      <c r="I105" s="421"/>
      <c r="J105" s="421"/>
      <c r="K105" s="421"/>
      <c r="L105" s="421"/>
      <c r="M105" s="421"/>
      <c r="N105" s="249">
        <f t="shared" si="22"/>
        <v>0</v>
      </c>
      <c r="O105" s="472">
        <f>IF(Таблица4501!$G$9=0,0,(G105*1000/Таблица4501!$G$9))</f>
        <v>0</v>
      </c>
      <c r="P105" s="472">
        <f>IF(Таблица4501!$G$9=0,0,(I105*1000/Таблица4501!$G$9))</f>
        <v>0</v>
      </c>
      <c r="Q105" s="472">
        <f>IF(Таблица4501!$G$9=0,0,(N105*1000/Таблица4501!$G$9))</f>
        <v>0</v>
      </c>
      <c r="R105" s="472">
        <f t="shared" si="30"/>
        <v>0</v>
      </c>
    </row>
    <row r="106" spans="1:18" x14ac:dyDescent="0.15">
      <c r="A106" s="37" t="s">
        <v>802</v>
      </c>
      <c r="B106" s="506" t="s">
        <v>345</v>
      </c>
      <c r="C106" s="33" t="s">
        <v>344</v>
      </c>
      <c r="D106" s="237" t="s">
        <v>803</v>
      </c>
      <c r="E106" s="420"/>
      <c r="F106" s="248"/>
      <c r="G106" s="248"/>
      <c r="H106" s="249">
        <f t="shared" si="29"/>
        <v>0</v>
      </c>
      <c r="I106" s="421">
        <f>0</f>
        <v>0</v>
      </c>
      <c r="J106" s="421">
        <f>0</f>
        <v>0</v>
      </c>
      <c r="K106" s="421">
        <f>0</f>
        <v>0</v>
      </c>
      <c r="L106" s="421">
        <f>0</f>
        <v>0</v>
      </c>
      <c r="M106" s="421"/>
      <c r="N106" s="249">
        <f t="shared" si="22"/>
        <v>0</v>
      </c>
      <c r="O106" s="472">
        <f>IF(Таблица4501!$G$9=0,0,(G106*1000/Таблица4501!$G$9))</f>
        <v>0</v>
      </c>
      <c r="P106" s="472">
        <f>IF(Таблица4501!$G$9=0,0,(I106*1000/Таблица4501!$G$9))</f>
        <v>0</v>
      </c>
      <c r="Q106" s="472">
        <f>IF(Таблица4501!$G$9=0,0,(N106*1000/Таблица4501!$G$9))</f>
        <v>0</v>
      </c>
      <c r="R106" s="472">
        <f t="shared" si="30"/>
        <v>0</v>
      </c>
    </row>
    <row r="107" spans="1:18" x14ac:dyDescent="0.15">
      <c r="A107" s="37" t="s">
        <v>868</v>
      </c>
      <c r="B107" s="506" t="s">
        <v>442</v>
      </c>
      <c r="C107" s="33" t="s">
        <v>441</v>
      </c>
      <c r="D107" s="237" t="s">
        <v>869</v>
      </c>
      <c r="E107" s="420"/>
      <c r="F107" s="248"/>
      <c r="G107" s="248"/>
      <c r="H107" s="249">
        <f t="shared" si="29"/>
        <v>0</v>
      </c>
      <c r="I107" s="421"/>
      <c r="J107" s="421"/>
      <c r="K107" s="421"/>
      <c r="L107" s="421"/>
      <c r="M107" s="421"/>
      <c r="N107" s="249">
        <f t="shared" si="22"/>
        <v>0</v>
      </c>
      <c r="O107" s="472">
        <f>IF(Таблица4501!$G$9=0,0,(G107*1000/Таблица4501!$G$9))</f>
        <v>0</v>
      </c>
      <c r="P107" s="472">
        <f>IF(Таблица4501!$G$9=0,0,(I107*1000/Таблица4501!$G$9))</f>
        <v>0</v>
      </c>
      <c r="Q107" s="472">
        <f>IF(Таблица4501!$G$9=0,0,(N107*1000/Таблица4501!$G$9))</f>
        <v>0</v>
      </c>
      <c r="R107" s="472">
        <f t="shared" si="30"/>
        <v>0</v>
      </c>
    </row>
    <row r="108" spans="1:18" x14ac:dyDescent="0.15">
      <c r="A108" s="37" t="s">
        <v>804</v>
      </c>
      <c r="B108" s="506" t="s">
        <v>806</v>
      </c>
      <c r="C108" s="33" t="s">
        <v>807</v>
      </c>
      <c r="D108" s="237" t="s">
        <v>805</v>
      </c>
      <c r="E108" s="420"/>
      <c r="F108" s="248"/>
      <c r="G108" s="248"/>
      <c r="H108" s="249">
        <f t="shared" si="29"/>
        <v>0</v>
      </c>
      <c r="I108" s="390">
        <f>0</f>
        <v>0</v>
      </c>
      <c r="J108" s="390">
        <f>0</f>
        <v>0</v>
      </c>
      <c r="K108" s="390">
        <f>0</f>
        <v>0</v>
      </c>
      <c r="L108" s="390">
        <f>0</f>
        <v>0</v>
      </c>
      <c r="M108" s="421"/>
      <c r="N108" s="249">
        <f t="shared" si="22"/>
        <v>0</v>
      </c>
      <c r="O108" s="472">
        <f>IF(Таблица4501!$G$9=0,0,(G108*1000/Таблица4501!$G$9))</f>
        <v>0</v>
      </c>
      <c r="P108" s="472">
        <f>IF(Таблица4501!$G$9=0,0,(I108*1000/Таблица4501!$G$9))</f>
        <v>0</v>
      </c>
      <c r="Q108" s="472">
        <f>IF(Таблица4501!$G$9=0,0,(N108*1000/Таблица4501!$G$9))</f>
        <v>0</v>
      </c>
      <c r="R108" s="472">
        <f t="shared" si="30"/>
        <v>0</v>
      </c>
    </row>
    <row r="109" spans="1:18" x14ac:dyDescent="0.15">
      <c r="A109" s="37" t="s">
        <v>870</v>
      </c>
      <c r="B109" s="506" t="s">
        <v>808</v>
      </c>
      <c r="C109" s="33" t="s">
        <v>809</v>
      </c>
      <c r="D109" s="237" t="s">
        <v>871</v>
      </c>
      <c r="E109" s="420"/>
      <c r="F109" s="248"/>
      <c r="G109" s="248"/>
      <c r="H109" s="249">
        <f t="shared" si="29"/>
        <v>0</v>
      </c>
      <c r="I109" s="421"/>
      <c r="J109" s="421"/>
      <c r="K109" s="421"/>
      <c r="L109" s="421"/>
      <c r="M109" s="421"/>
      <c r="N109" s="249">
        <f t="shared" si="22"/>
        <v>0</v>
      </c>
      <c r="O109" s="472">
        <f>IF(Таблица4501!$G$9=0,0,(G109*1000/Таблица4501!$G$9))</f>
        <v>0</v>
      </c>
      <c r="P109" s="472">
        <f>IF(Таблица4501!$G$9=0,0,(I109*1000/Таблица4501!$G$9))</f>
        <v>0</v>
      </c>
      <c r="Q109" s="472">
        <f>IF(Таблица4501!$G$9=0,0,(N109*1000/Таблица4501!$G$9))</f>
        <v>0</v>
      </c>
      <c r="R109" s="472">
        <f t="shared" si="30"/>
        <v>0</v>
      </c>
    </row>
    <row r="110" spans="1:18" s="119" customFormat="1" x14ac:dyDescent="0.15">
      <c r="A110" s="37" t="s">
        <v>607</v>
      </c>
      <c r="B110" s="506" t="s">
        <v>810</v>
      </c>
      <c r="C110" s="33" t="s">
        <v>811</v>
      </c>
      <c r="D110" s="237" t="s">
        <v>769</v>
      </c>
      <c r="E110" s="420"/>
      <c r="F110" s="248"/>
      <c r="G110" s="248"/>
      <c r="H110" s="249">
        <f t="shared" si="29"/>
        <v>0</v>
      </c>
      <c r="I110" s="421"/>
      <c r="J110" s="421"/>
      <c r="K110" s="421"/>
      <c r="L110" s="421"/>
      <c r="M110" s="421"/>
      <c r="N110" s="249">
        <f t="shared" si="22"/>
        <v>0</v>
      </c>
      <c r="O110" s="472">
        <f>IF(Таблица4501!$G$9=0,0,(G110*1000/Таблица4501!$G$9))</f>
        <v>0</v>
      </c>
      <c r="P110" s="472">
        <f>IF(Таблица4501!$G$9=0,0,(I110*1000/Таблица4501!$G$9))</f>
        <v>0</v>
      </c>
      <c r="Q110" s="472">
        <f>IF(Таблица4501!$G$9=0,0,(N110*1000/Таблица4501!$G$9))</f>
        <v>0</v>
      </c>
      <c r="R110" s="472">
        <f t="shared" si="30"/>
        <v>0</v>
      </c>
    </row>
    <row r="111" spans="1:18" x14ac:dyDescent="0.15">
      <c r="A111" s="37" t="s">
        <v>872</v>
      </c>
      <c r="B111" s="506" t="s">
        <v>812</v>
      </c>
      <c r="C111" s="33" t="s">
        <v>813</v>
      </c>
      <c r="D111" s="237" t="s">
        <v>873</v>
      </c>
      <c r="E111" s="420"/>
      <c r="F111" s="248"/>
      <c r="G111" s="248"/>
      <c r="H111" s="249">
        <f t="shared" si="29"/>
        <v>0</v>
      </c>
      <c r="I111" s="421"/>
      <c r="J111" s="421"/>
      <c r="K111" s="421"/>
      <c r="L111" s="421"/>
      <c r="M111" s="421"/>
      <c r="N111" s="249">
        <f t="shared" si="22"/>
        <v>0</v>
      </c>
      <c r="O111" s="472">
        <f>IF(Таблица4501!$G$9=0,0,(G111*1000/Таблица4501!$G$9))</f>
        <v>0</v>
      </c>
      <c r="P111" s="472">
        <f>IF(Таблица4501!$G$9=0,0,(I111*1000/Таблица4501!$G$9))</f>
        <v>0</v>
      </c>
      <c r="Q111" s="472">
        <f>IF(Таблица4501!$G$9=0,0,(N111*1000/Таблица4501!$G$9))</f>
        <v>0</v>
      </c>
      <c r="R111" s="472">
        <f t="shared" si="30"/>
        <v>0</v>
      </c>
    </row>
    <row r="112" spans="1:18" x14ac:dyDescent="0.15">
      <c r="A112" s="37" t="s">
        <v>874</v>
      </c>
      <c r="B112" s="506" t="s">
        <v>875</v>
      </c>
      <c r="C112" s="33" t="s">
        <v>876</v>
      </c>
      <c r="D112" s="237" t="s">
        <v>877</v>
      </c>
      <c r="E112" s="420"/>
      <c r="F112" s="248"/>
      <c r="G112" s="248"/>
      <c r="H112" s="249">
        <f t="shared" si="29"/>
        <v>0</v>
      </c>
      <c r="I112" s="421"/>
      <c r="J112" s="421"/>
      <c r="K112" s="421"/>
      <c r="L112" s="421"/>
      <c r="M112" s="421"/>
      <c r="N112" s="249">
        <f t="shared" si="22"/>
        <v>0</v>
      </c>
      <c r="O112" s="472">
        <f>IF(Таблица4501!$G$9=0,0,(G112*1000/Таблица4501!$G$9))</f>
        <v>0</v>
      </c>
      <c r="P112" s="472">
        <f>IF(Таблица4501!$G$9=0,0,(I112*1000/Таблица4501!$G$9))</f>
        <v>0</v>
      </c>
      <c r="Q112" s="472">
        <f>IF(Таблица4501!$G$9=0,0,(N112*1000/Таблица4501!$G$9))</f>
        <v>0</v>
      </c>
      <c r="R112" s="472">
        <f t="shared" si="30"/>
        <v>0</v>
      </c>
    </row>
    <row r="113" spans="1:18" x14ac:dyDescent="0.15">
      <c r="A113" s="740" t="s">
        <v>1769</v>
      </c>
      <c r="B113" s="506" t="s">
        <v>880</v>
      </c>
      <c r="C113" s="33" t="s">
        <v>881</v>
      </c>
      <c r="D113" s="237" t="s">
        <v>882</v>
      </c>
      <c r="E113" s="420"/>
      <c r="F113" s="248"/>
      <c r="G113" s="248"/>
      <c r="H113" s="249">
        <f t="shared" si="29"/>
        <v>0</v>
      </c>
      <c r="I113" s="421"/>
      <c r="J113" s="421"/>
      <c r="K113" s="421"/>
      <c r="L113" s="421"/>
      <c r="M113" s="421"/>
      <c r="N113" s="249">
        <f t="shared" si="22"/>
        <v>0</v>
      </c>
      <c r="O113" s="472">
        <f>IF(Таблица4501!$G$9=0,0,(G113*1000/Таблица4501!$G$9))</f>
        <v>0</v>
      </c>
      <c r="P113" s="472">
        <f>IF(Таблица4501!$G$9=0,0,(I113*1000/Таблица4501!$G$9))</f>
        <v>0</v>
      </c>
      <c r="Q113" s="472">
        <f>IF(Таблица4501!$G$9=0,0,(N113*1000/Таблица4501!$G$9))</f>
        <v>0</v>
      </c>
      <c r="R113" s="472">
        <f t="shared" si="30"/>
        <v>0</v>
      </c>
    </row>
    <row r="114" spans="1:18" ht="21" x14ac:dyDescent="0.15">
      <c r="A114" s="37" t="s">
        <v>689</v>
      </c>
      <c r="B114" s="506" t="s">
        <v>878</v>
      </c>
      <c r="C114" s="33" t="s">
        <v>879</v>
      </c>
      <c r="D114" s="237" t="s">
        <v>652</v>
      </c>
      <c r="E114" s="248">
        <f>E115+E116+E117</f>
        <v>0</v>
      </c>
      <c r="F114" s="248">
        <f>F115+F116+F117</f>
        <v>0</v>
      </c>
      <c r="G114" s="248">
        <f>G115+G116+G117</f>
        <v>0</v>
      </c>
      <c r="H114" s="249">
        <f t="shared" si="29"/>
        <v>0</v>
      </c>
      <c r="I114" s="248">
        <f>I115+I116+I117</f>
        <v>0</v>
      </c>
      <c r="J114" s="248">
        <f t="shared" ref="J114:M114" si="34">J115+J116+J117</f>
        <v>0</v>
      </c>
      <c r="K114" s="248">
        <f t="shared" si="34"/>
        <v>0</v>
      </c>
      <c r="L114" s="248">
        <f t="shared" si="34"/>
        <v>0</v>
      </c>
      <c r="M114" s="248">
        <f t="shared" si="34"/>
        <v>0</v>
      </c>
      <c r="N114" s="249">
        <f t="shared" si="22"/>
        <v>0</v>
      </c>
      <c r="O114" s="472">
        <f>IF(Таблица4501!$G$9=0,0,(G114*1000/Таблица4501!$G$9))</f>
        <v>0</v>
      </c>
      <c r="P114" s="472">
        <f>IF(Таблица4501!$G$9=0,0,(I114*1000/Таблица4501!$G$9))</f>
        <v>0</v>
      </c>
      <c r="Q114" s="472">
        <f>IF(Таблица4501!$G$9=0,0,(N114*1000/Таблица4501!$G$9))</f>
        <v>0</v>
      </c>
      <c r="R114" s="472">
        <f t="shared" si="30"/>
        <v>0</v>
      </c>
    </row>
    <row r="115" spans="1:18" x14ac:dyDescent="0.15">
      <c r="A115" s="37" t="s">
        <v>639</v>
      </c>
      <c r="B115" s="506" t="s">
        <v>883</v>
      </c>
      <c r="C115" s="33" t="s">
        <v>884</v>
      </c>
      <c r="D115" s="237" t="s">
        <v>33</v>
      </c>
      <c r="E115" s="420"/>
      <c r="F115" s="248"/>
      <c r="G115" s="248"/>
      <c r="H115" s="249">
        <f t="shared" si="29"/>
        <v>0</v>
      </c>
      <c r="I115" s="421"/>
      <c r="J115" s="421"/>
      <c r="K115" s="421"/>
      <c r="L115" s="421"/>
      <c r="M115" s="421"/>
      <c r="N115" s="249">
        <f t="shared" si="22"/>
        <v>0</v>
      </c>
      <c r="O115" s="472">
        <f>IF(Таблица4501!$G$9=0,0,(G115*1000/Таблица4501!$G$9))</f>
        <v>0</v>
      </c>
      <c r="P115" s="472">
        <f>IF(Таблица4501!$G$9=0,0,(I115*1000/Таблица4501!$G$9))</f>
        <v>0</v>
      </c>
      <c r="Q115" s="472">
        <f>IF(Таблица4501!$G$9=0,0,(N115*1000/Таблица4501!$G$9))</f>
        <v>0</v>
      </c>
      <c r="R115" s="472">
        <f t="shared" si="30"/>
        <v>0</v>
      </c>
    </row>
    <row r="116" spans="1:18" x14ac:dyDescent="0.15">
      <c r="A116" s="37" t="s">
        <v>690</v>
      </c>
      <c r="B116" s="506" t="s">
        <v>885</v>
      </c>
      <c r="C116" s="33" t="s">
        <v>886</v>
      </c>
      <c r="D116" s="237" t="s">
        <v>346</v>
      </c>
      <c r="E116" s="420"/>
      <c r="F116" s="248"/>
      <c r="G116" s="248"/>
      <c r="H116" s="249">
        <f t="shared" si="29"/>
        <v>0</v>
      </c>
      <c r="I116" s="421"/>
      <c r="J116" s="421"/>
      <c r="K116" s="421"/>
      <c r="L116" s="421"/>
      <c r="M116" s="421"/>
      <c r="N116" s="249">
        <f t="shared" si="22"/>
        <v>0</v>
      </c>
      <c r="O116" s="472">
        <f>IF(Таблица4501!$G$9=0,0,(G116*1000/Таблица4501!$G$9))</f>
        <v>0</v>
      </c>
      <c r="P116" s="472">
        <f>IF(Таблица4501!$G$9=0,0,(I116*1000/Таблица4501!$G$9))</f>
        <v>0</v>
      </c>
      <c r="Q116" s="472">
        <f>IF(Таблица4501!$G$9=0,0,(N116*1000/Таблица4501!$G$9))</f>
        <v>0</v>
      </c>
      <c r="R116" s="472">
        <f t="shared" si="30"/>
        <v>0</v>
      </c>
    </row>
    <row r="117" spans="1:18" x14ac:dyDescent="0.15">
      <c r="A117" s="229" t="s">
        <v>1458</v>
      </c>
      <c r="B117" s="506" t="s">
        <v>1459</v>
      </c>
      <c r="C117" s="33" t="s">
        <v>1460</v>
      </c>
      <c r="D117" s="237"/>
      <c r="E117" s="420"/>
      <c r="F117" s="248"/>
      <c r="G117" s="248"/>
      <c r="H117" s="249">
        <f t="shared" si="29"/>
        <v>0</v>
      </c>
      <c r="I117" s="421"/>
      <c r="J117" s="421"/>
      <c r="K117" s="421"/>
      <c r="L117" s="421"/>
      <c r="M117" s="421"/>
      <c r="N117" s="249">
        <f t="shared" si="22"/>
        <v>0</v>
      </c>
      <c r="O117" s="472">
        <f>IF(Таблица4501!$G$9=0,0,(G117*1000/Таблица4501!$G$9))</f>
        <v>0</v>
      </c>
      <c r="P117" s="472">
        <f>IF(Таблица4501!$G$9=0,0,(I117*1000/Таблица4501!$G$9))</f>
        <v>0</v>
      </c>
      <c r="Q117" s="472">
        <f>IF(Таблица4501!$G$9=0,0,(N117*1000/Таблица4501!$G$9))</f>
        <v>0</v>
      </c>
      <c r="R117" s="472">
        <f t="shared" si="30"/>
        <v>0</v>
      </c>
    </row>
    <row r="118" spans="1:18" x14ac:dyDescent="0.15">
      <c r="A118" s="37" t="s">
        <v>440</v>
      </c>
      <c r="B118" s="506" t="s">
        <v>887</v>
      </c>
      <c r="C118" s="33" t="s">
        <v>888</v>
      </c>
      <c r="D118" s="237" t="s">
        <v>608</v>
      </c>
      <c r="E118" s="420"/>
      <c r="F118" s="248"/>
      <c r="G118" s="248"/>
      <c r="H118" s="249">
        <f t="shared" si="29"/>
        <v>0</v>
      </c>
      <c r="I118" s="421"/>
      <c r="J118" s="421"/>
      <c r="K118" s="421"/>
      <c r="L118" s="421"/>
      <c r="M118" s="421"/>
      <c r="N118" s="249">
        <f t="shared" si="22"/>
        <v>0</v>
      </c>
      <c r="O118" s="472">
        <f>IF(Таблица4501!$G$9=0,0,(G118*1000/Таблица4501!$G$9))</f>
        <v>0</v>
      </c>
      <c r="P118" s="472">
        <f>IF(Таблица4501!$G$9=0,0,(I118*1000/Таблица4501!$G$9))</f>
        <v>0</v>
      </c>
      <c r="Q118" s="472">
        <f>IF(Таблица4501!$G$9=0,0,(N118*1000/Таблица4501!$G$9))</f>
        <v>0</v>
      </c>
      <c r="R118" s="472">
        <f t="shared" si="30"/>
        <v>0</v>
      </c>
    </row>
    <row r="119" spans="1:18" x14ac:dyDescent="0.15">
      <c r="A119" s="37" t="s">
        <v>691</v>
      </c>
      <c r="B119" s="506" t="s">
        <v>889</v>
      </c>
      <c r="C119" s="33" t="s">
        <v>890</v>
      </c>
      <c r="D119" s="237" t="s">
        <v>609</v>
      </c>
      <c r="E119" s="420"/>
      <c r="F119" s="248"/>
      <c r="G119" s="248"/>
      <c r="H119" s="249">
        <f t="shared" si="29"/>
        <v>0</v>
      </c>
      <c r="I119" s="421"/>
      <c r="J119" s="421"/>
      <c r="K119" s="421">
        <f>0</f>
        <v>0</v>
      </c>
      <c r="L119" s="421">
        <f>0</f>
        <v>0</v>
      </c>
      <c r="M119" s="421"/>
      <c r="N119" s="249">
        <f t="shared" si="22"/>
        <v>0</v>
      </c>
      <c r="O119" s="472">
        <f>IF(Таблица4501!$G$9=0,0,(G119*1000/Таблица4501!$G$9))</f>
        <v>0</v>
      </c>
      <c r="P119" s="472">
        <f>IF(Таблица4501!$G$9=0,0,(I119*1000/Таблица4501!$G$9))</f>
        <v>0</v>
      </c>
      <c r="Q119" s="472">
        <f>IF(Таблица4501!$G$9=0,0,(N119*1000/Таблица4501!$G$9))</f>
        <v>0</v>
      </c>
      <c r="R119" s="472">
        <f t="shared" si="30"/>
        <v>0</v>
      </c>
    </row>
    <row r="120" spans="1:18" x14ac:dyDescent="0.15">
      <c r="A120" s="229" t="s">
        <v>1552</v>
      </c>
      <c r="B120" s="506" t="s">
        <v>1462</v>
      </c>
      <c r="C120" s="33" t="s">
        <v>1463</v>
      </c>
      <c r="D120" s="237"/>
      <c r="E120" s="420"/>
      <c r="F120" s="248"/>
      <c r="G120" s="248"/>
      <c r="H120" s="249">
        <f t="shared" si="29"/>
        <v>0</v>
      </c>
      <c r="I120" s="421"/>
      <c r="J120" s="421"/>
      <c r="K120" s="421"/>
      <c r="L120" s="421"/>
      <c r="M120" s="421"/>
      <c r="N120" s="249">
        <f t="shared" si="22"/>
        <v>0</v>
      </c>
      <c r="O120" s="472">
        <f>IF(Таблица4501!$G$9=0,0,(G120*1000/Таблица4501!$G$9))</f>
        <v>0</v>
      </c>
      <c r="P120" s="472">
        <f>IF(Таблица4501!$G$9=0,0,(I120*1000/Таблица4501!$G$9))</f>
        <v>0</v>
      </c>
      <c r="Q120" s="472">
        <f>IF(Таблица4501!$G$9=0,0,(N120*1000/Таблица4501!$G$9))</f>
        <v>0</v>
      </c>
      <c r="R120" s="472">
        <f t="shared" si="30"/>
        <v>0</v>
      </c>
    </row>
    <row r="121" spans="1:18" x14ac:dyDescent="0.15">
      <c r="A121" s="36" t="s">
        <v>692</v>
      </c>
      <c r="B121" s="99" t="s">
        <v>220</v>
      </c>
      <c r="C121" s="46" t="s">
        <v>146</v>
      </c>
      <c r="D121" s="35" t="s">
        <v>34</v>
      </c>
      <c r="E121" s="249">
        <f>E122+E123+E129+E133+E136</f>
        <v>0</v>
      </c>
      <c r="F121" s="249">
        <f>F122+F123+F129+F133+F136</f>
        <v>0</v>
      </c>
      <c r="G121" s="249">
        <f>G122+G123+G129+G133+G136</f>
        <v>0</v>
      </c>
      <c r="H121" s="249">
        <f t="shared" si="29"/>
        <v>0</v>
      </c>
      <c r="I121" s="249">
        <f>I122+I123+I129+I133+I136</f>
        <v>0</v>
      </c>
      <c r="J121" s="249">
        <f t="shared" ref="J121:M121" si="35">J122+J123+J129+J133+J136</f>
        <v>0</v>
      </c>
      <c r="K121" s="249">
        <f t="shared" si="35"/>
        <v>0</v>
      </c>
      <c r="L121" s="249">
        <f t="shared" si="35"/>
        <v>0</v>
      </c>
      <c r="M121" s="249">
        <f t="shared" si="35"/>
        <v>0</v>
      </c>
      <c r="N121" s="249">
        <f t="shared" si="22"/>
        <v>0</v>
      </c>
      <c r="O121" s="472">
        <f>IF(Таблица4501!$G$9=0,0,(G121*1000/Таблица4501!$G$9))</f>
        <v>0</v>
      </c>
      <c r="P121" s="472">
        <f>IF(Таблица4501!$G$9=0,0,(I121*1000/Таблица4501!$G$9))</f>
        <v>0</v>
      </c>
      <c r="Q121" s="472">
        <f>IF(Таблица4501!$G$9=0,0,(N121*1000/Таблица4501!$G$9))</f>
        <v>0</v>
      </c>
      <c r="R121" s="472">
        <f t="shared" si="30"/>
        <v>0</v>
      </c>
    </row>
    <row r="122" spans="1:18" x14ac:dyDescent="0.15">
      <c r="A122" s="37" t="s">
        <v>592</v>
      </c>
      <c r="B122" s="506" t="s">
        <v>221</v>
      </c>
      <c r="C122" s="6" t="s">
        <v>78</v>
      </c>
      <c r="D122" s="237" t="s">
        <v>472</v>
      </c>
      <c r="E122" s="420"/>
      <c r="F122" s="248"/>
      <c r="G122" s="248"/>
      <c r="H122" s="249">
        <f t="shared" si="29"/>
        <v>0</v>
      </c>
      <c r="I122" s="421"/>
      <c r="J122" s="421"/>
      <c r="K122" s="421"/>
      <c r="L122" s="421"/>
      <c r="M122" s="421"/>
      <c r="N122" s="249">
        <f t="shared" si="22"/>
        <v>0</v>
      </c>
      <c r="O122" s="472">
        <f>IF(Таблица4501!$G$9=0,0,(G122*1000/Таблица4501!$G$9))</f>
        <v>0</v>
      </c>
      <c r="P122" s="472">
        <f>IF(Таблица4501!$G$9=0,0,(I122*1000/Таблица4501!$G$9))</f>
        <v>0</v>
      </c>
      <c r="Q122" s="472">
        <f>IF(Таблица4501!$G$9=0,0,(N122*1000/Таблица4501!$G$9))</f>
        <v>0</v>
      </c>
      <c r="R122" s="472">
        <f t="shared" si="30"/>
        <v>0</v>
      </c>
    </row>
    <row r="123" spans="1:18" x14ac:dyDescent="0.15">
      <c r="A123" s="37" t="s">
        <v>693</v>
      </c>
      <c r="B123" s="506" t="s">
        <v>359</v>
      </c>
      <c r="C123" s="6" t="s">
        <v>347</v>
      </c>
      <c r="D123" s="237" t="s">
        <v>891</v>
      </c>
      <c r="E123" s="420"/>
      <c r="F123" s="248"/>
      <c r="G123" s="248"/>
      <c r="H123" s="249">
        <f t="shared" si="29"/>
        <v>0</v>
      </c>
      <c r="I123" s="421"/>
      <c r="J123" s="421"/>
      <c r="K123" s="421"/>
      <c r="L123" s="421"/>
      <c r="M123" s="421"/>
      <c r="N123" s="249">
        <f t="shared" si="22"/>
        <v>0</v>
      </c>
      <c r="O123" s="472">
        <f>IF(Таблица4501!$G$9=0,0,(G123*1000/Таблица4501!$G$9))</f>
        <v>0</v>
      </c>
      <c r="P123" s="472">
        <f>IF(Таблица4501!$G$9=0,0,(I123*1000/Таблица4501!$G$9))</f>
        <v>0</v>
      </c>
      <c r="Q123" s="472">
        <f>IF(Таблица4501!$G$9=0,0,(N123*1000/Таблица4501!$G$9))</f>
        <v>0</v>
      </c>
      <c r="R123" s="472">
        <f t="shared" si="30"/>
        <v>0</v>
      </c>
    </row>
    <row r="124" spans="1:18" s="119" customFormat="1" ht="21" x14ac:dyDescent="0.15">
      <c r="A124" s="37" t="s">
        <v>968</v>
      </c>
      <c r="B124" s="506" t="s">
        <v>360</v>
      </c>
      <c r="C124" s="6" t="s">
        <v>348</v>
      </c>
      <c r="D124" s="237" t="s">
        <v>485</v>
      </c>
      <c r="E124" s="420"/>
      <c r="F124" s="248">
        <f>0</f>
        <v>0</v>
      </c>
      <c r="G124" s="248"/>
      <c r="H124" s="249">
        <f t="shared" si="29"/>
        <v>0</v>
      </c>
      <c r="I124" s="429">
        <f>G124</f>
        <v>0</v>
      </c>
      <c r="J124" s="421"/>
      <c r="K124" s="421">
        <f>0</f>
        <v>0</v>
      </c>
      <c r="L124" s="421">
        <f>0</f>
        <v>0</v>
      </c>
      <c r="M124" s="421"/>
      <c r="N124" s="249">
        <f t="shared" si="22"/>
        <v>0</v>
      </c>
      <c r="O124" s="472">
        <f>IF(Таблица4501!$G$9=0,0,(G124*1000/Таблица4501!$G$9))</f>
        <v>0</v>
      </c>
      <c r="P124" s="472">
        <f>IF(Таблица4501!$G$9=0,0,(I124*1000/Таблица4501!$G$9))</f>
        <v>0</v>
      </c>
      <c r="Q124" s="472">
        <f>IF(Таблица4501!$G$9=0,0,(N124*1000/Таблица4501!$G$9))</f>
        <v>0</v>
      </c>
      <c r="R124" s="472">
        <f t="shared" si="30"/>
        <v>0</v>
      </c>
    </row>
    <row r="125" spans="1:18" x14ac:dyDescent="0.15">
      <c r="A125" s="37" t="s">
        <v>969</v>
      </c>
      <c r="B125" s="506" t="s">
        <v>361</v>
      </c>
      <c r="C125" s="6" t="s">
        <v>349</v>
      </c>
      <c r="D125" s="237" t="s">
        <v>600</v>
      </c>
      <c r="E125" s="420"/>
      <c r="F125" s="248"/>
      <c r="G125" s="248"/>
      <c r="H125" s="249">
        <f t="shared" si="29"/>
        <v>0</v>
      </c>
      <c r="I125" s="421"/>
      <c r="J125" s="421"/>
      <c r="K125" s="421"/>
      <c r="L125" s="421"/>
      <c r="M125" s="421"/>
      <c r="N125" s="249">
        <f t="shared" si="22"/>
        <v>0</v>
      </c>
      <c r="O125" s="472">
        <f>IF(Таблица4501!$G$9=0,0,(G125*1000/Таблица4501!$G$9))</f>
        <v>0</v>
      </c>
      <c r="P125" s="472">
        <f>IF(Таблица4501!$G$9=0,0,(I125*1000/Таблица4501!$G$9))</f>
        <v>0</v>
      </c>
      <c r="Q125" s="472">
        <f>IF(Таблица4501!$G$9=0,0,(N125*1000/Таблица4501!$G$9))</f>
        <v>0</v>
      </c>
      <c r="R125" s="472">
        <f t="shared" si="30"/>
        <v>0</v>
      </c>
    </row>
    <row r="126" spans="1:18" customFormat="1" ht="15" x14ac:dyDescent="0.25">
      <c r="A126" s="37" t="s">
        <v>694</v>
      </c>
      <c r="B126" s="506" t="s">
        <v>362</v>
      </c>
      <c r="C126" s="6" t="s">
        <v>350</v>
      </c>
      <c r="D126" s="237" t="s">
        <v>770</v>
      </c>
      <c r="E126" s="420"/>
      <c r="F126" s="248"/>
      <c r="G126" s="248"/>
      <c r="H126" s="249">
        <f t="shared" si="29"/>
        <v>0</v>
      </c>
      <c r="I126" s="421"/>
      <c r="J126" s="421"/>
      <c r="K126" s="421"/>
      <c r="L126" s="421"/>
      <c r="M126" s="421"/>
      <c r="N126" s="249">
        <f t="shared" si="22"/>
        <v>0</v>
      </c>
      <c r="O126" s="472">
        <f>IF(Таблица4501!$G$9=0,0,(G126*1000/Таблица4501!$G$9))</f>
        <v>0</v>
      </c>
      <c r="P126" s="472">
        <f>IF(Таблица4501!$G$9=0,0,(I126*1000/Таблица4501!$G$9))</f>
        <v>0</v>
      </c>
      <c r="Q126" s="472">
        <f>IF(Таблица4501!$G$9=0,0,(N126*1000/Таблица4501!$G$9))</f>
        <v>0</v>
      </c>
      <c r="R126" s="472">
        <f t="shared" si="30"/>
        <v>0</v>
      </c>
    </row>
    <row r="127" spans="1:18" x14ac:dyDescent="0.15">
      <c r="A127" s="37" t="s">
        <v>695</v>
      </c>
      <c r="B127" s="506" t="s">
        <v>363</v>
      </c>
      <c r="C127" s="6" t="s">
        <v>351</v>
      </c>
      <c r="D127" s="237" t="s">
        <v>371</v>
      </c>
      <c r="E127" s="420"/>
      <c r="F127" s="248"/>
      <c r="G127" s="248"/>
      <c r="H127" s="249">
        <f t="shared" si="29"/>
        <v>0</v>
      </c>
      <c r="I127" s="421"/>
      <c r="J127" s="421"/>
      <c r="K127" s="421"/>
      <c r="L127" s="421"/>
      <c r="M127" s="421"/>
      <c r="N127" s="249">
        <f t="shared" si="22"/>
        <v>0</v>
      </c>
      <c r="O127" s="472">
        <f>IF(Таблица4501!$G$9=0,0,(G127*1000/Таблица4501!$G$9))</f>
        <v>0</v>
      </c>
      <c r="P127" s="472">
        <f>IF(Таблица4501!$G$9=0,0,(I127*1000/Таблица4501!$G$9))</f>
        <v>0</v>
      </c>
      <c r="Q127" s="472">
        <f>IF(Таблица4501!$G$9=0,0,(N127*1000/Таблица4501!$G$9))</f>
        <v>0</v>
      </c>
      <c r="R127" s="472">
        <f t="shared" si="30"/>
        <v>0</v>
      </c>
    </row>
    <row r="128" spans="1:18" x14ac:dyDescent="0.15">
      <c r="A128" s="37" t="s">
        <v>696</v>
      </c>
      <c r="B128" s="506" t="s">
        <v>364</v>
      </c>
      <c r="C128" s="6" t="s">
        <v>352</v>
      </c>
      <c r="D128" s="237" t="s">
        <v>372</v>
      </c>
      <c r="E128" s="420"/>
      <c r="F128" s="248"/>
      <c r="G128" s="248"/>
      <c r="H128" s="249">
        <f t="shared" si="29"/>
        <v>0</v>
      </c>
      <c r="I128" s="421"/>
      <c r="J128" s="421"/>
      <c r="K128" s="421"/>
      <c r="L128" s="421"/>
      <c r="M128" s="421"/>
      <c r="N128" s="249">
        <f t="shared" ref="N128:N166" si="36">H128-M128</f>
        <v>0</v>
      </c>
      <c r="O128" s="472">
        <f>IF(Таблица4501!$G$9=0,0,(G128*1000/Таблица4501!$G$9))</f>
        <v>0</v>
      </c>
      <c r="P128" s="472">
        <f>IF(Таблица4501!$G$9=0,0,(I128*1000/Таблица4501!$G$9))</f>
        <v>0</v>
      </c>
      <c r="Q128" s="472">
        <f>IF(Таблица4501!$G$9=0,0,(N128*1000/Таблица4501!$G$9))</f>
        <v>0</v>
      </c>
      <c r="R128" s="472">
        <f t="shared" si="30"/>
        <v>0</v>
      </c>
    </row>
    <row r="129" spans="1:18" x14ac:dyDescent="0.15">
      <c r="A129" s="37" t="s">
        <v>818</v>
      </c>
      <c r="B129" s="506" t="s">
        <v>365</v>
      </c>
      <c r="C129" s="6" t="s">
        <v>353</v>
      </c>
      <c r="D129" s="237" t="s">
        <v>892</v>
      </c>
      <c r="E129" s="248">
        <f>E130+E131+E132</f>
        <v>0</v>
      </c>
      <c r="F129" s="248">
        <f>F130+F131+F132</f>
        <v>0</v>
      </c>
      <c r="G129" s="248">
        <f>G130+G131+G132</f>
        <v>0</v>
      </c>
      <c r="H129" s="249">
        <f t="shared" si="29"/>
        <v>0</v>
      </c>
      <c r="I129" s="248">
        <f>I130+I131+I132</f>
        <v>0</v>
      </c>
      <c r="J129" s="248">
        <f t="shared" ref="J129:M129" si="37">J130+J131+J132</f>
        <v>0</v>
      </c>
      <c r="K129" s="248">
        <f t="shared" si="37"/>
        <v>0</v>
      </c>
      <c r="L129" s="248">
        <f t="shared" si="37"/>
        <v>0</v>
      </c>
      <c r="M129" s="248">
        <f t="shared" si="37"/>
        <v>0</v>
      </c>
      <c r="N129" s="249">
        <f t="shared" si="36"/>
        <v>0</v>
      </c>
      <c r="O129" s="472">
        <f>IF(Таблица4501!$G$9=0,0,(G129*1000/Таблица4501!$G$9))</f>
        <v>0</v>
      </c>
      <c r="P129" s="472">
        <f>IF(Таблица4501!$G$9=0,0,(I129*1000/Таблица4501!$G$9))</f>
        <v>0</v>
      </c>
      <c r="Q129" s="472">
        <f>IF(Таблица4501!$G$9=0,0,(N129*1000/Таблица4501!$G$9))</f>
        <v>0</v>
      </c>
      <c r="R129" s="472">
        <f t="shared" si="30"/>
        <v>0</v>
      </c>
    </row>
    <row r="130" spans="1:18" x14ac:dyDescent="0.15">
      <c r="A130" s="37" t="s">
        <v>697</v>
      </c>
      <c r="B130" s="506" t="s">
        <v>366</v>
      </c>
      <c r="C130" s="6" t="s">
        <v>354</v>
      </c>
      <c r="D130" s="237" t="s">
        <v>771</v>
      </c>
      <c r="E130" s="420"/>
      <c r="F130" s="248"/>
      <c r="G130" s="248"/>
      <c r="H130" s="249">
        <f t="shared" si="29"/>
        <v>0</v>
      </c>
      <c r="I130" s="421"/>
      <c r="J130" s="421"/>
      <c r="K130" s="421"/>
      <c r="L130" s="421"/>
      <c r="M130" s="421"/>
      <c r="N130" s="249">
        <f t="shared" si="36"/>
        <v>0</v>
      </c>
      <c r="O130" s="472">
        <f>IF(Таблица4501!$G$9=0,0,(G130*1000/Таблица4501!$G$9))</f>
        <v>0</v>
      </c>
      <c r="P130" s="472">
        <f>IF(Таблица4501!$G$9=0,0,(I130*1000/Таблица4501!$G$9))</f>
        <v>0</v>
      </c>
      <c r="Q130" s="472">
        <f>IF(Таблица4501!$G$9=0,0,(N130*1000/Таблица4501!$G$9))</f>
        <v>0</v>
      </c>
      <c r="R130" s="472">
        <f t="shared" si="30"/>
        <v>0</v>
      </c>
    </row>
    <row r="131" spans="1:18" x14ac:dyDescent="0.15">
      <c r="A131" s="37" t="s">
        <v>698</v>
      </c>
      <c r="B131" s="506" t="s">
        <v>367</v>
      </c>
      <c r="C131" s="6" t="s">
        <v>355</v>
      </c>
      <c r="D131" s="237" t="s">
        <v>772</v>
      </c>
      <c r="E131" s="420"/>
      <c r="F131" s="248"/>
      <c r="G131" s="248"/>
      <c r="H131" s="249">
        <f t="shared" si="29"/>
        <v>0</v>
      </c>
      <c r="I131" s="421"/>
      <c r="J131" s="421"/>
      <c r="K131" s="421"/>
      <c r="L131" s="421"/>
      <c r="M131" s="421"/>
      <c r="N131" s="249">
        <f t="shared" si="36"/>
        <v>0</v>
      </c>
      <c r="O131" s="472">
        <f>IF(Таблица4501!$G$9=0,0,(G131*1000/Таблица4501!$G$9))</f>
        <v>0</v>
      </c>
      <c r="P131" s="472">
        <f>IF(Таблица4501!$G$9=0,0,(I131*1000/Таблица4501!$G$9))</f>
        <v>0</v>
      </c>
      <c r="Q131" s="472">
        <f>IF(Таблица4501!$G$9=0,0,(N131*1000/Таблица4501!$G$9))</f>
        <v>0</v>
      </c>
      <c r="R131" s="472">
        <f t="shared" si="30"/>
        <v>0</v>
      </c>
    </row>
    <row r="132" spans="1:18" x14ac:dyDescent="0.15">
      <c r="A132" s="229" t="s">
        <v>1464</v>
      </c>
      <c r="B132" s="506" t="s">
        <v>1465</v>
      </c>
      <c r="C132" s="6" t="s">
        <v>1466</v>
      </c>
      <c r="D132" s="237"/>
      <c r="E132" s="420"/>
      <c r="F132" s="248"/>
      <c r="G132" s="248"/>
      <c r="H132" s="249">
        <f t="shared" si="29"/>
        <v>0</v>
      </c>
      <c r="I132" s="421"/>
      <c r="J132" s="421"/>
      <c r="K132" s="421"/>
      <c r="L132" s="421"/>
      <c r="M132" s="421"/>
      <c r="N132" s="249">
        <f t="shared" si="36"/>
        <v>0</v>
      </c>
      <c r="O132" s="472">
        <f>IF(Таблица4501!$G$9=0,0,(G132*1000/Таблица4501!$G$9))</f>
        <v>0</v>
      </c>
      <c r="P132" s="472">
        <f>IF(Таблица4501!$G$9=0,0,(I132*1000/Таблица4501!$G$9))</f>
        <v>0</v>
      </c>
      <c r="Q132" s="472">
        <f>IF(Таблица4501!$G$9=0,0,(N132*1000/Таблица4501!$G$9))</f>
        <v>0</v>
      </c>
      <c r="R132" s="472">
        <f t="shared" si="30"/>
        <v>0</v>
      </c>
    </row>
    <row r="133" spans="1:18" x14ac:dyDescent="0.15">
      <c r="A133" s="37" t="s">
        <v>699</v>
      </c>
      <c r="B133" s="506" t="s">
        <v>368</v>
      </c>
      <c r="C133" s="6" t="s">
        <v>356</v>
      </c>
      <c r="D133" s="237" t="s">
        <v>773</v>
      </c>
      <c r="E133" s="420"/>
      <c r="F133" s="248"/>
      <c r="G133" s="248"/>
      <c r="H133" s="249">
        <f t="shared" si="29"/>
        <v>0</v>
      </c>
      <c r="I133" s="421"/>
      <c r="J133" s="421"/>
      <c r="K133" s="421"/>
      <c r="L133" s="421"/>
      <c r="M133" s="421"/>
      <c r="N133" s="249">
        <f t="shared" si="36"/>
        <v>0</v>
      </c>
      <c r="O133" s="472">
        <f>IF(Таблица4501!$G$9=0,0,(G133*1000/Таблица4501!$G$9))</f>
        <v>0</v>
      </c>
      <c r="P133" s="472">
        <f>IF(Таблица4501!$G$9=0,0,(I133*1000/Таблица4501!$G$9))</f>
        <v>0</v>
      </c>
      <c r="Q133" s="472">
        <f>IF(Таблица4501!$G$9=0,0,(N133*1000/Таблица4501!$G$9))</f>
        <v>0</v>
      </c>
      <c r="R133" s="472">
        <f t="shared" si="30"/>
        <v>0</v>
      </c>
    </row>
    <row r="134" spans="1:18" x14ac:dyDescent="0.15">
      <c r="A134" s="37" t="s">
        <v>700</v>
      </c>
      <c r="B134" s="506" t="s">
        <v>369</v>
      </c>
      <c r="C134" s="6" t="s">
        <v>357</v>
      </c>
      <c r="D134" s="237" t="s">
        <v>774</v>
      </c>
      <c r="E134" s="420"/>
      <c r="F134" s="248"/>
      <c r="G134" s="248"/>
      <c r="H134" s="249">
        <f t="shared" si="29"/>
        <v>0</v>
      </c>
      <c r="I134" s="421"/>
      <c r="J134" s="421"/>
      <c r="K134" s="421">
        <f>0</f>
        <v>0</v>
      </c>
      <c r="L134" s="421">
        <f>0</f>
        <v>0</v>
      </c>
      <c r="M134" s="421"/>
      <c r="N134" s="249">
        <f t="shared" si="36"/>
        <v>0</v>
      </c>
      <c r="O134" s="472">
        <f>IF(Таблица4501!$G$9=0,0,(G134*1000/Таблица4501!$G$9))</f>
        <v>0</v>
      </c>
      <c r="P134" s="472">
        <f>IF(Таблица4501!$G$9=0,0,(I134*1000/Таблица4501!$G$9))</f>
        <v>0</v>
      </c>
      <c r="Q134" s="472">
        <f>IF(Таблица4501!$G$9=0,0,(N134*1000/Таблица4501!$G$9))</f>
        <v>0</v>
      </c>
      <c r="R134" s="472">
        <f t="shared" si="30"/>
        <v>0</v>
      </c>
    </row>
    <row r="135" spans="1:18" x14ac:dyDescent="0.15">
      <c r="A135" s="37" t="s">
        <v>701</v>
      </c>
      <c r="B135" s="506" t="s">
        <v>370</v>
      </c>
      <c r="C135" s="6" t="s">
        <v>358</v>
      </c>
      <c r="D135" s="237" t="s">
        <v>775</v>
      </c>
      <c r="E135" s="420"/>
      <c r="F135" s="248"/>
      <c r="G135" s="248"/>
      <c r="H135" s="249">
        <f t="shared" si="29"/>
        <v>0</v>
      </c>
      <c r="I135" s="421"/>
      <c r="J135" s="421"/>
      <c r="K135" s="421">
        <f>0</f>
        <v>0</v>
      </c>
      <c r="L135" s="421">
        <f>0</f>
        <v>0</v>
      </c>
      <c r="M135" s="421"/>
      <c r="N135" s="249">
        <f t="shared" si="36"/>
        <v>0</v>
      </c>
      <c r="O135" s="472">
        <f>IF(Таблица4501!$G$9=0,0,(G135*1000/Таблица4501!$G$9))</f>
        <v>0</v>
      </c>
      <c r="P135" s="472">
        <f>IF(Таблица4501!$G$9=0,0,(I135*1000/Таблица4501!$G$9))</f>
        <v>0</v>
      </c>
      <c r="Q135" s="472">
        <f>IF(Таблица4501!$G$9=0,0,(N135*1000/Таблица4501!$G$9))</f>
        <v>0</v>
      </c>
      <c r="R135" s="472">
        <f t="shared" si="30"/>
        <v>0</v>
      </c>
    </row>
    <row r="136" spans="1:18" x14ac:dyDescent="0.15">
      <c r="A136" s="229" t="s">
        <v>1537</v>
      </c>
      <c r="B136" s="506" t="s">
        <v>1468</v>
      </c>
      <c r="C136" s="6" t="s">
        <v>1469</v>
      </c>
      <c r="D136" s="237"/>
      <c r="E136" s="420"/>
      <c r="F136" s="248"/>
      <c r="G136" s="248"/>
      <c r="H136" s="249">
        <f t="shared" si="29"/>
        <v>0</v>
      </c>
      <c r="I136" s="421"/>
      <c r="J136" s="421"/>
      <c r="K136" s="421"/>
      <c r="L136" s="421"/>
      <c r="M136" s="421"/>
      <c r="N136" s="249">
        <f t="shared" si="36"/>
        <v>0</v>
      </c>
      <c r="O136" s="472">
        <f>IF(Таблица4501!$G$9=0,0,(G136*1000/Таблица4501!$G$9))</f>
        <v>0</v>
      </c>
      <c r="P136" s="472">
        <f>IF(Таблица4501!$G$9=0,0,(I136*1000/Таблица4501!$G$9))</f>
        <v>0</v>
      </c>
      <c r="Q136" s="472">
        <f>IF(Таблица4501!$G$9=0,0,(N136*1000/Таблица4501!$G$9))</f>
        <v>0</v>
      </c>
      <c r="R136" s="472">
        <f t="shared" si="30"/>
        <v>0</v>
      </c>
    </row>
    <row r="137" spans="1:18" x14ac:dyDescent="0.15">
      <c r="A137" s="36" t="s">
        <v>702</v>
      </c>
      <c r="B137" s="99" t="s">
        <v>222</v>
      </c>
      <c r="C137" s="46" t="s">
        <v>139</v>
      </c>
      <c r="D137" s="35" t="s">
        <v>35</v>
      </c>
      <c r="E137" s="249">
        <f>E138+E139+E141+E146+E154+E160+E168+E169+E174</f>
        <v>0</v>
      </c>
      <c r="F137" s="249">
        <f>F138+F139+F141+F146+F154+F160+F168+F169+F174</f>
        <v>0</v>
      </c>
      <c r="G137" s="249">
        <f>G138+G139+G141+G146+G154+G160+G168+G169+G174</f>
        <v>0</v>
      </c>
      <c r="H137" s="249">
        <f t="shared" si="29"/>
        <v>0</v>
      </c>
      <c r="I137" s="249">
        <f>I138+I139+I141+I146+I154+I160+I168+I169+I174</f>
        <v>0</v>
      </c>
      <c r="J137" s="249">
        <f t="shared" ref="J137:M137" si="38">J138+J139+J141+J146+J154+J160+J168+J169+J174</f>
        <v>0</v>
      </c>
      <c r="K137" s="249">
        <f t="shared" si="38"/>
        <v>0</v>
      </c>
      <c r="L137" s="249">
        <f t="shared" si="38"/>
        <v>0</v>
      </c>
      <c r="M137" s="249">
        <f t="shared" si="38"/>
        <v>0</v>
      </c>
      <c r="N137" s="249">
        <f t="shared" si="36"/>
        <v>0</v>
      </c>
      <c r="O137" s="472">
        <f>IF(Таблица4501!$G$9=0,0,(G137*1000/Таблица4501!$G$9))</f>
        <v>0</v>
      </c>
      <c r="P137" s="472">
        <f>IF(Таблица4501!$G$9=0,0,(I137*1000/Таблица4501!$G$9))</f>
        <v>0</v>
      </c>
      <c r="Q137" s="472">
        <f>IF(Таблица4501!$G$9=0,0,(N137*1000/Таблица4501!$G$9))</f>
        <v>0</v>
      </c>
      <c r="R137" s="472">
        <f t="shared" si="30"/>
        <v>0</v>
      </c>
    </row>
    <row r="138" spans="1:18" x14ac:dyDescent="0.15">
      <c r="A138" s="37" t="s">
        <v>703</v>
      </c>
      <c r="B138" s="506" t="s">
        <v>223</v>
      </c>
      <c r="C138" s="6" t="s">
        <v>79</v>
      </c>
      <c r="D138" s="237" t="s">
        <v>36</v>
      </c>
      <c r="E138" s="420"/>
      <c r="F138" s="248">
        <f>0</f>
        <v>0</v>
      </c>
      <c r="G138" s="248">
        <f>I138</f>
        <v>0</v>
      </c>
      <c r="H138" s="249">
        <f t="shared" si="29"/>
        <v>0</v>
      </c>
      <c r="I138" s="421"/>
      <c r="J138" s="421"/>
      <c r="K138" s="421">
        <f>0</f>
        <v>0</v>
      </c>
      <c r="L138" s="421">
        <f>0</f>
        <v>0</v>
      </c>
      <c r="M138" s="421"/>
      <c r="N138" s="249">
        <f t="shared" si="36"/>
        <v>0</v>
      </c>
      <c r="O138" s="472">
        <f>IF(Таблица4501!$G$9=0,0,(G138*1000/Таблица4501!$G$9))</f>
        <v>0</v>
      </c>
      <c r="P138" s="472">
        <f>IF(Таблица4501!$G$9=0,0,(I138*1000/Таблица4501!$G$9))</f>
        <v>0</v>
      </c>
      <c r="Q138" s="472">
        <f>IF(Таблица4501!$G$9=0,0,(N138*1000/Таблица4501!$G$9))</f>
        <v>0</v>
      </c>
      <c r="R138" s="472">
        <f t="shared" si="30"/>
        <v>0</v>
      </c>
    </row>
    <row r="139" spans="1:18" ht="15" x14ac:dyDescent="0.25">
      <c r="A139" s="37" t="s">
        <v>704</v>
      </c>
      <c r="B139" s="506" t="s">
        <v>224</v>
      </c>
      <c r="C139" s="6" t="s">
        <v>80</v>
      </c>
      <c r="D139" s="237" t="s">
        <v>37</v>
      </c>
      <c r="E139" s="420"/>
      <c r="F139" s="248"/>
      <c r="G139" s="248"/>
      <c r="H139" s="249">
        <f t="shared" si="29"/>
        <v>0</v>
      </c>
      <c r="I139" s="430"/>
      <c r="J139" s="430"/>
      <c r="K139" s="430"/>
      <c r="L139" s="430"/>
      <c r="M139" s="430"/>
      <c r="N139" s="249">
        <f t="shared" si="36"/>
        <v>0</v>
      </c>
      <c r="O139" s="472">
        <f>IF(Таблица4501!$G$9=0,0,(G139*1000/Таблица4501!$G$9))</f>
        <v>0</v>
      </c>
      <c r="P139" s="472">
        <f>IF(Таблица4501!$G$9=0,0,(I139*1000/Таблица4501!$G$9))</f>
        <v>0</v>
      </c>
      <c r="Q139" s="472">
        <f>IF(Таблица4501!$G$9=0,0,(N139*1000/Таблица4501!$G$9))</f>
        <v>0</v>
      </c>
      <c r="R139" s="472">
        <f t="shared" si="30"/>
        <v>0</v>
      </c>
    </row>
    <row r="140" spans="1:18" x14ac:dyDescent="0.15">
      <c r="A140" s="37" t="s">
        <v>893</v>
      </c>
      <c r="B140" s="506" t="s">
        <v>894</v>
      </c>
      <c r="C140" s="6" t="s">
        <v>895</v>
      </c>
      <c r="D140" s="237" t="s">
        <v>896</v>
      </c>
      <c r="E140" s="420"/>
      <c r="F140" s="248"/>
      <c r="G140" s="248"/>
      <c r="H140" s="249">
        <f t="shared" si="29"/>
        <v>0</v>
      </c>
      <c r="I140" s="421"/>
      <c r="J140" s="421"/>
      <c r="K140" s="421"/>
      <c r="L140" s="421"/>
      <c r="M140" s="421"/>
      <c r="N140" s="249">
        <f t="shared" si="36"/>
        <v>0</v>
      </c>
      <c r="O140" s="472">
        <f>IF(Таблица4501!$G$9=0,0,(G140*1000/Таблица4501!$G$9))</f>
        <v>0</v>
      </c>
      <c r="P140" s="472">
        <f>IF(Таблица4501!$G$9=0,0,(I140*1000/Таблица4501!$G$9))</f>
        <v>0</v>
      </c>
      <c r="Q140" s="472">
        <f>IF(Таблица4501!$G$9=0,0,(N140*1000/Таблица4501!$G$9))</f>
        <v>0</v>
      </c>
      <c r="R140" s="472">
        <f t="shared" si="30"/>
        <v>0</v>
      </c>
    </row>
    <row r="141" spans="1:18" ht="21" x14ac:dyDescent="0.15">
      <c r="A141" s="37" t="s">
        <v>705</v>
      </c>
      <c r="B141" s="506" t="s">
        <v>225</v>
      </c>
      <c r="C141" s="6" t="s">
        <v>81</v>
      </c>
      <c r="D141" s="237" t="s">
        <v>38</v>
      </c>
      <c r="E141" s="420"/>
      <c r="F141" s="248">
        <f>F142+F143+F144+F145</f>
        <v>0</v>
      </c>
      <c r="G141" s="248">
        <f>G142+G143+G144+G145</f>
        <v>0</v>
      </c>
      <c r="H141" s="249">
        <f t="shared" si="29"/>
        <v>0</v>
      </c>
      <c r="I141" s="421">
        <f>I142+I143+I144+I145</f>
        <v>0</v>
      </c>
      <c r="J141" s="421">
        <f t="shared" ref="J141:M141" si="39">J142+J143+J144+J145</f>
        <v>0</v>
      </c>
      <c r="K141" s="421">
        <f t="shared" si="39"/>
        <v>0</v>
      </c>
      <c r="L141" s="421">
        <f t="shared" si="39"/>
        <v>0</v>
      </c>
      <c r="M141" s="421">
        <f t="shared" si="39"/>
        <v>0</v>
      </c>
      <c r="N141" s="249">
        <f t="shared" si="36"/>
        <v>0</v>
      </c>
      <c r="O141" s="472">
        <f>IF(Таблица4501!$G$9=0,0,(G141*1000/Таблица4501!$G$9))</f>
        <v>0</v>
      </c>
      <c r="P141" s="472">
        <f>IF(Таблица4501!$G$9=0,0,(I141*1000/Таблица4501!$G$9))</f>
        <v>0</v>
      </c>
      <c r="Q141" s="472">
        <f>IF(Таблица4501!$G$9=0,0,(N141*1000/Таблица4501!$G$9))</f>
        <v>0</v>
      </c>
      <c r="R141" s="472">
        <f t="shared" si="30"/>
        <v>0</v>
      </c>
    </row>
    <row r="142" spans="1:18" x14ac:dyDescent="0.15">
      <c r="A142" s="37" t="s">
        <v>578</v>
      </c>
      <c r="B142" s="506" t="s">
        <v>376</v>
      </c>
      <c r="C142" s="6" t="s">
        <v>373</v>
      </c>
      <c r="D142" s="237" t="s">
        <v>374</v>
      </c>
      <c r="E142" s="420"/>
      <c r="F142" s="248"/>
      <c r="G142" s="248"/>
      <c r="H142" s="249">
        <f t="shared" si="29"/>
        <v>0</v>
      </c>
      <c r="I142" s="421"/>
      <c r="J142" s="421"/>
      <c r="K142" s="421"/>
      <c r="L142" s="421"/>
      <c r="M142" s="421"/>
      <c r="N142" s="249">
        <f t="shared" si="36"/>
        <v>0</v>
      </c>
      <c r="O142" s="472">
        <f>IF(Таблица4501!$G$9=0,0,(G142*1000/Таблица4501!$G$9))</f>
        <v>0</v>
      </c>
      <c r="P142" s="472">
        <f>IF(Таблица4501!$G$9=0,0,(I142*1000/Таблица4501!$G$9))</f>
        <v>0</v>
      </c>
      <c r="Q142" s="472">
        <f>IF(Таблица4501!$G$9=0,0,(N142*1000/Таблица4501!$G$9))</f>
        <v>0</v>
      </c>
      <c r="R142" s="472">
        <f t="shared" si="30"/>
        <v>0</v>
      </c>
    </row>
    <row r="143" spans="1:18" ht="21" x14ac:dyDescent="0.15">
      <c r="A143" s="37" t="s">
        <v>706</v>
      </c>
      <c r="B143" s="506" t="s">
        <v>458</v>
      </c>
      <c r="C143" s="17" t="s">
        <v>445</v>
      </c>
      <c r="D143" s="237" t="s">
        <v>446</v>
      </c>
      <c r="E143" s="420"/>
      <c r="F143" s="248"/>
      <c r="G143" s="248"/>
      <c r="H143" s="249">
        <f t="shared" si="29"/>
        <v>0</v>
      </c>
      <c r="I143" s="421"/>
      <c r="J143" s="421"/>
      <c r="K143" s="421"/>
      <c r="L143" s="421"/>
      <c r="M143" s="421"/>
      <c r="N143" s="249">
        <f t="shared" si="36"/>
        <v>0</v>
      </c>
      <c r="O143" s="472">
        <f>IF(Таблица4501!$G$9=0,0,(G143*1000/Таблица4501!$G$9))</f>
        <v>0</v>
      </c>
      <c r="P143" s="472">
        <f>IF(Таблица4501!$G$9=0,0,(I143*1000/Таблица4501!$G$9))</f>
        <v>0</v>
      </c>
      <c r="Q143" s="472">
        <f>IF(Таблица4501!$G$9=0,0,(N143*1000/Таблица4501!$G$9))</f>
        <v>0</v>
      </c>
      <c r="R143" s="472">
        <f t="shared" si="30"/>
        <v>0</v>
      </c>
    </row>
    <row r="144" spans="1:18" ht="21" x14ac:dyDescent="0.15">
      <c r="A144" s="37" t="s">
        <v>897</v>
      </c>
      <c r="B144" s="506" t="s">
        <v>459</v>
      </c>
      <c r="C144" s="17" t="s">
        <v>447</v>
      </c>
      <c r="D144" s="237" t="s">
        <v>448</v>
      </c>
      <c r="E144" s="420"/>
      <c r="F144" s="248"/>
      <c r="G144" s="248"/>
      <c r="H144" s="249">
        <f t="shared" ref="H144:H166" si="40">F144+J144</f>
        <v>0</v>
      </c>
      <c r="I144" s="421"/>
      <c r="J144" s="421"/>
      <c r="K144" s="421"/>
      <c r="L144" s="421"/>
      <c r="M144" s="421"/>
      <c r="N144" s="249">
        <f t="shared" si="36"/>
        <v>0</v>
      </c>
      <c r="O144" s="472">
        <f>IF(Таблица4501!$G$9=0,0,(G144*1000/Таблица4501!$G$9))</f>
        <v>0</v>
      </c>
      <c r="P144" s="472">
        <f>IF(Таблица4501!$G$9=0,0,(I144*1000/Таблица4501!$G$9))</f>
        <v>0</v>
      </c>
      <c r="Q144" s="472">
        <f>IF(Таблица4501!$G$9=0,0,(N144*1000/Таблица4501!$G$9))</f>
        <v>0</v>
      </c>
      <c r="R144" s="472">
        <f t="shared" si="30"/>
        <v>0</v>
      </c>
    </row>
    <row r="145" spans="1:18" ht="21" x14ac:dyDescent="0.15">
      <c r="A145" s="37" t="s">
        <v>898</v>
      </c>
      <c r="B145" s="506" t="s">
        <v>460</v>
      </c>
      <c r="C145" s="17" t="s">
        <v>449</v>
      </c>
      <c r="D145" s="237" t="s">
        <v>450</v>
      </c>
      <c r="E145" s="420"/>
      <c r="F145" s="248"/>
      <c r="G145" s="248"/>
      <c r="H145" s="249">
        <f t="shared" si="40"/>
        <v>0</v>
      </c>
      <c r="I145" s="421"/>
      <c r="J145" s="421"/>
      <c r="K145" s="421"/>
      <c r="L145" s="421"/>
      <c r="M145" s="421"/>
      <c r="N145" s="249">
        <f t="shared" si="36"/>
        <v>0</v>
      </c>
      <c r="O145" s="472">
        <f>IF(Таблица4501!$G$9=0,0,(G145*1000/Таблица4501!$G$9))</f>
        <v>0</v>
      </c>
      <c r="P145" s="472">
        <f>IF(Таблица4501!$G$9=0,0,(I145*1000/Таблица4501!$G$9))</f>
        <v>0</v>
      </c>
      <c r="Q145" s="472">
        <f>IF(Таблица4501!$G$9=0,0,(N145*1000/Таблица4501!$G$9))</f>
        <v>0</v>
      </c>
      <c r="R145" s="472">
        <f t="shared" si="30"/>
        <v>0</v>
      </c>
    </row>
    <row r="146" spans="1:18" x14ac:dyDescent="0.15">
      <c r="A146" s="37" t="s">
        <v>663</v>
      </c>
      <c r="B146" s="506" t="s">
        <v>263</v>
      </c>
      <c r="C146" s="19" t="s">
        <v>117</v>
      </c>
      <c r="D146" s="237" t="s">
        <v>530</v>
      </c>
      <c r="E146" s="420">
        <f>E147+E149+E150+E151+E152</f>
        <v>0</v>
      </c>
      <c r="F146" s="420">
        <f t="shared" ref="F146:N146" si="41">F147+F149+F150+F151+F152</f>
        <v>0</v>
      </c>
      <c r="G146" s="420">
        <f t="shared" si="41"/>
        <v>0</v>
      </c>
      <c r="H146" s="420">
        <f t="shared" si="41"/>
        <v>0</v>
      </c>
      <c r="I146" s="420">
        <f t="shared" si="41"/>
        <v>0</v>
      </c>
      <c r="J146" s="420">
        <f t="shared" si="41"/>
        <v>0</v>
      </c>
      <c r="K146" s="420">
        <f t="shared" si="41"/>
        <v>0</v>
      </c>
      <c r="L146" s="420">
        <f t="shared" si="41"/>
        <v>0</v>
      </c>
      <c r="M146" s="420">
        <f t="shared" si="41"/>
        <v>0</v>
      </c>
      <c r="N146" s="420">
        <f t="shared" si="41"/>
        <v>0</v>
      </c>
      <c r="O146" s="472">
        <f>IF(Таблица4501!$G$9=0,0,(G146*1000/Таблица4501!$G$9))</f>
        <v>0</v>
      </c>
      <c r="P146" s="472">
        <f>IF(Таблица4501!$G$9=0,0,(I146*1000/Таблица4501!$G$9))</f>
        <v>0</v>
      </c>
      <c r="Q146" s="472">
        <f>IF(Таблица4501!$G$9=0,0,(N146*1000/Таблица4501!$G$9))</f>
        <v>0</v>
      </c>
      <c r="R146" s="472">
        <f t="shared" ref="R146:R209" si="42">IF(I146=0,0,J146*100/I146)</f>
        <v>0</v>
      </c>
    </row>
    <row r="147" spans="1:18" x14ac:dyDescent="0.15">
      <c r="A147" s="37" t="s">
        <v>579</v>
      </c>
      <c r="B147" s="506" t="s">
        <v>377</v>
      </c>
      <c r="C147" s="6" t="s">
        <v>661</v>
      </c>
      <c r="D147" s="237" t="s">
        <v>112</v>
      </c>
      <c r="E147" s="420"/>
      <c r="F147" s="248"/>
      <c r="G147" s="248"/>
      <c r="H147" s="249">
        <f t="shared" si="40"/>
        <v>0</v>
      </c>
      <c r="I147" s="421"/>
      <c r="J147" s="426">
        <f>I147-I148</f>
        <v>0</v>
      </c>
      <c r="K147" s="421"/>
      <c r="L147" s="421"/>
      <c r="M147" s="421"/>
      <c r="N147" s="249">
        <f t="shared" si="36"/>
        <v>0</v>
      </c>
      <c r="O147" s="472">
        <f>IF(Таблица4501!$G$9=0,0,(G147*1000/Таблица4501!$G$9))</f>
        <v>0</v>
      </c>
      <c r="P147" s="472">
        <f>IF(Таблица4501!$G$9=0,0,(I147*1000/Таблица4501!$G$9))</f>
        <v>0</v>
      </c>
      <c r="Q147" s="472">
        <f>IF(Таблица4501!$G$9=0,0,(N147*1000/Таблица4501!$G$9))</f>
        <v>0</v>
      </c>
      <c r="R147" s="472">
        <f t="shared" si="42"/>
        <v>0</v>
      </c>
    </row>
    <row r="148" spans="1:18" x14ac:dyDescent="0.15">
      <c r="A148" s="37" t="s">
        <v>580</v>
      </c>
      <c r="B148" s="506" t="s">
        <v>581</v>
      </c>
      <c r="C148" s="6" t="s">
        <v>828</v>
      </c>
      <c r="D148" s="237" t="s">
        <v>582</v>
      </c>
      <c r="E148" s="420"/>
      <c r="F148" s="248">
        <f>0</f>
        <v>0</v>
      </c>
      <c r="G148" s="248">
        <f>I148</f>
        <v>0</v>
      </c>
      <c r="H148" s="249">
        <f>0</f>
        <v>0</v>
      </c>
      <c r="I148" s="421"/>
      <c r="J148" s="421">
        <f>0</f>
        <v>0</v>
      </c>
      <c r="K148" s="421"/>
      <c r="L148" s="421"/>
      <c r="M148" s="421">
        <f>0</f>
        <v>0</v>
      </c>
      <c r="N148" s="249">
        <f t="shared" si="36"/>
        <v>0</v>
      </c>
      <c r="O148" s="472">
        <f>IF(Таблица4501!$G$9=0,0,(G148*1000/Таблица4501!$G$9))</f>
        <v>0</v>
      </c>
      <c r="P148" s="472">
        <f>IF(Таблица4501!$G$9=0,0,(I148*1000/Таблица4501!$G$9))</f>
        <v>0</v>
      </c>
      <c r="Q148" s="472">
        <f>IF(Таблица4501!$G$9=0,0,(N148*1000/Таблица4501!$G$9))</f>
        <v>0</v>
      </c>
      <c r="R148" s="472">
        <f t="shared" si="42"/>
        <v>0</v>
      </c>
    </row>
    <row r="149" spans="1:18" x14ac:dyDescent="0.15">
      <c r="A149" s="37" t="s">
        <v>583</v>
      </c>
      <c r="B149" s="506" t="s">
        <v>378</v>
      </c>
      <c r="C149" s="6" t="s">
        <v>830</v>
      </c>
      <c r="D149" s="237" t="s">
        <v>113</v>
      </c>
      <c r="E149" s="420"/>
      <c r="F149" s="248">
        <f>0</f>
        <v>0</v>
      </c>
      <c r="G149" s="248"/>
      <c r="H149" s="249">
        <f t="shared" si="40"/>
        <v>0</v>
      </c>
      <c r="I149" s="429">
        <f>G149</f>
        <v>0</v>
      </c>
      <c r="J149" s="421"/>
      <c r="K149" s="431">
        <f>0</f>
        <v>0</v>
      </c>
      <c r="L149" s="431">
        <f>0</f>
        <v>0</v>
      </c>
      <c r="M149" s="421"/>
      <c r="N149" s="249">
        <f t="shared" si="36"/>
        <v>0</v>
      </c>
      <c r="O149" s="472">
        <f>IF(Таблица4501!$G$9=0,0,(G149*1000/Таблица4501!$G$9))</f>
        <v>0</v>
      </c>
      <c r="P149" s="472">
        <f>IF(Таблица4501!$G$9=0,0,(I149*1000/Таблица4501!$G$9))</f>
        <v>0</v>
      </c>
      <c r="Q149" s="472">
        <f>IF(Таблица4501!$G$9=0,0,(N149*1000/Таблица4501!$G$9))</f>
        <v>0</v>
      </c>
      <c r="R149" s="472">
        <f t="shared" si="42"/>
        <v>0</v>
      </c>
    </row>
    <row r="150" spans="1:18" x14ac:dyDescent="0.15">
      <c r="A150" s="37" t="s">
        <v>584</v>
      </c>
      <c r="B150" s="506" t="s">
        <v>379</v>
      </c>
      <c r="C150" s="6" t="s">
        <v>831</v>
      </c>
      <c r="D150" s="237" t="s">
        <v>114</v>
      </c>
      <c r="E150" s="420"/>
      <c r="F150" s="248">
        <f>0</f>
        <v>0</v>
      </c>
      <c r="G150" s="248"/>
      <c r="H150" s="249">
        <f t="shared" si="40"/>
        <v>0</v>
      </c>
      <c r="I150" s="429">
        <f>G150</f>
        <v>0</v>
      </c>
      <c r="J150" s="426">
        <f>I150</f>
        <v>0</v>
      </c>
      <c r="K150" s="431">
        <f>0</f>
        <v>0</v>
      </c>
      <c r="L150" s="431">
        <f>0</f>
        <v>0</v>
      </c>
      <c r="M150" s="421"/>
      <c r="N150" s="249">
        <f t="shared" si="36"/>
        <v>0</v>
      </c>
      <c r="O150" s="472">
        <f>IF(Таблица4501!$G$9=0,0,(G150*1000/Таблица4501!$G$9))</f>
        <v>0</v>
      </c>
      <c r="P150" s="472">
        <f>IF(Таблица4501!$G$9=0,0,(I150*1000/Таблица4501!$G$9))</f>
        <v>0</v>
      </c>
      <c r="Q150" s="472">
        <f>IF(Таблица4501!$G$9=0,0,(N150*1000/Таблица4501!$G$9))</f>
        <v>0</v>
      </c>
      <c r="R150" s="472">
        <f t="shared" si="42"/>
        <v>0</v>
      </c>
    </row>
    <row r="151" spans="1:18" x14ac:dyDescent="0.15">
      <c r="A151" s="37" t="s">
        <v>585</v>
      </c>
      <c r="B151" s="506" t="s">
        <v>380</v>
      </c>
      <c r="C151" s="6" t="s">
        <v>832</v>
      </c>
      <c r="D151" s="237" t="s">
        <v>115</v>
      </c>
      <c r="E151" s="420"/>
      <c r="F151" s="248">
        <f>0</f>
        <v>0</v>
      </c>
      <c r="G151" s="248"/>
      <c r="H151" s="249">
        <f t="shared" si="40"/>
        <v>0</v>
      </c>
      <c r="I151" s="429">
        <f>G151</f>
        <v>0</v>
      </c>
      <c r="J151" s="421"/>
      <c r="K151" s="421"/>
      <c r="L151" s="421"/>
      <c r="M151" s="421"/>
      <c r="N151" s="249">
        <f t="shared" si="36"/>
        <v>0</v>
      </c>
      <c r="O151" s="472">
        <f>IF(Таблица4501!$G$9=0,0,(G151*1000/Таблица4501!$G$9))</f>
        <v>0</v>
      </c>
      <c r="P151" s="472">
        <f>IF(Таблица4501!$G$9=0,0,(I151*1000/Таблица4501!$G$9))</f>
        <v>0</v>
      </c>
      <c r="Q151" s="472">
        <f>IF(Таблица4501!$G$9=0,0,(N151*1000/Таблица4501!$G$9))</f>
        <v>0</v>
      </c>
      <c r="R151" s="472">
        <f t="shared" si="42"/>
        <v>0</v>
      </c>
    </row>
    <row r="152" spans="1:18" x14ac:dyDescent="0.15">
      <c r="A152" s="37" t="s">
        <v>586</v>
      </c>
      <c r="B152" s="506" t="s">
        <v>461</v>
      </c>
      <c r="C152" s="6" t="s">
        <v>833</v>
      </c>
      <c r="D152" s="237" t="s">
        <v>451</v>
      </c>
      <c r="E152" s="420"/>
      <c r="F152" s="248"/>
      <c r="G152" s="248"/>
      <c r="H152" s="249">
        <f t="shared" si="40"/>
        <v>0</v>
      </c>
      <c r="I152" s="421"/>
      <c r="J152" s="421"/>
      <c r="K152" s="421"/>
      <c r="L152" s="421"/>
      <c r="M152" s="421"/>
      <c r="N152" s="249">
        <f t="shared" si="36"/>
        <v>0</v>
      </c>
      <c r="O152" s="472">
        <f>IF(Таблица4501!$G$9=0,0,(G152*1000/Таблица4501!$G$9))</f>
        <v>0</v>
      </c>
      <c r="P152" s="472">
        <f>IF(Таблица4501!$G$9=0,0,(I152*1000/Таблица4501!$G$9))</f>
        <v>0</v>
      </c>
      <c r="Q152" s="472">
        <f>IF(Таблица4501!$G$9=0,0,(N152*1000/Таблица4501!$G$9))</f>
        <v>0</v>
      </c>
      <c r="R152" s="472">
        <f t="shared" si="42"/>
        <v>0</v>
      </c>
    </row>
    <row r="153" spans="1:18" x14ac:dyDescent="0.15">
      <c r="A153" s="37" t="s">
        <v>587</v>
      </c>
      <c r="B153" s="506" t="s">
        <v>588</v>
      </c>
      <c r="C153" s="6" t="s">
        <v>829</v>
      </c>
      <c r="D153" s="237" t="s">
        <v>589</v>
      </c>
      <c r="E153" s="420"/>
      <c r="F153" s="248"/>
      <c r="G153" s="248"/>
      <c r="H153" s="249">
        <f t="shared" si="40"/>
        <v>0</v>
      </c>
      <c r="I153" s="421"/>
      <c r="J153" s="421"/>
      <c r="K153" s="421"/>
      <c r="L153" s="421"/>
      <c r="M153" s="421"/>
      <c r="N153" s="249">
        <f t="shared" si="36"/>
        <v>0</v>
      </c>
      <c r="O153" s="472">
        <f>IF(Таблица4501!$G$9=0,0,(G153*1000/Таблица4501!$G$9))</f>
        <v>0</v>
      </c>
      <c r="P153" s="472">
        <f>IF(Таблица4501!$G$9=0,0,(I153*1000/Таблица4501!$G$9))</f>
        <v>0</v>
      </c>
      <c r="Q153" s="472">
        <f>IF(Таблица4501!$G$9=0,0,(N153*1000/Таблица4501!$G$9))</f>
        <v>0</v>
      </c>
      <c r="R153" s="472">
        <f t="shared" si="42"/>
        <v>0</v>
      </c>
    </row>
    <row r="154" spans="1:18" x14ac:dyDescent="0.15">
      <c r="A154" s="37" t="s">
        <v>707</v>
      </c>
      <c r="B154" s="506" t="s">
        <v>264</v>
      </c>
      <c r="C154" s="19" t="s">
        <v>118</v>
      </c>
      <c r="D154" s="237" t="s">
        <v>640</v>
      </c>
      <c r="E154" s="248">
        <f>E155+E156+E157+E158+E159</f>
        <v>0</v>
      </c>
      <c r="F154" s="248">
        <f>F155+F156+F157+F158+F159</f>
        <v>0</v>
      </c>
      <c r="G154" s="248">
        <f>G155+G156+G157+G158+G159</f>
        <v>0</v>
      </c>
      <c r="H154" s="249">
        <f t="shared" si="40"/>
        <v>0</v>
      </c>
      <c r="I154" s="248">
        <f>I155+I156+I157+I158+I159</f>
        <v>0</v>
      </c>
      <c r="J154" s="248">
        <f t="shared" ref="J154:M154" si="43">J155+J156+J157+J158+J159</f>
        <v>0</v>
      </c>
      <c r="K154" s="248">
        <f t="shared" si="43"/>
        <v>0</v>
      </c>
      <c r="L154" s="248">
        <f t="shared" si="43"/>
        <v>0</v>
      </c>
      <c r="M154" s="248">
        <f t="shared" si="43"/>
        <v>0</v>
      </c>
      <c r="N154" s="249">
        <f t="shared" si="36"/>
        <v>0</v>
      </c>
      <c r="O154" s="472">
        <f>IF(Таблица4501!$G$9=0,0,(G154*1000/Таблица4501!$G$9))</f>
        <v>0</v>
      </c>
      <c r="P154" s="472">
        <f>IF(Таблица4501!$G$9=0,0,(I154*1000/Таблица4501!$G$9))</f>
        <v>0</v>
      </c>
      <c r="Q154" s="472">
        <f>IF(Таблица4501!$G$9=0,0,(N154*1000/Таблица4501!$G$9))</f>
        <v>0</v>
      </c>
      <c r="R154" s="472">
        <f t="shared" si="42"/>
        <v>0</v>
      </c>
    </row>
    <row r="155" spans="1:18" x14ac:dyDescent="0.15">
      <c r="A155" s="37" t="s">
        <v>899</v>
      </c>
      <c r="B155" s="506" t="s">
        <v>1018</v>
      </c>
      <c r="C155" s="19" t="s">
        <v>1022</v>
      </c>
      <c r="D155" s="237" t="s">
        <v>900</v>
      </c>
      <c r="E155" s="420"/>
      <c r="F155" s="248">
        <f>0</f>
        <v>0</v>
      </c>
      <c r="G155" s="248"/>
      <c r="H155" s="249">
        <f t="shared" si="40"/>
        <v>0</v>
      </c>
      <c r="I155" s="429">
        <f>G155</f>
        <v>0</v>
      </c>
      <c r="J155" s="421"/>
      <c r="K155" s="421">
        <f>0</f>
        <v>0</v>
      </c>
      <c r="L155" s="421">
        <f>0</f>
        <v>0</v>
      </c>
      <c r="M155" s="421"/>
      <c r="N155" s="249">
        <f t="shared" si="36"/>
        <v>0</v>
      </c>
      <c r="O155" s="472">
        <f>IF(Таблица4501!$G$9=0,0,(G155*1000/Таблица4501!$G$9))</f>
        <v>0</v>
      </c>
      <c r="P155" s="472">
        <f>IF(Таблица4501!$G$9=0,0,(I155*1000/Таблица4501!$G$9))</f>
        <v>0</v>
      </c>
      <c r="Q155" s="472">
        <f>IF(Таблица4501!$G$9=0,0,(N155*1000/Таблица4501!$G$9))</f>
        <v>0</v>
      </c>
      <c r="R155" s="472">
        <f t="shared" si="42"/>
        <v>0</v>
      </c>
    </row>
    <row r="156" spans="1:18" x14ac:dyDescent="0.15">
      <c r="A156" s="37" t="s">
        <v>901</v>
      </c>
      <c r="B156" s="506" t="s">
        <v>1019</v>
      </c>
      <c r="C156" s="19" t="s">
        <v>1023</v>
      </c>
      <c r="D156" s="237" t="s">
        <v>531</v>
      </c>
      <c r="E156" s="420"/>
      <c r="F156" s="248">
        <f>0</f>
        <v>0</v>
      </c>
      <c r="G156" s="248"/>
      <c r="H156" s="249">
        <f t="shared" si="40"/>
        <v>0</v>
      </c>
      <c r="I156" s="429">
        <f>G156</f>
        <v>0</v>
      </c>
      <c r="J156" s="421"/>
      <c r="K156" s="421">
        <f>0</f>
        <v>0</v>
      </c>
      <c r="L156" s="421">
        <f>0</f>
        <v>0</v>
      </c>
      <c r="M156" s="421"/>
      <c r="N156" s="249">
        <f t="shared" si="36"/>
        <v>0</v>
      </c>
      <c r="O156" s="472">
        <f>IF(Таблица4501!$G$9=0,0,(G156*1000/Таблица4501!$G$9))</f>
        <v>0</v>
      </c>
      <c r="P156" s="472">
        <f>IF(Таблица4501!$G$9=0,0,(I156*1000/Таблица4501!$G$9))</f>
        <v>0</v>
      </c>
      <c r="Q156" s="472">
        <f>IF(Таблица4501!$G$9=0,0,(N156*1000/Таблица4501!$G$9))</f>
        <v>0</v>
      </c>
      <c r="R156" s="472">
        <f t="shared" si="42"/>
        <v>0</v>
      </c>
    </row>
    <row r="157" spans="1:18" x14ac:dyDescent="0.15">
      <c r="A157" s="37" t="s">
        <v>708</v>
      </c>
      <c r="B157" s="506" t="s">
        <v>1020</v>
      </c>
      <c r="C157" s="19" t="s">
        <v>1024</v>
      </c>
      <c r="D157" s="237" t="s">
        <v>532</v>
      </c>
      <c r="E157" s="420"/>
      <c r="F157" s="248">
        <f>0</f>
        <v>0</v>
      </c>
      <c r="G157" s="248"/>
      <c r="H157" s="249">
        <f t="shared" si="40"/>
        <v>0</v>
      </c>
      <c r="I157" s="429">
        <f>G157</f>
        <v>0</v>
      </c>
      <c r="J157" s="421"/>
      <c r="K157" s="421">
        <f>0</f>
        <v>0</v>
      </c>
      <c r="L157" s="421">
        <f>0</f>
        <v>0</v>
      </c>
      <c r="M157" s="421"/>
      <c r="N157" s="249">
        <f t="shared" si="36"/>
        <v>0</v>
      </c>
      <c r="O157" s="472">
        <f>IF(Таблица4501!$G$9=0,0,(G157*1000/Таблица4501!$G$9))</f>
        <v>0</v>
      </c>
      <c r="P157" s="472">
        <f>IF(Таблица4501!$G$9=0,0,(I157*1000/Таблица4501!$G$9))</f>
        <v>0</v>
      </c>
      <c r="Q157" s="472">
        <f>IF(Таблица4501!$G$9=0,0,(N157*1000/Таблица4501!$G$9))</f>
        <v>0</v>
      </c>
      <c r="R157" s="472">
        <f t="shared" si="42"/>
        <v>0</v>
      </c>
    </row>
    <row r="158" spans="1:18" x14ac:dyDescent="0.15">
      <c r="A158" s="37" t="s">
        <v>709</v>
      </c>
      <c r="B158" s="506" t="s">
        <v>1021</v>
      </c>
      <c r="C158" s="19" t="s">
        <v>1025</v>
      </c>
      <c r="D158" s="237" t="s">
        <v>375</v>
      </c>
      <c r="E158" s="420"/>
      <c r="F158" s="248"/>
      <c r="G158" s="248"/>
      <c r="H158" s="249">
        <f t="shared" si="40"/>
        <v>0</v>
      </c>
      <c r="I158" s="421"/>
      <c r="J158" s="421"/>
      <c r="K158" s="421"/>
      <c r="L158" s="421"/>
      <c r="M158" s="421"/>
      <c r="N158" s="249">
        <f t="shared" si="36"/>
        <v>0</v>
      </c>
      <c r="O158" s="472">
        <f>IF(Таблица4501!$G$9=0,0,(G158*1000/Таблица4501!$G$9))</f>
        <v>0</v>
      </c>
      <c r="P158" s="472">
        <f>IF(Таблица4501!$G$9=0,0,(I158*1000/Таблица4501!$G$9))</f>
        <v>0</v>
      </c>
      <c r="Q158" s="472">
        <f>IF(Таблица4501!$G$9=0,0,(N158*1000/Таблица4501!$G$9))</f>
        <v>0</v>
      </c>
      <c r="R158" s="472">
        <f t="shared" si="42"/>
        <v>0</v>
      </c>
    </row>
    <row r="159" spans="1:18" s="119" customFormat="1" x14ac:dyDescent="0.15">
      <c r="A159" s="229" t="s">
        <v>1553</v>
      </c>
      <c r="B159" s="506" t="s">
        <v>1471</v>
      </c>
      <c r="C159" s="19" t="s">
        <v>1554</v>
      </c>
      <c r="D159" s="237"/>
      <c r="E159" s="420"/>
      <c r="F159" s="248"/>
      <c r="G159" s="248"/>
      <c r="H159" s="249">
        <f t="shared" si="40"/>
        <v>0</v>
      </c>
      <c r="I159" s="421"/>
      <c r="J159" s="421"/>
      <c r="K159" s="421"/>
      <c r="L159" s="421"/>
      <c r="M159" s="421"/>
      <c r="N159" s="249">
        <f t="shared" si="36"/>
        <v>0</v>
      </c>
      <c r="O159" s="472">
        <f>IF(Таблица4501!$G$9=0,0,(G159*1000/Таблица4501!$G$9))</f>
        <v>0</v>
      </c>
      <c r="P159" s="472">
        <f>IF(Таблица4501!$G$9=0,0,(I159*1000/Таблица4501!$G$9))</f>
        <v>0</v>
      </c>
      <c r="Q159" s="472">
        <f>IF(Таблица4501!$G$9=0,0,(N159*1000/Таблица4501!$G$9))</f>
        <v>0</v>
      </c>
      <c r="R159" s="472">
        <f t="shared" si="42"/>
        <v>0</v>
      </c>
    </row>
    <row r="160" spans="1:18" x14ac:dyDescent="0.15">
      <c r="A160" s="83" t="s">
        <v>659</v>
      </c>
      <c r="B160" s="506" t="s">
        <v>265</v>
      </c>
      <c r="C160" s="84" t="s">
        <v>119</v>
      </c>
      <c r="D160" s="90" t="s">
        <v>116</v>
      </c>
      <c r="E160" s="420"/>
      <c r="F160" s="248">
        <f>F161+F162+F163+F164+F165+F166+F167</f>
        <v>0</v>
      </c>
      <c r="G160" s="248">
        <f>G161+G162+G163+G164+G165+G166+G167</f>
        <v>0</v>
      </c>
      <c r="H160" s="249">
        <f t="shared" si="40"/>
        <v>0</v>
      </c>
      <c r="I160" s="248">
        <f>I161+I162+I163+I164+I165+I166+I167</f>
        <v>0</v>
      </c>
      <c r="J160" s="248">
        <f>J161+J162+J163+J164+J165+J166+J167</f>
        <v>0</v>
      </c>
      <c r="K160" s="248">
        <f>K161+K162+K163+K164+K165+K166+K167</f>
        <v>0</v>
      </c>
      <c r="L160" s="248">
        <f>L161+L162+L163+L164+L165+L166+L167</f>
        <v>0</v>
      </c>
      <c r="M160" s="248">
        <f>M161+M162+M163+M164+M165+M166+M167</f>
        <v>0</v>
      </c>
      <c r="N160" s="249">
        <f t="shared" si="36"/>
        <v>0</v>
      </c>
      <c r="O160" s="472">
        <f>IF(Таблица4501!$G$9=0,0,(G160*1000/Таблица4501!$G$9))</f>
        <v>0</v>
      </c>
      <c r="P160" s="472">
        <f>IF(Таблица4501!$G$9=0,0,(I160*1000/Таблица4501!$G$9))</f>
        <v>0</v>
      </c>
      <c r="Q160" s="472">
        <f>IF(Таблица4501!$G$9=0,0,(N160*1000/Таблица4501!$G$9))</f>
        <v>0</v>
      </c>
      <c r="R160" s="472">
        <f t="shared" si="42"/>
        <v>0</v>
      </c>
    </row>
    <row r="161" spans="1:18" x14ac:dyDescent="0.15">
      <c r="A161" s="37" t="s">
        <v>710</v>
      </c>
      <c r="B161" s="506" t="s">
        <v>462</v>
      </c>
      <c r="C161" s="19" t="s">
        <v>452</v>
      </c>
      <c r="D161" s="237" t="s">
        <v>191</v>
      </c>
      <c r="E161" s="420"/>
      <c r="F161" s="248">
        <f>0</f>
        <v>0</v>
      </c>
      <c r="G161" s="248"/>
      <c r="H161" s="249">
        <f t="shared" si="40"/>
        <v>0</v>
      </c>
      <c r="I161" s="429">
        <f>G161</f>
        <v>0</v>
      </c>
      <c r="J161" s="421"/>
      <c r="K161" s="421">
        <f>0</f>
        <v>0</v>
      </c>
      <c r="L161" s="421">
        <f>0</f>
        <v>0</v>
      </c>
      <c r="M161" s="421"/>
      <c r="N161" s="249">
        <f t="shared" si="36"/>
        <v>0</v>
      </c>
      <c r="O161" s="472">
        <f>IF(Таблица4501!$G$9=0,0,(G161*1000/Таблица4501!$G$9))</f>
        <v>0</v>
      </c>
      <c r="P161" s="472">
        <f>IF(Таблица4501!$G$9=0,0,(I161*1000/Таблица4501!$G$9))</f>
        <v>0</v>
      </c>
      <c r="Q161" s="472">
        <f>IF(Таблица4501!$G$9=0,0,(N161*1000/Таблица4501!$G$9))</f>
        <v>0</v>
      </c>
      <c r="R161" s="472">
        <f t="shared" si="42"/>
        <v>0</v>
      </c>
    </row>
    <row r="162" spans="1:18" x14ac:dyDescent="0.15">
      <c r="A162" s="37" t="s">
        <v>711</v>
      </c>
      <c r="B162" s="506" t="s">
        <v>463</v>
      </c>
      <c r="C162" s="19" t="s">
        <v>453</v>
      </c>
      <c r="D162" s="237" t="s">
        <v>473</v>
      </c>
      <c r="E162" s="420"/>
      <c r="F162" s="248">
        <f>0</f>
        <v>0</v>
      </c>
      <c r="G162" s="248"/>
      <c r="H162" s="249">
        <f t="shared" si="40"/>
        <v>0</v>
      </c>
      <c r="I162" s="429">
        <f>G162</f>
        <v>0</v>
      </c>
      <c r="J162" s="421"/>
      <c r="K162" s="421">
        <f>0</f>
        <v>0</v>
      </c>
      <c r="L162" s="421">
        <f>0</f>
        <v>0</v>
      </c>
      <c r="M162" s="421"/>
      <c r="N162" s="249">
        <f t="shared" si="36"/>
        <v>0</v>
      </c>
      <c r="O162" s="472">
        <f>IF(Таблица4501!$G$9=0,0,(G162*1000/Таблица4501!$G$9))</f>
        <v>0</v>
      </c>
      <c r="P162" s="472">
        <f>IF(Таблица4501!$G$9=0,0,(I162*1000/Таблица4501!$G$9))</f>
        <v>0</v>
      </c>
      <c r="Q162" s="472">
        <f>IF(Таблица4501!$G$9=0,0,(N162*1000/Таблица4501!$G$9))</f>
        <v>0</v>
      </c>
      <c r="R162" s="472">
        <f t="shared" si="42"/>
        <v>0</v>
      </c>
    </row>
    <row r="163" spans="1:18" x14ac:dyDescent="0.15">
      <c r="A163" s="37" t="s">
        <v>533</v>
      </c>
      <c r="B163" s="506" t="s">
        <v>464</v>
      </c>
      <c r="C163" s="19" t="s">
        <v>454</v>
      </c>
      <c r="D163" s="237" t="s">
        <v>192</v>
      </c>
      <c r="E163" s="420"/>
      <c r="F163" s="248">
        <f>0</f>
        <v>0</v>
      </c>
      <c r="G163" s="248"/>
      <c r="H163" s="249">
        <f t="shared" si="40"/>
        <v>0</v>
      </c>
      <c r="I163" s="429">
        <f>G163</f>
        <v>0</v>
      </c>
      <c r="J163" s="421"/>
      <c r="K163" s="421">
        <f>0</f>
        <v>0</v>
      </c>
      <c r="L163" s="421">
        <f>0</f>
        <v>0</v>
      </c>
      <c r="M163" s="421"/>
      <c r="N163" s="249">
        <f t="shared" si="36"/>
        <v>0</v>
      </c>
      <c r="O163" s="472">
        <f>IF(Таблица4501!$G$9=0,0,(G163*1000/Таблица4501!$G$9))</f>
        <v>0</v>
      </c>
      <c r="P163" s="472">
        <f>IF(Таблица4501!$G$9=0,0,(I163*1000/Таблица4501!$G$9))</f>
        <v>0</v>
      </c>
      <c r="Q163" s="472">
        <f>IF(Таблица4501!$G$9=0,0,(N163*1000/Таблица4501!$G$9))</f>
        <v>0</v>
      </c>
      <c r="R163" s="472">
        <f t="shared" si="42"/>
        <v>0</v>
      </c>
    </row>
    <row r="164" spans="1:18" x14ac:dyDescent="0.15">
      <c r="A164" s="37" t="s">
        <v>712</v>
      </c>
      <c r="B164" s="506" t="s">
        <v>902</v>
      </c>
      <c r="C164" s="19" t="s">
        <v>903</v>
      </c>
      <c r="D164" s="237" t="s">
        <v>193</v>
      </c>
      <c r="E164" s="420"/>
      <c r="F164" s="248">
        <f>0</f>
        <v>0</v>
      </c>
      <c r="G164" s="248"/>
      <c r="H164" s="249">
        <f t="shared" si="40"/>
        <v>0</v>
      </c>
      <c r="I164" s="429">
        <f>G164</f>
        <v>0</v>
      </c>
      <c r="J164" s="421"/>
      <c r="K164" s="421">
        <f>0</f>
        <v>0</v>
      </c>
      <c r="L164" s="421">
        <f>0</f>
        <v>0</v>
      </c>
      <c r="M164" s="421"/>
      <c r="N164" s="249">
        <f t="shared" si="36"/>
        <v>0</v>
      </c>
      <c r="O164" s="472">
        <f>IF(Таблица4501!$G$9=0,0,(G164*1000/Таблица4501!$G$9))</f>
        <v>0</v>
      </c>
      <c r="P164" s="472">
        <f>IF(Таблица4501!$G$9=0,0,(I164*1000/Таблица4501!$G$9))</f>
        <v>0</v>
      </c>
      <c r="Q164" s="472">
        <f>IF(Таблица4501!$G$9=0,0,(N164*1000/Таблица4501!$G$9))</f>
        <v>0</v>
      </c>
      <c r="R164" s="472">
        <f t="shared" si="42"/>
        <v>0</v>
      </c>
    </row>
    <row r="165" spans="1:18" ht="21" x14ac:dyDescent="0.15">
      <c r="A165" s="37" t="s">
        <v>713</v>
      </c>
      <c r="B165" s="506" t="s">
        <v>1030</v>
      </c>
      <c r="C165" s="19" t="s">
        <v>1033</v>
      </c>
      <c r="D165" s="237" t="s">
        <v>534</v>
      </c>
      <c r="E165" s="420"/>
      <c r="F165" s="248"/>
      <c r="G165" s="248"/>
      <c r="H165" s="249">
        <f t="shared" si="40"/>
        <v>0</v>
      </c>
      <c r="I165" s="421"/>
      <c r="J165" s="421"/>
      <c r="K165" s="421"/>
      <c r="L165" s="421"/>
      <c r="M165" s="421"/>
      <c r="N165" s="249">
        <f t="shared" si="36"/>
        <v>0</v>
      </c>
      <c r="O165" s="472">
        <f>IF(Таблица4501!$G$9=0,0,(G165*1000/Таблица4501!$G$9))</f>
        <v>0</v>
      </c>
      <c r="P165" s="472">
        <f>IF(Таблица4501!$G$9=0,0,(I165*1000/Таблица4501!$G$9))</f>
        <v>0</v>
      </c>
      <c r="Q165" s="472">
        <f>IF(Таблица4501!$G$9=0,0,(N165*1000/Таблица4501!$G$9))</f>
        <v>0</v>
      </c>
      <c r="R165" s="472">
        <f t="shared" si="42"/>
        <v>0</v>
      </c>
    </row>
    <row r="166" spans="1:18" x14ac:dyDescent="0.15">
      <c r="A166" s="37" t="s">
        <v>714</v>
      </c>
      <c r="B166" s="506" t="s">
        <v>1031</v>
      </c>
      <c r="C166" s="19" t="s">
        <v>1034</v>
      </c>
      <c r="D166" s="237" t="s">
        <v>194</v>
      </c>
      <c r="E166" s="420"/>
      <c r="F166" s="248"/>
      <c r="G166" s="248"/>
      <c r="H166" s="249">
        <f t="shared" si="40"/>
        <v>0</v>
      </c>
      <c r="I166" s="421"/>
      <c r="J166" s="421"/>
      <c r="K166" s="421"/>
      <c r="L166" s="421"/>
      <c r="M166" s="421"/>
      <c r="N166" s="249">
        <f t="shared" si="36"/>
        <v>0</v>
      </c>
      <c r="O166" s="472">
        <f>IF(Таблица4501!$G$9=0,0,(G166*1000/Таблица4501!$G$9))</f>
        <v>0</v>
      </c>
      <c r="P166" s="472">
        <f>IF(Таблица4501!$G$9=0,0,(I166*1000/Таблица4501!$G$9))</f>
        <v>0</v>
      </c>
      <c r="Q166" s="472">
        <f>IF(Таблица4501!$G$9=0,0,(N166*1000/Таблица4501!$G$9))</f>
        <v>0</v>
      </c>
      <c r="R166" s="472">
        <f t="shared" si="42"/>
        <v>0</v>
      </c>
    </row>
    <row r="167" spans="1:18" x14ac:dyDescent="0.15">
      <c r="A167" s="37" t="s">
        <v>653</v>
      </c>
      <c r="B167" s="506" t="s">
        <v>1032</v>
      </c>
      <c r="C167" s="19" t="s">
        <v>1035</v>
      </c>
      <c r="D167" s="237" t="s">
        <v>654</v>
      </c>
      <c r="E167" s="420"/>
      <c r="F167" s="248">
        <f>0</f>
        <v>0</v>
      </c>
      <c r="G167" s="248"/>
      <c r="H167" s="248">
        <f>0</f>
        <v>0</v>
      </c>
      <c r="I167" s="429">
        <f>G167</f>
        <v>0</v>
      </c>
      <c r="J167" s="421"/>
      <c r="K167" s="421"/>
      <c r="L167" s="421"/>
      <c r="M167" s="421"/>
      <c r="N167" s="248">
        <f>0</f>
        <v>0</v>
      </c>
      <c r="O167" s="472">
        <f>IF(Таблица4501!$G$9=0,0,(G167*1000/Таблица4501!$G$9))</f>
        <v>0</v>
      </c>
      <c r="P167" s="472">
        <f>IF(Таблица4501!$G$9=0,0,(I167*1000/Таблица4501!$G$9))</f>
        <v>0</v>
      </c>
      <c r="Q167" s="472">
        <f>IF(Таблица4501!$G$9=0,0,(N167*1000/Таблица4501!$G$9))</f>
        <v>0</v>
      </c>
      <c r="R167" s="472">
        <f t="shared" si="42"/>
        <v>0</v>
      </c>
    </row>
    <row r="168" spans="1:18" x14ac:dyDescent="0.15">
      <c r="A168" s="37" t="s">
        <v>590</v>
      </c>
      <c r="B168" s="506" t="s">
        <v>266</v>
      </c>
      <c r="C168" s="6" t="s">
        <v>120</v>
      </c>
      <c r="D168" s="237" t="s">
        <v>591</v>
      </c>
      <c r="E168" s="420"/>
      <c r="F168" s="248"/>
      <c r="G168" s="248"/>
      <c r="H168" s="249">
        <f t="shared" ref="H168:H176" si="44">F168+J168</f>
        <v>0</v>
      </c>
      <c r="I168" s="421"/>
      <c r="J168" s="421"/>
      <c r="K168" s="421"/>
      <c r="L168" s="421"/>
      <c r="M168" s="421"/>
      <c r="N168" s="249">
        <f t="shared" ref="N168:N176" si="45">H168-M168</f>
        <v>0</v>
      </c>
      <c r="O168" s="472">
        <f>IF(Таблица4501!$G$9=0,0,(G168*1000/Таблица4501!$G$9))</f>
        <v>0</v>
      </c>
      <c r="P168" s="472">
        <f>IF(Таблица4501!$G$9=0,0,(I168*1000/Таблица4501!$G$9))</f>
        <v>0</v>
      </c>
      <c r="Q168" s="472">
        <f>IF(Таблица4501!$G$9=0,0,(N168*1000/Таблица4501!$G$9))</f>
        <v>0</v>
      </c>
      <c r="R168" s="472">
        <f t="shared" si="42"/>
        <v>0</v>
      </c>
    </row>
    <row r="169" spans="1:18" x14ac:dyDescent="0.15">
      <c r="A169" s="37" t="s">
        <v>715</v>
      </c>
      <c r="B169" s="506" t="s">
        <v>267</v>
      </c>
      <c r="C169" s="19" t="s">
        <v>121</v>
      </c>
      <c r="D169" s="237" t="s">
        <v>904</v>
      </c>
      <c r="E169" s="248">
        <f>E170+E171+E172+E173</f>
        <v>0</v>
      </c>
      <c r="F169" s="248">
        <f>F170+F171+F172+F173</f>
        <v>0</v>
      </c>
      <c r="G169" s="248">
        <f>G170+G171+G172+G173</f>
        <v>0</v>
      </c>
      <c r="H169" s="249">
        <f t="shared" si="44"/>
        <v>0</v>
      </c>
      <c r="I169" s="248">
        <f>I170+I171+I172+I173</f>
        <v>0</v>
      </c>
      <c r="J169" s="248">
        <f t="shared" ref="J169:M169" si="46">J170+J171+J172+J173</f>
        <v>0</v>
      </c>
      <c r="K169" s="248">
        <f t="shared" si="46"/>
        <v>0</v>
      </c>
      <c r="L169" s="248">
        <f t="shared" si="46"/>
        <v>0</v>
      </c>
      <c r="M169" s="248">
        <f t="shared" si="46"/>
        <v>0</v>
      </c>
      <c r="N169" s="249">
        <f t="shared" si="45"/>
        <v>0</v>
      </c>
      <c r="O169" s="472">
        <f>IF(Таблица4501!$G$9=0,0,(G169*1000/Таблица4501!$G$9))</f>
        <v>0</v>
      </c>
      <c r="P169" s="472">
        <f>IF(Таблица4501!$G$9=0,0,(I169*1000/Таблица4501!$G$9))</f>
        <v>0</v>
      </c>
      <c r="Q169" s="472">
        <f>IF(Таблица4501!$G$9=0,0,(N169*1000/Таблица4501!$G$9))</f>
        <v>0</v>
      </c>
      <c r="R169" s="472">
        <f t="shared" si="42"/>
        <v>0</v>
      </c>
    </row>
    <row r="170" spans="1:18" x14ac:dyDescent="0.15">
      <c r="A170" s="37" t="s">
        <v>716</v>
      </c>
      <c r="B170" s="506" t="s">
        <v>535</v>
      </c>
      <c r="C170" s="19" t="s">
        <v>1036</v>
      </c>
      <c r="D170" s="237" t="s">
        <v>455</v>
      </c>
      <c r="E170" s="420"/>
      <c r="F170" s="248"/>
      <c r="G170" s="248"/>
      <c r="H170" s="249">
        <f t="shared" si="44"/>
        <v>0</v>
      </c>
      <c r="I170" s="421"/>
      <c r="J170" s="421"/>
      <c r="K170" s="421"/>
      <c r="L170" s="421"/>
      <c r="M170" s="421"/>
      <c r="N170" s="249">
        <f t="shared" si="45"/>
        <v>0</v>
      </c>
      <c r="O170" s="472">
        <f>IF(Таблица4501!$G$9=0,0,(G170*1000/Таблица4501!$G$9))</f>
        <v>0</v>
      </c>
      <c r="P170" s="472">
        <f>IF(Таблица4501!$G$9=0,0,(I170*1000/Таблица4501!$G$9))</f>
        <v>0</v>
      </c>
      <c r="Q170" s="472">
        <f>IF(Таблица4501!$G$9=0,0,(N170*1000/Таблица4501!$G$9))</f>
        <v>0</v>
      </c>
      <c r="R170" s="472">
        <f t="shared" si="42"/>
        <v>0</v>
      </c>
    </row>
    <row r="171" spans="1:18" x14ac:dyDescent="0.15">
      <c r="A171" s="37" t="s">
        <v>443</v>
      </c>
      <c r="B171" s="506" t="s">
        <v>536</v>
      </c>
      <c r="C171" s="19" t="s">
        <v>1037</v>
      </c>
      <c r="D171" s="237" t="s">
        <v>456</v>
      </c>
      <c r="E171" s="420"/>
      <c r="F171" s="248"/>
      <c r="G171" s="248"/>
      <c r="H171" s="249">
        <f t="shared" si="44"/>
        <v>0</v>
      </c>
      <c r="I171" s="421"/>
      <c r="J171" s="421"/>
      <c r="K171" s="421"/>
      <c r="L171" s="421"/>
      <c r="M171" s="421"/>
      <c r="N171" s="249">
        <f t="shared" si="45"/>
        <v>0</v>
      </c>
      <c r="O171" s="472">
        <f>IF(Таблица4501!$G$9=0,0,(G171*1000/Таблица4501!$G$9))</f>
        <v>0</v>
      </c>
      <c r="P171" s="472">
        <f>IF(Таблица4501!$G$9=0,0,(I171*1000/Таблица4501!$G$9))</f>
        <v>0</v>
      </c>
      <c r="Q171" s="472">
        <f>IF(Таблица4501!$G$9=0,0,(N171*1000/Таблица4501!$G$9))</f>
        <v>0</v>
      </c>
      <c r="R171" s="472">
        <f t="shared" si="42"/>
        <v>0</v>
      </c>
    </row>
    <row r="172" spans="1:18" x14ac:dyDescent="0.15">
      <c r="A172" s="37" t="s">
        <v>717</v>
      </c>
      <c r="B172" s="506" t="s">
        <v>537</v>
      </c>
      <c r="C172" s="19" t="s">
        <v>1038</v>
      </c>
      <c r="D172" s="237" t="s">
        <v>457</v>
      </c>
      <c r="E172" s="420"/>
      <c r="F172" s="248"/>
      <c r="G172" s="248"/>
      <c r="H172" s="249">
        <f t="shared" si="44"/>
        <v>0</v>
      </c>
      <c r="I172" s="421"/>
      <c r="J172" s="421"/>
      <c r="K172" s="421"/>
      <c r="L172" s="421"/>
      <c r="M172" s="421"/>
      <c r="N172" s="249">
        <f t="shared" si="45"/>
        <v>0</v>
      </c>
      <c r="O172" s="472">
        <f>IF(Таблица4501!$G$9=0,0,(G172*1000/Таблица4501!$G$9))</f>
        <v>0</v>
      </c>
      <c r="P172" s="472">
        <f>IF(Таблица4501!$G$9=0,0,(I172*1000/Таблица4501!$G$9))</f>
        <v>0</v>
      </c>
      <c r="Q172" s="472">
        <f>IF(Таблица4501!$G$9=0,0,(N172*1000/Таблица4501!$G$9))</f>
        <v>0</v>
      </c>
      <c r="R172" s="472">
        <f t="shared" si="42"/>
        <v>0</v>
      </c>
    </row>
    <row r="173" spans="1:18" s="119" customFormat="1" x14ac:dyDescent="0.15">
      <c r="A173" s="229" t="s">
        <v>1473</v>
      </c>
      <c r="B173" s="506" t="s">
        <v>1474</v>
      </c>
      <c r="C173" s="19" t="s">
        <v>1555</v>
      </c>
      <c r="D173" s="237"/>
      <c r="E173" s="420"/>
      <c r="F173" s="248"/>
      <c r="G173" s="248"/>
      <c r="H173" s="249">
        <f t="shared" si="44"/>
        <v>0</v>
      </c>
      <c r="I173" s="421"/>
      <c r="J173" s="421"/>
      <c r="K173" s="421"/>
      <c r="L173" s="421"/>
      <c r="M173" s="421"/>
      <c r="N173" s="249">
        <f t="shared" si="45"/>
        <v>0</v>
      </c>
      <c r="O173" s="472">
        <f>IF(Таблица4501!$G$9=0,0,(G173*1000/Таблица4501!$G$9))</f>
        <v>0</v>
      </c>
      <c r="P173" s="472">
        <f>IF(Таблица4501!$G$9=0,0,(I173*1000/Таблица4501!$G$9))</f>
        <v>0</v>
      </c>
      <c r="Q173" s="472">
        <f>IF(Таблица4501!$G$9=0,0,(N173*1000/Таблица4501!$G$9))</f>
        <v>0</v>
      </c>
      <c r="R173" s="472">
        <f t="shared" si="42"/>
        <v>0</v>
      </c>
    </row>
    <row r="174" spans="1:18" x14ac:dyDescent="0.15">
      <c r="A174" s="229" t="s">
        <v>1476</v>
      </c>
      <c r="B174" s="506" t="s">
        <v>1477</v>
      </c>
      <c r="C174" s="19" t="s">
        <v>1478</v>
      </c>
      <c r="D174" s="237"/>
      <c r="E174" s="420"/>
      <c r="F174" s="248"/>
      <c r="G174" s="248"/>
      <c r="H174" s="249">
        <f t="shared" si="44"/>
        <v>0</v>
      </c>
      <c r="I174" s="421"/>
      <c r="J174" s="421"/>
      <c r="K174" s="421"/>
      <c r="L174" s="421"/>
      <c r="M174" s="421"/>
      <c r="N174" s="249">
        <f t="shared" si="45"/>
        <v>0</v>
      </c>
      <c r="O174" s="472">
        <f>IF(Таблица4501!$G$9=0,0,(G174*1000/Таблица4501!$G$9))</f>
        <v>0</v>
      </c>
      <c r="P174" s="472">
        <f>IF(Таблица4501!$G$9=0,0,(I174*1000/Таблица4501!$G$9))</f>
        <v>0</v>
      </c>
      <c r="Q174" s="472">
        <f>IF(Таблица4501!$G$9=0,0,(N174*1000/Таблица4501!$G$9))</f>
        <v>0</v>
      </c>
      <c r="R174" s="472">
        <f t="shared" si="42"/>
        <v>0</v>
      </c>
    </row>
    <row r="175" spans="1:18" ht="21" x14ac:dyDescent="0.15">
      <c r="A175" s="293" t="s">
        <v>1597</v>
      </c>
      <c r="B175" s="510" t="s">
        <v>1598</v>
      </c>
      <c r="C175" s="294" t="s">
        <v>1599</v>
      </c>
      <c r="D175" s="300"/>
      <c r="E175" s="432"/>
      <c r="F175" s="432"/>
      <c r="G175" s="432"/>
      <c r="H175" s="427">
        <f t="shared" si="44"/>
        <v>0</v>
      </c>
      <c r="I175" s="433"/>
      <c r="J175" s="433"/>
      <c r="K175" s="434"/>
      <c r="L175" s="434"/>
      <c r="M175" s="435"/>
      <c r="N175" s="427">
        <f t="shared" si="45"/>
        <v>0</v>
      </c>
      <c r="O175" s="472">
        <f>IF(Таблица4501!$G$9=0,0,(G175*1000/Таблица4501!$G$9))</f>
        <v>0</v>
      </c>
      <c r="P175" s="472">
        <f>IF(Таблица4501!$G$9=0,0,(I175*1000/Таблица4501!$G$9))</f>
        <v>0</v>
      </c>
      <c r="Q175" s="472">
        <f>IF(Таблица4501!$G$9=0,0,(N175*1000/Таблица4501!$G$9))</f>
        <v>0</v>
      </c>
      <c r="R175" s="472">
        <f t="shared" si="42"/>
        <v>0</v>
      </c>
    </row>
    <row r="176" spans="1:18" x14ac:dyDescent="0.15">
      <c r="A176" s="36" t="s">
        <v>718</v>
      </c>
      <c r="B176" s="99" t="s">
        <v>226</v>
      </c>
      <c r="C176" s="100" t="s">
        <v>140</v>
      </c>
      <c r="D176" s="35" t="s">
        <v>471</v>
      </c>
      <c r="E176" s="249">
        <f>E177+E181+E182+E184+E185+E186+E187+E188+E189+E190+E191+E192</f>
        <v>0</v>
      </c>
      <c r="F176" s="249">
        <f>F177+F181+F182+F184+F185+F186+F187+F188+F189+F190+F191+F192</f>
        <v>0</v>
      </c>
      <c r="G176" s="249">
        <f>G177+G181+G182+G184+G185+G186+G187+G188+G189+G190+G191+G192</f>
        <v>0</v>
      </c>
      <c r="H176" s="249">
        <f t="shared" si="44"/>
        <v>0</v>
      </c>
      <c r="I176" s="249">
        <f>I177+I181+I182+I184+I185+I186+I187+I188+I189+I190+I191+I192</f>
        <v>0</v>
      </c>
      <c r="J176" s="249">
        <f t="shared" ref="J176:M176" si="47">J177+J181+J182+J184+J185+J186+J187+J188+J189+J190+J191+J192</f>
        <v>0</v>
      </c>
      <c r="K176" s="249">
        <f t="shared" si="47"/>
        <v>0</v>
      </c>
      <c r="L176" s="249">
        <f t="shared" si="47"/>
        <v>0</v>
      </c>
      <c r="M176" s="249">
        <f t="shared" si="47"/>
        <v>0</v>
      </c>
      <c r="N176" s="249">
        <f t="shared" si="45"/>
        <v>0</v>
      </c>
      <c r="O176" s="472">
        <f>IF(Таблица4501!$G$9=0,0,(G176*1000/Таблица4501!$G$9))</f>
        <v>0</v>
      </c>
      <c r="P176" s="472">
        <f>IF(Таблица4501!$G$9=0,0,(I176*1000/Таблица4501!$G$9))</f>
        <v>0</v>
      </c>
      <c r="Q176" s="472">
        <f>IF(Таблица4501!$G$9=0,0,(N176*1000/Таблица4501!$G$9))</f>
        <v>0</v>
      </c>
      <c r="R176" s="472">
        <f t="shared" si="42"/>
        <v>0</v>
      </c>
    </row>
    <row r="177" spans="1:18" ht="21" x14ac:dyDescent="0.15">
      <c r="A177" s="37" t="s">
        <v>719</v>
      </c>
      <c r="B177" s="506" t="s">
        <v>227</v>
      </c>
      <c r="C177" s="17" t="s">
        <v>82</v>
      </c>
      <c r="D177" s="237" t="s">
        <v>538</v>
      </c>
      <c r="E177" s="248">
        <f>0</f>
        <v>0</v>
      </c>
      <c r="F177" s="248">
        <f>0</f>
        <v>0</v>
      </c>
      <c r="G177" s="248">
        <f>G178+G179+G180</f>
        <v>0</v>
      </c>
      <c r="H177" s="248">
        <f>0</f>
        <v>0</v>
      </c>
      <c r="I177" s="248">
        <f>I178+I179+I180</f>
        <v>0</v>
      </c>
      <c r="J177" s="248">
        <f>J178+J179+J180</f>
        <v>0</v>
      </c>
      <c r="K177" s="421">
        <f>0</f>
        <v>0</v>
      </c>
      <c r="L177" s="421">
        <f>0</f>
        <v>0</v>
      </c>
      <c r="M177" s="248">
        <f>0</f>
        <v>0</v>
      </c>
      <c r="N177" s="248">
        <f>0</f>
        <v>0</v>
      </c>
      <c r="O177" s="472">
        <f>IF(Таблица4501!$G$9=0,0,(G177*1000/Таблица4501!$G$9))</f>
        <v>0</v>
      </c>
      <c r="P177" s="472">
        <f>IF(Таблица4501!$G$9=0,0,(I177*1000/Таблица4501!$G$9))</f>
        <v>0</v>
      </c>
      <c r="Q177" s="472">
        <f>IF(Таблица4501!$G$9=0,0,(N177*1000/Таблица4501!$G$9))</f>
        <v>0</v>
      </c>
      <c r="R177" s="472">
        <f t="shared" si="42"/>
        <v>0</v>
      </c>
    </row>
    <row r="178" spans="1:18" x14ac:dyDescent="0.15">
      <c r="A178" s="37" t="s">
        <v>720</v>
      </c>
      <c r="B178" s="506" t="s">
        <v>539</v>
      </c>
      <c r="C178" s="17" t="s">
        <v>540</v>
      </c>
      <c r="D178" s="237" t="s">
        <v>385</v>
      </c>
      <c r="E178" s="420"/>
      <c r="F178" s="248">
        <f>0</f>
        <v>0</v>
      </c>
      <c r="G178" s="248"/>
      <c r="H178" s="248">
        <f>0</f>
        <v>0</v>
      </c>
      <c r="I178" s="421"/>
      <c r="J178" s="421">
        <f>0</f>
        <v>0</v>
      </c>
      <c r="K178" s="421">
        <f>0</f>
        <v>0</v>
      </c>
      <c r="L178" s="421">
        <f>0</f>
        <v>0</v>
      </c>
      <c r="M178" s="248">
        <f>0</f>
        <v>0</v>
      </c>
      <c r="N178" s="248">
        <f>0</f>
        <v>0</v>
      </c>
      <c r="O178" s="472">
        <f>IF(Таблица4501!$G$9=0,0,(G178*1000/Таблица4501!$G$9))</f>
        <v>0</v>
      </c>
      <c r="P178" s="472">
        <f>IF(Таблица4501!$G$9=0,0,(I178*1000/Таблица4501!$G$9))</f>
        <v>0</v>
      </c>
      <c r="Q178" s="472">
        <f>IF(Таблица4501!$G$9=0,0,(N178*1000/Таблица4501!$G$9))</f>
        <v>0</v>
      </c>
      <c r="R178" s="472">
        <f t="shared" si="42"/>
        <v>0</v>
      </c>
    </row>
    <row r="179" spans="1:18" x14ac:dyDescent="0.15">
      <c r="A179" s="37" t="s">
        <v>721</v>
      </c>
      <c r="B179" s="506" t="s">
        <v>541</v>
      </c>
      <c r="C179" s="17" t="s">
        <v>542</v>
      </c>
      <c r="D179" s="237" t="s">
        <v>386</v>
      </c>
      <c r="E179" s="420"/>
      <c r="F179" s="248">
        <f>0</f>
        <v>0</v>
      </c>
      <c r="G179" s="248"/>
      <c r="H179" s="248">
        <f>0</f>
        <v>0</v>
      </c>
      <c r="I179" s="421"/>
      <c r="J179" s="421">
        <f>0</f>
        <v>0</v>
      </c>
      <c r="K179" s="421">
        <f>0</f>
        <v>0</v>
      </c>
      <c r="L179" s="421">
        <f>0</f>
        <v>0</v>
      </c>
      <c r="M179" s="248">
        <f>0</f>
        <v>0</v>
      </c>
      <c r="N179" s="248">
        <f>0</f>
        <v>0</v>
      </c>
      <c r="O179" s="472">
        <f>IF(Таблица4501!$G$9=0,0,(G179*1000/Таблица4501!$G$9))</f>
        <v>0</v>
      </c>
      <c r="P179" s="472">
        <f>IF(Таблица4501!$G$9=0,0,(I179*1000/Таблица4501!$G$9))</f>
        <v>0</v>
      </c>
      <c r="Q179" s="472">
        <f>IF(Таблица4501!$G$9=0,0,(N179*1000/Таблица4501!$G$9))</f>
        <v>0</v>
      </c>
      <c r="R179" s="472">
        <f t="shared" si="42"/>
        <v>0</v>
      </c>
    </row>
    <row r="180" spans="1:18" x14ac:dyDescent="0.15">
      <c r="A180" s="229" t="s">
        <v>1479</v>
      </c>
      <c r="B180" s="506" t="s">
        <v>1480</v>
      </c>
      <c r="C180" s="17" t="s">
        <v>1481</v>
      </c>
      <c r="D180" s="237" t="s">
        <v>1697</v>
      </c>
      <c r="E180" s="420"/>
      <c r="F180" s="248">
        <f>0</f>
        <v>0</v>
      </c>
      <c r="G180" s="248">
        <f>I180</f>
        <v>0</v>
      </c>
      <c r="H180" s="248">
        <f>0</f>
        <v>0</v>
      </c>
      <c r="I180" s="421"/>
      <c r="J180" s="421">
        <f>0</f>
        <v>0</v>
      </c>
      <c r="K180" s="421">
        <f>0</f>
        <v>0</v>
      </c>
      <c r="L180" s="421">
        <f>0</f>
        <v>0</v>
      </c>
      <c r="M180" s="421">
        <f>0</f>
        <v>0</v>
      </c>
      <c r="N180" s="421">
        <f>0</f>
        <v>0</v>
      </c>
      <c r="O180" s="472">
        <f>IF(Таблица4501!$G$9=0,0,(G180*1000/Таблица4501!$G$9))</f>
        <v>0</v>
      </c>
      <c r="P180" s="472">
        <f>IF(Таблица4501!$G$9=0,0,(I180*1000/Таблица4501!$G$9))</f>
        <v>0</v>
      </c>
      <c r="Q180" s="472">
        <f>IF(Таблица4501!$G$9=0,0,(N180*1000/Таблица4501!$G$9))</f>
        <v>0</v>
      </c>
      <c r="R180" s="472">
        <f t="shared" si="42"/>
        <v>0</v>
      </c>
    </row>
    <row r="181" spans="1:18" x14ac:dyDescent="0.15">
      <c r="A181" s="37" t="s">
        <v>543</v>
      </c>
      <c r="B181" s="506" t="s">
        <v>228</v>
      </c>
      <c r="C181" s="20" t="s">
        <v>83</v>
      </c>
      <c r="D181" s="237" t="s">
        <v>905</v>
      </c>
      <c r="E181" s="420"/>
      <c r="F181" s="248">
        <f>0</f>
        <v>0</v>
      </c>
      <c r="G181" s="436"/>
      <c r="H181" s="248">
        <f>0</f>
        <v>0</v>
      </c>
      <c r="I181" s="426">
        <f>G181</f>
        <v>0</v>
      </c>
      <c r="J181" s="421">
        <f>0</f>
        <v>0</v>
      </c>
      <c r="K181" s="421">
        <f>0</f>
        <v>0</v>
      </c>
      <c r="L181" s="421">
        <f>0</f>
        <v>0</v>
      </c>
      <c r="M181" s="248">
        <f>0</f>
        <v>0</v>
      </c>
      <c r="N181" s="248">
        <f>0</f>
        <v>0</v>
      </c>
      <c r="O181" s="472">
        <f>IF(Таблица4501!$G$9=0,0,(G181*1000/Таблица4501!$G$9))</f>
        <v>0</v>
      </c>
      <c r="P181" s="472">
        <f>IF(Таблица4501!$G$9=0,0,(I181*1000/Таблица4501!$G$9))</f>
        <v>0</v>
      </c>
      <c r="Q181" s="472">
        <f>IF(Таблица4501!$G$9=0,0,(N181*1000/Таблица4501!$G$9))</f>
        <v>0</v>
      </c>
      <c r="R181" s="472">
        <f t="shared" si="42"/>
        <v>0</v>
      </c>
    </row>
    <row r="182" spans="1:18" x14ac:dyDescent="0.15">
      <c r="A182" s="37" t="s">
        <v>906</v>
      </c>
      <c r="B182" s="506" t="s">
        <v>229</v>
      </c>
      <c r="C182" s="20" t="s">
        <v>84</v>
      </c>
      <c r="D182" s="237" t="s">
        <v>907</v>
      </c>
      <c r="E182" s="420"/>
      <c r="F182" s="248">
        <f>0</f>
        <v>0</v>
      </c>
      <c r="G182" s="248"/>
      <c r="H182" s="249">
        <f>F182+J182</f>
        <v>0</v>
      </c>
      <c r="I182" s="426">
        <f>G182</f>
        <v>0</v>
      </c>
      <c r="J182" s="421"/>
      <c r="K182" s="421">
        <f>0</f>
        <v>0</v>
      </c>
      <c r="L182" s="421">
        <f>0</f>
        <v>0</v>
      </c>
      <c r="M182" s="421"/>
      <c r="N182" s="249">
        <f>H182-M182</f>
        <v>0</v>
      </c>
      <c r="O182" s="472">
        <f>IF(Таблица4501!$G$9=0,0,(G182*1000/Таблица4501!$G$9))</f>
        <v>0</v>
      </c>
      <c r="P182" s="472">
        <f>IF(Таблица4501!$G$9=0,0,(I182*1000/Таблица4501!$G$9))</f>
        <v>0</v>
      </c>
      <c r="Q182" s="472">
        <f>IF(Таблица4501!$G$9=0,0,(N182*1000/Таблица4501!$G$9))</f>
        <v>0</v>
      </c>
      <c r="R182" s="472">
        <f t="shared" si="42"/>
        <v>0</v>
      </c>
    </row>
    <row r="183" spans="1:18" x14ac:dyDescent="0.15">
      <c r="A183" s="37" t="s">
        <v>1583</v>
      </c>
      <c r="B183" s="506" t="s">
        <v>1576</v>
      </c>
      <c r="C183" s="20" t="s">
        <v>1577</v>
      </c>
      <c r="D183" s="251" t="s">
        <v>1578</v>
      </c>
      <c r="E183" s="420"/>
      <c r="F183" s="248">
        <f>0</f>
        <v>0</v>
      </c>
      <c r="G183" s="248"/>
      <c r="H183" s="249">
        <f>F183+J183</f>
        <v>0</v>
      </c>
      <c r="I183" s="421"/>
      <c r="J183" s="421"/>
      <c r="K183" s="421">
        <f>0</f>
        <v>0</v>
      </c>
      <c r="L183" s="421">
        <f>0</f>
        <v>0</v>
      </c>
      <c r="M183" s="421"/>
      <c r="N183" s="249">
        <f>H183-M183</f>
        <v>0</v>
      </c>
      <c r="O183" s="472">
        <f>IF(Таблица4501!$G$9=0,0,(G183*1000/Таблица4501!$G$9))</f>
        <v>0</v>
      </c>
      <c r="P183" s="472">
        <f>IF(Таблица4501!$G$9=0,0,(I183*1000/Таблица4501!$G$9))</f>
        <v>0</v>
      </c>
      <c r="Q183" s="472">
        <f>IF(Таблица4501!$G$9=0,0,(N183*1000/Таблица4501!$G$9))</f>
        <v>0</v>
      </c>
      <c r="R183" s="472">
        <f t="shared" si="42"/>
        <v>0</v>
      </c>
    </row>
    <row r="184" spans="1:18" x14ac:dyDescent="0.15">
      <c r="A184" s="37" t="s">
        <v>544</v>
      </c>
      <c r="B184" s="506" t="s">
        <v>230</v>
      </c>
      <c r="C184" s="20" t="s">
        <v>85</v>
      </c>
      <c r="D184" s="237" t="s">
        <v>545</v>
      </c>
      <c r="E184" s="420"/>
      <c r="F184" s="248">
        <f>0</f>
        <v>0</v>
      </c>
      <c r="G184" s="248"/>
      <c r="H184" s="248">
        <f>0</f>
        <v>0</v>
      </c>
      <c r="I184" s="426">
        <f>G184</f>
        <v>0</v>
      </c>
      <c r="J184" s="421">
        <f>0</f>
        <v>0</v>
      </c>
      <c r="K184" s="421">
        <f>0</f>
        <v>0</v>
      </c>
      <c r="L184" s="421">
        <f>0</f>
        <v>0</v>
      </c>
      <c r="M184" s="248">
        <f>0</f>
        <v>0</v>
      </c>
      <c r="N184" s="248">
        <f>0</f>
        <v>0</v>
      </c>
      <c r="O184" s="472">
        <f>IF(Таблица4501!$G$9=0,0,(G184*1000/Таблица4501!$G$9))</f>
        <v>0</v>
      </c>
      <c r="P184" s="472">
        <f>IF(Таблица4501!$G$9=0,0,(I184*1000/Таблица4501!$G$9))</f>
        <v>0</v>
      </c>
      <c r="Q184" s="472">
        <f>IF(Таблица4501!$G$9=0,0,(N184*1000/Таблица4501!$G$9))</f>
        <v>0</v>
      </c>
      <c r="R184" s="472">
        <f t="shared" si="42"/>
        <v>0</v>
      </c>
    </row>
    <row r="185" spans="1:18" x14ac:dyDescent="0.15">
      <c r="A185" s="37" t="s">
        <v>722</v>
      </c>
      <c r="B185" s="506" t="s">
        <v>231</v>
      </c>
      <c r="C185" s="20" t="s">
        <v>86</v>
      </c>
      <c r="D185" s="237" t="s">
        <v>40</v>
      </c>
      <c r="E185" s="420"/>
      <c r="F185" s="248"/>
      <c r="G185" s="248"/>
      <c r="H185" s="249">
        <f t="shared" ref="H185:H253" si="48">F185+J185</f>
        <v>0</v>
      </c>
      <c r="I185" s="421"/>
      <c r="J185" s="421"/>
      <c r="K185" s="421"/>
      <c r="L185" s="421"/>
      <c r="M185" s="421"/>
      <c r="N185" s="249">
        <f t="shared" ref="N185:N253" si="49">H185-M185</f>
        <v>0</v>
      </c>
      <c r="O185" s="472">
        <f>IF(Таблица4501!$G$9=0,0,(G185*1000/Таблица4501!$G$9))</f>
        <v>0</v>
      </c>
      <c r="P185" s="472">
        <f>IF(Таблица4501!$G$9=0,0,(I185*1000/Таблица4501!$G$9))</f>
        <v>0</v>
      </c>
      <c r="Q185" s="472">
        <f>IF(Таблица4501!$G$9=0,0,(N185*1000/Таблица4501!$G$9))</f>
        <v>0</v>
      </c>
      <c r="R185" s="472">
        <f t="shared" si="42"/>
        <v>0</v>
      </c>
    </row>
    <row r="186" spans="1:18" ht="21" x14ac:dyDescent="0.15">
      <c r="A186" s="37" t="s">
        <v>723</v>
      </c>
      <c r="B186" s="506" t="s">
        <v>232</v>
      </c>
      <c r="C186" s="20" t="s">
        <v>87</v>
      </c>
      <c r="D186" s="237" t="s">
        <v>546</v>
      </c>
      <c r="E186" s="420"/>
      <c r="F186" s="248"/>
      <c r="G186" s="248"/>
      <c r="H186" s="249">
        <f t="shared" si="48"/>
        <v>0</v>
      </c>
      <c r="I186" s="421"/>
      <c r="J186" s="421"/>
      <c r="K186" s="421"/>
      <c r="L186" s="421"/>
      <c r="M186" s="421"/>
      <c r="N186" s="249">
        <f t="shared" si="49"/>
        <v>0</v>
      </c>
      <c r="O186" s="472">
        <f>IF(Таблица4501!$G$9=0,0,(G186*1000/Таблица4501!$G$9))</f>
        <v>0</v>
      </c>
      <c r="P186" s="472">
        <f>IF(Таблица4501!$G$9=0,0,(I186*1000/Таблица4501!$G$9))</f>
        <v>0</v>
      </c>
      <c r="Q186" s="472">
        <f>IF(Таблица4501!$G$9=0,0,(N186*1000/Таблица4501!$G$9))</f>
        <v>0</v>
      </c>
      <c r="R186" s="472">
        <f t="shared" si="42"/>
        <v>0</v>
      </c>
    </row>
    <row r="187" spans="1:18" x14ac:dyDescent="0.15">
      <c r="A187" s="37" t="s">
        <v>724</v>
      </c>
      <c r="B187" s="506" t="s">
        <v>233</v>
      </c>
      <c r="C187" s="20" t="s">
        <v>88</v>
      </c>
      <c r="D187" s="237" t="s">
        <v>547</v>
      </c>
      <c r="E187" s="420"/>
      <c r="F187" s="248"/>
      <c r="G187" s="248"/>
      <c r="H187" s="249">
        <f t="shared" si="48"/>
        <v>0</v>
      </c>
      <c r="I187" s="421"/>
      <c r="J187" s="421"/>
      <c r="K187" s="421"/>
      <c r="L187" s="421"/>
      <c r="M187" s="421"/>
      <c r="N187" s="249">
        <f t="shared" si="49"/>
        <v>0</v>
      </c>
      <c r="O187" s="472">
        <f>IF(Таблица4501!$G$9=0,0,(G187*1000/Таблица4501!$G$9))</f>
        <v>0</v>
      </c>
      <c r="P187" s="472">
        <f>IF(Таблица4501!$G$9=0,0,(I187*1000/Таблица4501!$G$9))</f>
        <v>0</v>
      </c>
      <c r="Q187" s="472">
        <f>IF(Таблица4501!$G$9=0,0,(N187*1000/Таблица4501!$G$9))</f>
        <v>0</v>
      </c>
      <c r="R187" s="472">
        <f t="shared" si="42"/>
        <v>0</v>
      </c>
    </row>
    <row r="188" spans="1:18" s="119" customFormat="1" x14ac:dyDescent="0.15">
      <c r="A188" s="37" t="s">
        <v>967</v>
      </c>
      <c r="B188" s="506" t="s">
        <v>234</v>
      </c>
      <c r="C188" s="20" t="s">
        <v>89</v>
      </c>
      <c r="D188" s="237" t="s">
        <v>908</v>
      </c>
      <c r="E188" s="420"/>
      <c r="F188" s="248"/>
      <c r="G188" s="248"/>
      <c r="H188" s="249">
        <f t="shared" si="48"/>
        <v>0</v>
      </c>
      <c r="I188" s="421"/>
      <c r="J188" s="421"/>
      <c r="K188" s="421"/>
      <c r="L188" s="421"/>
      <c r="M188" s="421"/>
      <c r="N188" s="249">
        <f t="shared" si="49"/>
        <v>0</v>
      </c>
      <c r="O188" s="472">
        <f>IF(Таблица4501!$G$9=0,0,(G188*1000/Таблица4501!$G$9))</f>
        <v>0</v>
      </c>
      <c r="P188" s="472">
        <f>IF(Таблица4501!$G$9=0,0,(I188*1000/Таблица4501!$G$9))</f>
        <v>0</v>
      </c>
      <c r="Q188" s="472">
        <f>IF(Таблица4501!$G$9=0,0,(N188*1000/Таблица4501!$G$9))</f>
        <v>0</v>
      </c>
      <c r="R188" s="472">
        <f t="shared" si="42"/>
        <v>0</v>
      </c>
    </row>
    <row r="189" spans="1:18" x14ac:dyDescent="0.15">
      <c r="A189" s="37" t="s">
        <v>909</v>
      </c>
      <c r="B189" s="506" t="s">
        <v>383</v>
      </c>
      <c r="C189" s="20" t="s">
        <v>381</v>
      </c>
      <c r="D189" s="237" t="s">
        <v>910</v>
      </c>
      <c r="E189" s="420"/>
      <c r="F189" s="248"/>
      <c r="G189" s="248"/>
      <c r="H189" s="249">
        <f t="shared" si="48"/>
        <v>0</v>
      </c>
      <c r="I189" s="421"/>
      <c r="J189" s="421"/>
      <c r="K189" s="421"/>
      <c r="L189" s="421"/>
      <c r="M189" s="421"/>
      <c r="N189" s="249">
        <f t="shared" si="49"/>
        <v>0</v>
      </c>
      <c r="O189" s="472">
        <f>IF(Таблица4501!$G$9=0,0,(G189*1000/Таблица4501!$G$9))</f>
        <v>0</v>
      </c>
      <c r="P189" s="472">
        <f>IF(Таблица4501!$G$9=0,0,(I189*1000/Таблица4501!$G$9))</f>
        <v>0</v>
      </c>
      <c r="Q189" s="472">
        <f>IF(Таблица4501!$G$9=0,0,(N189*1000/Таблица4501!$G$9))</f>
        <v>0</v>
      </c>
      <c r="R189" s="472">
        <f t="shared" si="42"/>
        <v>0</v>
      </c>
    </row>
    <row r="190" spans="1:18" x14ac:dyDescent="0.15">
      <c r="A190" s="37" t="s">
        <v>725</v>
      </c>
      <c r="B190" s="506" t="s">
        <v>384</v>
      </c>
      <c r="C190" s="20" t="s">
        <v>382</v>
      </c>
      <c r="D190" s="237" t="s">
        <v>548</v>
      </c>
      <c r="E190" s="420"/>
      <c r="F190" s="248"/>
      <c r="G190" s="248"/>
      <c r="H190" s="249">
        <f t="shared" si="48"/>
        <v>0</v>
      </c>
      <c r="I190" s="421"/>
      <c r="J190" s="421"/>
      <c r="K190" s="421"/>
      <c r="L190" s="421"/>
      <c r="M190" s="421"/>
      <c r="N190" s="249">
        <f t="shared" si="49"/>
        <v>0</v>
      </c>
      <c r="O190" s="472">
        <f>IF(Таблица4501!$G$9=0,0,(G190*1000/Таблица4501!$G$9))</f>
        <v>0</v>
      </c>
      <c r="P190" s="472">
        <f>IF(Таблица4501!$G$9=0,0,(I190*1000/Таблица4501!$G$9))</f>
        <v>0</v>
      </c>
      <c r="Q190" s="472">
        <f>IF(Таблица4501!$G$9=0,0,(N190*1000/Таблица4501!$G$9))</f>
        <v>0</v>
      </c>
      <c r="R190" s="472">
        <f t="shared" si="42"/>
        <v>0</v>
      </c>
    </row>
    <row r="191" spans="1:18" ht="31.5" x14ac:dyDescent="0.15">
      <c r="A191" s="37" t="s">
        <v>726</v>
      </c>
      <c r="B191" s="506" t="s">
        <v>911</v>
      </c>
      <c r="C191" s="17" t="s">
        <v>912</v>
      </c>
      <c r="D191" s="237" t="s">
        <v>913</v>
      </c>
      <c r="E191" s="420"/>
      <c r="F191" s="248"/>
      <c r="G191" s="248"/>
      <c r="H191" s="249">
        <f t="shared" si="48"/>
        <v>0</v>
      </c>
      <c r="I191" s="421"/>
      <c r="J191" s="421"/>
      <c r="K191" s="421"/>
      <c r="L191" s="421"/>
      <c r="M191" s="421"/>
      <c r="N191" s="249">
        <f t="shared" si="49"/>
        <v>0</v>
      </c>
      <c r="O191" s="472">
        <f>IF(Таблица4501!$G$9=0,0,(G191*1000/Таблица4501!$G$9))</f>
        <v>0</v>
      </c>
      <c r="P191" s="472">
        <f>IF(Таблица4501!$G$9=0,0,(I191*1000/Таблица4501!$G$9))</f>
        <v>0</v>
      </c>
      <c r="Q191" s="472">
        <f>IF(Таблица4501!$G$9=0,0,(N191*1000/Таблица4501!$G$9))</f>
        <v>0</v>
      </c>
      <c r="R191" s="472">
        <f t="shared" si="42"/>
        <v>0</v>
      </c>
    </row>
    <row r="192" spans="1:18" x14ac:dyDescent="0.15">
      <c r="A192" s="229" t="s">
        <v>1556</v>
      </c>
      <c r="B192" s="506" t="s">
        <v>1483</v>
      </c>
      <c r="C192" s="177" t="s">
        <v>1484</v>
      </c>
      <c r="D192" s="237"/>
      <c r="E192" s="420"/>
      <c r="F192" s="248"/>
      <c r="G192" s="248"/>
      <c r="H192" s="249">
        <f t="shared" si="48"/>
        <v>0</v>
      </c>
      <c r="I192" s="421"/>
      <c r="J192" s="421"/>
      <c r="K192" s="421"/>
      <c r="L192" s="421"/>
      <c r="M192" s="421"/>
      <c r="N192" s="249">
        <f t="shared" si="49"/>
        <v>0</v>
      </c>
      <c r="O192" s="472">
        <f>IF(Таблица4501!$G$9=0,0,(G192*1000/Таблица4501!$G$9))</f>
        <v>0</v>
      </c>
      <c r="P192" s="472">
        <f>IF(Таблица4501!$G$9=0,0,(I192*1000/Таблица4501!$G$9))</f>
        <v>0</v>
      </c>
      <c r="Q192" s="472">
        <f>IF(Таблица4501!$G$9=0,0,(N192*1000/Таблица4501!$G$9))</f>
        <v>0</v>
      </c>
      <c r="R192" s="472">
        <f t="shared" si="42"/>
        <v>0</v>
      </c>
    </row>
    <row r="193" spans="1:18" x14ac:dyDescent="0.15">
      <c r="A193" s="36" t="s">
        <v>727</v>
      </c>
      <c r="B193" s="99" t="s">
        <v>235</v>
      </c>
      <c r="C193" s="240" t="s">
        <v>141</v>
      </c>
      <c r="D193" s="35" t="s">
        <v>776</v>
      </c>
      <c r="E193" s="249">
        <f>E194+E195+E196+E197+E200+E202+E203+E205+E206+E208</f>
        <v>0</v>
      </c>
      <c r="F193" s="249">
        <f>F194+F195+F196+F197+F200+F202+F203+F205+F206+F208</f>
        <v>0</v>
      </c>
      <c r="G193" s="249">
        <f>G194+G195+G196+G197+G200+G202+G203+G205+G206+G208</f>
        <v>0</v>
      </c>
      <c r="H193" s="249">
        <f>F193+J193</f>
        <v>0</v>
      </c>
      <c r="I193" s="249">
        <f>I194+I195+I196+I197+I200+I202+I203+I205+I206+I208</f>
        <v>0</v>
      </c>
      <c r="J193" s="249">
        <f>J194+J195+J196+J197+J200+J202+J203+J205+J206+J208</f>
        <v>0</v>
      </c>
      <c r="K193" s="249">
        <f>K194+K195+K196+K197+K200+K202+K203+K205+K206+K208</f>
        <v>0</v>
      </c>
      <c r="L193" s="249">
        <f>L194+L195+L196+L197+L200+L202+L203+L205+L206+L208</f>
        <v>0</v>
      </c>
      <c r="M193" s="249">
        <f>M194+M195+M196+M197+M200+M202+M203+M205+M206+M208</f>
        <v>0</v>
      </c>
      <c r="N193" s="249">
        <f>H193-M193</f>
        <v>0</v>
      </c>
      <c r="O193" s="472">
        <f>IF(Таблица4501!$G$9=0,0,(G193*1000/Таблица4501!$G$9))</f>
        <v>0</v>
      </c>
      <c r="P193" s="472">
        <f>IF(Таблица4501!$G$9=0,0,(I193*1000/Таблица4501!$G$9))</f>
        <v>0</v>
      </c>
      <c r="Q193" s="472">
        <f>IF(Таблица4501!$G$9=0,0,(N193*1000/Таблица4501!$G$9))</f>
        <v>0</v>
      </c>
      <c r="R193" s="472">
        <f t="shared" si="42"/>
        <v>0</v>
      </c>
    </row>
    <row r="194" spans="1:18" x14ac:dyDescent="0.15">
      <c r="A194" s="37" t="s">
        <v>728</v>
      </c>
      <c r="B194" s="506" t="s">
        <v>236</v>
      </c>
      <c r="C194" s="6" t="s">
        <v>90</v>
      </c>
      <c r="D194" s="237" t="s">
        <v>777</v>
      </c>
      <c r="E194" s="420"/>
      <c r="F194" s="248"/>
      <c r="G194" s="248"/>
      <c r="H194" s="249">
        <f t="shared" si="48"/>
        <v>0</v>
      </c>
      <c r="I194" s="421"/>
      <c r="J194" s="421"/>
      <c r="K194" s="421"/>
      <c r="L194" s="421"/>
      <c r="M194" s="421"/>
      <c r="N194" s="249">
        <f t="shared" si="49"/>
        <v>0</v>
      </c>
      <c r="O194" s="472">
        <f>IF(Таблица4501!$G$9=0,0,(G194*1000/Таблица4501!$G$9))</f>
        <v>0</v>
      </c>
      <c r="P194" s="472">
        <f>IF(Таблица4501!$G$9=0,0,(I194*1000/Таблица4501!$G$9))</f>
        <v>0</v>
      </c>
      <c r="Q194" s="472">
        <f>IF(Таблица4501!$G$9=0,0,(N194*1000/Таблица4501!$G$9))</f>
        <v>0</v>
      </c>
      <c r="R194" s="472">
        <f t="shared" si="42"/>
        <v>0</v>
      </c>
    </row>
    <row r="195" spans="1:18" x14ac:dyDescent="0.15">
      <c r="A195" s="37" t="s">
        <v>42</v>
      </c>
      <c r="B195" s="506" t="s">
        <v>237</v>
      </c>
      <c r="C195" s="6" t="s">
        <v>92</v>
      </c>
      <c r="D195" s="237" t="s">
        <v>778</v>
      </c>
      <c r="E195" s="420"/>
      <c r="F195" s="248"/>
      <c r="G195" s="248"/>
      <c r="H195" s="249">
        <f t="shared" si="48"/>
        <v>0</v>
      </c>
      <c r="I195" s="421"/>
      <c r="J195" s="421"/>
      <c r="K195" s="421"/>
      <c r="L195" s="421"/>
      <c r="M195" s="421"/>
      <c r="N195" s="249">
        <f t="shared" si="49"/>
        <v>0</v>
      </c>
      <c r="O195" s="472">
        <f>IF(Таблица4501!$G$9=0,0,(G195*1000/Таблица4501!$G$9))</f>
        <v>0</v>
      </c>
      <c r="P195" s="472">
        <f>IF(Таблица4501!$G$9=0,0,(I195*1000/Таблица4501!$G$9))</f>
        <v>0</v>
      </c>
      <c r="Q195" s="472">
        <f>IF(Таблица4501!$G$9=0,0,(N195*1000/Таблица4501!$G$9))</f>
        <v>0</v>
      </c>
      <c r="R195" s="472">
        <f t="shared" si="42"/>
        <v>0</v>
      </c>
    </row>
    <row r="196" spans="1:18" s="119" customFormat="1" x14ac:dyDescent="0.15">
      <c r="A196" s="37" t="s">
        <v>500</v>
      </c>
      <c r="B196" s="506" t="s">
        <v>238</v>
      </c>
      <c r="C196" s="6" t="s">
        <v>93</v>
      </c>
      <c r="D196" s="237" t="s">
        <v>549</v>
      </c>
      <c r="E196" s="420"/>
      <c r="F196" s="248"/>
      <c r="G196" s="248"/>
      <c r="H196" s="249">
        <f t="shared" si="48"/>
        <v>0</v>
      </c>
      <c r="I196" s="421"/>
      <c r="J196" s="421"/>
      <c r="K196" s="421"/>
      <c r="L196" s="421"/>
      <c r="M196" s="421"/>
      <c r="N196" s="249">
        <f t="shared" si="49"/>
        <v>0</v>
      </c>
      <c r="O196" s="472">
        <f>IF(Таблица4501!$G$9=0,0,(G196*1000/Таблица4501!$G$9))</f>
        <v>0</v>
      </c>
      <c r="P196" s="472">
        <f>IF(Таблица4501!$G$9=0,0,(I196*1000/Таблица4501!$G$9))</f>
        <v>0</v>
      </c>
      <c r="Q196" s="472">
        <f>IF(Таблица4501!$G$9=0,0,(N196*1000/Таблица4501!$G$9))</f>
        <v>0</v>
      </c>
      <c r="R196" s="472">
        <f t="shared" si="42"/>
        <v>0</v>
      </c>
    </row>
    <row r="197" spans="1:18" x14ac:dyDescent="0.15">
      <c r="A197" s="37" t="s">
        <v>729</v>
      </c>
      <c r="B197" s="506" t="s">
        <v>239</v>
      </c>
      <c r="C197" s="6" t="s">
        <v>94</v>
      </c>
      <c r="D197" s="237" t="s">
        <v>779</v>
      </c>
      <c r="E197" s="420"/>
      <c r="F197" s="248"/>
      <c r="G197" s="248"/>
      <c r="H197" s="249">
        <f t="shared" si="48"/>
        <v>0</v>
      </c>
      <c r="I197" s="421"/>
      <c r="J197" s="421"/>
      <c r="K197" s="421"/>
      <c r="L197" s="421"/>
      <c r="M197" s="421"/>
      <c r="N197" s="249">
        <f t="shared" si="49"/>
        <v>0</v>
      </c>
      <c r="O197" s="472">
        <f>IF(Таблица4501!$G$9=0,0,(G197*1000/Таблица4501!$G$9))</f>
        <v>0</v>
      </c>
      <c r="P197" s="472">
        <f>IF(Таблица4501!$G$9=0,0,(I197*1000/Таблица4501!$G$9))</f>
        <v>0</v>
      </c>
      <c r="Q197" s="472">
        <f>IF(Таблица4501!$G$9=0,0,(N197*1000/Таблица4501!$G$9))</f>
        <v>0</v>
      </c>
      <c r="R197" s="472">
        <f t="shared" si="42"/>
        <v>0</v>
      </c>
    </row>
    <row r="198" spans="1:18" x14ac:dyDescent="0.15">
      <c r="A198" s="320" t="s">
        <v>1600</v>
      </c>
      <c r="B198" s="506" t="s">
        <v>1606</v>
      </c>
      <c r="C198" s="321" t="s">
        <v>1601</v>
      </c>
      <c r="D198" s="322" t="s">
        <v>1602</v>
      </c>
      <c r="E198" s="420"/>
      <c r="F198" s="248"/>
      <c r="G198" s="248"/>
      <c r="H198" s="249">
        <f t="shared" si="48"/>
        <v>0</v>
      </c>
      <c r="I198" s="421"/>
      <c r="J198" s="421"/>
      <c r="K198" s="421"/>
      <c r="L198" s="421"/>
      <c r="M198" s="421"/>
      <c r="N198" s="249">
        <f t="shared" si="49"/>
        <v>0</v>
      </c>
      <c r="O198" s="472">
        <f>IF(Таблица4501!$G$9=0,0,(G198*1000/Таблица4501!$G$9))</f>
        <v>0</v>
      </c>
      <c r="P198" s="472">
        <f>IF(Таблица4501!$G$9=0,0,(I198*1000/Таблица4501!$G$9))</f>
        <v>0</v>
      </c>
      <c r="Q198" s="472">
        <f>IF(Таблица4501!$G$9=0,0,(N198*1000/Таблица4501!$G$9))</f>
        <v>0</v>
      </c>
      <c r="R198" s="472">
        <f t="shared" si="42"/>
        <v>0</v>
      </c>
    </row>
    <row r="199" spans="1:18" x14ac:dyDescent="0.15">
      <c r="A199" s="320" t="s">
        <v>1603</v>
      </c>
      <c r="B199" s="506" t="s">
        <v>1607</v>
      </c>
      <c r="C199" s="321" t="s">
        <v>1604</v>
      </c>
      <c r="D199" s="322" t="s">
        <v>1605</v>
      </c>
      <c r="E199" s="420"/>
      <c r="F199" s="248"/>
      <c r="G199" s="248"/>
      <c r="H199" s="249">
        <f t="shared" si="48"/>
        <v>0</v>
      </c>
      <c r="I199" s="421"/>
      <c r="J199" s="421"/>
      <c r="K199" s="421"/>
      <c r="L199" s="421"/>
      <c r="M199" s="421"/>
      <c r="N199" s="249">
        <f t="shared" si="49"/>
        <v>0</v>
      </c>
      <c r="O199" s="472">
        <f>IF(Таблица4501!$G$9=0,0,(G199*1000/Таблица4501!$G$9))</f>
        <v>0</v>
      </c>
      <c r="P199" s="472">
        <f>IF(Таблица4501!$G$9=0,0,(I199*1000/Таблица4501!$G$9))</f>
        <v>0</v>
      </c>
      <c r="Q199" s="472">
        <f>IF(Таблица4501!$G$9=0,0,(N199*1000/Таблица4501!$G$9))</f>
        <v>0</v>
      </c>
      <c r="R199" s="472">
        <f t="shared" si="42"/>
        <v>0</v>
      </c>
    </row>
    <row r="200" spans="1:18" x14ac:dyDescent="0.15">
      <c r="A200" s="37" t="s">
        <v>501</v>
      </c>
      <c r="B200" s="506" t="s">
        <v>240</v>
      </c>
      <c r="C200" s="17" t="s">
        <v>95</v>
      </c>
      <c r="D200" s="237" t="s">
        <v>550</v>
      </c>
      <c r="E200" s="420"/>
      <c r="F200" s="248"/>
      <c r="G200" s="248"/>
      <c r="H200" s="249">
        <f t="shared" si="48"/>
        <v>0</v>
      </c>
      <c r="I200" s="421"/>
      <c r="J200" s="421"/>
      <c r="K200" s="421"/>
      <c r="L200" s="421"/>
      <c r="M200" s="421"/>
      <c r="N200" s="249">
        <f t="shared" si="49"/>
        <v>0</v>
      </c>
      <c r="O200" s="472">
        <f>IF(Таблица4501!$G$9=0,0,(G200*1000/Таблица4501!$G$9))</f>
        <v>0</v>
      </c>
      <c r="P200" s="472">
        <f>IF(Таблица4501!$G$9=0,0,(I200*1000/Таблица4501!$G$9))</f>
        <v>0</v>
      </c>
      <c r="Q200" s="472">
        <f>IF(Таблица4501!$G$9=0,0,(N200*1000/Таблица4501!$G$9))</f>
        <v>0</v>
      </c>
      <c r="R200" s="472">
        <f t="shared" si="42"/>
        <v>0</v>
      </c>
    </row>
    <row r="201" spans="1:18" ht="21" x14ac:dyDescent="0.15">
      <c r="A201" s="37" t="s">
        <v>730</v>
      </c>
      <c r="B201" s="506" t="s">
        <v>551</v>
      </c>
      <c r="C201" s="17" t="s">
        <v>552</v>
      </c>
      <c r="D201" s="237" t="s">
        <v>553</v>
      </c>
      <c r="E201" s="420"/>
      <c r="F201" s="248"/>
      <c r="G201" s="248"/>
      <c r="H201" s="249">
        <f t="shared" si="48"/>
        <v>0</v>
      </c>
      <c r="I201" s="421"/>
      <c r="J201" s="421"/>
      <c r="K201" s="421"/>
      <c r="L201" s="421"/>
      <c r="M201" s="421"/>
      <c r="N201" s="249">
        <f t="shared" si="49"/>
        <v>0</v>
      </c>
      <c r="O201" s="472">
        <f>IF(Таблица4501!$G$9=0,0,(G201*1000/Таблица4501!$G$9))</f>
        <v>0</v>
      </c>
      <c r="P201" s="472">
        <f>IF(Таблица4501!$G$9=0,0,(I201*1000/Таблица4501!$G$9))</f>
        <v>0</v>
      </c>
      <c r="Q201" s="472">
        <f>IF(Таблица4501!$G$9=0,0,(N201*1000/Таблица4501!$G$9))</f>
        <v>0</v>
      </c>
      <c r="R201" s="472">
        <f t="shared" si="42"/>
        <v>0</v>
      </c>
    </row>
    <row r="202" spans="1:18" x14ac:dyDescent="0.15">
      <c r="A202" s="37" t="s">
        <v>444</v>
      </c>
      <c r="B202" s="506" t="s">
        <v>610</v>
      </c>
      <c r="C202" s="34" t="s">
        <v>611</v>
      </c>
      <c r="D202" s="237" t="s">
        <v>914</v>
      </c>
      <c r="E202" s="420"/>
      <c r="F202" s="248"/>
      <c r="G202" s="248"/>
      <c r="H202" s="249">
        <f t="shared" si="48"/>
        <v>0</v>
      </c>
      <c r="I202" s="421"/>
      <c r="J202" s="421"/>
      <c r="K202" s="421"/>
      <c r="L202" s="421"/>
      <c r="M202" s="421"/>
      <c r="N202" s="249">
        <f t="shared" si="49"/>
        <v>0</v>
      </c>
      <c r="O202" s="472">
        <f>IF(Таблица4501!$G$9=0,0,(G202*1000/Таблица4501!$G$9))</f>
        <v>0</v>
      </c>
      <c r="P202" s="472">
        <f>IF(Таблица4501!$G$9=0,0,(I202*1000/Таблица4501!$G$9))</f>
        <v>0</v>
      </c>
      <c r="Q202" s="472">
        <f>IF(Таблица4501!$G$9=0,0,(N202*1000/Таблица4501!$G$9))</f>
        <v>0</v>
      </c>
      <c r="R202" s="472">
        <f t="shared" si="42"/>
        <v>0</v>
      </c>
    </row>
    <row r="203" spans="1:18" x14ac:dyDescent="0.15">
      <c r="A203" s="37" t="s">
        <v>122</v>
      </c>
      <c r="B203" s="506" t="s">
        <v>482</v>
      </c>
      <c r="C203" s="17" t="s">
        <v>483</v>
      </c>
      <c r="D203" s="237" t="s">
        <v>780</v>
      </c>
      <c r="E203" s="420"/>
      <c r="F203" s="248"/>
      <c r="G203" s="248"/>
      <c r="H203" s="249">
        <f t="shared" si="48"/>
        <v>0</v>
      </c>
      <c r="I203" s="421"/>
      <c r="J203" s="421"/>
      <c r="K203" s="421"/>
      <c r="L203" s="421"/>
      <c r="M203" s="421"/>
      <c r="N203" s="249">
        <f t="shared" si="49"/>
        <v>0</v>
      </c>
      <c r="O203" s="472">
        <f>IF(Таблица4501!$G$9=0,0,(G203*1000/Таблица4501!$G$9))</f>
        <v>0</v>
      </c>
      <c r="P203" s="472">
        <f>IF(Таблица4501!$G$9=0,0,(I203*1000/Таблица4501!$G$9))</f>
        <v>0</v>
      </c>
      <c r="Q203" s="472">
        <f>IF(Таблица4501!$G$9=0,0,(N203*1000/Таблица4501!$G$9))</f>
        <v>0</v>
      </c>
      <c r="R203" s="472">
        <f t="shared" si="42"/>
        <v>0</v>
      </c>
    </row>
    <row r="204" spans="1:18" x14ac:dyDescent="0.15">
      <c r="A204" s="37" t="s">
        <v>554</v>
      </c>
      <c r="B204" s="506" t="s">
        <v>1026</v>
      </c>
      <c r="C204" s="17" t="s">
        <v>1027</v>
      </c>
      <c r="D204" s="237" t="s">
        <v>555</v>
      </c>
      <c r="E204" s="420"/>
      <c r="F204" s="248"/>
      <c r="G204" s="248"/>
      <c r="H204" s="249">
        <f t="shared" si="48"/>
        <v>0</v>
      </c>
      <c r="I204" s="421"/>
      <c r="J204" s="421"/>
      <c r="K204" s="421"/>
      <c r="L204" s="421"/>
      <c r="M204" s="421"/>
      <c r="N204" s="249">
        <f t="shared" si="49"/>
        <v>0</v>
      </c>
      <c r="O204" s="472">
        <f>IF(Таблица4501!$G$9=0,0,(G204*1000/Таблица4501!$G$9))</f>
        <v>0</v>
      </c>
      <c r="P204" s="472">
        <f>IF(Таблица4501!$G$9=0,0,(I204*1000/Таблица4501!$G$9))</f>
        <v>0</v>
      </c>
      <c r="Q204" s="472">
        <f>IF(Таблица4501!$G$9=0,0,(N204*1000/Таблица4501!$G$9))</f>
        <v>0</v>
      </c>
      <c r="R204" s="472">
        <f t="shared" si="42"/>
        <v>0</v>
      </c>
    </row>
    <row r="205" spans="1:18" x14ac:dyDescent="0.15">
      <c r="A205" s="37" t="s">
        <v>43</v>
      </c>
      <c r="B205" s="506" t="s">
        <v>556</v>
      </c>
      <c r="C205" s="17" t="s">
        <v>557</v>
      </c>
      <c r="D205" s="237" t="s">
        <v>781</v>
      </c>
      <c r="E205" s="420"/>
      <c r="F205" s="248"/>
      <c r="G205" s="248"/>
      <c r="H205" s="249">
        <f t="shared" si="48"/>
        <v>0</v>
      </c>
      <c r="I205" s="421"/>
      <c r="J205" s="421"/>
      <c r="K205" s="421"/>
      <c r="L205" s="421"/>
      <c r="M205" s="421"/>
      <c r="N205" s="249">
        <f t="shared" si="49"/>
        <v>0</v>
      </c>
      <c r="O205" s="472">
        <f>IF(Таблица4501!$G$9=0,0,(G205*1000/Таблица4501!$G$9))</f>
        <v>0</v>
      </c>
      <c r="P205" s="472">
        <f>IF(Таблица4501!$G$9=0,0,(I205*1000/Таблица4501!$G$9))</f>
        <v>0</v>
      </c>
      <c r="Q205" s="472">
        <f>IF(Таблица4501!$G$9=0,0,(N205*1000/Таблица4501!$G$9))</f>
        <v>0</v>
      </c>
      <c r="R205" s="472">
        <f t="shared" si="42"/>
        <v>0</v>
      </c>
    </row>
    <row r="206" spans="1:18" customFormat="1" ht="15" x14ac:dyDescent="0.25">
      <c r="A206" s="37" t="s">
        <v>819</v>
      </c>
      <c r="B206" s="506" t="s">
        <v>558</v>
      </c>
      <c r="C206" s="17" t="s">
        <v>559</v>
      </c>
      <c r="D206" s="237" t="s">
        <v>782</v>
      </c>
      <c r="E206" s="420"/>
      <c r="F206" s="248"/>
      <c r="G206" s="248"/>
      <c r="H206" s="249">
        <f t="shared" si="48"/>
        <v>0</v>
      </c>
      <c r="I206" s="421"/>
      <c r="J206" s="421"/>
      <c r="K206" s="421"/>
      <c r="L206" s="421"/>
      <c r="M206" s="421"/>
      <c r="N206" s="249">
        <f t="shared" si="49"/>
        <v>0</v>
      </c>
      <c r="O206" s="472">
        <f>IF(Таблица4501!$G$9=0,0,(G206*1000/Таблица4501!$G$9))</f>
        <v>0</v>
      </c>
      <c r="P206" s="472">
        <f>IF(Таблица4501!$G$9=0,0,(I206*1000/Таблица4501!$G$9))</f>
        <v>0</v>
      </c>
      <c r="Q206" s="472">
        <f>IF(Таблица4501!$G$9=0,0,(N206*1000/Таблица4501!$G$9))</f>
        <v>0</v>
      </c>
      <c r="R206" s="472">
        <f t="shared" si="42"/>
        <v>0</v>
      </c>
    </row>
    <row r="207" spans="1:18" x14ac:dyDescent="0.15">
      <c r="A207" s="37" t="s">
        <v>915</v>
      </c>
      <c r="B207" s="506" t="s">
        <v>1028</v>
      </c>
      <c r="C207" s="17" t="s">
        <v>1029</v>
      </c>
      <c r="D207" s="237" t="s">
        <v>560</v>
      </c>
      <c r="E207" s="420"/>
      <c r="F207" s="248">
        <f>0</f>
        <v>0</v>
      </c>
      <c r="G207" s="248"/>
      <c r="H207" s="249">
        <f t="shared" si="48"/>
        <v>0</v>
      </c>
      <c r="I207" s="421"/>
      <c r="J207" s="421"/>
      <c r="K207" s="421">
        <f>0</f>
        <v>0</v>
      </c>
      <c r="L207" s="421">
        <f>0</f>
        <v>0</v>
      </c>
      <c r="M207" s="421"/>
      <c r="N207" s="249">
        <f t="shared" si="49"/>
        <v>0</v>
      </c>
      <c r="O207" s="472">
        <f>IF(Таблица4501!$G$9=0,0,(G207*1000/Таблица4501!$G$9))</f>
        <v>0</v>
      </c>
      <c r="P207" s="472">
        <f>IF(Таблица4501!$G$9=0,0,(I207*1000/Таблица4501!$G$9))</f>
        <v>0</v>
      </c>
      <c r="Q207" s="472">
        <f>IF(Таблица4501!$G$9=0,0,(N207*1000/Таблица4501!$G$9))</f>
        <v>0</v>
      </c>
      <c r="R207" s="472">
        <f t="shared" si="42"/>
        <v>0</v>
      </c>
    </row>
    <row r="208" spans="1:18" x14ac:dyDescent="0.15">
      <c r="A208" s="229" t="s">
        <v>1557</v>
      </c>
      <c r="B208" s="506" t="s">
        <v>1486</v>
      </c>
      <c r="C208" s="17" t="s">
        <v>1487</v>
      </c>
      <c r="D208" s="235"/>
      <c r="E208" s="420"/>
      <c r="F208" s="248"/>
      <c r="G208" s="248"/>
      <c r="H208" s="249">
        <f t="shared" si="48"/>
        <v>0</v>
      </c>
      <c r="I208" s="421"/>
      <c r="J208" s="421"/>
      <c r="K208" s="421"/>
      <c r="L208" s="421"/>
      <c r="M208" s="421"/>
      <c r="N208" s="249">
        <f t="shared" si="49"/>
        <v>0</v>
      </c>
      <c r="O208" s="472">
        <f>IF(Таблица4501!$G$9=0,0,(G208*1000/Таблица4501!$G$9))</f>
        <v>0</v>
      </c>
      <c r="P208" s="472">
        <f>IF(Таблица4501!$G$9=0,0,(I208*1000/Таблица4501!$G$9))</f>
        <v>0</v>
      </c>
      <c r="Q208" s="472">
        <f>IF(Таблица4501!$G$9=0,0,(N208*1000/Таблица4501!$G$9))</f>
        <v>0</v>
      </c>
      <c r="R208" s="472">
        <f t="shared" si="42"/>
        <v>0</v>
      </c>
    </row>
    <row r="209" spans="1:18" x14ac:dyDescent="0.15">
      <c r="A209" s="36" t="s">
        <v>731</v>
      </c>
      <c r="B209" s="99" t="s">
        <v>241</v>
      </c>
      <c r="C209" s="46" t="s">
        <v>142</v>
      </c>
      <c r="D209" s="102" t="s">
        <v>965</v>
      </c>
      <c r="E209" s="249">
        <f>E210+E211+E212+E213+E215+E216+E217</f>
        <v>0</v>
      </c>
      <c r="F209" s="249">
        <f>F210+F211+F212+F213+F215+F216+F217</f>
        <v>0</v>
      </c>
      <c r="G209" s="249">
        <f>G210+G211+G212+G213+G215+G216+G217</f>
        <v>0</v>
      </c>
      <c r="H209" s="249">
        <f t="shared" si="48"/>
        <v>0</v>
      </c>
      <c r="I209" s="249">
        <f>I210+I211+I212+I213+I215+I216+I217</f>
        <v>0</v>
      </c>
      <c r="J209" s="249">
        <f t="shared" ref="J209:M209" si="50">J210+J211+J212+J213+J215+J216+J217</f>
        <v>0</v>
      </c>
      <c r="K209" s="249">
        <f t="shared" si="50"/>
        <v>0</v>
      </c>
      <c r="L209" s="249">
        <f t="shared" si="50"/>
        <v>0</v>
      </c>
      <c r="M209" s="249">
        <f t="shared" si="50"/>
        <v>0</v>
      </c>
      <c r="N209" s="249">
        <f t="shared" si="49"/>
        <v>0</v>
      </c>
      <c r="O209" s="472">
        <f>IF(Таблица4501!$G$9=0,0,(G209*1000/Таблица4501!$G$9))</f>
        <v>0</v>
      </c>
      <c r="P209" s="472">
        <f>IF(Таблица4501!$G$9=0,0,(I209*1000/Таблица4501!$G$9))</f>
        <v>0</v>
      </c>
      <c r="Q209" s="472">
        <f>IF(Таблица4501!$G$9=0,0,(N209*1000/Таблица4501!$G$9))</f>
        <v>0</v>
      </c>
      <c r="R209" s="472">
        <f t="shared" si="42"/>
        <v>0</v>
      </c>
    </row>
    <row r="210" spans="1:18" x14ac:dyDescent="0.15">
      <c r="A210" s="37" t="s">
        <v>732</v>
      </c>
      <c r="B210" s="506" t="s">
        <v>242</v>
      </c>
      <c r="C210" s="6" t="s">
        <v>96</v>
      </c>
      <c r="D210" s="237" t="s">
        <v>51</v>
      </c>
      <c r="E210" s="420"/>
      <c r="F210" s="248"/>
      <c r="G210" s="248"/>
      <c r="H210" s="249">
        <f t="shared" si="48"/>
        <v>0</v>
      </c>
      <c r="I210" s="421"/>
      <c r="J210" s="421"/>
      <c r="K210" s="421"/>
      <c r="L210" s="421"/>
      <c r="M210" s="421"/>
      <c r="N210" s="249">
        <f t="shared" si="49"/>
        <v>0</v>
      </c>
      <c r="O210" s="472">
        <f>IF(Таблица4501!$G$9=0,0,(G210*1000/Таблица4501!$G$9))</f>
        <v>0</v>
      </c>
      <c r="P210" s="472">
        <f>IF(Таблица4501!$G$9=0,0,(I210*1000/Таблица4501!$G$9))</f>
        <v>0</v>
      </c>
      <c r="Q210" s="472">
        <f>IF(Таблица4501!$G$9=0,0,(N210*1000/Таблица4501!$G$9))</f>
        <v>0</v>
      </c>
      <c r="R210" s="472">
        <f t="shared" ref="R210:R266" si="51">IF(I210=0,0,J210*100/I210)</f>
        <v>0</v>
      </c>
    </row>
    <row r="211" spans="1:18" x14ac:dyDescent="0.15">
      <c r="A211" s="37" t="s">
        <v>465</v>
      </c>
      <c r="B211" s="506" t="s">
        <v>243</v>
      </c>
      <c r="C211" s="6" t="s">
        <v>97</v>
      </c>
      <c r="D211" s="237" t="s">
        <v>52</v>
      </c>
      <c r="E211" s="420"/>
      <c r="F211" s="248"/>
      <c r="G211" s="248"/>
      <c r="H211" s="249">
        <f t="shared" si="48"/>
        <v>0</v>
      </c>
      <c r="I211" s="421"/>
      <c r="J211" s="421"/>
      <c r="K211" s="421"/>
      <c r="L211" s="421"/>
      <c r="M211" s="421"/>
      <c r="N211" s="249">
        <f t="shared" si="49"/>
        <v>0</v>
      </c>
      <c r="O211" s="472">
        <f>IF(Таблица4501!$G$9=0,0,(G211*1000/Таблица4501!$G$9))</f>
        <v>0</v>
      </c>
      <c r="P211" s="472">
        <f>IF(Таблица4501!$G$9=0,0,(I211*1000/Таблица4501!$G$9))</f>
        <v>0</v>
      </c>
      <c r="Q211" s="472">
        <f>IF(Таблица4501!$G$9=0,0,(N211*1000/Таблица4501!$G$9))</f>
        <v>0</v>
      </c>
      <c r="R211" s="472">
        <f t="shared" si="51"/>
        <v>0</v>
      </c>
    </row>
    <row r="212" spans="1:18" s="119" customFormat="1" x14ac:dyDescent="0.15">
      <c r="A212" s="37" t="s">
        <v>655</v>
      </c>
      <c r="B212" s="506" t="s">
        <v>395</v>
      </c>
      <c r="C212" s="6" t="s">
        <v>390</v>
      </c>
      <c r="D212" s="237" t="s">
        <v>646</v>
      </c>
      <c r="E212" s="420"/>
      <c r="F212" s="248"/>
      <c r="G212" s="248"/>
      <c r="H212" s="249">
        <f t="shared" si="48"/>
        <v>0</v>
      </c>
      <c r="I212" s="421"/>
      <c r="J212" s="421"/>
      <c r="K212" s="421"/>
      <c r="L212" s="421"/>
      <c r="M212" s="421"/>
      <c r="N212" s="249">
        <f t="shared" si="49"/>
        <v>0</v>
      </c>
      <c r="O212" s="472">
        <f>IF(Таблица4501!$G$9=0,0,(G212*1000/Таблица4501!$G$9))</f>
        <v>0</v>
      </c>
      <c r="P212" s="472">
        <f>IF(Таблица4501!$G$9=0,0,(I212*1000/Таблица4501!$G$9))</f>
        <v>0</v>
      </c>
      <c r="Q212" s="472">
        <f>IF(Таблица4501!$G$9=0,0,(N212*1000/Таблица4501!$G$9))</f>
        <v>0</v>
      </c>
      <c r="R212" s="472">
        <f t="shared" si="51"/>
        <v>0</v>
      </c>
    </row>
    <row r="213" spans="1:18" x14ac:dyDescent="0.15">
      <c r="A213" s="37" t="s">
        <v>387</v>
      </c>
      <c r="B213" s="506" t="s">
        <v>396</v>
      </c>
      <c r="C213" s="6" t="s">
        <v>391</v>
      </c>
      <c r="D213" s="237" t="s">
        <v>400</v>
      </c>
      <c r="E213" s="420"/>
      <c r="F213" s="248"/>
      <c r="G213" s="248"/>
      <c r="H213" s="249">
        <f t="shared" si="48"/>
        <v>0</v>
      </c>
      <c r="I213" s="421"/>
      <c r="J213" s="421"/>
      <c r="K213" s="421"/>
      <c r="L213" s="421"/>
      <c r="M213" s="421"/>
      <c r="N213" s="249">
        <f t="shared" si="49"/>
        <v>0</v>
      </c>
      <c r="O213" s="472">
        <f>IF(Таблица4501!$G$9=0,0,(G213*1000/Таблица4501!$G$9))</f>
        <v>0</v>
      </c>
      <c r="P213" s="472">
        <f>IF(Таблица4501!$G$9=0,0,(I213*1000/Таблица4501!$G$9))</f>
        <v>0</v>
      </c>
      <c r="Q213" s="472">
        <f>IF(Таблица4501!$G$9=0,0,(N213*1000/Таблица4501!$G$9))</f>
        <v>0</v>
      </c>
      <c r="R213" s="472">
        <f t="shared" si="51"/>
        <v>0</v>
      </c>
    </row>
    <row r="214" spans="1:18" x14ac:dyDescent="0.15">
      <c r="A214" s="37" t="s">
        <v>733</v>
      </c>
      <c r="B214" s="506" t="s">
        <v>397</v>
      </c>
      <c r="C214" s="6" t="s">
        <v>392</v>
      </c>
      <c r="D214" s="237" t="s">
        <v>401</v>
      </c>
      <c r="E214" s="420"/>
      <c r="F214" s="248"/>
      <c r="G214" s="248"/>
      <c r="H214" s="249">
        <f t="shared" si="48"/>
        <v>0</v>
      </c>
      <c r="I214" s="421"/>
      <c r="J214" s="421"/>
      <c r="K214" s="421"/>
      <c r="L214" s="421"/>
      <c r="M214" s="421"/>
      <c r="N214" s="249">
        <f t="shared" si="49"/>
        <v>0</v>
      </c>
      <c r="O214" s="472">
        <f>IF(Таблица4501!$G$9=0,0,(G214*1000/Таблица4501!$G$9))</f>
        <v>0</v>
      </c>
      <c r="P214" s="472">
        <f>IF(Таблица4501!$G$9=0,0,(I214*1000/Таблица4501!$G$9))</f>
        <v>0</v>
      </c>
      <c r="Q214" s="472">
        <f>IF(Таблица4501!$G$9=0,0,(N214*1000/Таблица4501!$G$9))</f>
        <v>0</v>
      </c>
      <c r="R214" s="472">
        <f t="shared" si="51"/>
        <v>0</v>
      </c>
    </row>
    <row r="215" spans="1:18" x14ac:dyDescent="0.15">
      <c r="A215" s="37" t="s">
        <v>388</v>
      </c>
      <c r="B215" s="506" t="s">
        <v>398</v>
      </c>
      <c r="C215" s="6" t="s">
        <v>393</v>
      </c>
      <c r="D215" s="237" t="s">
        <v>402</v>
      </c>
      <c r="E215" s="420"/>
      <c r="F215" s="248"/>
      <c r="G215" s="248"/>
      <c r="H215" s="249">
        <f t="shared" si="48"/>
        <v>0</v>
      </c>
      <c r="I215" s="421"/>
      <c r="J215" s="421"/>
      <c r="K215" s="421"/>
      <c r="L215" s="421"/>
      <c r="M215" s="421"/>
      <c r="N215" s="249">
        <f t="shared" si="49"/>
        <v>0</v>
      </c>
      <c r="O215" s="472">
        <f>IF(Таблица4501!$G$9=0,0,(G215*1000/Таблица4501!$G$9))</f>
        <v>0</v>
      </c>
      <c r="P215" s="472">
        <f>IF(Таблица4501!$G$9=0,0,(I215*1000/Таблица4501!$G$9))</f>
        <v>0</v>
      </c>
      <c r="Q215" s="472">
        <f>IF(Таблица4501!$G$9=0,0,(N215*1000/Таблица4501!$G$9))</f>
        <v>0</v>
      </c>
      <c r="R215" s="472">
        <f t="shared" si="51"/>
        <v>0</v>
      </c>
    </row>
    <row r="216" spans="1:18" x14ac:dyDescent="0.15">
      <c r="A216" s="37" t="s">
        <v>389</v>
      </c>
      <c r="B216" s="506" t="s">
        <v>399</v>
      </c>
      <c r="C216" s="6" t="s">
        <v>394</v>
      </c>
      <c r="D216" s="237" t="s">
        <v>403</v>
      </c>
      <c r="E216" s="420"/>
      <c r="F216" s="248"/>
      <c r="G216" s="248"/>
      <c r="H216" s="249">
        <f t="shared" si="48"/>
        <v>0</v>
      </c>
      <c r="I216" s="421"/>
      <c r="J216" s="421"/>
      <c r="K216" s="421"/>
      <c r="L216" s="421"/>
      <c r="M216" s="421"/>
      <c r="N216" s="249">
        <f t="shared" si="49"/>
        <v>0</v>
      </c>
      <c r="O216" s="472">
        <f>IF(Таблица4501!$G$9=0,0,(G216*1000/Таблица4501!$G$9))</f>
        <v>0</v>
      </c>
      <c r="P216" s="472">
        <f>IF(Таблица4501!$G$9=0,0,(I216*1000/Таблица4501!$G$9))</f>
        <v>0</v>
      </c>
      <c r="Q216" s="472">
        <f>IF(Таблица4501!$G$9=0,0,(N216*1000/Таблица4501!$G$9))</f>
        <v>0</v>
      </c>
      <c r="R216" s="472">
        <f t="shared" si="51"/>
        <v>0</v>
      </c>
    </row>
    <row r="217" spans="1:18" x14ac:dyDescent="0.15">
      <c r="A217" s="229" t="s">
        <v>1488</v>
      </c>
      <c r="B217" s="506" t="s">
        <v>1489</v>
      </c>
      <c r="C217" s="6" t="s">
        <v>1490</v>
      </c>
      <c r="D217" s="237"/>
      <c r="E217" s="420"/>
      <c r="F217" s="248"/>
      <c r="G217" s="248"/>
      <c r="H217" s="249">
        <f t="shared" si="48"/>
        <v>0</v>
      </c>
      <c r="I217" s="421"/>
      <c r="J217" s="421"/>
      <c r="K217" s="421"/>
      <c r="L217" s="421"/>
      <c r="M217" s="421"/>
      <c r="N217" s="249">
        <f t="shared" si="49"/>
        <v>0</v>
      </c>
      <c r="O217" s="472">
        <f>IF(Таблица4501!$G$9=0,0,(G217*1000/Таблица4501!$G$9))</f>
        <v>0</v>
      </c>
      <c r="P217" s="472">
        <f>IF(Таблица4501!$G$9=0,0,(I217*1000/Таблица4501!$G$9))</f>
        <v>0</v>
      </c>
      <c r="Q217" s="472">
        <f>IF(Таблица4501!$G$9=0,0,(N217*1000/Таблица4501!$G$9))</f>
        <v>0</v>
      </c>
      <c r="R217" s="472">
        <f t="shared" si="51"/>
        <v>0</v>
      </c>
    </row>
    <row r="218" spans="1:18" ht="21" x14ac:dyDescent="0.15">
      <c r="A218" s="36" t="s">
        <v>734</v>
      </c>
      <c r="B218" s="99" t="s">
        <v>244</v>
      </c>
      <c r="C218" s="46" t="s">
        <v>143</v>
      </c>
      <c r="D218" s="35" t="s">
        <v>53</v>
      </c>
      <c r="E218" s="249">
        <f>E219+E226+E228+E230+E232+E233+E236</f>
        <v>0</v>
      </c>
      <c r="F218" s="249">
        <f>F219+F226+F228+F230+F232+F233+F236</f>
        <v>0</v>
      </c>
      <c r="G218" s="249">
        <f>G219+G226+G228+G230+G232+G233+G236</f>
        <v>0</v>
      </c>
      <c r="H218" s="249">
        <f t="shared" si="48"/>
        <v>0</v>
      </c>
      <c r="I218" s="249">
        <f>I219+I226+I228+I230+I232+I233+I236</f>
        <v>0</v>
      </c>
      <c r="J218" s="249">
        <f t="shared" ref="J218:M218" si="52">J219+J226+J228+J230+J232+J233+J236</f>
        <v>0</v>
      </c>
      <c r="K218" s="249">
        <f t="shared" si="52"/>
        <v>0</v>
      </c>
      <c r="L218" s="249">
        <f t="shared" si="52"/>
        <v>0</v>
      </c>
      <c r="M218" s="249">
        <f t="shared" si="52"/>
        <v>0</v>
      </c>
      <c r="N218" s="249">
        <f t="shared" si="49"/>
        <v>0</v>
      </c>
      <c r="O218" s="472">
        <f>IF(Таблица4501!$G$9=0,0,(G218*1000/Таблица4501!$G$9))</f>
        <v>0</v>
      </c>
      <c r="P218" s="472">
        <f>IF(Таблица4501!$G$9=0,0,(I218*1000/Таблица4501!$G$9))</f>
        <v>0</v>
      </c>
      <c r="Q218" s="472">
        <f>IF(Таблица4501!$G$9=0,0,(N218*1000/Таблица4501!$G$9))</f>
        <v>0</v>
      </c>
      <c r="R218" s="472">
        <f t="shared" si="51"/>
        <v>0</v>
      </c>
    </row>
    <row r="219" spans="1:18" x14ac:dyDescent="0.15">
      <c r="A219" s="37" t="s">
        <v>735</v>
      </c>
      <c r="B219" s="506" t="s">
        <v>245</v>
      </c>
      <c r="C219" s="6" t="s">
        <v>98</v>
      </c>
      <c r="D219" s="237" t="s">
        <v>783</v>
      </c>
      <c r="E219" s="248">
        <f>E221+E222+E223+E224+E225</f>
        <v>0</v>
      </c>
      <c r="F219" s="248">
        <f>F221+F222+F223+F224+F225</f>
        <v>0</v>
      </c>
      <c r="G219" s="248">
        <f>G221+G222+G223+G224+G225</f>
        <v>0</v>
      </c>
      <c r="H219" s="249">
        <f t="shared" si="48"/>
        <v>0</v>
      </c>
      <c r="I219" s="248">
        <f>I221+I222+I223+I224+I225</f>
        <v>0</v>
      </c>
      <c r="J219" s="248">
        <f t="shared" ref="J219:M219" si="53">J221+J222+J223+J224+J225</f>
        <v>0</v>
      </c>
      <c r="K219" s="248">
        <f t="shared" si="53"/>
        <v>0</v>
      </c>
      <c r="L219" s="248">
        <f t="shared" si="53"/>
        <v>0</v>
      </c>
      <c r="M219" s="248">
        <f t="shared" si="53"/>
        <v>0</v>
      </c>
      <c r="N219" s="249">
        <f t="shared" si="49"/>
        <v>0</v>
      </c>
      <c r="O219" s="472">
        <f>IF(Таблица4501!$G$9=0,0,(G219*1000/Таблица4501!$G$9))</f>
        <v>0</v>
      </c>
      <c r="P219" s="472">
        <f>IF(Таблица4501!$G$9=0,0,(I219*1000/Таблица4501!$G$9))</f>
        <v>0</v>
      </c>
      <c r="Q219" s="472">
        <f>IF(Таблица4501!$G$9=0,0,(N219*1000/Таблица4501!$G$9))</f>
        <v>0</v>
      </c>
      <c r="R219" s="472">
        <f t="shared" si="51"/>
        <v>0</v>
      </c>
    </row>
    <row r="220" spans="1:18" ht="31.5" x14ac:dyDescent="0.15">
      <c r="A220" s="37" t="s">
        <v>1770</v>
      </c>
      <c r="B220" s="506" t="s">
        <v>1771</v>
      </c>
      <c r="C220" s="6" t="s">
        <v>405</v>
      </c>
      <c r="D220" s="742" t="s">
        <v>1772</v>
      </c>
      <c r="E220" s="248"/>
      <c r="F220" s="248"/>
      <c r="G220" s="248"/>
      <c r="H220" s="249">
        <f t="shared" si="48"/>
        <v>0</v>
      </c>
      <c r="I220" s="248"/>
      <c r="J220" s="248"/>
      <c r="K220" s="248"/>
      <c r="L220" s="248"/>
      <c r="M220" s="248"/>
      <c r="N220" s="249">
        <f t="shared" ref="N220" si="54">H220-M220</f>
        <v>0</v>
      </c>
      <c r="O220" s="699">
        <f>IF(Таблица4501!$G$9=0,0,(G220*1000/Таблица4501!$G$9))</f>
        <v>0</v>
      </c>
      <c r="P220" s="699">
        <f>IF(Таблица4501!$G$9=0,0,(I220*1000/Таблица4501!$G$9))</f>
        <v>0</v>
      </c>
      <c r="Q220" s="699">
        <f>IF(Таблица4501!$G$9=0,0,(N220*1000/Таблица4501!$G$9))</f>
        <v>0</v>
      </c>
      <c r="R220" s="699">
        <f t="shared" ref="R220" si="55">IF(I220=0,0,J220*100/I220)</f>
        <v>0</v>
      </c>
    </row>
    <row r="221" spans="1:18" x14ac:dyDescent="0.15">
      <c r="A221" s="37" t="s">
        <v>736</v>
      </c>
      <c r="B221" s="506" t="s">
        <v>408</v>
      </c>
      <c r="C221" s="606" t="s">
        <v>406</v>
      </c>
      <c r="D221" s="237" t="s">
        <v>54</v>
      </c>
      <c r="E221" s="420"/>
      <c r="F221" s="248"/>
      <c r="G221" s="248"/>
      <c r="H221" s="249">
        <f t="shared" si="48"/>
        <v>0</v>
      </c>
      <c r="I221" s="421"/>
      <c r="J221" s="421"/>
      <c r="K221" s="421"/>
      <c r="L221" s="421"/>
      <c r="M221" s="421"/>
      <c r="N221" s="249">
        <f t="shared" si="49"/>
        <v>0</v>
      </c>
      <c r="O221" s="472">
        <f>IF(Таблица4501!$G$9=0,0,(G221*1000/Таблица4501!$G$9))</f>
        <v>0</v>
      </c>
      <c r="P221" s="472">
        <f>IF(Таблица4501!$G$9=0,0,(I221*1000/Таблица4501!$G$9))</f>
        <v>0</v>
      </c>
      <c r="Q221" s="472">
        <f>IF(Таблица4501!$G$9=0,0,(N221*1000/Таблица4501!$G$9))</f>
        <v>0</v>
      </c>
      <c r="R221" s="472">
        <f t="shared" si="51"/>
        <v>0</v>
      </c>
    </row>
    <row r="222" spans="1:18" x14ac:dyDescent="0.15">
      <c r="A222" s="37" t="s">
        <v>737</v>
      </c>
      <c r="B222" s="506" t="s">
        <v>409</v>
      </c>
      <c r="C222" s="606" t="s">
        <v>407</v>
      </c>
      <c r="D222" s="237" t="s">
        <v>784</v>
      </c>
      <c r="E222" s="420"/>
      <c r="F222" s="248"/>
      <c r="G222" s="248"/>
      <c r="H222" s="249">
        <f t="shared" si="48"/>
        <v>0</v>
      </c>
      <c r="I222" s="421"/>
      <c r="J222" s="421"/>
      <c r="K222" s="421"/>
      <c r="L222" s="421"/>
      <c r="M222" s="421"/>
      <c r="N222" s="249">
        <f t="shared" si="49"/>
        <v>0</v>
      </c>
      <c r="O222" s="472">
        <f>IF(Таблица4501!$G$9=0,0,(G222*1000/Таблица4501!$G$9))</f>
        <v>0</v>
      </c>
      <c r="P222" s="472">
        <f>IF(Таблица4501!$G$9=0,0,(I222*1000/Таблица4501!$G$9))</f>
        <v>0</v>
      </c>
      <c r="Q222" s="472">
        <f>IF(Таблица4501!$G$9=0,0,(N222*1000/Таблица4501!$G$9))</f>
        <v>0</v>
      </c>
      <c r="R222" s="472">
        <f t="shared" si="51"/>
        <v>0</v>
      </c>
    </row>
    <row r="223" spans="1:18" x14ac:dyDescent="0.15">
      <c r="A223" s="37" t="s">
        <v>617</v>
      </c>
      <c r="B223" s="506" t="s">
        <v>410</v>
      </c>
      <c r="C223" s="606" t="s">
        <v>467</v>
      </c>
      <c r="D223" s="237" t="s">
        <v>55</v>
      </c>
      <c r="E223" s="420"/>
      <c r="F223" s="248"/>
      <c r="G223" s="248"/>
      <c r="H223" s="249">
        <f t="shared" si="48"/>
        <v>0</v>
      </c>
      <c r="I223" s="421"/>
      <c r="J223" s="421"/>
      <c r="K223" s="421"/>
      <c r="L223" s="421"/>
      <c r="M223" s="421"/>
      <c r="N223" s="249">
        <f t="shared" si="49"/>
        <v>0</v>
      </c>
      <c r="O223" s="472">
        <f>IF(Таблица4501!$G$9=0,0,(G223*1000/Таблица4501!$G$9))</f>
        <v>0</v>
      </c>
      <c r="P223" s="472">
        <f>IF(Таблица4501!$G$9=0,0,(I223*1000/Таблица4501!$G$9))</f>
        <v>0</v>
      </c>
      <c r="Q223" s="472">
        <f>IF(Таблица4501!$G$9=0,0,(N223*1000/Таблица4501!$G$9))</f>
        <v>0</v>
      </c>
      <c r="R223" s="472">
        <f t="shared" si="51"/>
        <v>0</v>
      </c>
    </row>
    <row r="224" spans="1:18" x14ac:dyDescent="0.15">
      <c r="A224" s="37" t="s">
        <v>123</v>
      </c>
      <c r="B224" s="506" t="s">
        <v>469</v>
      </c>
      <c r="C224" s="696" t="s">
        <v>1493</v>
      </c>
      <c r="D224" s="237" t="s">
        <v>561</v>
      </c>
      <c r="E224" s="420"/>
      <c r="F224" s="248"/>
      <c r="G224" s="248"/>
      <c r="H224" s="249">
        <f t="shared" si="48"/>
        <v>0</v>
      </c>
      <c r="I224" s="421"/>
      <c r="J224" s="421"/>
      <c r="K224" s="421"/>
      <c r="L224" s="421"/>
      <c r="M224" s="421"/>
      <c r="N224" s="249">
        <f t="shared" si="49"/>
        <v>0</v>
      </c>
      <c r="O224" s="472">
        <f>IF(Таблица4501!$G$9=0,0,(G224*1000/Таблица4501!$G$9))</f>
        <v>0</v>
      </c>
      <c r="P224" s="472">
        <f>IF(Таблица4501!$G$9=0,0,(I224*1000/Таблица4501!$G$9))</f>
        <v>0</v>
      </c>
      <c r="Q224" s="472">
        <f>IF(Таблица4501!$G$9=0,0,(N224*1000/Таблица4501!$G$9))</f>
        <v>0</v>
      </c>
      <c r="R224" s="472">
        <f t="shared" si="51"/>
        <v>0</v>
      </c>
    </row>
    <row r="225" spans="1:18" x14ac:dyDescent="0.15">
      <c r="A225" s="229" t="s">
        <v>1491</v>
      </c>
      <c r="B225" s="506" t="s">
        <v>1492</v>
      </c>
      <c r="C225" s="696" t="s">
        <v>1773</v>
      </c>
      <c r="D225" s="237"/>
      <c r="E225" s="420"/>
      <c r="F225" s="248"/>
      <c r="G225" s="248"/>
      <c r="H225" s="249">
        <f t="shared" si="48"/>
        <v>0</v>
      </c>
      <c r="I225" s="421"/>
      <c r="J225" s="421"/>
      <c r="K225" s="421"/>
      <c r="L225" s="421"/>
      <c r="M225" s="421"/>
      <c r="N225" s="249">
        <f t="shared" si="49"/>
        <v>0</v>
      </c>
      <c r="O225" s="472">
        <f>IF(Таблица4501!$G$9=0,0,(G225*1000/Таблица4501!$G$9))</f>
        <v>0</v>
      </c>
      <c r="P225" s="472">
        <f>IF(Таблица4501!$G$9=0,0,(I225*1000/Таблица4501!$G$9))</f>
        <v>0</v>
      </c>
      <c r="Q225" s="472">
        <f>IF(Таблица4501!$G$9=0,0,(N225*1000/Таблица4501!$G$9))</f>
        <v>0</v>
      </c>
      <c r="R225" s="472">
        <f t="shared" si="51"/>
        <v>0</v>
      </c>
    </row>
    <row r="226" spans="1:18" x14ac:dyDescent="0.15">
      <c r="A226" s="37" t="s">
        <v>738</v>
      </c>
      <c r="B226" s="506" t="s">
        <v>246</v>
      </c>
      <c r="C226" s="6" t="s">
        <v>99</v>
      </c>
      <c r="D226" s="237" t="s">
        <v>56</v>
      </c>
      <c r="E226" s="420"/>
      <c r="F226" s="248"/>
      <c r="G226" s="248"/>
      <c r="H226" s="249">
        <f t="shared" si="48"/>
        <v>0</v>
      </c>
      <c r="I226" s="421"/>
      <c r="J226" s="421"/>
      <c r="K226" s="421"/>
      <c r="L226" s="421"/>
      <c r="M226" s="421"/>
      <c r="N226" s="249">
        <f t="shared" si="49"/>
        <v>0</v>
      </c>
      <c r="O226" s="472">
        <f>IF(Таблица4501!$G$9=0,0,(G226*1000/Таблица4501!$G$9))</f>
        <v>0</v>
      </c>
      <c r="P226" s="472">
        <f>IF(Таблица4501!$G$9=0,0,(I226*1000/Таблица4501!$G$9))</f>
        <v>0</v>
      </c>
      <c r="Q226" s="472">
        <f>IF(Таблица4501!$G$9=0,0,(N226*1000/Таблица4501!$G$9))</f>
        <v>0</v>
      </c>
      <c r="R226" s="472">
        <f t="shared" si="51"/>
        <v>0</v>
      </c>
    </row>
    <row r="227" spans="1:18" s="119" customFormat="1" x14ac:dyDescent="0.15">
      <c r="A227" s="37" t="s">
        <v>916</v>
      </c>
      <c r="B227" s="506" t="s">
        <v>917</v>
      </c>
      <c r="C227" s="6" t="s">
        <v>918</v>
      </c>
      <c r="D227" s="237" t="s">
        <v>919</v>
      </c>
      <c r="E227" s="420"/>
      <c r="F227" s="248"/>
      <c r="G227" s="248"/>
      <c r="H227" s="249">
        <f t="shared" si="48"/>
        <v>0</v>
      </c>
      <c r="I227" s="421"/>
      <c r="J227" s="421"/>
      <c r="K227" s="421"/>
      <c r="L227" s="421"/>
      <c r="M227" s="421"/>
      <c r="N227" s="249">
        <f t="shared" si="49"/>
        <v>0</v>
      </c>
      <c r="O227" s="472">
        <f>IF(Таблица4501!$G$9=0,0,(G227*1000/Таблица4501!$G$9))</f>
        <v>0</v>
      </c>
      <c r="P227" s="472">
        <f>IF(Таблица4501!$G$9=0,0,(I227*1000/Таблица4501!$G$9))</f>
        <v>0</v>
      </c>
      <c r="Q227" s="472">
        <f>IF(Таблица4501!$G$9=0,0,(N227*1000/Таблица4501!$G$9))</f>
        <v>0</v>
      </c>
      <c r="R227" s="472">
        <f t="shared" si="51"/>
        <v>0</v>
      </c>
    </row>
    <row r="228" spans="1:18" s="119" customFormat="1" ht="15" x14ac:dyDescent="0.25">
      <c r="A228" s="37" t="s">
        <v>466</v>
      </c>
      <c r="B228" s="506" t="s">
        <v>247</v>
      </c>
      <c r="C228" s="6" t="s">
        <v>100</v>
      </c>
      <c r="D228" s="237" t="s">
        <v>468</v>
      </c>
      <c r="E228" s="420"/>
      <c r="F228" s="437"/>
      <c r="G228" s="437"/>
      <c r="H228" s="249">
        <f t="shared" si="48"/>
        <v>0</v>
      </c>
      <c r="I228" s="430"/>
      <c r="J228" s="430"/>
      <c r="K228" s="430"/>
      <c r="L228" s="430"/>
      <c r="M228" s="430"/>
      <c r="N228" s="249">
        <f t="shared" si="49"/>
        <v>0</v>
      </c>
      <c r="O228" s="472">
        <f>IF(Таблица4501!$G$9=0,0,(G228*1000/Таблица4501!$G$9))</f>
        <v>0</v>
      </c>
      <c r="P228" s="472">
        <f>IF(Таблица4501!$G$9=0,0,(I228*1000/Таблица4501!$G$9))</f>
        <v>0</v>
      </c>
      <c r="Q228" s="472">
        <f>IF(Таблица4501!$G$9=0,0,(N228*1000/Таблица4501!$G$9))</f>
        <v>0</v>
      </c>
      <c r="R228" s="472">
        <f t="shared" si="51"/>
        <v>0</v>
      </c>
    </row>
    <row r="229" spans="1:18" s="119" customFormat="1" ht="15" x14ac:dyDescent="0.25">
      <c r="A229" s="37" t="s">
        <v>1774</v>
      </c>
      <c r="B229" s="506" t="s">
        <v>1775</v>
      </c>
      <c r="C229" s="6" t="s">
        <v>1776</v>
      </c>
      <c r="D229" s="742" t="s">
        <v>1777</v>
      </c>
      <c r="E229" s="420"/>
      <c r="F229" s="437"/>
      <c r="G229" s="437"/>
      <c r="H229" s="249">
        <f t="shared" si="48"/>
        <v>0</v>
      </c>
      <c r="I229" s="430"/>
      <c r="J229" s="430"/>
      <c r="K229" s="430"/>
      <c r="L229" s="430"/>
      <c r="M229" s="430"/>
      <c r="N229" s="249">
        <f t="shared" ref="N229" si="56">H229-M229</f>
        <v>0</v>
      </c>
      <c r="O229" s="699">
        <f>IF(Таблица4501!$G$9=0,0,(G229*1000/Таблица4501!$G$9))</f>
        <v>0</v>
      </c>
      <c r="P229" s="699">
        <f>IF(Таблица4501!$G$9=0,0,(I229*1000/Таблица4501!$G$9))</f>
        <v>0</v>
      </c>
      <c r="Q229" s="699">
        <f>IF(Таблица4501!$G$9=0,0,(N229*1000/Таблица4501!$G$9))</f>
        <v>0</v>
      </c>
      <c r="R229" s="699">
        <f t="shared" ref="R229" si="57">IF(I229=0,0,J229*100/I229)</f>
        <v>0</v>
      </c>
    </row>
    <row r="230" spans="1:18" s="119" customFormat="1" x14ac:dyDescent="0.15">
      <c r="A230" s="37" t="s">
        <v>627</v>
      </c>
      <c r="B230" s="506" t="s">
        <v>259</v>
      </c>
      <c r="C230" s="6" t="s">
        <v>128</v>
      </c>
      <c r="D230" s="237" t="s">
        <v>920</v>
      </c>
      <c r="E230" s="420"/>
      <c r="F230" s="248"/>
      <c r="G230" s="248"/>
      <c r="H230" s="249">
        <f t="shared" si="48"/>
        <v>0</v>
      </c>
      <c r="I230" s="421"/>
      <c r="J230" s="421"/>
      <c r="K230" s="421"/>
      <c r="L230" s="421"/>
      <c r="M230" s="421"/>
      <c r="N230" s="249">
        <f t="shared" si="49"/>
        <v>0</v>
      </c>
      <c r="O230" s="472">
        <f>IF(Таблица4501!$G$9=0,0,(G230*1000/Таблица4501!$G$9))</f>
        <v>0</v>
      </c>
      <c r="P230" s="472">
        <f>IF(Таблица4501!$G$9=0,0,(I230*1000/Таблица4501!$G$9))</f>
        <v>0</v>
      </c>
      <c r="Q230" s="472">
        <f>IF(Таблица4501!$G$9=0,0,(N230*1000/Таблица4501!$G$9))</f>
        <v>0</v>
      </c>
      <c r="R230" s="472">
        <f t="shared" si="51"/>
        <v>0</v>
      </c>
    </row>
    <row r="231" spans="1:18" x14ac:dyDescent="0.15">
      <c r="A231" s="37" t="s">
        <v>921</v>
      </c>
      <c r="B231" s="506" t="s">
        <v>922</v>
      </c>
      <c r="C231" s="6" t="s">
        <v>924</v>
      </c>
      <c r="D231" s="237" t="s">
        <v>923</v>
      </c>
      <c r="E231" s="420"/>
      <c r="F231" s="248"/>
      <c r="G231" s="248"/>
      <c r="H231" s="249">
        <f t="shared" si="48"/>
        <v>0</v>
      </c>
      <c r="I231" s="421"/>
      <c r="J231" s="421"/>
      <c r="K231" s="421"/>
      <c r="L231" s="421"/>
      <c r="M231" s="421"/>
      <c r="N231" s="249">
        <f t="shared" si="49"/>
        <v>0</v>
      </c>
      <c r="O231" s="472">
        <f>IF(Таблица4501!$G$9=0,0,(G231*1000/Таблица4501!$G$9))</f>
        <v>0</v>
      </c>
      <c r="P231" s="472">
        <f>IF(Таблица4501!$G$9=0,0,(I231*1000/Таблица4501!$G$9))</f>
        <v>0</v>
      </c>
      <c r="Q231" s="472">
        <f>IF(Таблица4501!$G$9=0,0,(N231*1000/Таблица4501!$G$9))</f>
        <v>0</v>
      </c>
      <c r="R231" s="472">
        <f t="shared" si="51"/>
        <v>0</v>
      </c>
    </row>
    <row r="232" spans="1:18" x14ac:dyDescent="0.15">
      <c r="A232" s="37" t="s">
        <v>739</v>
      </c>
      <c r="B232" s="506" t="s">
        <v>268</v>
      </c>
      <c r="C232" s="6" t="s">
        <v>129</v>
      </c>
      <c r="D232" s="237" t="s">
        <v>925</v>
      </c>
      <c r="E232" s="420"/>
      <c r="F232" s="248"/>
      <c r="G232" s="248"/>
      <c r="H232" s="249">
        <f t="shared" si="48"/>
        <v>0</v>
      </c>
      <c r="I232" s="421"/>
      <c r="J232" s="421"/>
      <c r="K232" s="421"/>
      <c r="L232" s="421"/>
      <c r="M232" s="421"/>
      <c r="N232" s="249">
        <f t="shared" si="49"/>
        <v>0</v>
      </c>
      <c r="O232" s="472">
        <f>IF(Таблица4501!$G$9=0,0,(G232*1000/Таблица4501!$G$9))</f>
        <v>0</v>
      </c>
      <c r="P232" s="472">
        <f>IF(Таблица4501!$G$9=0,0,(I232*1000/Таблица4501!$G$9))</f>
        <v>0</v>
      </c>
      <c r="Q232" s="472">
        <f>IF(Таблица4501!$G$9=0,0,(N232*1000/Таблица4501!$G$9))</f>
        <v>0</v>
      </c>
      <c r="R232" s="472">
        <f t="shared" si="51"/>
        <v>0</v>
      </c>
    </row>
    <row r="233" spans="1:18" x14ac:dyDescent="0.15">
      <c r="A233" s="37" t="s">
        <v>404</v>
      </c>
      <c r="B233" s="506" t="s">
        <v>629</v>
      </c>
      <c r="C233" s="6" t="s">
        <v>628</v>
      </c>
      <c r="D233" s="237" t="s">
        <v>785</v>
      </c>
      <c r="E233" s="420"/>
      <c r="F233" s="248"/>
      <c r="G233" s="248"/>
      <c r="H233" s="249">
        <f t="shared" si="48"/>
        <v>0</v>
      </c>
      <c r="I233" s="421"/>
      <c r="J233" s="421"/>
      <c r="K233" s="421"/>
      <c r="L233" s="421"/>
      <c r="M233" s="421"/>
      <c r="N233" s="249">
        <f t="shared" si="49"/>
        <v>0</v>
      </c>
      <c r="O233" s="472">
        <f>IF(Таблица4501!$G$9=0,0,(G233*1000/Таблица4501!$G$9))</f>
        <v>0</v>
      </c>
      <c r="P233" s="472">
        <f>IF(Таблица4501!$G$9=0,0,(I233*1000/Таблица4501!$G$9))</f>
        <v>0</v>
      </c>
      <c r="Q233" s="472">
        <f>IF(Таблица4501!$G$9=0,0,(N233*1000/Таблица4501!$G$9))</f>
        <v>0</v>
      </c>
      <c r="R233" s="472">
        <f t="shared" si="51"/>
        <v>0</v>
      </c>
    </row>
    <row r="234" spans="1:18" x14ac:dyDescent="0.15">
      <c r="A234" s="395" t="s">
        <v>1636</v>
      </c>
      <c r="B234" s="507" t="s">
        <v>631</v>
      </c>
      <c r="C234" s="391" t="s">
        <v>630</v>
      </c>
      <c r="D234" s="392" t="s">
        <v>1638</v>
      </c>
      <c r="E234" s="438"/>
      <c r="F234" s="439"/>
      <c r="G234" s="439"/>
      <c r="H234" s="440">
        <f t="shared" si="48"/>
        <v>0</v>
      </c>
      <c r="I234" s="441"/>
      <c r="J234" s="441"/>
      <c r="K234" s="441"/>
      <c r="L234" s="441"/>
      <c r="M234" s="441"/>
      <c r="N234" s="440">
        <f t="shared" si="49"/>
        <v>0</v>
      </c>
      <c r="O234" s="472">
        <f>IF(Таблица4501!$G$9=0,0,(G234*1000/Таблица4501!$G$9))</f>
        <v>0</v>
      </c>
      <c r="P234" s="472">
        <f>IF(Таблица4501!$G$9=0,0,(I234*1000/Таблица4501!$G$9))</f>
        <v>0</v>
      </c>
      <c r="Q234" s="472">
        <f>IF(Таблица4501!$G$9=0,0,(N234*1000/Таблица4501!$G$9))</f>
        <v>0</v>
      </c>
      <c r="R234" s="472">
        <f t="shared" si="51"/>
        <v>0</v>
      </c>
    </row>
    <row r="235" spans="1:18" x14ac:dyDescent="0.15">
      <c r="A235" s="333" t="s">
        <v>1637</v>
      </c>
      <c r="B235" s="507" t="s">
        <v>1641</v>
      </c>
      <c r="C235" s="334" t="s">
        <v>1640</v>
      </c>
      <c r="D235" s="335" t="s">
        <v>1639</v>
      </c>
      <c r="E235" s="422"/>
      <c r="F235" s="423"/>
      <c r="G235" s="423"/>
      <c r="H235" s="424">
        <f t="shared" si="48"/>
        <v>0</v>
      </c>
      <c r="I235" s="425"/>
      <c r="J235" s="425"/>
      <c r="K235" s="425"/>
      <c r="L235" s="425"/>
      <c r="M235" s="425"/>
      <c r="N235" s="424">
        <f t="shared" si="49"/>
        <v>0</v>
      </c>
      <c r="O235" s="472">
        <f>IF(Таблица4501!$G$9=0,0,(G235*1000/Таблица4501!$G$9))</f>
        <v>0</v>
      </c>
      <c r="P235" s="472">
        <f>IF(Таблица4501!$G$9=0,0,(I235*1000/Таблица4501!$G$9))</f>
        <v>0</v>
      </c>
      <c r="Q235" s="472">
        <f>IF(Таблица4501!$G$9=0,0,(N235*1000/Таблица4501!$G$9))</f>
        <v>0</v>
      </c>
      <c r="R235" s="472">
        <f t="shared" si="51"/>
        <v>0</v>
      </c>
    </row>
    <row r="236" spans="1:18" x14ac:dyDescent="0.15">
      <c r="A236" s="229" t="s">
        <v>1494</v>
      </c>
      <c r="B236" s="506" t="s">
        <v>1495</v>
      </c>
      <c r="C236" s="17" t="s">
        <v>1496</v>
      </c>
      <c r="D236" s="237"/>
      <c r="E236" s="420"/>
      <c r="F236" s="248"/>
      <c r="G236" s="248"/>
      <c r="H236" s="249">
        <f t="shared" si="48"/>
        <v>0</v>
      </c>
      <c r="I236" s="421"/>
      <c r="J236" s="421"/>
      <c r="K236" s="421"/>
      <c r="L236" s="421"/>
      <c r="M236" s="421"/>
      <c r="N236" s="249">
        <f t="shared" si="49"/>
        <v>0</v>
      </c>
      <c r="O236" s="472">
        <f>IF(Таблица4501!$G$9=0,0,(G236*1000/Таблица4501!$G$9))</f>
        <v>0</v>
      </c>
      <c r="P236" s="472">
        <f>IF(Таблица4501!$G$9=0,0,(I236*1000/Таблица4501!$G$9))</f>
        <v>0</v>
      </c>
      <c r="Q236" s="472">
        <f>IF(Таблица4501!$G$9=0,0,(N236*1000/Таблица4501!$G$9))</f>
        <v>0</v>
      </c>
      <c r="R236" s="472">
        <f t="shared" si="51"/>
        <v>0</v>
      </c>
    </row>
    <row r="237" spans="1:18" x14ac:dyDescent="0.15">
      <c r="A237" s="36" t="s">
        <v>740</v>
      </c>
      <c r="B237" s="99" t="s">
        <v>248</v>
      </c>
      <c r="C237" s="46" t="s">
        <v>124</v>
      </c>
      <c r="D237" s="35" t="s">
        <v>57</v>
      </c>
      <c r="E237" s="249">
        <f>E238+E239+E240+E241+E242+E243+E244+E245+E247+E248+E249+E250+E251</f>
        <v>0</v>
      </c>
      <c r="F237" s="249">
        <f>F238+F239+F240+F241+F242+F243+F244+F245+F247+F248+F249+F250+F251</f>
        <v>0</v>
      </c>
      <c r="G237" s="249">
        <f>G238+G239+G240+G241+G242+G243+G244+G245+G247+G248+G249+G250+G251</f>
        <v>0</v>
      </c>
      <c r="H237" s="249">
        <f t="shared" si="48"/>
        <v>0</v>
      </c>
      <c r="I237" s="249">
        <f>I238+I239+I240+I241+I242+I243+I244+I245+I247+I248+I249+I250+I251</f>
        <v>0</v>
      </c>
      <c r="J237" s="249">
        <f t="shared" ref="J237:M237" si="58">J238+J239+J240+J241+J242+J243+J244+J245+J247+J248+J249+J250+J251</f>
        <v>0</v>
      </c>
      <c r="K237" s="249">
        <f t="shared" si="58"/>
        <v>0</v>
      </c>
      <c r="L237" s="249">
        <f t="shared" si="58"/>
        <v>0</v>
      </c>
      <c r="M237" s="249">
        <f t="shared" si="58"/>
        <v>0</v>
      </c>
      <c r="N237" s="249">
        <f t="shared" si="49"/>
        <v>0</v>
      </c>
      <c r="O237" s="472">
        <f>IF(Таблица4501!$G$9=0,0,(G237*1000/Таблица4501!$G$9))</f>
        <v>0</v>
      </c>
      <c r="P237" s="472">
        <f>IF(Таблица4501!$G$9=0,0,(I237*1000/Таблица4501!$G$9))</f>
        <v>0</v>
      </c>
      <c r="Q237" s="472">
        <f>IF(Таблица4501!$G$9=0,0,(N237*1000/Таблица4501!$G$9))</f>
        <v>0</v>
      </c>
      <c r="R237" s="472">
        <f t="shared" si="51"/>
        <v>0</v>
      </c>
    </row>
    <row r="238" spans="1:18" ht="21" x14ac:dyDescent="0.15">
      <c r="A238" s="37" t="s">
        <v>741</v>
      </c>
      <c r="B238" s="506" t="s">
        <v>249</v>
      </c>
      <c r="C238" s="6" t="s">
        <v>101</v>
      </c>
      <c r="D238" s="237" t="s">
        <v>926</v>
      </c>
      <c r="E238" s="420"/>
      <c r="F238" s="248"/>
      <c r="G238" s="248"/>
      <c r="H238" s="249">
        <f t="shared" si="48"/>
        <v>0</v>
      </c>
      <c r="I238" s="421"/>
      <c r="J238" s="421"/>
      <c r="K238" s="421"/>
      <c r="L238" s="421"/>
      <c r="M238" s="421"/>
      <c r="N238" s="249">
        <f t="shared" si="49"/>
        <v>0</v>
      </c>
      <c r="O238" s="472">
        <f>IF(Таблица4501!$G$9=0,0,(G238*1000/Таблица4501!$G$9))</f>
        <v>0</v>
      </c>
      <c r="P238" s="472">
        <f>IF(Таблица4501!$G$9=0,0,(I238*1000/Таблица4501!$G$9))</f>
        <v>0</v>
      </c>
      <c r="Q238" s="472">
        <f>IF(Таблица4501!$G$9=0,0,(N238*1000/Таблица4501!$G$9))</f>
        <v>0</v>
      </c>
      <c r="R238" s="472">
        <f t="shared" si="51"/>
        <v>0</v>
      </c>
    </row>
    <row r="239" spans="1:18" x14ac:dyDescent="0.15">
      <c r="A239" s="37" t="s">
        <v>47</v>
      </c>
      <c r="B239" s="506" t="s">
        <v>250</v>
      </c>
      <c r="C239" s="6" t="s">
        <v>102</v>
      </c>
      <c r="D239" s="237" t="s">
        <v>58</v>
      </c>
      <c r="E239" s="420"/>
      <c r="F239" s="248"/>
      <c r="G239" s="248"/>
      <c r="H239" s="249">
        <f t="shared" si="48"/>
        <v>0</v>
      </c>
      <c r="I239" s="421"/>
      <c r="J239" s="421"/>
      <c r="K239" s="421"/>
      <c r="L239" s="421"/>
      <c r="M239" s="421"/>
      <c r="N239" s="249">
        <f t="shared" si="49"/>
        <v>0</v>
      </c>
      <c r="O239" s="472">
        <f>IF(Таблица4501!$G$9=0,0,(G239*1000/Таблица4501!$G$9))</f>
        <v>0</v>
      </c>
      <c r="P239" s="472">
        <f>IF(Таблица4501!$G$9=0,0,(I239*1000/Таблица4501!$G$9))</f>
        <v>0</v>
      </c>
      <c r="Q239" s="472">
        <f>IF(Таблица4501!$G$9=0,0,(N239*1000/Таблица4501!$G$9))</f>
        <v>0</v>
      </c>
      <c r="R239" s="472">
        <f t="shared" si="51"/>
        <v>0</v>
      </c>
    </row>
    <row r="240" spans="1:18" x14ac:dyDescent="0.15">
      <c r="A240" s="37" t="s">
        <v>48</v>
      </c>
      <c r="B240" s="506" t="s">
        <v>251</v>
      </c>
      <c r="C240" s="6" t="s">
        <v>103</v>
      </c>
      <c r="D240" s="237" t="s">
        <v>656</v>
      </c>
      <c r="E240" s="420"/>
      <c r="F240" s="248"/>
      <c r="G240" s="248"/>
      <c r="H240" s="249">
        <f t="shared" si="48"/>
        <v>0</v>
      </c>
      <c r="I240" s="421"/>
      <c r="J240" s="421"/>
      <c r="K240" s="421"/>
      <c r="L240" s="421"/>
      <c r="M240" s="421"/>
      <c r="N240" s="249">
        <f t="shared" si="49"/>
        <v>0</v>
      </c>
      <c r="O240" s="472">
        <f>IF(Таблица4501!$G$9=0,0,(G240*1000/Таблица4501!$G$9))</f>
        <v>0</v>
      </c>
      <c r="P240" s="472">
        <f>IF(Таблица4501!$G$9=0,0,(I240*1000/Таблица4501!$G$9))</f>
        <v>0</v>
      </c>
      <c r="Q240" s="472">
        <f>IF(Таблица4501!$G$9=0,0,(N240*1000/Таблица4501!$G$9))</f>
        <v>0</v>
      </c>
      <c r="R240" s="472">
        <f t="shared" si="51"/>
        <v>0</v>
      </c>
    </row>
    <row r="241" spans="1:18" s="119" customFormat="1" ht="21" x14ac:dyDescent="0.15">
      <c r="A241" s="37" t="s">
        <v>411</v>
      </c>
      <c r="B241" s="506" t="s">
        <v>252</v>
      </c>
      <c r="C241" s="6" t="s">
        <v>104</v>
      </c>
      <c r="D241" s="237" t="s">
        <v>657</v>
      </c>
      <c r="E241" s="420"/>
      <c r="F241" s="248"/>
      <c r="G241" s="248"/>
      <c r="H241" s="249">
        <f t="shared" si="48"/>
        <v>0</v>
      </c>
      <c r="I241" s="421"/>
      <c r="J241" s="421"/>
      <c r="K241" s="421"/>
      <c r="L241" s="421"/>
      <c r="M241" s="421"/>
      <c r="N241" s="249">
        <f t="shared" si="49"/>
        <v>0</v>
      </c>
      <c r="O241" s="472">
        <f>IF(Таблица4501!$G$9=0,0,(G241*1000/Таблица4501!$G$9))</f>
        <v>0</v>
      </c>
      <c r="P241" s="472">
        <f>IF(Таблица4501!$G$9=0,0,(I241*1000/Таблица4501!$G$9))</f>
        <v>0</v>
      </c>
      <c r="Q241" s="472">
        <f>IF(Таблица4501!$G$9=0,0,(N241*1000/Таблица4501!$G$9))</f>
        <v>0</v>
      </c>
      <c r="R241" s="472">
        <f t="shared" si="51"/>
        <v>0</v>
      </c>
    </row>
    <row r="242" spans="1:18" x14ac:dyDescent="0.15">
      <c r="A242" s="37" t="s">
        <v>742</v>
      </c>
      <c r="B242" s="506" t="s">
        <v>260</v>
      </c>
      <c r="C242" s="17" t="s">
        <v>107</v>
      </c>
      <c r="D242" s="237" t="s">
        <v>127</v>
      </c>
      <c r="E242" s="420"/>
      <c r="F242" s="248"/>
      <c r="G242" s="248"/>
      <c r="H242" s="249">
        <f t="shared" si="48"/>
        <v>0</v>
      </c>
      <c r="I242" s="421"/>
      <c r="J242" s="421"/>
      <c r="K242" s="421"/>
      <c r="L242" s="421"/>
      <c r="M242" s="421"/>
      <c r="N242" s="249">
        <f t="shared" si="49"/>
        <v>0</v>
      </c>
      <c r="O242" s="472">
        <f>IF(Таблица4501!$G$9=0,0,(G242*1000/Таблица4501!$G$9))</f>
        <v>0</v>
      </c>
      <c r="P242" s="472">
        <f>IF(Таблица4501!$G$9=0,0,(I242*1000/Таблица4501!$G$9))</f>
        <v>0</v>
      </c>
      <c r="Q242" s="472">
        <f>IF(Таблица4501!$G$9=0,0,(N242*1000/Таблица4501!$G$9))</f>
        <v>0</v>
      </c>
      <c r="R242" s="472">
        <f t="shared" si="51"/>
        <v>0</v>
      </c>
    </row>
    <row r="243" spans="1:18" x14ac:dyDescent="0.15">
      <c r="A243" s="37" t="s">
        <v>1057</v>
      </c>
      <c r="B243" s="506" t="s">
        <v>1055</v>
      </c>
      <c r="C243" s="17" t="s">
        <v>1056</v>
      </c>
      <c r="D243" s="237" t="s">
        <v>1076</v>
      </c>
      <c r="E243" s="420"/>
      <c r="F243" s="248"/>
      <c r="G243" s="248"/>
      <c r="H243" s="249">
        <f t="shared" si="48"/>
        <v>0</v>
      </c>
      <c r="I243" s="421"/>
      <c r="J243" s="421"/>
      <c r="K243" s="421"/>
      <c r="L243" s="421"/>
      <c r="M243" s="421"/>
      <c r="N243" s="249">
        <f t="shared" si="49"/>
        <v>0</v>
      </c>
      <c r="O243" s="472">
        <f>IF(Таблица4501!$G$9=0,0,(G243*1000/Таблица4501!$G$9))</f>
        <v>0</v>
      </c>
      <c r="P243" s="472">
        <f>IF(Таблица4501!$G$9=0,0,(I243*1000/Таблица4501!$G$9))</f>
        <v>0</v>
      </c>
      <c r="Q243" s="472">
        <f>IF(Таблица4501!$G$9=0,0,(N243*1000/Таблица4501!$G$9))</f>
        <v>0</v>
      </c>
      <c r="R243" s="472">
        <f t="shared" si="51"/>
        <v>0</v>
      </c>
    </row>
    <row r="244" spans="1:18" x14ac:dyDescent="0.15">
      <c r="A244" s="37" t="s">
        <v>743</v>
      </c>
      <c r="B244" s="506" t="s">
        <v>269</v>
      </c>
      <c r="C244" s="17" t="s">
        <v>130</v>
      </c>
      <c r="D244" s="237" t="s">
        <v>562</v>
      </c>
      <c r="E244" s="420"/>
      <c r="F244" s="248"/>
      <c r="G244" s="248"/>
      <c r="H244" s="249">
        <f t="shared" si="48"/>
        <v>0</v>
      </c>
      <c r="I244" s="421"/>
      <c r="J244" s="421"/>
      <c r="K244" s="421"/>
      <c r="L244" s="421"/>
      <c r="M244" s="421"/>
      <c r="N244" s="249">
        <f t="shared" si="49"/>
        <v>0</v>
      </c>
      <c r="O244" s="472">
        <f>IF(Таблица4501!$G$9=0,0,(G244*1000/Таблица4501!$G$9))</f>
        <v>0</v>
      </c>
      <c r="P244" s="472">
        <f>IF(Таблица4501!$G$9=0,0,(I244*1000/Таблица4501!$G$9))</f>
        <v>0</v>
      </c>
      <c r="Q244" s="472">
        <f>IF(Таблица4501!$G$9=0,0,(N244*1000/Таблица4501!$G$9))</f>
        <v>0</v>
      </c>
      <c r="R244" s="472">
        <f t="shared" si="51"/>
        <v>0</v>
      </c>
    </row>
    <row r="245" spans="1:18" x14ac:dyDescent="0.15">
      <c r="A245" s="37" t="s">
        <v>744</v>
      </c>
      <c r="B245" s="506" t="s">
        <v>563</v>
      </c>
      <c r="C245" s="17" t="s">
        <v>564</v>
      </c>
      <c r="D245" s="237" t="s">
        <v>927</v>
      </c>
      <c r="E245" s="420"/>
      <c r="F245" s="248"/>
      <c r="G245" s="248"/>
      <c r="H245" s="249">
        <f t="shared" si="48"/>
        <v>0</v>
      </c>
      <c r="I245" s="421"/>
      <c r="J245" s="421"/>
      <c r="K245" s="421"/>
      <c r="L245" s="421"/>
      <c r="M245" s="421"/>
      <c r="N245" s="249">
        <f t="shared" si="49"/>
        <v>0</v>
      </c>
      <c r="O245" s="472">
        <f>IF(Таблица4501!$G$9=0,0,(G245*1000/Таблица4501!$G$9))</f>
        <v>0</v>
      </c>
      <c r="P245" s="472">
        <f>IF(Таблица4501!$G$9=0,0,(I245*1000/Таблица4501!$G$9))</f>
        <v>0</v>
      </c>
      <c r="Q245" s="472">
        <f>IF(Таблица4501!$G$9=0,0,(N245*1000/Таблица4501!$G$9))</f>
        <v>0</v>
      </c>
      <c r="R245" s="472">
        <f t="shared" si="51"/>
        <v>0</v>
      </c>
    </row>
    <row r="246" spans="1:18" x14ac:dyDescent="0.15">
      <c r="A246" s="37" t="s">
        <v>928</v>
      </c>
      <c r="B246" s="506" t="s">
        <v>649</v>
      </c>
      <c r="C246" s="17" t="s">
        <v>647</v>
      </c>
      <c r="D246" s="237" t="s">
        <v>108</v>
      </c>
      <c r="E246" s="420"/>
      <c r="F246" s="248"/>
      <c r="G246" s="248"/>
      <c r="H246" s="249">
        <f t="shared" si="48"/>
        <v>0</v>
      </c>
      <c r="I246" s="421"/>
      <c r="J246" s="421"/>
      <c r="K246" s="421"/>
      <c r="L246" s="421"/>
      <c r="M246" s="421"/>
      <c r="N246" s="249">
        <f t="shared" si="49"/>
        <v>0</v>
      </c>
      <c r="O246" s="472">
        <f>IF(Таблица4501!$G$9=0,0,(G246*1000/Таблица4501!$G$9))</f>
        <v>0</v>
      </c>
      <c r="P246" s="472">
        <f>IF(Таблица4501!$G$9=0,0,(I246*1000/Таблица4501!$G$9))</f>
        <v>0</v>
      </c>
      <c r="Q246" s="472">
        <f>IF(Таблица4501!$G$9=0,0,(N246*1000/Таблица4501!$G$9))</f>
        <v>0</v>
      </c>
      <c r="R246" s="472">
        <f t="shared" si="51"/>
        <v>0</v>
      </c>
    </row>
    <row r="247" spans="1:18" x14ac:dyDescent="0.15">
      <c r="A247" s="37" t="s">
        <v>745</v>
      </c>
      <c r="B247" s="506" t="s">
        <v>612</v>
      </c>
      <c r="C247" s="17" t="s">
        <v>613</v>
      </c>
      <c r="D247" s="237" t="s">
        <v>565</v>
      </c>
      <c r="E247" s="420"/>
      <c r="F247" s="436"/>
      <c r="G247" s="436"/>
      <c r="H247" s="249">
        <f t="shared" si="48"/>
        <v>0</v>
      </c>
      <c r="I247" s="421"/>
      <c r="J247" s="421"/>
      <c r="K247" s="421"/>
      <c r="L247" s="421"/>
      <c r="M247" s="421"/>
      <c r="N247" s="249">
        <f t="shared" si="49"/>
        <v>0</v>
      </c>
      <c r="O247" s="472">
        <f>IF(Таблица4501!$G$9=0,0,(G247*1000/Таблица4501!$G$9))</f>
        <v>0</v>
      </c>
      <c r="P247" s="472">
        <f>IF(Таблица4501!$G$9=0,0,(I247*1000/Таблица4501!$G$9))</f>
        <v>0</v>
      </c>
      <c r="Q247" s="472">
        <f>IF(Таблица4501!$G$9=0,0,(N247*1000/Таблица4501!$G$9))</f>
        <v>0</v>
      </c>
      <c r="R247" s="472">
        <f t="shared" si="51"/>
        <v>0</v>
      </c>
    </row>
    <row r="248" spans="1:18" x14ac:dyDescent="0.15">
      <c r="A248" s="37" t="s">
        <v>746</v>
      </c>
      <c r="B248" s="506" t="s">
        <v>618</v>
      </c>
      <c r="C248" s="17" t="s">
        <v>619</v>
      </c>
      <c r="D248" s="237" t="s">
        <v>662</v>
      </c>
      <c r="E248" s="420"/>
      <c r="F248" s="248"/>
      <c r="G248" s="248"/>
      <c r="H248" s="249">
        <f t="shared" si="48"/>
        <v>0</v>
      </c>
      <c r="I248" s="421"/>
      <c r="J248" s="421"/>
      <c r="K248" s="421"/>
      <c r="L248" s="421"/>
      <c r="M248" s="421"/>
      <c r="N248" s="249">
        <f t="shared" si="49"/>
        <v>0</v>
      </c>
      <c r="O248" s="472">
        <f>IF(Таблица4501!$G$9=0,0,(G248*1000/Таблица4501!$G$9))</f>
        <v>0</v>
      </c>
      <c r="P248" s="472">
        <f>IF(Таблица4501!$G$9=0,0,(I248*1000/Таблица4501!$G$9))</f>
        <v>0</v>
      </c>
      <c r="Q248" s="472">
        <f>IF(Таблица4501!$G$9=0,0,(N248*1000/Таблица4501!$G$9))</f>
        <v>0</v>
      </c>
      <c r="R248" s="472">
        <f t="shared" si="51"/>
        <v>0</v>
      </c>
    </row>
    <row r="249" spans="1:18" x14ac:dyDescent="0.15">
      <c r="A249" s="37" t="s">
        <v>664</v>
      </c>
      <c r="B249" s="506" t="s">
        <v>650</v>
      </c>
      <c r="C249" s="17" t="s">
        <v>648</v>
      </c>
      <c r="D249" s="237" t="s">
        <v>614</v>
      </c>
      <c r="E249" s="420"/>
      <c r="F249" s="248"/>
      <c r="G249" s="248"/>
      <c r="H249" s="249">
        <f t="shared" si="48"/>
        <v>0</v>
      </c>
      <c r="I249" s="421"/>
      <c r="J249" s="421"/>
      <c r="K249" s="421"/>
      <c r="L249" s="421"/>
      <c r="M249" s="421"/>
      <c r="N249" s="249">
        <f t="shared" si="49"/>
        <v>0</v>
      </c>
      <c r="O249" s="472">
        <f>IF(Таблица4501!$G$9=0,0,(G249*1000/Таблица4501!$G$9))</f>
        <v>0</v>
      </c>
      <c r="P249" s="472">
        <f>IF(Таблица4501!$G$9=0,0,(I249*1000/Таблица4501!$G$9))</f>
        <v>0</v>
      </c>
      <c r="Q249" s="472">
        <f>IF(Таблица4501!$G$9=0,0,(N249*1000/Таблица4501!$G$9))</f>
        <v>0</v>
      </c>
      <c r="R249" s="472">
        <f t="shared" si="51"/>
        <v>0</v>
      </c>
    </row>
    <row r="250" spans="1:18" x14ac:dyDescent="0.15">
      <c r="A250" s="37" t="s">
        <v>1060</v>
      </c>
      <c r="B250" s="506" t="s">
        <v>1058</v>
      </c>
      <c r="C250" s="17" t="s">
        <v>1059</v>
      </c>
      <c r="D250" s="237" t="s">
        <v>1061</v>
      </c>
      <c r="E250" s="420"/>
      <c r="F250" s="248"/>
      <c r="G250" s="248"/>
      <c r="H250" s="249">
        <f t="shared" si="48"/>
        <v>0</v>
      </c>
      <c r="I250" s="421"/>
      <c r="J250" s="421"/>
      <c r="K250" s="421"/>
      <c r="L250" s="421"/>
      <c r="M250" s="421"/>
      <c r="N250" s="249">
        <f t="shared" si="49"/>
        <v>0</v>
      </c>
      <c r="O250" s="472">
        <f>IF(Таблица4501!$G$9=0,0,(G250*1000/Таблица4501!$G$9))</f>
        <v>0</v>
      </c>
      <c r="P250" s="472">
        <f>IF(Таблица4501!$G$9=0,0,(I250*1000/Таблица4501!$G$9))</f>
        <v>0</v>
      </c>
      <c r="Q250" s="472">
        <f>IF(Таблица4501!$G$9=0,0,(N250*1000/Таблица4501!$G$9))</f>
        <v>0</v>
      </c>
      <c r="R250" s="472">
        <f t="shared" si="51"/>
        <v>0</v>
      </c>
    </row>
    <row r="251" spans="1:18" x14ac:dyDescent="0.15">
      <c r="A251" s="229" t="s">
        <v>1558</v>
      </c>
      <c r="B251" s="506" t="s">
        <v>1498</v>
      </c>
      <c r="C251" s="17" t="s">
        <v>1499</v>
      </c>
      <c r="D251" s="237"/>
      <c r="E251" s="420"/>
      <c r="F251" s="248"/>
      <c r="G251" s="248"/>
      <c r="H251" s="249">
        <f t="shared" si="48"/>
        <v>0</v>
      </c>
      <c r="I251" s="421"/>
      <c r="J251" s="421"/>
      <c r="K251" s="421"/>
      <c r="L251" s="421"/>
      <c r="M251" s="421"/>
      <c r="N251" s="249">
        <f t="shared" si="49"/>
        <v>0</v>
      </c>
      <c r="O251" s="472">
        <f>IF(Таблица4501!$G$9=0,0,(G251*1000/Таблица4501!$G$9))</f>
        <v>0</v>
      </c>
      <c r="P251" s="472">
        <f>IF(Таблица4501!$G$9=0,0,(I251*1000/Таблица4501!$G$9))</f>
        <v>0</v>
      </c>
      <c r="Q251" s="472">
        <f>IF(Таблица4501!$G$9=0,0,(N251*1000/Таблица4501!$G$9))</f>
        <v>0</v>
      </c>
      <c r="R251" s="472">
        <f t="shared" si="51"/>
        <v>0</v>
      </c>
    </row>
    <row r="252" spans="1:18" x14ac:dyDescent="0.15">
      <c r="A252" s="36" t="s">
        <v>747</v>
      </c>
      <c r="B252" s="99" t="s">
        <v>253</v>
      </c>
      <c r="C252" s="70" t="s">
        <v>170</v>
      </c>
      <c r="D252" s="35" t="s">
        <v>786</v>
      </c>
      <c r="E252" s="247"/>
      <c r="F252" s="248">
        <f>0</f>
        <v>0</v>
      </c>
      <c r="G252" s="249"/>
      <c r="H252" s="249">
        <f t="shared" si="48"/>
        <v>0</v>
      </c>
      <c r="I252" s="250"/>
      <c r="J252" s="250"/>
      <c r="K252" s="250"/>
      <c r="L252" s="250"/>
      <c r="M252" s="250"/>
      <c r="N252" s="249">
        <f t="shared" si="49"/>
        <v>0</v>
      </c>
      <c r="O252" s="472">
        <f>IF(Таблица4501!$G$9=0,0,(G252*1000/Таблица4501!$G$9))</f>
        <v>0</v>
      </c>
      <c r="P252" s="472">
        <f>IF(Таблица4501!$G$9=0,0,(I252*1000/Таблица4501!$G$9))</f>
        <v>0</v>
      </c>
      <c r="Q252" s="472">
        <f>IF(Таблица4501!$G$9=0,0,(N252*1000/Таблица4501!$G$9))</f>
        <v>0</v>
      </c>
      <c r="R252" s="472">
        <f t="shared" si="51"/>
        <v>0</v>
      </c>
    </row>
    <row r="253" spans="1:18" ht="21" x14ac:dyDescent="0.15">
      <c r="A253" s="36" t="s">
        <v>748</v>
      </c>
      <c r="B253" s="99" t="s">
        <v>254</v>
      </c>
      <c r="C253" s="70" t="s">
        <v>171</v>
      </c>
      <c r="D253" s="35" t="s">
        <v>992</v>
      </c>
      <c r="E253" s="247"/>
      <c r="F253" s="248">
        <f>0</f>
        <v>0</v>
      </c>
      <c r="G253" s="249"/>
      <c r="H253" s="249">
        <f t="shared" si="48"/>
        <v>0</v>
      </c>
      <c r="I253" s="442">
        <f>G253</f>
        <v>0</v>
      </c>
      <c r="J253" s="250"/>
      <c r="K253" s="421">
        <f>0</f>
        <v>0</v>
      </c>
      <c r="L253" s="421">
        <f>0</f>
        <v>0</v>
      </c>
      <c r="M253" s="250"/>
      <c r="N253" s="249">
        <f t="shared" si="49"/>
        <v>0</v>
      </c>
      <c r="O253" s="472">
        <f>IF(Таблица4501!$G$9=0,0,(G253*1000/Таблица4501!$G$9))</f>
        <v>0</v>
      </c>
      <c r="P253" s="472">
        <f>IF(Таблица4501!$G$9=0,0,(I253*1000/Таблица4501!$G$9))</f>
        <v>0</v>
      </c>
      <c r="Q253" s="472">
        <f>IF(Таблица4501!$G$9=0,0,(N253*1000/Таблица4501!$G$9))</f>
        <v>0</v>
      </c>
      <c r="R253" s="472">
        <f t="shared" si="51"/>
        <v>0</v>
      </c>
    </row>
    <row r="254" spans="1:18" ht="21" x14ac:dyDescent="0.15">
      <c r="A254" s="36" t="s">
        <v>749</v>
      </c>
      <c r="B254" s="99" t="s">
        <v>255</v>
      </c>
      <c r="C254" s="46" t="s">
        <v>172</v>
      </c>
      <c r="D254" s="35" t="s">
        <v>60</v>
      </c>
      <c r="E254" s="249">
        <f>E255+E256+E257+E258+E259+E260+E261+E262+E263+E264</f>
        <v>0</v>
      </c>
      <c r="F254" s="249">
        <f>F255+F256+F257+F258+F259+F260+F261+F262+F263+F264</f>
        <v>0</v>
      </c>
      <c r="G254" s="249">
        <f>G255+G256+G257+G258+G259+G260+G261+G262+G263+G264</f>
        <v>0</v>
      </c>
      <c r="H254" s="249">
        <f t="shared" ref="H254:H266" si="59">F254+J254</f>
        <v>0</v>
      </c>
      <c r="I254" s="249">
        <f>I255+I256+I257+I258+I259+I260+I261+I262+I263+I264</f>
        <v>0</v>
      </c>
      <c r="J254" s="249">
        <f t="shared" ref="J254:M254" si="60">J255+J256+J257+J258+J259+J260+J261+J262+J263+J264</f>
        <v>0</v>
      </c>
      <c r="K254" s="249">
        <f t="shared" si="60"/>
        <v>0</v>
      </c>
      <c r="L254" s="249">
        <f t="shared" si="60"/>
        <v>0</v>
      </c>
      <c r="M254" s="249">
        <f t="shared" si="60"/>
        <v>0</v>
      </c>
      <c r="N254" s="249">
        <f t="shared" ref="N254:N266" si="61">H254-M254</f>
        <v>0</v>
      </c>
      <c r="O254" s="472">
        <f>IF(Таблица4501!$G$9=0,0,(G254*1000/Таблица4501!$G$9))</f>
        <v>0</v>
      </c>
      <c r="P254" s="472">
        <f>IF(Таблица4501!$G$9=0,0,(I254*1000/Таблица4501!$G$9))</f>
        <v>0</v>
      </c>
      <c r="Q254" s="472">
        <f>IF(Таблица4501!$G$9=0,0,(N254*1000/Таблица4501!$G$9))</f>
        <v>0</v>
      </c>
      <c r="R254" s="472">
        <f t="shared" si="51"/>
        <v>0</v>
      </c>
    </row>
    <row r="255" spans="1:18" x14ac:dyDescent="0.15">
      <c r="A255" s="37" t="s">
        <v>750</v>
      </c>
      <c r="B255" s="506" t="s">
        <v>256</v>
      </c>
      <c r="C255" s="6" t="s">
        <v>105</v>
      </c>
      <c r="D255" s="237" t="s">
        <v>415</v>
      </c>
      <c r="E255" s="420"/>
      <c r="F255" s="248"/>
      <c r="G255" s="248"/>
      <c r="H255" s="249">
        <f t="shared" si="59"/>
        <v>0</v>
      </c>
      <c r="I255" s="421">
        <f>0</f>
        <v>0</v>
      </c>
      <c r="J255" s="421">
        <f>0</f>
        <v>0</v>
      </c>
      <c r="K255" s="421">
        <f>0</f>
        <v>0</v>
      </c>
      <c r="L255" s="421">
        <f>0</f>
        <v>0</v>
      </c>
      <c r="M255" s="421"/>
      <c r="N255" s="249">
        <f t="shared" si="61"/>
        <v>0</v>
      </c>
      <c r="O255" s="472">
        <f>IF(Таблица4501!$G$9=0,0,(G255*1000/Таблица4501!$G$9))</f>
        <v>0</v>
      </c>
      <c r="P255" s="472">
        <f>IF(Таблица4501!$G$9=0,0,(I255*1000/Таблица4501!$G$9))</f>
        <v>0</v>
      </c>
      <c r="Q255" s="472">
        <f>IF(Таблица4501!$G$9=0,0,(N255*1000/Таблица4501!$G$9))</f>
        <v>0</v>
      </c>
      <c r="R255" s="472">
        <f t="shared" si="51"/>
        <v>0</v>
      </c>
    </row>
    <row r="256" spans="1:18" x14ac:dyDescent="0.15">
      <c r="A256" s="37" t="s">
        <v>929</v>
      </c>
      <c r="B256" s="506" t="s">
        <v>426</v>
      </c>
      <c r="C256" s="6" t="s">
        <v>420</v>
      </c>
      <c r="D256" s="237" t="s">
        <v>930</v>
      </c>
      <c r="E256" s="420"/>
      <c r="F256" s="248"/>
      <c r="G256" s="248"/>
      <c r="H256" s="249">
        <f t="shared" si="59"/>
        <v>0</v>
      </c>
      <c r="I256" s="421">
        <f>0</f>
        <v>0</v>
      </c>
      <c r="J256" s="421">
        <f>0</f>
        <v>0</v>
      </c>
      <c r="K256" s="421">
        <f>0</f>
        <v>0</v>
      </c>
      <c r="L256" s="421">
        <f>0</f>
        <v>0</v>
      </c>
      <c r="M256" s="421"/>
      <c r="N256" s="249">
        <f t="shared" si="61"/>
        <v>0</v>
      </c>
      <c r="O256" s="472">
        <f>IF(Таблица4501!$G$9=0,0,(G256*1000/Таблица4501!$G$9))</f>
        <v>0</v>
      </c>
      <c r="P256" s="472">
        <f>IF(Таблица4501!$G$9=0,0,(I256*1000/Таблица4501!$G$9))</f>
        <v>0</v>
      </c>
      <c r="Q256" s="472">
        <f>IF(Таблица4501!$G$9=0,0,(N256*1000/Таблица4501!$G$9))</f>
        <v>0</v>
      </c>
      <c r="R256" s="472">
        <f t="shared" si="51"/>
        <v>0</v>
      </c>
    </row>
    <row r="257" spans="1:18" x14ac:dyDescent="0.15">
      <c r="A257" s="37" t="s">
        <v>751</v>
      </c>
      <c r="B257" s="506" t="s">
        <v>427</v>
      </c>
      <c r="C257" s="6" t="s">
        <v>421</v>
      </c>
      <c r="D257" s="237" t="s">
        <v>61</v>
      </c>
      <c r="E257" s="420"/>
      <c r="F257" s="248"/>
      <c r="G257" s="248"/>
      <c r="H257" s="249">
        <f t="shared" si="59"/>
        <v>0</v>
      </c>
      <c r="I257" s="421">
        <f>0</f>
        <v>0</v>
      </c>
      <c r="J257" s="421">
        <f>0</f>
        <v>0</v>
      </c>
      <c r="K257" s="421">
        <f>0</f>
        <v>0</v>
      </c>
      <c r="L257" s="421">
        <f>0</f>
        <v>0</v>
      </c>
      <c r="M257" s="421"/>
      <c r="N257" s="249">
        <f t="shared" si="61"/>
        <v>0</v>
      </c>
      <c r="O257" s="472">
        <f>IF(Таблица4501!$G$9=0,0,(G257*1000/Таблица4501!$G$9))</f>
        <v>0</v>
      </c>
      <c r="P257" s="472">
        <f>IF(Таблица4501!$G$9=0,0,(I257*1000/Таблица4501!$G$9))</f>
        <v>0</v>
      </c>
      <c r="Q257" s="472">
        <f>IF(Таблица4501!$G$9=0,0,(N257*1000/Таблица4501!$G$9))</f>
        <v>0</v>
      </c>
      <c r="R257" s="472">
        <f t="shared" si="51"/>
        <v>0</v>
      </c>
    </row>
    <row r="258" spans="1:18" x14ac:dyDescent="0.15">
      <c r="A258" s="37" t="s">
        <v>931</v>
      </c>
      <c r="B258" s="506" t="s">
        <v>428</v>
      </c>
      <c r="C258" s="6" t="s">
        <v>422</v>
      </c>
      <c r="D258" s="237" t="s">
        <v>932</v>
      </c>
      <c r="E258" s="420"/>
      <c r="F258" s="248"/>
      <c r="G258" s="248"/>
      <c r="H258" s="249">
        <f t="shared" si="59"/>
        <v>0</v>
      </c>
      <c r="I258" s="421">
        <f>0</f>
        <v>0</v>
      </c>
      <c r="J258" s="421">
        <f>0</f>
        <v>0</v>
      </c>
      <c r="K258" s="421">
        <f>0</f>
        <v>0</v>
      </c>
      <c r="L258" s="421">
        <f>0</f>
        <v>0</v>
      </c>
      <c r="M258" s="421"/>
      <c r="N258" s="249">
        <f t="shared" si="61"/>
        <v>0</v>
      </c>
      <c r="O258" s="472">
        <f>IF(Таблица4501!$G$9=0,0,(G258*1000/Таблица4501!$G$9))</f>
        <v>0</v>
      </c>
      <c r="P258" s="472">
        <f>IF(Таблица4501!$G$9=0,0,(I258*1000/Таблица4501!$G$9))</f>
        <v>0</v>
      </c>
      <c r="Q258" s="472">
        <f>IF(Таблица4501!$G$9=0,0,(N258*1000/Таблица4501!$G$9))</f>
        <v>0</v>
      </c>
      <c r="R258" s="472">
        <f t="shared" si="51"/>
        <v>0</v>
      </c>
    </row>
    <row r="259" spans="1:18" x14ac:dyDescent="0.15">
      <c r="A259" s="37" t="s">
        <v>412</v>
      </c>
      <c r="B259" s="506" t="s">
        <v>429</v>
      </c>
      <c r="C259" s="6" t="s">
        <v>423</v>
      </c>
      <c r="D259" s="237" t="s">
        <v>416</v>
      </c>
      <c r="E259" s="420"/>
      <c r="F259" s="248"/>
      <c r="G259" s="248"/>
      <c r="H259" s="249">
        <f t="shared" si="59"/>
        <v>0</v>
      </c>
      <c r="I259" s="421">
        <f>0</f>
        <v>0</v>
      </c>
      <c r="J259" s="421">
        <f>0</f>
        <v>0</v>
      </c>
      <c r="K259" s="421">
        <f>0</f>
        <v>0</v>
      </c>
      <c r="L259" s="421">
        <f>0</f>
        <v>0</v>
      </c>
      <c r="M259" s="421"/>
      <c r="N259" s="249">
        <f t="shared" si="61"/>
        <v>0</v>
      </c>
      <c r="O259" s="472">
        <f>IF(Таблица4501!$G$9=0,0,(G259*1000/Таблица4501!$G$9))</f>
        <v>0</v>
      </c>
      <c r="P259" s="472">
        <f>IF(Таблица4501!$G$9=0,0,(I259*1000/Таблица4501!$G$9))</f>
        <v>0</v>
      </c>
      <c r="Q259" s="472">
        <f>IF(Таблица4501!$G$9=0,0,(N259*1000/Таблица4501!$G$9))</f>
        <v>0</v>
      </c>
      <c r="R259" s="472">
        <f t="shared" si="51"/>
        <v>0</v>
      </c>
    </row>
    <row r="260" spans="1:18" x14ac:dyDescent="0.15">
      <c r="A260" s="37" t="s">
        <v>752</v>
      </c>
      <c r="B260" s="506" t="s">
        <v>430</v>
      </c>
      <c r="C260" s="6" t="s">
        <v>424</v>
      </c>
      <c r="D260" s="237" t="s">
        <v>632</v>
      </c>
      <c r="E260" s="420"/>
      <c r="F260" s="248"/>
      <c r="G260" s="248"/>
      <c r="H260" s="249">
        <f t="shared" si="59"/>
        <v>0</v>
      </c>
      <c r="I260" s="421">
        <f>0</f>
        <v>0</v>
      </c>
      <c r="J260" s="421">
        <f>0</f>
        <v>0</v>
      </c>
      <c r="K260" s="421">
        <f>0</f>
        <v>0</v>
      </c>
      <c r="L260" s="421">
        <f>0</f>
        <v>0</v>
      </c>
      <c r="M260" s="421"/>
      <c r="N260" s="249">
        <f t="shared" si="61"/>
        <v>0</v>
      </c>
      <c r="O260" s="472">
        <f>IF(Таблица4501!$G$9=0,0,(G260*1000/Таблица4501!$G$9))</f>
        <v>0</v>
      </c>
      <c r="P260" s="472">
        <f>IF(Таблица4501!$G$9=0,0,(I260*1000/Таблица4501!$G$9))</f>
        <v>0</v>
      </c>
      <c r="Q260" s="472">
        <f>IF(Таблица4501!$G$9=0,0,(N260*1000/Таблица4501!$G$9))</f>
        <v>0</v>
      </c>
      <c r="R260" s="472">
        <f t="shared" si="51"/>
        <v>0</v>
      </c>
    </row>
    <row r="261" spans="1:18" x14ac:dyDescent="0.15">
      <c r="A261" s="37" t="s">
        <v>413</v>
      </c>
      <c r="B261" s="506" t="s">
        <v>431</v>
      </c>
      <c r="C261" s="6" t="s">
        <v>425</v>
      </c>
      <c r="D261" s="237" t="s">
        <v>417</v>
      </c>
      <c r="E261" s="420"/>
      <c r="F261" s="248"/>
      <c r="G261" s="248"/>
      <c r="H261" s="249">
        <f t="shared" si="59"/>
        <v>0</v>
      </c>
      <c r="I261" s="421">
        <f>0</f>
        <v>0</v>
      </c>
      <c r="J261" s="421">
        <f>0</f>
        <v>0</v>
      </c>
      <c r="K261" s="421">
        <f>0</f>
        <v>0</v>
      </c>
      <c r="L261" s="421">
        <f>0</f>
        <v>0</v>
      </c>
      <c r="M261" s="421"/>
      <c r="N261" s="249">
        <f t="shared" si="61"/>
        <v>0</v>
      </c>
      <c r="O261" s="472">
        <f>IF(Таблица4501!$G$9=0,0,(G261*1000/Таблица4501!$G$9))</f>
        <v>0</v>
      </c>
      <c r="P261" s="472">
        <f>IF(Таблица4501!$G$9=0,0,(I261*1000/Таблица4501!$G$9))</f>
        <v>0</v>
      </c>
      <c r="Q261" s="472">
        <f>IF(Таблица4501!$G$9=0,0,(N261*1000/Таблица4501!$G$9))</f>
        <v>0</v>
      </c>
      <c r="R261" s="472">
        <f t="shared" si="51"/>
        <v>0</v>
      </c>
    </row>
    <row r="262" spans="1:18" x14ac:dyDescent="0.15">
      <c r="A262" s="37" t="s">
        <v>414</v>
      </c>
      <c r="B262" s="506" t="s">
        <v>634</v>
      </c>
      <c r="C262" s="6" t="s">
        <v>633</v>
      </c>
      <c r="D262" s="237" t="s">
        <v>418</v>
      </c>
      <c r="E262" s="420"/>
      <c r="F262" s="248"/>
      <c r="G262" s="248"/>
      <c r="H262" s="249">
        <f t="shared" si="59"/>
        <v>0</v>
      </c>
      <c r="I262" s="421">
        <f>0</f>
        <v>0</v>
      </c>
      <c r="J262" s="421">
        <f>0</f>
        <v>0</v>
      </c>
      <c r="K262" s="421">
        <f>0</f>
        <v>0</v>
      </c>
      <c r="L262" s="421">
        <f>0</f>
        <v>0</v>
      </c>
      <c r="M262" s="421"/>
      <c r="N262" s="249">
        <f t="shared" si="61"/>
        <v>0</v>
      </c>
      <c r="O262" s="472">
        <f>IF(Таблица4501!$G$9=0,0,(G262*1000/Таблица4501!$G$9))</f>
        <v>0</v>
      </c>
      <c r="P262" s="472">
        <f>IF(Таблица4501!$G$9=0,0,(I262*1000/Таблица4501!$G$9))</f>
        <v>0</v>
      </c>
      <c r="Q262" s="472">
        <f>IF(Таблица4501!$G$9=0,0,(N262*1000/Таблица4501!$G$9))</f>
        <v>0</v>
      </c>
      <c r="R262" s="472">
        <f t="shared" si="51"/>
        <v>0</v>
      </c>
    </row>
    <row r="263" spans="1:18" x14ac:dyDescent="0.15">
      <c r="A263" s="37" t="s">
        <v>753</v>
      </c>
      <c r="B263" s="506" t="s">
        <v>814</v>
      </c>
      <c r="C263" s="6" t="s">
        <v>815</v>
      </c>
      <c r="D263" s="237" t="s">
        <v>419</v>
      </c>
      <c r="E263" s="420"/>
      <c r="F263" s="248"/>
      <c r="G263" s="248"/>
      <c r="H263" s="249">
        <f t="shared" si="59"/>
        <v>0</v>
      </c>
      <c r="I263" s="421">
        <f>0</f>
        <v>0</v>
      </c>
      <c r="J263" s="421">
        <f>0</f>
        <v>0</v>
      </c>
      <c r="K263" s="421">
        <f>0</f>
        <v>0</v>
      </c>
      <c r="L263" s="421">
        <f>0</f>
        <v>0</v>
      </c>
      <c r="M263" s="421"/>
      <c r="N263" s="249">
        <f t="shared" si="61"/>
        <v>0</v>
      </c>
      <c r="O263" s="472">
        <f>IF(Таблица4501!$G$9=0,0,(G263*1000/Таблица4501!$G$9))</f>
        <v>0</v>
      </c>
      <c r="P263" s="472">
        <f>IF(Таблица4501!$G$9=0,0,(I263*1000/Таблица4501!$G$9))</f>
        <v>0</v>
      </c>
      <c r="Q263" s="472">
        <f>IF(Таблица4501!$G$9=0,0,(N263*1000/Таблица4501!$G$9))</f>
        <v>0</v>
      </c>
      <c r="R263" s="472">
        <f t="shared" si="51"/>
        <v>0</v>
      </c>
    </row>
    <row r="264" spans="1:18" x14ac:dyDescent="0.15">
      <c r="A264" s="229" t="s">
        <v>1559</v>
      </c>
      <c r="B264" s="506" t="s">
        <v>1501</v>
      </c>
      <c r="C264" s="6" t="s">
        <v>1502</v>
      </c>
      <c r="D264" s="237"/>
      <c r="E264" s="420"/>
      <c r="F264" s="248"/>
      <c r="G264" s="248"/>
      <c r="H264" s="249">
        <f t="shared" si="59"/>
        <v>0</v>
      </c>
      <c r="I264" s="421">
        <f>0</f>
        <v>0</v>
      </c>
      <c r="J264" s="421">
        <f>0</f>
        <v>0</v>
      </c>
      <c r="K264" s="421">
        <f>0</f>
        <v>0</v>
      </c>
      <c r="L264" s="421">
        <f>0</f>
        <v>0</v>
      </c>
      <c r="M264" s="421"/>
      <c r="N264" s="249">
        <f t="shared" si="61"/>
        <v>0</v>
      </c>
      <c r="O264" s="472">
        <f>IF(Таблица4501!$G$9=0,0,(G264*1000/Таблица4501!$G$9))</f>
        <v>0</v>
      </c>
      <c r="P264" s="472">
        <f>IF(Таблица4501!$G$9=0,0,(I264*1000/Таблица4501!$G$9))</f>
        <v>0</v>
      </c>
      <c r="Q264" s="472">
        <f>IF(Таблица4501!$G$9=0,0,(N264*1000/Таблица4501!$G$9))</f>
        <v>0</v>
      </c>
      <c r="R264" s="472">
        <f t="shared" si="51"/>
        <v>0</v>
      </c>
    </row>
    <row r="265" spans="1:18" x14ac:dyDescent="0.15">
      <c r="A265" s="299" t="s">
        <v>1614</v>
      </c>
      <c r="B265" s="314" t="s">
        <v>1608</v>
      </c>
      <c r="C265" s="298" t="s">
        <v>1609</v>
      </c>
      <c r="D265" s="298" t="s">
        <v>1610</v>
      </c>
      <c r="E265" s="428"/>
      <c r="F265" s="428"/>
      <c r="G265" s="248"/>
      <c r="H265" s="249">
        <f t="shared" si="59"/>
        <v>0</v>
      </c>
      <c r="I265" s="421">
        <f>0</f>
        <v>0</v>
      </c>
      <c r="J265" s="421">
        <f>0</f>
        <v>0</v>
      </c>
      <c r="K265" s="421">
        <f>0</f>
        <v>0</v>
      </c>
      <c r="L265" s="421">
        <f>0</f>
        <v>0</v>
      </c>
      <c r="M265" s="421">
        <f>0</f>
        <v>0</v>
      </c>
      <c r="N265" s="249">
        <f t="shared" si="61"/>
        <v>0</v>
      </c>
      <c r="O265" s="472">
        <f>IF(Таблица4501!$G$9=0,0,(G265*1000/Таблица4501!$G$9))</f>
        <v>0</v>
      </c>
      <c r="P265" s="472">
        <f>IF(Таблица4501!$G$9=0,0,(I265*1000/Таблица4501!$G$9))</f>
        <v>0</v>
      </c>
      <c r="Q265" s="472">
        <f>IF(Таблица4501!$G$9=0,0,(N265*1000/Таблица4501!$G$9))</f>
        <v>0</v>
      </c>
      <c r="R265" s="472">
        <f t="shared" si="51"/>
        <v>0</v>
      </c>
    </row>
    <row r="266" spans="1:18" ht="21" x14ac:dyDescent="0.15">
      <c r="A266" s="299" t="s">
        <v>1615</v>
      </c>
      <c r="B266" s="314" t="s">
        <v>1613</v>
      </c>
      <c r="C266" s="298" t="s">
        <v>1611</v>
      </c>
      <c r="D266" s="298" t="s">
        <v>1612</v>
      </c>
      <c r="E266" s="428"/>
      <c r="F266" s="428"/>
      <c r="G266" s="248"/>
      <c r="H266" s="249">
        <f t="shared" si="59"/>
        <v>0</v>
      </c>
      <c r="I266" s="421">
        <f>0</f>
        <v>0</v>
      </c>
      <c r="J266" s="421">
        <f>0</f>
        <v>0</v>
      </c>
      <c r="K266" s="421">
        <f>0</f>
        <v>0</v>
      </c>
      <c r="L266" s="421">
        <f>0</f>
        <v>0</v>
      </c>
      <c r="M266" s="421">
        <f>0</f>
        <v>0</v>
      </c>
      <c r="N266" s="249">
        <f t="shared" si="61"/>
        <v>0</v>
      </c>
      <c r="O266" s="472">
        <f>IF(Таблица4501!$G$9=0,0,(G266*1000/Таблица4501!$G$9))</f>
        <v>0</v>
      </c>
      <c r="P266" s="472">
        <f>IF(Таблица4501!$G$9=0,0,(I266*1000/Таблица4501!$G$9))</f>
        <v>0</v>
      </c>
      <c r="Q266" s="472">
        <f>IF(Таблица4501!$G$9=0,0,(N266*1000/Таблица4501!$G$9))</f>
        <v>0</v>
      </c>
      <c r="R266" s="472">
        <f t="shared" si="51"/>
        <v>0</v>
      </c>
    </row>
    <row r="267" spans="1:18" ht="42" x14ac:dyDescent="0.2">
      <c r="A267" s="98" t="s">
        <v>754</v>
      </c>
      <c r="B267" s="99" t="s">
        <v>257</v>
      </c>
      <c r="C267" s="99" t="s">
        <v>125</v>
      </c>
      <c r="D267" s="101" t="s">
        <v>62</v>
      </c>
      <c r="E267" s="247"/>
      <c r="F267" s="248">
        <f>0</f>
        <v>0</v>
      </c>
      <c r="G267" s="249">
        <f>SUM(G268:G316)</f>
        <v>0</v>
      </c>
      <c r="H267" s="248">
        <f>0</f>
        <v>0</v>
      </c>
      <c r="I267" s="250">
        <f>SUM(I268:I316)</f>
        <v>0</v>
      </c>
      <c r="J267" s="248">
        <f>0</f>
        <v>0</v>
      </c>
      <c r="K267" s="250">
        <f>SUM(K268:K316)</f>
        <v>0</v>
      </c>
      <c r="L267" s="250">
        <f>SUM(L268:L316)</f>
        <v>0</v>
      </c>
      <c r="M267" s="248">
        <f>0</f>
        <v>0</v>
      </c>
      <c r="N267" s="248">
        <f>0</f>
        <v>0</v>
      </c>
      <c r="O267" s="472">
        <f>IF(Таблица4501!$G$9=0,0,(G267*1000/Таблица4501!$G$9))</f>
        <v>0</v>
      </c>
      <c r="P267" s="472">
        <f>IF(Таблица4501!$G$9=0,0,(I267*1000/Таблица4501!$G$9))</f>
        <v>0</v>
      </c>
      <c r="Q267" s="472">
        <f>IF(Таблица4501!$G$9=0,0,(N267*1000/Таблица4501!$G$9))</f>
        <v>0</v>
      </c>
      <c r="R267" s="566" t="s">
        <v>1702</v>
      </c>
    </row>
    <row r="268" spans="1:18" ht="21" x14ac:dyDescent="0.2">
      <c r="A268" s="37" t="s">
        <v>1128</v>
      </c>
      <c r="B268" s="506" t="s">
        <v>1275</v>
      </c>
      <c r="C268" s="6" t="s">
        <v>1177</v>
      </c>
      <c r="D268" s="237" t="s">
        <v>1178</v>
      </c>
      <c r="E268" s="420"/>
      <c r="F268" s="248">
        <f>0</f>
        <v>0</v>
      </c>
      <c r="G268" s="248"/>
      <c r="H268" s="248">
        <f>0</f>
        <v>0</v>
      </c>
      <c r="I268" s="421"/>
      <c r="J268" s="248">
        <f>0</f>
        <v>0</v>
      </c>
      <c r="K268" s="421"/>
      <c r="L268" s="421"/>
      <c r="M268" s="248">
        <f>0</f>
        <v>0</v>
      </c>
      <c r="N268" s="248">
        <f>0</f>
        <v>0</v>
      </c>
      <c r="O268" s="566" t="s">
        <v>1702</v>
      </c>
      <c r="P268" s="566" t="s">
        <v>1702</v>
      </c>
      <c r="Q268" s="566" t="s">
        <v>1702</v>
      </c>
      <c r="R268" s="566" t="s">
        <v>1702</v>
      </c>
    </row>
    <row r="269" spans="1:18" ht="12.75" x14ac:dyDescent="0.2">
      <c r="A269" s="37" t="s">
        <v>1129</v>
      </c>
      <c r="B269" s="506" t="s">
        <v>1276</v>
      </c>
      <c r="C269" s="6" t="s">
        <v>1179</v>
      </c>
      <c r="D269" s="237" t="s">
        <v>1180</v>
      </c>
      <c r="E269" s="420"/>
      <c r="F269" s="248">
        <f>0</f>
        <v>0</v>
      </c>
      <c r="G269" s="248"/>
      <c r="H269" s="248">
        <f>0</f>
        <v>0</v>
      </c>
      <c r="I269" s="421"/>
      <c r="J269" s="248">
        <f>0</f>
        <v>0</v>
      </c>
      <c r="K269" s="421"/>
      <c r="L269" s="421"/>
      <c r="M269" s="248">
        <f>0</f>
        <v>0</v>
      </c>
      <c r="N269" s="248">
        <f>0</f>
        <v>0</v>
      </c>
      <c r="O269" s="566" t="s">
        <v>1702</v>
      </c>
      <c r="P269" s="566" t="s">
        <v>1702</v>
      </c>
      <c r="Q269" s="566" t="s">
        <v>1702</v>
      </c>
      <c r="R269" s="566" t="s">
        <v>1702</v>
      </c>
    </row>
    <row r="270" spans="1:18" ht="21" x14ac:dyDescent="0.2">
      <c r="A270" s="37" t="s">
        <v>1130</v>
      </c>
      <c r="B270" s="506" t="s">
        <v>1277</v>
      </c>
      <c r="C270" s="6" t="s">
        <v>1181</v>
      </c>
      <c r="D270" s="237" t="s">
        <v>1182</v>
      </c>
      <c r="E270" s="420"/>
      <c r="F270" s="248">
        <f>0</f>
        <v>0</v>
      </c>
      <c r="G270" s="248"/>
      <c r="H270" s="248">
        <f>0</f>
        <v>0</v>
      </c>
      <c r="I270" s="421"/>
      <c r="J270" s="248">
        <f>0</f>
        <v>0</v>
      </c>
      <c r="K270" s="421"/>
      <c r="L270" s="421"/>
      <c r="M270" s="248">
        <f>0</f>
        <v>0</v>
      </c>
      <c r="N270" s="248">
        <f>0</f>
        <v>0</v>
      </c>
      <c r="O270" s="566" t="s">
        <v>1702</v>
      </c>
      <c r="P270" s="566" t="s">
        <v>1702</v>
      </c>
      <c r="Q270" s="566" t="s">
        <v>1702</v>
      </c>
      <c r="R270" s="566" t="s">
        <v>1702</v>
      </c>
    </row>
    <row r="271" spans="1:18" ht="12.75" x14ac:dyDescent="0.2">
      <c r="A271" s="37" t="s">
        <v>1131</v>
      </c>
      <c r="B271" s="506" t="s">
        <v>1278</v>
      </c>
      <c r="C271" s="6" t="s">
        <v>1183</v>
      </c>
      <c r="D271" s="237" t="s">
        <v>1184</v>
      </c>
      <c r="E271" s="420"/>
      <c r="F271" s="248">
        <f>0</f>
        <v>0</v>
      </c>
      <c r="G271" s="248"/>
      <c r="H271" s="248">
        <f>0</f>
        <v>0</v>
      </c>
      <c r="I271" s="421"/>
      <c r="J271" s="248">
        <f>0</f>
        <v>0</v>
      </c>
      <c r="K271" s="421"/>
      <c r="L271" s="421"/>
      <c r="M271" s="248">
        <f>0</f>
        <v>0</v>
      </c>
      <c r="N271" s="248">
        <f>0</f>
        <v>0</v>
      </c>
      <c r="O271" s="566" t="s">
        <v>1702</v>
      </c>
      <c r="P271" s="566" t="s">
        <v>1702</v>
      </c>
      <c r="Q271" s="566" t="s">
        <v>1702</v>
      </c>
      <c r="R271" s="566" t="s">
        <v>1702</v>
      </c>
    </row>
    <row r="272" spans="1:18" ht="12.75" x14ac:dyDescent="0.2">
      <c r="A272" s="37" t="s">
        <v>1132</v>
      </c>
      <c r="B272" s="506" t="s">
        <v>1279</v>
      </c>
      <c r="C272" s="6" t="s">
        <v>1185</v>
      </c>
      <c r="D272" s="237" t="s">
        <v>1186</v>
      </c>
      <c r="E272" s="420"/>
      <c r="F272" s="248">
        <f>0</f>
        <v>0</v>
      </c>
      <c r="G272" s="248"/>
      <c r="H272" s="248">
        <f>0</f>
        <v>0</v>
      </c>
      <c r="I272" s="421"/>
      <c r="J272" s="248">
        <f>0</f>
        <v>0</v>
      </c>
      <c r="K272" s="421"/>
      <c r="L272" s="421"/>
      <c r="M272" s="248">
        <f>0</f>
        <v>0</v>
      </c>
      <c r="N272" s="248">
        <f>0</f>
        <v>0</v>
      </c>
      <c r="O272" s="566" t="s">
        <v>1702</v>
      </c>
      <c r="P272" s="566" t="s">
        <v>1702</v>
      </c>
      <c r="Q272" s="566" t="s">
        <v>1702</v>
      </c>
      <c r="R272" s="566" t="s">
        <v>1702</v>
      </c>
    </row>
    <row r="273" spans="1:18" ht="31.5" x14ac:dyDescent="0.2">
      <c r="A273" s="37" t="s">
        <v>1133</v>
      </c>
      <c r="B273" s="506" t="s">
        <v>1280</v>
      </c>
      <c r="C273" s="6" t="s">
        <v>1187</v>
      </c>
      <c r="D273" s="237" t="s">
        <v>1188</v>
      </c>
      <c r="E273" s="420"/>
      <c r="F273" s="248">
        <f>0</f>
        <v>0</v>
      </c>
      <c r="G273" s="248"/>
      <c r="H273" s="248">
        <f>0</f>
        <v>0</v>
      </c>
      <c r="I273" s="421"/>
      <c r="J273" s="248">
        <f>0</f>
        <v>0</v>
      </c>
      <c r="K273" s="421"/>
      <c r="L273" s="421"/>
      <c r="M273" s="248">
        <f>0</f>
        <v>0</v>
      </c>
      <c r="N273" s="248">
        <f>0</f>
        <v>0</v>
      </c>
      <c r="O273" s="566" t="s">
        <v>1702</v>
      </c>
      <c r="P273" s="566" t="s">
        <v>1702</v>
      </c>
      <c r="Q273" s="566" t="s">
        <v>1702</v>
      </c>
      <c r="R273" s="566" t="s">
        <v>1702</v>
      </c>
    </row>
    <row r="274" spans="1:18" ht="12.75" x14ac:dyDescent="0.2">
      <c r="A274" s="37" t="s">
        <v>1134</v>
      </c>
      <c r="B274" s="506" t="s">
        <v>1281</v>
      </c>
      <c r="C274" s="6" t="s">
        <v>1189</v>
      </c>
      <c r="D274" s="237" t="s">
        <v>1190</v>
      </c>
      <c r="E274" s="420"/>
      <c r="F274" s="248">
        <f>0</f>
        <v>0</v>
      </c>
      <c r="G274" s="248"/>
      <c r="H274" s="248">
        <f>0</f>
        <v>0</v>
      </c>
      <c r="I274" s="421"/>
      <c r="J274" s="248">
        <f>0</f>
        <v>0</v>
      </c>
      <c r="K274" s="421"/>
      <c r="L274" s="421"/>
      <c r="M274" s="248">
        <f>0</f>
        <v>0</v>
      </c>
      <c r="N274" s="248">
        <f>0</f>
        <v>0</v>
      </c>
      <c r="O274" s="566" t="s">
        <v>1702</v>
      </c>
      <c r="P274" s="566" t="s">
        <v>1702</v>
      </c>
      <c r="Q274" s="566" t="s">
        <v>1702</v>
      </c>
      <c r="R274" s="566" t="s">
        <v>1702</v>
      </c>
    </row>
    <row r="275" spans="1:18" ht="12.75" x14ac:dyDescent="0.2">
      <c r="A275" s="37" t="s">
        <v>1135</v>
      </c>
      <c r="B275" s="506" t="s">
        <v>1282</v>
      </c>
      <c r="C275" s="6" t="s">
        <v>1191</v>
      </c>
      <c r="D275" s="237" t="s">
        <v>1192</v>
      </c>
      <c r="E275" s="420"/>
      <c r="F275" s="248">
        <f>0</f>
        <v>0</v>
      </c>
      <c r="G275" s="248"/>
      <c r="H275" s="248">
        <f>0</f>
        <v>0</v>
      </c>
      <c r="I275" s="421"/>
      <c r="J275" s="248">
        <f>0</f>
        <v>0</v>
      </c>
      <c r="K275" s="421"/>
      <c r="L275" s="421"/>
      <c r="M275" s="248">
        <f>0</f>
        <v>0</v>
      </c>
      <c r="N275" s="248">
        <f>0</f>
        <v>0</v>
      </c>
      <c r="O275" s="566" t="s">
        <v>1702</v>
      </c>
      <c r="P275" s="566" t="s">
        <v>1702</v>
      </c>
      <c r="Q275" s="566" t="s">
        <v>1702</v>
      </c>
      <c r="R275" s="566" t="s">
        <v>1702</v>
      </c>
    </row>
    <row r="276" spans="1:18" ht="12.75" x14ac:dyDescent="0.2">
      <c r="A276" s="37" t="s">
        <v>1136</v>
      </c>
      <c r="B276" s="506" t="s">
        <v>1283</v>
      </c>
      <c r="C276" s="6" t="s">
        <v>1193</v>
      </c>
      <c r="D276" s="237" t="s">
        <v>1194</v>
      </c>
      <c r="E276" s="420"/>
      <c r="F276" s="248">
        <f>0</f>
        <v>0</v>
      </c>
      <c r="G276" s="248"/>
      <c r="H276" s="248">
        <f>0</f>
        <v>0</v>
      </c>
      <c r="I276" s="421"/>
      <c r="J276" s="248">
        <f>0</f>
        <v>0</v>
      </c>
      <c r="K276" s="421"/>
      <c r="L276" s="421"/>
      <c r="M276" s="248">
        <f>0</f>
        <v>0</v>
      </c>
      <c r="N276" s="248">
        <f>0</f>
        <v>0</v>
      </c>
      <c r="O276" s="566" t="s">
        <v>1702</v>
      </c>
      <c r="P276" s="566" t="s">
        <v>1702</v>
      </c>
      <c r="Q276" s="566" t="s">
        <v>1702</v>
      </c>
      <c r="R276" s="566" t="s">
        <v>1702</v>
      </c>
    </row>
    <row r="277" spans="1:18" ht="21" x14ac:dyDescent="0.2">
      <c r="A277" s="37" t="s">
        <v>1137</v>
      </c>
      <c r="B277" s="506" t="s">
        <v>1284</v>
      </c>
      <c r="C277" s="6" t="s">
        <v>1195</v>
      </c>
      <c r="D277" s="237" t="s">
        <v>1196</v>
      </c>
      <c r="E277" s="420"/>
      <c r="F277" s="248">
        <f>0</f>
        <v>0</v>
      </c>
      <c r="G277" s="248"/>
      <c r="H277" s="248">
        <f>0</f>
        <v>0</v>
      </c>
      <c r="I277" s="421"/>
      <c r="J277" s="248">
        <f>0</f>
        <v>0</v>
      </c>
      <c r="K277" s="421"/>
      <c r="L277" s="421"/>
      <c r="M277" s="248">
        <f>0</f>
        <v>0</v>
      </c>
      <c r="N277" s="248">
        <f>0</f>
        <v>0</v>
      </c>
      <c r="O277" s="566" t="s">
        <v>1702</v>
      </c>
      <c r="P277" s="566" t="s">
        <v>1702</v>
      </c>
      <c r="Q277" s="566" t="s">
        <v>1702</v>
      </c>
      <c r="R277" s="566" t="s">
        <v>1702</v>
      </c>
    </row>
    <row r="278" spans="1:18" ht="12.75" x14ac:dyDescent="0.2">
      <c r="A278" s="37" t="s">
        <v>1138</v>
      </c>
      <c r="B278" s="506" t="s">
        <v>1285</v>
      </c>
      <c r="C278" s="6" t="s">
        <v>1197</v>
      </c>
      <c r="D278" s="237" t="s">
        <v>1198</v>
      </c>
      <c r="E278" s="420"/>
      <c r="F278" s="248">
        <f>0</f>
        <v>0</v>
      </c>
      <c r="G278" s="248"/>
      <c r="H278" s="248">
        <f>0</f>
        <v>0</v>
      </c>
      <c r="I278" s="421"/>
      <c r="J278" s="248">
        <f>0</f>
        <v>0</v>
      </c>
      <c r="K278" s="421"/>
      <c r="L278" s="421"/>
      <c r="M278" s="248">
        <f>0</f>
        <v>0</v>
      </c>
      <c r="N278" s="248">
        <f>0</f>
        <v>0</v>
      </c>
      <c r="O278" s="566" t="s">
        <v>1702</v>
      </c>
      <c r="P278" s="566" t="s">
        <v>1702</v>
      </c>
      <c r="Q278" s="566" t="s">
        <v>1702</v>
      </c>
      <c r="R278" s="566" t="s">
        <v>1702</v>
      </c>
    </row>
    <row r="279" spans="1:18" ht="63" x14ac:dyDescent="0.2">
      <c r="A279" s="37" t="s">
        <v>1139</v>
      </c>
      <c r="B279" s="506" t="s">
        <v>1286</v>
      </c>
      <c r="C279" s="6" t="s">
        <v>1199</v>
      </c>
      <c r="D279" s="237" t="s">
        <v>1200</v>
      </c>
      <c r="E279" s="420"/>
      <c r="F279" s="248">
        <f>0</f>
        <v>0</v>
      </c>
      <c r="G279" s="248"/>
      <c r="H279" s="248">
        <f>0</f>
        <v>0</v>
      </c>
      <c r="I279" s="421"/>
      <c r="J279" s="248">
        <f>0</f>
        <v>0</v>
      </c>
      <c r="K279" s="421"/>
      <c r="L279" s="421"/>
      <c r="M279" s="248">
        <f>0</f>
        <v>0</v>
      </c>
      <c r="N279" s="248">
        <f>0</f>
        <v>0</v>
      </c>
      <c r="O279" s="566" t="s">
        <v>1702</v>
      </c>
      <c r="P279" s="566" t="s">
        <v>1702</v>
      </c>
      <c r="Q279" s="566" t="s">
        <v>1702</v>
      </c>
      <c r="R279" s="566" t="s">
        <v>1702</v>
      </c>
    </row>
    <row r="280" spans="1:18" ht="12.75" x14ac:dyDescent="0.2">
      <c r="A280" s="37" t="s">
        <v>1140</v>
      </c>
      <c r="B280" s="506" t="s">
        <v>1287</v>
      </c>
      <c r="C280" s="6" t="s">
        <v>1201</v>
      </c>
      <c r="D280" s="237" t="s">
        <v>1202</v>
      </c>
      <c r="E280" s="420"/>
      <c r="F280" s="248">
        <f>0</f>
        <v>0</v>
      </c>
      <c r="G280" s="248"/>
      <c r="H280" s="248">
        <f>0</f>
        <v>0</v>
      </c>
      <c r="I280" s="421"/>
      <c r="J280" s="248">
        <f>0</f>
        <v>0</v>
      </c>
      <c r="K280" s="421"/>
      <c r="L280" s="421"/>
      <c r="M280" s="248">
        <f>0</f>
        <v>0</v>
      </c>
      <c r="N280" s="248">
        <f>0</f>
        <v>0</v>
      </c>
      <c r="O280" s="566" t="s">
        <v>1702</v>
      </c>
      <c r="P280" s="566" t="s">
        <v>1702</v>
      </c>
      <c r="Q280" s="566" t="s">
        <v>1702</v>
      </c>
      <c r="R280" s="566" t="s">
        <v>1702</v>
      </c>
    </row>
    <row r="281" spans="1:18" ht="12.75" x14ac:dyDescent="0.2">
      <c r="A281" s="37" t="s">
        <v>1141</v>
      </c>
      <c r="B281" s="506" t="s">
        <v>1288</v>
      </c>
      <c r="C281" s="6" t="s">
        <v>1203</v>
      </c>
      <c r="D281" s="237" t="s">
        <v>1204</v>
      </c>
      <c r="E281" s="420"/>
      <c r="F281" s="248">
        <f>0</f>
        <v>0</v>
      </c>
      <c r="G281" s="248"/>
      <c r="H281" s="248">
        <f>0</f>
        <v>0</v>
      </c>
      <c r="I281" s="421"/>
      <c r="J281" s="248">
        <f>0</f>
        <v>0</v>
      </c>
      <c r="K281" s="421"/>
      <c r="L281" s="421"/>
      <c r="M281" s="248">
        <f>0</f>
        <v>0</v>
      </c>
      <c r="N281" s="248">
        <f>0</f>
        <v>0</v>
      </c>
      <c r="O281" s="566" t="s">
        <v>1702</v>
      </c>
      <c r="P281" s="566" t="s">
        <v>1702</v>
      </c>
      <c r="Q281" s="566" t="s">
        <v>1702</v>
      </c>
      <c r="R281" s="566" t="s">
        <v>1702</v>
      </c>
    </row>
    <row r="282" spans="1:18" ht="21" x14ac:dyDescent="0.2">
      <c r="A282" s="37" t="s">
        <v>1142</v>
      </c>
      <c r="B282" s="506" t="s">
        <v>1289</v>
      </c>
      <c r="C282" s="6" t="s">
        <v>1205</v>
      </c>
      <c r="D282" s="237" t="s">
        <v>1206</v>
      </c>
      <c r="E282" s="420"/>
      <c r="F282" s="248">
        <f>0</f>
        <v>0</v>
      </c>
      <c r="G282" s="248"/>
      <c r="H282" s="248">
        <f>0</f>
        <v>0</v>
      </c>
      <c r="I282" s="421"/>
      <c r="J282" s="248">
        <f>0</f>
        <v>0</v>
      </c>
      <c r="K282" s="421"/>
      <c r="L282" s="421"/>
      <c r="M282" s="248">
        <f>0</f>
        <v>0</v>
      </c>
      <c r="N282" s="248">
        <f>0</f>
        <v>0</v>
      </c>
      <c r="O282" s="566" t="s">
        <v>1702</v>
      </c>
      <c r="P282" s="566" t="s">
        <v>1702</v>
      </c>
      <c r="Q282" s="566" t="s">
        <v>1702</v>
      </c>
      <c r="R282" s="566" t="s">
        <v>1702</v>
      </c>
    </row>
    <row r="283" spans="1:18" ht="21" x14ac:dyDescent="0.2">
      <c r="A283" s="37" t="s">
        <v>1143</v>
      </c>
      <c r="B283" s="506" t="s">
        <v>1290</v>
      </c>
      <c r="C283" s="6" t="s">
        <v>1207</v>
      </c>
      <c r="D283" s="237" t="s">
        <v>1208</v>
      </c>
      <c r="E283" s="420"/>
      <c r="F283" s="248">
        <f>0</f>
        <v>0</v>
      </c>
      <c r="G283" s="248"/>
      <c r="H283" s="248">
        <f>0</f>
        <v>0</v>
      </c>
      <c r="I283" s="421"/>
      <c r="J283" s="248">
        <f>0</f>
        <v>0</v>
      </c>
      <c r="K283" s="421"/>
      <c r="L283" s="421"/>
      <c r="M283" s="248">
        <f>0</f>
        <v>0</v>
      </c>
      <c r="N283" s="248">
        <f>0</f>
        <v>0</v>
      </c>
      <c r="O283" s="566" t="s">
        <v>1702</v>
      </c>
      <c r="P283" s="566" t="s">
        <v>1702</v>
      </c>
      <c r="Q283" s="566" t="s">
        <v>1702</v>
      </c>
      <c r="R283" s="566" t="s">
        <v>1702</v>
      </c>
    </row>
    <row r="284" spans="1:18" ht="21" x14ac:dyDescent="0.2">
      <c r="A284" s="37" t="s">
        <v>1144</v>
      </c>
      <c r="B284" s="506" t="s">
        <v>1291</v>
      </c>
      <c r="C284" s="6" t="s">
        <v>1209</v>
      </c>
      <c r="D284" s="237" t="s">
        <v>1210</v>
      </c>
      <c r="E284" s="420"/>
      <c r="F284" s="248">
        <f>0</f>
        <v>0</v>
      </c>
      <c r="G284" s="248"/>
      <c r="H284" s="248">
        <f>0</f>
        <v>0</v>
      </c>
      <c r="I284" s="421"/>
      <c r="J284" s="248">
        <f>0</f>
        <v>0</v>
      </c>
      <c r="K284" s="421"/>
      <c r="L284" s="421"/>
      <c r="M284" s="248">
        <f>0</f>
        <v>0</v>
      </c>
      <c r="N284" s="248">
        <f>0</f>
        <v>0</v>
      </c>
      <c r="O284" s="566" t="s">
        <v>1702</v>
      </c>
      <c r="P284" s="566" t="s">
        <v>1702</v>
      </c>
      <c r="Q284" s="566" t="s">
        <v>1702</v>
      </c>
      <c r="R284" s="566" t="s">
        <v>1702</v>
      </c>
    </row>
    <row r="285" spans="1:18" ht="21" x14ac:dyDescent="0.2">
      <c r="A285" s="37" t="s">
        <v>1145</v>
      </c>
      <c r="B285" s="506" t="s">
        <v>1292</v>
      </c>
      <c r="C285" s="6" t="s">
        <v>1211</v>
      </c>
      <c r="D285" s="237" t="s">
        <v>1212</v>
      </c>
      <c r="E285" s="420"/>
      <c r="F285" s="248">
        <f>0</f>
        <v>0</v>
      </c>
      <c r="G285" s="248"/>
      <c r="H285" s="248">
        <f>0</f>
        <v>0</v>
      </c>
      <c r="I285" s="421"/>
      <c r="J285" s="248">
        <f>0</f>
        <v>0</v>
      </c>
      <c r="K285" s="421"/>
      <c r="L285" s="421"/>
      <c r="M285" s="248">
        <f>0</f>
        <v>0</v>
      </c>
      <c r="N285" s="248">
        <f>0</f>
        <v>0</v>
      </c>
      <c r="O285" s="566" t="s">
        <v>1702</v>
      </c>
      <c r="P285" s="566" t="s">
        <v>1702</v>
      </c>
      <c r="Q285" s="566" t="s">
        <v>1702</v>
      </c>
      <c r="R285" s="566" t="s">
        <v>1702</v>
      </c>
    </row>
    <row r="286" spans="1:18" ht="42" x14ac:dyDescent="0.2">
      <c r="A286" s="37" t="s">
        <v>1146</v>
      </c>
      <c r="B286" s="506" t="s">
        <v>1293</v>
      </c>
      <c r="C286" s="6" t="s">
        <v>1213</v>
      </c>
      <c r="D286" s="237" t="s">
        <v>1214</v>
      </c>
      <c r="E286" s="420"/>
      <c r="F286" s="248">
        <f>0</f>
        <v>0</v>
      </c>
      <c r="G286" s="248"/>
      <c r="H286" s="248">
        <f>0</f>
        <v>0</v>
      </c>
      <c r="I286" s="421"/>
      <c r="J286" s="248">
        <f>0</f>
        <v>0</v>
      </c>
      <c r="K286" s="421"/>
      <c r="L286" s="421"/>
      <c r="M286" s="248">
        <f>0</f>
        <v>0</v>
      </c>
      <c r="N286" s="248">
        <f>0</f>
        <v>0</v>
      </c>
      <c r="O286" s="566" t="s">
        <v>1702</v>
      </c>
      <c r="P286" s="566" t="s">
        <v>1702</v>
      </c>
      <c r="Q286" s="566" t="s">
        <v>1702</v>
      </c>
      <c r="R286" s="566" t="s">
        <v>1702</v>
      </c>
    </row>
    <row r="287" spans="1:18" ht="31.5" x14ac:dyDescent="0.2">
      <c r="A287" s="37" t="s">
        <v>1147</v>
      </c>
      <c r="B287" s="506" t="s">
        <v>1294</v>
      </c>
      <c r="C287" s="6" t="s">
        <v>1215</v>
      </c>
      <c r="D287" s="237" t="s">
        <v>1216</v>
      </c>
      <c r="E287" s="420"/>
      <c r="F287" s="248">
        <f>0</f>
        <v>0</v>
      </c>
      <c r="G287" s="248"/>
      <c r="H287" s="248">
        <f>0</f>
        <v>0</v>
      </c>
      <c r="I287" s="421"/>
      <c r="J287" s="248">
        <f>0</f>
        <v>0</v>
      </c>
      <c r="K287" s="421"/>
      <c r="L287" s="421"/>
      <c r="M287" s="248">
        <f>0</f>
        <v>0</v>
      </c>
      <c r="N287" s="248">
        <f>0</f>
        <v>0</v>
      </c>
      <c r="O287" s="566" t="s">
        <v>1702</v>
      </c>
      <c r="P287" s="566" t="s">
        <v>1702</v>
      </c>
      <c r="Q287" s="566" t="s">
        <v>1702</v>
      </c>
      <c r="R287" s="566" t="s">
        <v>1702</v>
      </c>
    </row>
    <row r="288" spans="1:18" ht="21.75" x14ac:dyDescent="0.2">
      <c r="A288" s="117" t="s">
        <v>1148</v>
      </c>
      <c r="B288" s="506" t="s">
        <v>1295</v>
      </c>
      <c r="C288" s="6" t="s">
        <v>1217</v>
      </c>
      <c r="D288" s="237" t="s">
        <v>1218</v>
      </c>
      <c r="E288" s="420"/>
      <c r="F288" s="248">
        <f>0</f>
        <v>0</v>
      </c>
      <c r="G288" s="248"/>
      <c r="H288" s="248">
        <f>0</f>
        <v>0</v>
      </c>
      <c r="I288" s="421"/>
      <c r="J288" s="248">
        <f>0</f>
        <v>0</v>
      </c>
      <c r="K288" s="421"/>
      <c r="L288" s="421"/>
      <c r="M288" s="248">
        <f>0</f>
        <v>0</v>
      </c>
      <c r="N288" s="248">
        <f>0</f>
        <v>0</v>
      </c>
      <c r="O288" s="566" t="s">
        <v>1702</v>
      </c>
      <c r="P288" s="566" t="s">
        <v>1702</v>
      </c>
      <c r="Q288" s="566" t="s">
        <v>1702</v>
      </c>
      <c r="R288" s="566" t="s">
        <v>1702</v>
      </c>
    </row>
    <row r="289" spans="1:18" ht="12.75" x14ac:dyDescent="0.2">
      <c r="A289" s="37" t="s">
        <v>1149</v>
      </c>
      <c r="B289" s="506" t="s">
        <v>1296</v>
      </c>
      <c r="C289" s="6" t="s">
        <v>1219</v>
      </c>
      <c r="D289" s="237" t="s">
        <v>1220</v>
      </c>
      <c r="E289" s="420"/>
      <c r="F289" s="248">
        <f>0</f>
        <v>0</v>
      </c>
      <c r="G289" s="248"/>
      <c r="H289" s="248">
        <f>0</f>
        <v>0</v>
      </c>
      <c r="I289" s="421"/>
      <c r="J289" s="248">
        <f>0</f>
        <v>0</v>
      </c>
      <c r="K289" s="421"/>
      <c r="L289" s="421"/>
      <c r="M289" s="248">
        <f>0</f>
        <v>0</v>
      </c>
      <c r="N289" s="248">
        <f>0</f>
        <v>0</v>
      </c>
      <c r="O289" s="566" t="s">
        <v>1702</v>
      </c>
      <c r="P289" s="566" t="s">
        <v>1702</v>
      </c>
      <c r="Q289" s="566" t="s">
        <v>1702</v>
      </c>
      <c r="R289" s="566" t="s">
        <v>1702</v>
      </c>
    </row>
    <row r="290" spans="1:18" ht="42.75" x14ac:dyDescent="0.2">
      <c r="A290" s="117" t="s">
        <v>1150</v>
      </c>
      <c r="B290" s="506" t="s">
        <v>1297</v>
      </c>
      <c r="C290" s="6" t="s">
        <v>1221</v>
      </c>
      <c r="D290" s="237" t="s">
        <v>1222</v>
      </c>
      <c r="E290" s="420"/>
      <c r="F290" s="248">
        <f>0</f>
        <v>0</v>
      </c>
      <c r="G290" s="248"/>
      <c r="H290" s="248">
        <f>0</f>
        <v>0</v>
      </c>
      <c r="I290" s="421"/>
      <c r="J290" s="248">
        <f>0</f>
        <v>0</v>
      </c>
      <c r="K290" s="421"/>
      <c r="L290" s="421"/>
      <c r="M290" s="248">
        <f>0</f>
        <v>0</v>
      </c>
      <c r="N290" s="248">
        <f>0</f>
        <v>0</v>
      </c>
      <c r="O290" s="566" t="s">
        <v>1702</v>
      </c>
      <c r="P290" s="566" t="s">
        <v>1702</v>
      </c>
      <c r="Q290" s="566" t="s">
        <v>1702</v>
      </c>
      <c r="R290" s="566" t="s">
        <v>1702</v>
      </c>
    </row>
    <row r="291" spans="1:18" ht="12.75" x14ac:dyDescent="0.2">
      <c r="A291" s="37" t="s">
        <v>1151</v>
      </c>
      <c r="B291" s="506" t="s">
        <v>1298</v>
      </c>
      <c r="C291" s="6" t="s">
        <v>1223</v>
      </c>
      <c r="D291" s="237" t="s">
        <v>1224</v>
      </c>
      <c r="E291" s="420"/>
      <c r="F291" s="248">
        <f>0</f>
        <v>0</v>
      </c>
      <c r="G291" s="248"/>
      <c r="H291" s="248">
        <f>0</f>
        <v>0</v>
      </c>
      <c r="I291" s="421"/>
      <c r="J291" s="248">
        <f>0</f>
        <v>0</v>
      </c>
      <c r="K291" s="421"/>
      <c r="L291" s="421"/>
      <c r="M291" s="248">
        <f>0</f>
        <v>0</v>
      </c>
      <c r="N291" s="248">
        <f>0</f>
        <v>0</v>
      </c>
      <c r="O291" s="566" t="s">
        <v>1702</v>
      </c>
      <c r="P291" s="566" t="s">
        <v>1702</v>
      </c>
      <c r="Q291" s="566" t="s">
        <v>1702</v>
      </c>
      <c r="R291" s="566" t="s">
        <v>1702</v>
      </c>
    </row>
    <row r="292" spans="1:18" ht="32.25" x14ac:dyDescent="0.2">
      <c r="A292" s="47" t="s">
        <v>1152</v>
      </c>
      <c r="B292" s="506" t="s">
        <v>1299</v>
      </c>
      <c r="C292" s="6" t="s">
        <v>1225</v>
      </c>
      <c r="D292" s="237" t="s">
        <v>1226</v>
      </c>
      <c r="E292" s="420"/>
      <c r="F292" s="248">
        <f>0</f>
        <v>0</v>
      </c>
      <c r="G292" s="248"/>
      <c r="H292" s="248">
        <f>0</f>
        <v>0</v>
      </c>
      <c r="I292" s="421"/>
      <c r="J292" s="248">
        <f>0</f>
        <v>0</v>
      </c>
      <c r="K292" s="421"/>
      <c r="L292" s="421"/>
      <c r="M292" s="248">
        <f>0</f>
        <v>0</v>
      </c>
      <c r="N292" s="248">
        <f>0</f>
        <v>0</v>
      </c>
      <c r="O292" s="566" t="s">
        <v>1702</v>
      </c>
      <c r="P292" s="566" t="s">
        <v>1702</v>
      </c>
      <c r="Q292" s="566" t="s">
        <v>1702</v>
      </c>
      <c r="R292" s="566" t="s">
        <v>1702</v>
      </c>
    </row>
    <row r="293" spans="1:18" s="119" customFormat="1" ht="42.75" x14ac:dyDescent="0.2">
      <c r="A293" s="47" t="s">
        <v>1153</v>
      </c>
      <c r="B293" s="506" t="s">
        <v>1300</v>
      </c>
      <c r="C293" s="6" t="s">
        <v>1227</v>
      </c>
      <c r="D293" s="237" t="s">
        <v>1228</v>
      </c>
      <c r="E293" s="420"/>
      <c r="F293" s="248">
        <f>0</f>
        <v>0</v>
      </c>
      <c r="G293" s="248"/>
      <c r="H293" s="248">
        <f>0</f>
        <v>0</v>
      </c>
      <c r="I293" s="421"/>
      <c r="J293" s="248">
        <f>0</f>
        <v>0</v>
      </c>
      <c r="K293" s="421"/>
      <c r="L293" s="421"/>
      <c r="M293" s="248">
        <f>0</f>
        <v>0</v>
      </c>
      <c r="N293" s="248">
        <f>0</f>
        <v>0</v>
      </c>
      <c r="O293" s="566" t="s">
        <v>1702</v>
      </c>
      <c r="P293" s="566" t="s">
        <v>1702</v>
      </c>
      <c r="Q293" s="566" t="s">
        <v>1702</v>
      </c>
      <c r="R293" s="566" t="s">
        <v>1702</v>
      </c>
    </row>
    <row r="294" spans="1:18" s="130" customFormat="1" ht="42" x14ac:dyDescent="0.2">
      <c r="A294" s="37" t="s">
        <v>1154</v>
      </c>
      <c r="B294" s="506" t="s">
        <v>1301</v>
      </c>
      <c r="C294" s="118" t="s">
        <v>1229</v>
      </c>
      <c r="D294" s="237" t="s">
        <v>1230</v>
      </c>
      <c r="E294" s="420"/>
      <c r="F294" s="248">
        <f>0</f>
        <v>0</v>
      </c>
      <c r="G294" s="248"/>
      <c r="H294" s="248">
        <f>0</f>
        <v>0</v>
      </c>
      <c r="I294" s="421"/>
      <c r="J294" s="248">
        <f>0</f>
        <v>0</v>
      </c>
      <c r="K294" s="421"/>
      <c r="L294" s="421"/>
      <c r="M294" s="248">
        <f>0</f>
        <v>0</v>
      </c>
      <c r="N294" s="248">
        <f>0</f>
        <v>0</v>
      </c>
      <c r="O294" s="566" t="s">
        <v>1702</v>
      </c>
      <c r="P294" s="566" t="s">
        <v>1702</v>
      </c>
      <c r="Q294" s="566" t="s">
        <v>1702</v>
      </c>
      <c r="R294" s="566" t="s">
        <v>1702</v>
      </c>
    </row>
    <row r="295" spans="1:18" s="130" customFormat="1" ht="21" x14ac:dyDescent="0.2">
      <c r="A295" s="37" t="s">
        <v>1155</v>
      </c>
      <c r="B295" s="506" t="s">
        <v>1302</v>
      </c>
      <c r="C295" s="6" t="s">
        <v>1231</v>
      </c>
      <c r="D295" s="237" t="s">
        <v>1232</v>
      </c>
      <c r="E295" s="420"/>
      <c r="F295" s="248">
        <f>0</f>
        <v>0</v>
      </c>
      <c r="G295" s="248"/>
      <c r="H295" s="248">
        <f>0</f>
        <v>0</v>
      </c>
      <c r="I295" s="421"/>
      <c r="J295" s="248">
        <f>0</f>
        <v>0</v>
      </c>
      <c r="K295" s="421"/>
      <c r="L295" s="421"/>
      <c r="M295" s="248">
        <f>0</f>
        <v>0</v>
      </c>
      <c r="N295" s="248">
        <f>0</f>
        <v>0</v>
      </c>
      <c r="O295" s="566" t="s">
        <v>1702</v>
      </c>
      <c r="P295" s="566" t="s">
        <v>1702</v>
      </c>
      <c r="Q295" s="566" t="s">
        <v>1702</v>
      </c>
      <c r="R295" s="566" t="s">
        <v>1702</v>
      </c>
    </row>
    <row r="296" spans="1:18" s="130" customFormat="1" ht="21" x14ac:dyDescent="0.2">
      <c r="A296" s="37" t="s">
        <v>1156</v>
      </c>
      <c r="B296" s="506" t="s">
        <v>1303</v>
      </c>
      <c r="C296" s="6" t="s">
        <v>1233</v>
      </c>
      <c r="D296" s="237" t="s">
        <v>1234</v>
      </c>
      <c r="E296" s="420"/>
      <c r="F296" s="248">
        <f>0</f>
        <v>0</v>
      </c>
      <c r="G296" s="248"/>
      <c r="H296" s="248">
        <f>0</f>
        <v>0</v>
      </c>
      <c r="I296" s="421"/>
      <c r="J296" s="248">
        <f>0</f>
        <v>0</v>
      </c>
      <c r="K296" s="421"/>
      <c r="L296" s="421"/>
      <c r="M296" s="248">
        <f>0</f>
        <v>0</v>
      </c>
      <c r="N296" s="248">
        <f>0</f>
        <v>0</v>
      </c>
      <c r="O296" s="566" t="s">
        <v>1702</v>
      </c>
      <c r="P296" s="566" t="s">
        <v>1702</v>
      </c>
      <c r="Q296" s="566" t="s">
        <v>1702</v>
      </c>
      <c r="R296" s="566" t="s">
        <v>1702</v>
      </c>
    </row>
    <row r="297" spans="1:18" s="130" customFormat="1" ht="12.75" x14ac:dyDescent="0.2">
      <c r="A297" s="37" t="s">
        <v>1157</v>
      </c>
      <c r="B297" s="506" t="s">
        <v>1304</v>
      </c>
      <c r="C297" s="6" t="s">
        <v>1235</v>
      </c>
      <c r="D297" s="237" t="s">
        <v>1236</v>
      </c>
      <c r="E297" s="420"/>
      <c r="F297" s="248">
        <f>0</f>
        <v>0</v>
      </c>
      <c r="G297" s="248"/>
      <c r="H297" s="248">
        <f>0</f>
        <v>0</v>
      </c>
      <c r="I297" s="421"/>
      <c r="J297" s="248">
        <f>0</f>
        <v>0</v>
      </c>
      <c r="K297" s="421"/>
      <c r="L297" s="421"/>
      <c r="M297" s="248">
        <f>0</f>
        <v>0</v>
      </c>
      <c r="N297" s="248">
        <f>0</f>
        <v>0</v>
      </c>
      <c r="O297" s="566" t="s">
        <v>1702</v>
      </c>
      <c r="P297" s="566" t="s">
        <v>1702</v>
      </c>
      <c r="Q297" s="566" t="s">
        <v>1702</v>
      </c>
      <c r="R297" s="566" t="s">
        <v>1702</v>
      </c>
    </row>
    <row r="298" spans="1:18" s="130" customFormat="1" ht="31.5" x14ac:dyDescent="0.2">
      <c r="A298" s="37" t="s">
        <v>1158</v>
      </c>
      <c r="B298" s="506" t="s">
        <v>1305</v>
      </c>
      <c r="C298" s="6" t="s">
        <v>1237</v>
      </c>
      <c r="D298" s="237" t="s">
        <v>1238</v>
      </c>
      <c r="E298" s="420"/>
      <c r="F298" s="248">
        <f>0</f>
        <v>0</v>
      </c>
      <c r="G298" s="248"/>
      <c r="H298" s="248">
        <f>0</f>
        <v>0</v>
      </c>
      <c r="I298" s="421"/>
      <c r="J298" s="248">
        <f>0</f>
        <v>0</v>
      </c>
      <c r="K298" s="421"/>
      <c r="L298" s="421"/>
      <c r="M298" s="248">
        <f>0</f>
        <v>0</v>
      </c>
      <c r="N298" s="248">
        <f>0</f>
        <v>0</v>
      </c>
      <c r="O298" s="566" t="s">
        <v>1702</v>
      </c>
      <c r="P298" s="566" t="s">
        <v>1702</v>
      </c>
      <c r="Q298" s="566" t="s">
        <v>1702</v>
      </c>
      <c r="R298" s="566" t="s">
        <v>1702</v>
      </c>
    </row>
    <row r="299" spans="1:18" s="130" customFormat="1" ht="12.75" x14ac:dyDescent="0.2">
      <c r="A299" s="37" t="s">
        <v>1159</v>
      </c>
      <c r="B299" s="506" t="s">
        <v>1306</v>
      </c>
      <c r="C299" s="6" t="s">
        <v>1239</v>
      </c>
      <c r="D299" s="237" t="s">
        <v>1240</v>
      </c>
      <c r="E299" s="420"/>
      <c r="F299" s="248">
        <f>0</f>
        <v>0</v>
      </c>
      <c r="G299" s="248">
        <f>0</f>
        <v>0</v>
      </c>
      <c r="H299" s="248">
        <f>0</f>
        <v>0</v>
      </c>
      <c r="I299" s="248">
        <f>0</f>
        <v>0</v>
      </c>
      <c r="J299" s="248">
        <f>0</f>
        <v>0</v>
      </c>
      <c r="K299" s="248">
        <f>0</f>
        <v>0</v>
      </c>
      <c r="L299" s="248">
        <f>0</f>
        <v>0</v>
      </c>
      <c r="M299" s="248">
        <f>0</f>
        <v>0</v>
      </c>
      <c r="N299" s="248">
        <f>0</f>
        <v>0</v>
      </c>
      <c r="O299" s="566" t="s">
        <v>1702</v>
      </c>
      <c r="P299" s="566" t="s">
        <v>1702</v>
      </c>
      <c r="Q299" s="566" t="s">
        <v>1702</v>
      </c>
      <c r="R299" s="566" t="s">
        <v>1702</v>
      </c>
    </row>
    <row r="300" spans="1:18" s="130" customFormat="1" ht="42" x14ac:dyDescent="0.2">
      <c r="A300" s="37" t="s">
        <v>1160</v>
      </c>
      <c r="B300" s="506" t="s">
        <v>1307</v>
      </c>
      <c r="C300" s="6" t="s">
        <v>1241</v>
      </c>
      <c r="D300" s="237" t="s">
        <v>1242</v>
      </c>
      <c r="E300" s="420"/>
      <c r="F300" s="248">
        <f>0</f>
        <v>0</v>
      </c>
      <c r="G300" s="248"/>
      <c r="H300" s="248">
        <f>0</f>
        <v>0</v>
      </c>
      <c r="I300" s="421"/>
      <c r="J300" s="248">
        <f>0</f>
        <v>0</v>
      </c>
      <c r="K300" s="421"/>
      <c r="L300" s="421"/>
      <c r="M300" s="248">
        <f>0</f>
        <v>0</v>
      </c>
      <c r="N300" s="248">
        <f>0</f>
        <v>0</v>
      </c>
      <c r="O300" s="566" t="s">
        <v>1702</v>
      </c>
      <c r="P300" s="566" t="s">
        <v>1702</v>
      </c>
      <c r="Q300" s="566" t="s">
        <v>1702</v>
      </c>
      <c r="R300" s="566" t="s">
        <v>1702</v>
      </c>
    </row>
    <row r="301" spans="1:18" s="130" customFormat="1" ht="12.75" x14ac:dyDescent="0.2">
      <c r="A301" s="37" t="s">
        <v>1161</v>
      </c>
      <c r="B301" s="506" t="s">
        <v>1308</v>
      </c>
      <c r="C301" s="6" t="s">
        <v>1243</v>
      </c>
      <c r="D301" s="237" t="s">
        <v>1244</v>
      </c>
      <c r="E301" s="420"/>
      <c r="F301" s="248">
        <f>0</f>
        <v>0</v>
      </c>
      <c r="G301" s="248"/>
      <c r="H301" s="248">
        <f>0</f>
        <v>0</v>
      </c>
      <c r="I301" s="421"/>
      <c r="J301" s="248">
        <f>0</f>
        <v>0</v>
      </c>
      <c r="K301" s="421"/>
      <c r="L301" s="421"/>
      <c r="M301" s="248">
        <f>0</f>
        <v>0</v>
      </c>
      <c r="N301" s="248">
        <f>0</f>
        <v>0</v>
      </c>
      <c r="O301" s="566" t="s">
        <v>1702</v>
      </c>
      <c r="P301" s="566" t="s">
        <v>1702</v>
      </c>
      <c r="Q301" s="566" t="s">
        <v>1702</v>
      </c>
      <c r="R301" s="566" t="s">
        <v>1702</v>
      </c>
    </row>
    <row r="302" spans="1:18" s="130" customFormat="1" ht="12.75" x14ac:dyDescent="0.2">
      <c r="A302" s="37" t="s">
        <v>1162</v>
      </c>
      <c r="B302" s="506" t="s">
        <v>1309</v>
      </c>
      <c r="C302" s="6" t="s">
        <v>1245</v>
      </c>
      <c r="D302" s="237" t="s">
        <v>1246</v>
      </c>
      <c r="E302" s="420"/>
      <c r="F302" s="248">
        <f>0</f>
        <v>0</v>
      </c>
      <c r="G302" s="248"/>
      <c r="H302" s="248">
        <f>0</f>
        <v>0</v>
      </c>
      <c r="I302" s="421"/>
      <c r="J302" s="248">
        <f>0</f>
        <v>0</v>
      </c>
      <c r="K302" s="421"/>
      <c r="L302" s="421"/>
      <c r="M302" s="248">
        <f>0</f>
        <v>0</v>
      </c>
      <c r="N302" s="248">
        <f>0</f>
        <v>0</v>
      </c>
      <c r="O302" s="566" t="s">
        <v>1702</v>
      </c>
      <c r="P302" s="566" t="s">
        <v>1702</v>
      </c>
      <c r="Q302" s="566" t="s">
        <v>1702</v>
      </c>
      <c r="R302" s="566" t="s">
        <v>1702</v>
      </c>
    </row>
    <row r="303" spans="1:18" s="130" customFormat="1" ht="12.75" x14ac:dyDescent="0.2">
      <c r="A303" s="37" t="s">
        <v>1163</v>
      </c>
      <c r="B303" s="506" t="s">
        <v>1310</v>
      </c>
      <c r="C303" s="6" t="s">
        <v>1247</v>
      </c>
      <c r="D303" s="237" t="s">
        <v>1248</v>
      </c>
      <c r="E303" s="420"/>
      <c r="F303" s="248">
        <f>0</f>
        <v>0</v>
      </c>
      <c r="G303" s="248"/>
      <c r="H303" s="248">
        <f>0</f>
        <v>0</v>
      </c>
      <c r="I303" s="421"/>
      <c r="J303" s="248">
        <f>0</f>
        <v>0</v>
      </c>
      <c r="K303" s="421"/>
      <c r="L303" s="421"/>
      <c r="M303" s="248">
        <f>0</f>
        <v>0</v>
      </c>
      <c r="N303" s="248">
        <f>0</f>
        <v>0</v>
      </c>
      <c r="O303" s="566" t="s">
        <v>1702</v>
      </c>
      <c r="P303" s="566" t="s">
        <v>1702</v>
      </c>
      <c r="Q303" s="566" t="s">
        <v>1702</v>
      </c>
      <c r="R303" s="566" t="s">
        <v>1702</v>
      </c>
    </row>
    <row r="304" spans="1:18" s="130" customFormat="1" ht="12.75" x14ac:dyDescent="0.2">
      <c r="A304" s="37" t="s">
        <v>1164</v>
      </c>
      <c r="B304" s="506" t="s">
        <v>1311</v>
      </c>
      <c r="C304" s="6" t="s">
        <v>1249</v>
      </c>
      <c r="D304" s="237" t="s">
        <v>1250</v>
      </c>
      <c r="E304" s="420"/>
      <c r="F304" s="248">
        <f>0</f>
        <v>0</v>
      </c>
      <c r="G304" s="248"/>
      <c r="H304" s="248">
        <f>0</f>
        <v>0</v>
      </c>
      <c r="I304" s="421"/>
      <c r="J304" s="248">
        <f>0</f>
        <v>0</v>
      </c>
      <c r="K304" s="421"/>
      <c r="L304" s="421"/>
      <c r="M304" s="248">
        <f>0</f>
        <v>0</v>
      </c>
      <c r="N304" s="248">
        <f>0</f>
        <v>0</v>
      </c>
      <c r="O304" s="566" t="s">
        <v>1702</v>
      </c>
      <c r="P304" s="566" t="s">
        <v>1702</v>
      </c>
      <c r="Q304" s="566" t="s">
        <v>1702</v>
      </c>
      <c r="R304" s="566" t="s">
        <v>1702</v>
      </c>
    </row>
    <row r="305" spans="1:18" s="130" customFormat="1" ht="21" x14ac:dyDescent="0.2">
      <c r="A305" s="37" t="s">
        <v>1165</v>
      </c>
      <c r="B305" s="506" t="s">
        <v>1312</v>
      </c>
      <c r="C305" s="6" t="s">
        <v>1251</v>
      </c>
      <c r="D305" s="237" t="s">
        <v>1252</v>
      </c>
      <c r="E305" s="420"/>
      <c r="F305" s="248">
        <f>0</f>
        <v>0</v>
      </c>
      <c r="G305" s="248"/>
      <c r="H305" s="248">
        <f>0</f>
        <v>0</v>
      </c>
      <c r="I305" s="421"/>
      <c r="J305" s="248">
        <f>0</f>
        <v>0</v>
      </c>
      <c r="K305" s="421"/>
      <c r="L305" s="421"/>
      <c r="M305" s="248">
        <f>0</f>
        <v>0</v>
      </c>
      <c r="N305" s="248">
        <f>0</f>
        <v>0</v>
      </c>
      <c r="O305" s="566" t="s">
        <v>1702</v>
      </c>
      <c r="P305" s="566" t="s">
        <v>1702</v>
      </c>
      <c r="Q305" s="566" t="s">
        <v>1702</v>
      </c>
      <c r="R305" s="566" t="s">
        <v>1702</v>
      </c>
    </row>
    <row r="306" spans="1:18" s="130" customFormat="1" ht="31.5" x14ac:dyDescent="0.2">
      <c r="A306" s="37" t="s">
        <v>1166</v>
      </c>
      <c r="B306" s="506" t="s">
        <v>1313</v>
      </c>
      <c r="C306" s="6" t="s">
        <v>1253</v>
      </c>
      <c r="D306" s="237" t="s">
        <v>1254</v>
      </c>
      <c r="E306" s="420"/>
      <c r="F306" s="248">
        <f>0</f>
        <v>0</v>
      </c>
      <c r="G306" s="248"/>
      <c r="H306" s="248">
        <f>0</f>
        <v>0</v>
      </c>
      <c r="I306" s="421"/>
      <c r="J306" s="248">
        <f>0</f>
        <v>0</v>
      </c>
      <c r="K306" s="421"/>
      <c r="L306" s="421"/>
      <c r="M306" s="248">
        <f>0</f>
        <v>0</v>
      </c>
      <c r="N306" s="248">
        <f>0</f>
        <v>0</v>
      </c>
      <c r="O306" s="566" t="s">
        <v>1702</v>
      </c>
      <c r="P306" s="566" t="s">
        <v>1702</v>
      </c>
      <c r="Q306" s="566" t="s">
        <v>1702</v>
      </c>
      <c r="R306" s="566" t="s">
        <v>1702</v>
      </c>
    </row>
    <row r="307" spans="1:18" s="130" customFormat="1" ht="12.75" x14ac:dyDescent="0.2">
      <c r="A307" s="37" t="s">
        <v>1167</v>
      </c>
      <c r="B307" s="506" t="s">
        <v>1314</v>
      </c>
      <c r="C307" s="6" t="s">
        <v>1255</v>
      </c>
      <c r="D307" s="237" t="s">
        <v>1256</v>
      </c>
      <c r="E307" s="420"/>
      <c r="F307" s="248">
        <f>0</f>
        <v>0</v>
      </c>
      <c r="G307" s="248"/>
      <c r="H307" s="248">
        <f>0</f>
        <v>0</v>
      </c>
      <c r="I307" s="421"/>
      <c r="J307" s="248">
        <f>0</f>
        <v>0</v>
      </c>
      <c r="K307" s="421"/>
      <c r="L307" s="421"/>
      <c r="M307" s="248">
        <f>0</f>
        <v>0</v>
      </c>
      <c r="N307" s="248">
        <f>0</f>
        <v>0</v>
      </c>
      <c r="O307" s="566" t="s">
        <v>1702</v>
      </c>
      <c r="P307" s="566" t="s">
        <v>1702</v>
      </c>
      <c r="Q307" s="566" t="s">
        <v>1702</v>
      </c>
      <c r="R307" s="566" t="s">
        <v>1702</v>
      </c>
    </row>
    <row r="308" spans="1:18" s="130" customFormat="1" ht="42" x14ac:dyDescent="0.2">
      <c r="A308" s="37" t="s">
        <v>1168</v>
      </c>
      <c r="B308" s="506" t="s">
        <v>1315</v>
      </c>
      <c r="C308" s="6" t="s">
        <v>1257</v>
      </c>
      <c r="D308" s="237" t="s">
        <v>1258</v>
      </c>
      <c r="E308" s="420"/>
      <c r="F308" s="248">
        <f>0</f>
        <v>0</v>
      </c>
      <c r="G308" s="248"/>
      <c r="H308" s="248">
        <f>0</f>
        <v>0</v>
      </c>
      <c r="I308" s="421"/>
      <c r="J308" s="248">
        <f>0</f>
        <v>0</v>
      </c>
      <c r="K308" s="421"/>
      <c r="L308" s="421"/>
      <c r="M308" s="248">
        <f>0</f>
        <v>0</v>
      </c>
      <c r="N308" s="248">
        <f>0</f>
        <v>0</v>
      </c>
      <c r="O308" s="566" t="s">
        <v>1702</v>
      </c>
      <c r="P308" s="566" t="s">
        <v>1702</v>
      </c>
      <c r="Q308" s="566" t="s">
        <v>1702</v>
      </c>
      <c r="R308" s="566" t="s">
        <v>1702</v>
      </c>
    </row>
    <row r="309" spans="1:18" s="130" customFormat="1" ht="21" x14ac:dyDescent="0.2">
      <c r="A309" s="37" t="s">
        <v>1169</v>
      </c>
      <c r="B309" s="506" t="s">
        <v>1316</v>
      </c>
      <c r="C309" s="6" t="s">
        <v>1259</v>
      </c>
      <c r="D309" s="237" t="s">
        <v>1260</v>
      </c>
      <c r="E309" s="420"/>
      <c r="F309" s="248">
        <f>0</f>
        <v>0</v>
      </c>
      <c r="G309" s="248"/>
      <c r="H309" s="248">
        <f>0</f>
        <v>0</v>
      </c>
      <c r="I309" s="421"/>
      <c r="J309" s="248">
        <f>0</f>
        <v>0</v>
      </c>
      <c r="K309" s="421"/>
      <c r="L309" s="421"/>
      <c r="M309" s="248">
        <f>0</f>
        <v>0</v>
      </c>
      <c r="N309" s="248">
        <f>0</f>
        <v>0</v>
      </c>
      <c r="O309" s="566" t="s">
        <v>1702</v>
      </c>
      <c r="P309" s="566" t="s">
        <v>1702</v>
      </c>
      <c r="Q309" s="566" t="s">
        <v>1702</v>
      </c>
      <c r="R309" s="566" t="s">
        <v>1702</v>
      </c>
    </row>
    <row r="310" spans="1:18" s="130" customFormat="1" ht="21" x14ac:dyDescent="0.2">
      <c r="A310" s="37" t="s">
        <v>1170</v>
      </c>
      <c r="B310" s="506" t="s">
        <v>1317</v>
      </c>
      <c r="C310" s="6" t="s">
        <v>1261</v>
      </c>
      <c r="D310" s="237" t="s">
        <v>1262</v>
      </c>
      <c r="E310" s="420"/>
      <c r="F310" s="248">
        <f>0</f>
        <v>0</v>
      </c>
      <c r="G310" s="248"/>
      <c r="H310" s="248">
        <f>0</f>
        <v>0</v>
      </c>
      <c r="I310" s="421"/>
      <c r="J310" s="248">
        <f>0</f>
        <v>0</v>
      </c>
      <c r="K310" s="421"/>
      <c r="L310" s="421"/>
      <c r="M310" s="248">
        <f>0</f>
        <v>0</v>
      </c>
      <c r="N310" s="248">
        <f>0</f>
        <v>0</v>
      </c>
      <c r="O310" s="566" t="s">
        <v>1702</v>
      </c>
      <c r="P310" s="566" t="s">
        <v>1702</v>
      </c>
      <c r="Q310" s="566" t="s">
        <v>1702</v>
      </c>
      <c r="R310" s="566" t="s">
        <v>1702</v>
      </c>
    </row>
    <row r="311" spans="1:18" s="130" customFormat="1" ht="31.5" x14ac:dyDescent="0.2">
      <c r="A311" s="37" t="s">
        <v>1171</v>
      </c>
      <c r="B311" s="506" t="s">
        <v>1318</v>
      </c>
      <c r="C311" s="6" t="s">
        <v>1263</v>
      </c>
      <c r="D311" s="237" t="s">
        <v>1264</v>
      </c>
      <c r="E311" s="420"/>
      <c r="F311" s="248">
        <f>0</f>
        <v>0</v>
      </c>
      <c r="G311" s="248"/>
      <c r="H311" s="248">
        <f>0</f>
        <v>0</v>
      </c>
      <c r="I311" s="421"/>
      <c r="J311" s="248">
        <f>0</f>
        <v>0</v>
      </c>
      <c r="K311" s="421"/>
      <c r="L311" s="421"/>
      <c r="M311" s="248">
        <f>0</f>
        <v>0</v>
      </c>
      <c r="N311" s="248">
        <f>0</f>
        <v>0</v>
      </c>
      <c r="O311" s="566" t="s">
        <v>1702</v>
      </c>
      <c r="P311" s="566" t="s">
        <v>1702</v>
      </c>
      <c r="Q311" s="566" t="s">
        <v>1702</v>
      </c>
      <c r="R311" s="566" t="s">
        <v>1702</v>
      </c>
    </row>
    <row r="312" spans="1:18" s="130" customFormat="1" ht="52.5" x14ac:dyDescent="0.2">
      <c r="A312" s="37" t="s">
        <v>1172</v>
      </c>
      <c r="B312" s="506" t="s">
        <v>1319</v>
      </c>
      <c r="C312" s="6" t="s">
        <v>1265</v>
      </c>
      <c r="D312" s="237" t="s">
        <v>1266</v>
      </c>
      <c r="E312" s="420"/>
      <c r="F312" s="248">
        <f>0</f>
        <v>0</v>
      </c>
      <c r="G312" s="248"/>
      <c r="H312" s="248">
        <f>0</f>
        <v>0</v>
      </c>
      <c r="I312" s="421"/>
      <c r="J312" s="248">
        <f>0</f>
        <v>0</v>
      </c>
      <c r="K312" s="421"/>
      <c r="L312" s="421"/>
      <c r="M312" s="248">
        <f>0</f>
        <v>0</v>
      </c>
      <c r="N312" s="248">
        <f>0</f>
        <v>0</v>
      </c>
      <c r="O312" s="566" t="s">
        <v>1702</v>
      </c>
      <c r="P312" s="566" t="s">
        <v>1702</v>
      </c>
      <c r="Q312" s="566" t="s">
        <v>1702</v>
      </c>
      <c r="R312" s="566" t="s">
        <v>1702</v>
      </c>
    </row>
    <row r="313" spans="1:18" s="130" customFormat="1" ht="21" x14ac:dyDescent="0.2">
      <c r="A313" s="37" t="s">
        <v>1173</v>
      </c>
      <c r="B313" s="506" t="s">
        <v>1320</v>
      </c>
      <c r="C313" s="6" t="s">
        <v>1267</v>
      </c>
      <c r="D313" s="237" t="s">
        <v>1268</v>
      </c>
      <c r="E313" s="420"/>
      <c r="F313" s="248">
        <f>0</f>
        <v>0</v>
      </c>
      <c r="G313" s="248"/>
      <c r="H313" s="248">
        <f>0</f>
        <v>0</v>
      </c>
      <c r="I313" s="421"/>
      <c r="J313" s="248">
        <f>0</f>
        <v>0</v>
      </c>
      <c r="K313" s="421"/>
      <c r="L313" s="421"/>
      <c r="M313" s="248">
        <f>0</f>
        <v>0</v>
      </c>
      <c r="N313" s="248">
        <f>0</f>
        <v>0</v>
      </c>
      <c r="O313" s="566" t="s">
        <v>1702</v>
      </c>
      <c r="P313" s="566" t="s">
        <v>1702</v>
      </c>
      <c r="Q313" s="566" t="s">
        <v>1702</v>
      </c>
      <c r="R313" s="566" t="s">
        <v>1702</v>
      </c>
    </row>
    <row r="314" spans="1:18" s="130" customFormat="1" ht="31.5" x14ac:dyDescent="0.2">
      <c r="A314" s="37" t="s">
        <v>1174</v>
      </c>
      <c r="B314" s="506" t="s">
        <v>1321</v>
      </c>
      <c r="C314" s="6" t="s">
        <v>1269</v>
      </c>
      <c r="D314" s="237" t="s">
        <v>1270</v>
      </c>
      <c r="E314" s="420"/>
      <c r="F314" s="248">
        <f>0</f>
        <v>0</v>
      </c>
      <c r="G314" s="248"/>
      <c r="H314" s="248">
        <f>0</f>
        <v>0</v>
      </c>
      <c r="I314" s="421"/>
      <c r="J314" s="248">
        <f>0</f>
        <v>0</v>
      </c>
      <c r="K314" s="421"/>
      <c r="L314" s="421"/>
      <c r="M314" s="248">
        <f>0</f>
        <v>0</v>
      </c>
      <c r="N314" s="248">
        <f>0</f>
        <v>0</v>
      </c>
      <c r="O314" s="566" t="s">
        <v>1702</v>
      </c>
      <c r="P314" s="566" t="s">
        <v>1702</v>
      </c>
      <c r="Q314" s="566" t="s">
        <v>1702</v>
      </c>
      <c r="R314" s="566" t="s">
        <v>1702</v>
      </c>
    </row>
    <row r="315" spans="1:18" s="130" customFormat="1" ht="31.5" x14ac:dyDescent="0.2">
      <c r="A315" s="37" t="s">
        <v>1175</v>
      </c>
      <c r="B315" s="506" t="s">
        <v>1322</v>
      </c>
      <c r="C315" s="6" t="s">
        <v>1271</v>
      </c>
      <c r="D315" s="237" t="s">
        <v>1272</v>
      </c>
      <c r="E315" s="420"/>
      <c r="F315" s="248">
        <f>0</f>
        <v>0</v>
      </c>
      <c r="G315" s="248"/>
      <c r="H315" s="248">
        <f>0</f>
        <v>0</v>
      </c>
      <c r="I315" s="421"/>
      <c r="J315" s="248">
        <f>0</f>
        <v>0</v>
      </c>
      <c r="K315" s="421"/>
      <c r="L315" s="421"/>
      <c r="M315" s="248">
        <f>0</f>
        <v>0</v>
      </c>
      <c r="N315" s="248">
        <f>0</f>
        <v>0</v>
      </c>
      <c r="O315" s="566" t="s">
        <v>1702</v>
      </c>
      <c r="P315" s="566" t="s">
        <v>1702</v>
      </c>
      <c r="Q315" s="566" t="s">
        <v>1702</v>
      </c>
      <c r="R315" s="566" t="s">
        <v>1702</v>
      </c>
    </row>
    <row r="316" spans="1:18" s="130" customFormat="1" ht="12.75" x14ac:dyDescent="0.2">
      <c r="A316" s="37" t="s">
        <v>1176</v>
      </c>
      <c r="B316" s="506" t="s">
        <v>1323</v>
      </c>
      <c r="C316" s="6" t="s">
        <v>1273</v>
      </c>
      <c r="D316" s="237" t="s">
        <v>1274</v>
      </c>
      <c r="E316" s="420"/>
      <c r="F316" s="248">
        <f>0</f>
        <v>0</v>
      </c>
      <c r="G316" s="248"/>
      <c r="H316" s="248">
        <f>0</f>
        <v>0</v>
      </c>
      <c r="I316" s="421"/>
      <c r="J316" s="248">
        <f>0</f>
        <v>0</v>
      </c>
      <c r="K316" s="421"/>
      <c r="L316" s="421"/>
      <c r="M316" s="248">
        <f>0</f>
        <v>0</v>
      </c>
      <c r="N316" s="248">
        <f>0</f>
        <v>0</v>
      </c>
      <c r="O316" s="566" t="s">
        <v>1702</v>
      </c>
      <c r="P316" s="566" t="s">
        <v>1702</v>
      </c>
      <c r="Q316" s="566" t="s">
        <v>1702</v>
      </c>
      <c r="R316" s="566" t="s">
        <v>1702</v>
      </c>
    </row>
    <row r="317" spans="1:18" s="130" customFormat="1" ht="21" x14ac:dyDescent="0.15">
      <c r="A317" s="36" t="s">
        <v>660</v>
      </c>
      <c r="B317" s="99" t="s">
        <v>258</v>
      </c>
      <c r="C317" s="46" t="s">
        <v>126</v>
      </c>
      <c r="D317" s="35" t="s">
        <v>63</v>
      </c>
      <c r="E317" s="247"/>
      <c r="F317" s="248">
        <f>0</f>
        <v>0</v>
      </c>
      <c r="G317" s="249"/>
      <c r="H317" s="249">
        <f>F317+J317</f>
        <v>0</v>
      </c>
      <c r="I317" s="442">
        <f>G317</f>
        <v>0</v>
      </c>
      <c r="J317" s="443">
        <f>0</f>
        <v>0</v>
      </c>
      <c r="K317" s="443">
        <f>0</f>
        <v>0</v>
      </c>
      <c r="L317" s="443">
        <f>0</f>
        <v>0</v>
      </c>
      <c r="M317" s="443">
        <f>0</f>
        <v>0</v>
      </c>
      <c r="N317" s="249">
        <f>H317-M317</f>
        <v>0</v>
      </c>
      <c r="O317" s="472">
        <f>IF(Таблица4501!$G$9=0,0,(G317*1000/Таблица4501!$G$9))</f>
        <v>0</v>
      </c>
      <c r="P317" s="472">
        <f>IF(Таблица4501!$G$9=0,0,(I317*1000/Таблица4501!$G$9))</f>
        <v>0</v>
      </c>
      <c r="Q317" s="472">
        <f>IF(Таблица4501!$G$9=0,0,(N317*1000/Таблица4501!$G$9))</f>
        <v>0</v>
      </c>
      <c r="R317" s="472">
        <f t="shared" ref="R317" si="62">IF(I317=0,0,J317*100/I317)</f>
        <v>0</v>
      </c>
    </row>
    <row r="318" spans="1:18" s="130" customFormat="1" ht="31.5" x14ac:dyDescent="0.15">
      <c r="A318" s="146" t="s">
        <v>1370</v>
      </c>
      <c r="B318" s="99" t="s">
        <v>1371</v>
      </c>
      <c r="C318" s="143" t="s">
        <v>1372</v>
      </c>
      <c r="D318" s="147" t="s">
        <v>1373</v>
      </c>
      <c r="E318" s="444"/>
      <c r="F318" s="443">
        <f>0</f>
        <v>0</v>
      </c>
      <c r="G318" s="445"/>
      <c r="H318" s="443">
        <f>0</f>
        <v>0</v>
      </c>
      <c r="I318" s="442">
        <f>G318</f>
        <v>0</v>
      </c>
      <c r="J318" s="443">
        <f>0</f>
        <v>0</v>
      </c>
      <c r="K318" s="443">
        <f>0</f>
        <v>0</v>
      </c>
      <c r="L318" s="443">
        <f>0</f>
        <v>0</v>
      </c>
      <c r="M318" s="443">
        <f>0</f>
        <v>0</v>
      </c>
      <c r="N318" s="443">
        <f>0</f>
        <v>0</v>
      </c>
      <c r="O318" s="472">
        <f>IF(Таблица4501!$G$9=0,0,(G318*1000/Таблица4501!$G$9))</f>
        <v>0</v>
      </c>
      <c r="P318" s="472">
        <f>IF(Таблица4501!$G$9=0,0,(I318*1000/Таблица4501!$G$9))</f>
        <v>0</v>
      </c>
      <c r="Q318" s="472">
        <f>IF(Таблица4501!$G$9=0,0,(N318*1000/Таблица4501!$G$9))</f>
        <v>0</v>
      </c>
      <c r="R318" s="472">
        <f t="shared" ref="R318:R319" si="63">IF(I318=0,0,J318*100/I318)</f>
        <v>0</v>
      </c>
    </row>
    <row r="319" spans="1:18" s="130" customFormat="1" x14ac:dyDescent="0.15">
      <c r="A319" s="146" t="s">
        <v>1503</v>
      </c>
      <c r="B319" s="99" t="s">
        <v>1504</v>
      </c>
      <c r="C319" s="143" t="s">
        <v>1504</v>
      </c>
      <c r="D319" s="147" t="s">
        <v>1505</v>
      </c>
      <c r="E319" s="446">
        <v>0</v>
      </c>
      <c r="F319" s="443">
        <f>0</f>
        <v>0</v>
      </c>
      <c r="G319" s="447"/>
      <c r="H319" s="249">
        <f t="shared" ref="H319" si="64">F319+J319</f>
        <v>0</v>
      </c>
      <c r="I319" s="448">
        <f>G319</f>
        <v>0</v>
      </c>
      <c r="J319" s="448"/>
      <c r="K319" s="421">
        <v>0</v>
      </c>
      <c r="L319" s="421">
        <v>0</v>
      </c>
      <c r="M319" s="421"/>
      <c r="N319" s="249">
        <f t="shared" ref="N319" si="65">H319-M319</f>
        <v>0</v>
      </c>
      <c r="O319" s="472">
        <f>IF(Таблица4501!$G$9=0,0,(G319*1000/Таблица4501!$G$9))</f>
        <v>0</v>
      </c>
      <c r="P319" s="472">
        <f>IF(Таблица4501!$G$9=0,0,(I319*1000/Таблица4501!$G$9))</f>
        <v>0</v>
      </c>
      <c r="Q319" s="472">
        <f>IF(Таблица4501!$G$9=0,0,(N319*1000/Таблица4501!$G$9))</f>
        <v>0</v>
      </c>
      <c r="R319" s="472">
        <f t="shared" si="63"/>
        <v>0</v>
      </c>
    </row>
    <row r="320" spans="1:18" s="130" customFormat="1" x14ac:dyDescent="0.15">
      <c r="A320" s="81"/>
      <c r="B320" s="544"/>
      <c r="C320" s="82"/>
      <c r="D320" s="246"/>
      <c r="E320" s="164"/>
      <c r="F320" s="165"/>
      <c r="G320" s="165"/>
      <c r="H320" s="165"/>
      <c r="I320" s="165"/>
      <c r="J320" s="165"/>
      <c r="K320" s="165"/>
      <c r="L320" s="165"/>
      <c r="M320" s="165"/>
      <c r="N320" s="165"/>
    </row>
    <row r="321" spans="1:14" x14ac:dyDescent="0.15">
      <c r="A321" s="81"/>
      <c r="B321" s="512"/>
      <c r="C321" s="82"/>
      <c r="D321" s="860"/>
      <c r="E321" s="860"/>
      <c r="F321" s="860"/>
      <c r="G321" s="860"/>
      <c r="H321" s="860"/>
    </row>
    <row r="322" spans="1:14" x14ac:dyDescent="0.15">
      <c r="A322" s="180" t="s">
        <v>2</v>
      </c>
      <c r="B322" s="498"/>
      <c r="C322" s="180"/>
      <c r="D322" s="180"/>
      <c r="E322" s="180"/>
      <c r="F322" s="180"/>
      <c r="G322" s="180"/>
      <c r="H322" s="180"/>
      <c r="I322" s="180"/>
      <c r="J322" s="180"/>
      <c r="K322" s="180"/>
      <c r="L322" s="180"/>
      <c r="M322" s="180"/>
      <c r="N322" s="180"/>
    </row>
  </sheetData>
  <mergeCells count="18">
    <mergeCell ref="A4:A6"/>
    <mergeCell ref="B4:B6"/>
    <mergeCell ref="C4:C6"/>
    <mergeCell ref="D4:D6"/>
    <mergeCell ref="F4:F6"/>
    <mergeCell ref="D2:L2"/>
    <mergeCell ref="D321:H321"/>
    <mergeCell ref="M4:M6"/>
    <mergeCell ref="N4:N6"/>
    <mergeCell ref="G5:G6"/>
    <mergeCell ref="H5:I5"/>
    <mergeCell ref="J5:L5"/>
    <mergeCell ref="E4:E5"/>
    <mergeCell ref="O4:O6"/>
    <mergeCell ref="P4:P6"/>
    <mergeCell ref="Q4:Q6"/>
    <mergeCell ref="R4:R6"/>
    <mergeCell ref="G4:L4"/>
  </mergeCells>
  <pageMargins left="0.7" right="0.7" top="0.75" bottom="0.75" header="0.3" footer="0.3"/>
  <pageSetup paperSize="9"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G31" sqref="G31"/>
    </sheetView>
  </sheetViews>
  <sheetFormatPr defaultColWidth="9.140625" defaultRowHeight="10.5" customHeight="1" x14ac:dyDescent="0.15"/>
  <cols>
    <col min="1" max="1" width="9.140625" style="21" customWidth="1"/>
    <col min="2" max="2" width="4.140625" style="21" customWidth="1"/>
    <col min="3" max="7" width="21" style="21" customWidth="1"/>
    <col min="8" max="8" width="23.28515625" style="21" customWidth="1"/>
    <col min="9" max="11" width="10.7109375" style="21" customWidth="1"/>
    <col min="12" max="16384" width="9.140625" style="21"/>
  </cols>
  <sheetData>
    <row r="1" spans="1:11" x14ac:dyDescent="0.15">
      <c r="A1" s="180" t="s">
        <v>1118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x14ac:dyDescent="0.15">
      <c r="B2" s="181" t="s">
        <v>7</v>
      </c>
      <c r="C2" s="748"/>
      <c r="D2" s="940" t="s">
        <v>1119</v>
      </c>
      <c r="E2" s="941"/>
      <c r="F2" s="941"/>
    </row>
    <row r="3" spans="1:11" x14ac:dyDescent="0.15">
      <c r="B3" s="181"/>
      <c r="C3" s="748"/>
      <c r="D3" s="467"/>
      <c r="E3" s="468"/>
      <c r="F3" s="468"/>
    </row>
    <row r="4" spans="1:11" ht="21" x14ac:dyDescent="0.15">
      <c r="B4" s="181"/>
      <c r="C4" s="749"/>
      <c r="D4" s="468"/>
      <c r="E4" s="457"/>
      <c r="F4" s="462" t="s">
        <v>842</v>
      </c>
    </row>
    <row r="5" spans="1:11" x14ac:dyDescent="0.15">
      <c r="B5" s="181"/>
      <c r="C5" s="749"/>
      <c r="D5" s="468"/>
      <c r="E5" s="457"/>
      <c r="F5" s="462"/>
    </row>
    <row r="6" spans="1:11" ht="105" x14ac:dyDescent="0.15">
      <c r="B6" s="181"/>
      <c r="C6" s="552" t="s">
        <v>1779</v>
      </c>
      <c r="D6" s="697" t="s">
        <v>1778</v>
      </c>
      <c r="E6" s="455" t="s">
        <v>566</v>
      </c>
      <c r="F6" s="455" t="s">
        <v>1082</v>
      </c>
      <c r="G6" s="475" t="s">
        <v>1334</v>
      </c>
      <c r="H6" s="559" t="s">
        <v>1726</v>
      </c>
      <c r="I6" s="559" t="s">
        <v>1727</v>
      </c>
      <c r="J6" s="559" t="s">
        <v>1728</v>
      </c>
      <c r="K6" s="559" t="s">
        <v>1729</v>
      </c>
    </row>
    <row r="7" spans="1:11" x14ac:dyDescent="0.15">
      <c r="B7" s="181"/>
      <c r="C7" s="552" t="s">
        <v>1780</v>
      </c>
      <c r="D7" s="455">
        <v>1</v>
      </c>
      <c r="E7" s="455">
        <v>2</v>
      </c>
      <c r="F7" s="455">
        <v>3</v>
      </c>
      <c r="G7" s="564" t="s">
        <v>278</v>
      </c>
      <c r="H7" s="551">
        <v>4</v>
      </c>
      <c r="I7" s="551">
        <v>5</v>
      </c>
      <c r="J7" s="551">
        <v>6</v>
      </c>
      <c r="K7" s="551">
        <v>7</v>
      </c>
    </row>
    <row r="8" spans="1:11" x14ac:dyDescent="0.15">
      <c r="A8" s="181" t="s">
        <v>6</v>
      </c>
      <c r="B8" s="181"/>
      <c r="C8" s="648" t="s">
        <v>1780</v>
      </c>
      <c r="D8" s="128">
        <v>1</v>
      </c>
      <c r="E8" s="128">
        <v>2</v>
      </c>
      <c r="F8" s="128">
        <v>3</v>
      </c>
      <c r="G8" s="469">
        <v>4</v>
      </c>
      <c r="H8" s="469">
        <v>5</v>
      </c>
      <c r="I8" s="469">
        <v>6</v>
      </c>
      <c r="J8" s="469">
        <v>7</v>
      </c>
      <c r="K8" s="469">
        <v>8</v>
      </c>
    </row>
    <row r="9" spans="1:11" x14ac:dyDescent="0.15">
      <c r="B9" s="540" t="s">
        <v>568</v>
      </c>
      <c r="C9" s="769" t="s">
        <v>1706</v>
      </c>
      <c r="D9" s="24"/>
      <c r="E9" s="24"/>
      <c r="F9" s="24"/>
      <c r="G9" s="478"/>
      <c r="H9" s="563"/>
      <c r="I9" s="563"/>
      <c r="J9" s="563"/>
      <c r="K9" s="563"/>
    </row>
    <row r="10" spans="1:11" ht="21" x14ac:dyDescent="0.15">
      <c r="B10" s="711" t="s">
        <v>789</v>
      </c>
      <c r="C10" s="770" t="s">
        <v>1906</v>
      </c>
      <c r="D10" s="24">
        <f>Таблица4500!G9</f>
        <v>0</v>
      </c>
      <c r="E10" s="646">
        <f>Таблица4500!I9</f>
        <v>0</v>
      </c>
      <c r="F10" s="646">
        <f>Таблица4500!N9</f>
        <v>0</v>
      </c>
      <c r="G10" s="478" t="s">
        <v>1702</v>
      </c>
      <c r="H10" s="762" t="s">
        <v>1702</v>
      </c>
      <c r="I10" s="762" t="s">
        <v>1702</v>
      </c>
      <c r="J10" s="762" t="s">
        <v>1702</v>
      </c>
      <c r="K10" s="762" t="s">
        <v>1702</v>
      </c>
    </row>
    <row r="11" spans="1:11" ht="10.5" customHeight="1" x14ac:dyDescent="0.15">
      <c r="B11" s="181"/>
    </row>
    <row r="12" spans="1:11" x14ac:dyDescent="0.15">
      <c r="A12" s="181" t="s">
        <v>2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</row>
  </sheetData>
  <mergeCells count="1">
    <mergeCell ref="D2:F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3" sqref="C13:F23"/>
    </sheetView>
  </sheetViews>
  <sheetFormatPr defaultColWidth="9.140625" defaultRowHeight="10.5" customHeight="1" x14ac:dyDescent="0.15"/>
  <cols>
    <col min="1" max="1" width="6" style="8" customWidth="1"/>
    <col min="2" max="2" width="3.28515625" style="8" customWidth="1"/>
    <col min="3" max="3" width="80.28515625" style="8" customWidth="1"/>
    <col min="4" max="4" width="8.85546875" style="8" customWidth="1"/>
    <col min="5" max="5" width="25.7109375" style="8" bestFit="1" customWidth="1"/>
    <col min="6" max="6" width="9.140625" style="8" customWidth="1"/>
    <col min="7" max="16384" width="9.140625" style="8"/>
  </cols>
  <sheetData>
    <row r="1" spans="1:5" x14ac:dyDescent="0.15">
      <c r="A1" s="180" t="s">
        <v>1357</v>
      </c>
      <c r="B1" s="180"/>
      <c r="C1" s="180"/>
      <c r="D1" s="180"/>
      <c r="E1" s="180"/>
    </row>
    <row r="2" spans="1:5" x14ac:dyDescent="0.15">
      <c r="B2" s="180" t="s">
        <v>7</v>
      </c>
    </row>
    <row r="3" spans="1:5" ht="21" customHeight="1" x14ac:dyDescent="0.15">
      <c r="B3" s="180"/>
      <c r="C3" s="884" t="s">
        <v>1356</v>
      </c>
      <c r="D3" s="884"/>
      <c r="E3" s="884"/>
    </row>
    <row r="4" spans="1:5" ht="10.5" customHeight="1" x14ac:dyDescent="0.15">
      <c r="B4" s="180"/>
      <c r="C4" s="882" t="s">
        <v>821</v>
      </c>
      <c r="D4" s="882"/>
      <c r="E4" s="882"/>
    </row>
    <row r="5" spans="1:5" ht="10.5" customHeight="1" x14ac:dyDescent="0.15">
      <c r="B5" s="180"/>
      <c r="C5" s="460"/>
      <c r="D5" s="460"/>
      <c r="E5" s="460"/>
    </row>
    <row r="6" spans="1:5" x14ac:dyDescent="0.15">
      <c r="B6" s="180"/>
      <c r="C6" s="883" t="s">
        <v>1358</v>
      </c>
      <c r="D6" s="813" t="s">
        <v>476</v>
      </c>
      <c r="E6" s="813" t="s">
        <v>1345</v>
      </c>
    </row>
    <row r="7" spans="1:5" ht="20.25" customHeight="1" x14ac:dyDescent="0.15">
      <c r="B7" s="180"/>
      <c r="C7" s="883"/>
      <c r="D7" s="813"/>
      <c r="E7" s="813"/>
    </row>
    <row r="8" spans="1:5" x14ac:dyDescent="0.15">
      <c r="B8" s="180"/>
      <c r="C8" s="455"/>
      <c r="D8" s="455"/>
      <c r="E8" s="455">
        <v>1</v>
      </c>
    </row>
    <row r="9" spans="1:5" x14ac:dyDescent="0.15">
      <c r="A9" s="180" t="s">
        <v>6</v>
      </c>
      <c r="B9" s="180"/>
      <c r="C9" s="128"/>
      <c r="D9" s="128"/>
      <c r="E9" s="128">
        <v>1</v>
      </c>
    </row>
    <row r="10" spans="1:5" ht="21" x14ac:dyDescent="0.15">
      <c r="B10" s="498" t="s">
        <v>568</v>
      </c>
      <c r="C10" s="463" t="s">
        <v>1342</v>
      </c>
      <c r="D10" s="129">
        <v>1</v>
      </c>
      <c r="E10" s="24"/>
    </row>
    <row r="11" spans="1:5" ht="21" x14ac:dyDescent="0.15">
      <c r="B11" s="498" t="s">
        <v>789</v>
      </c>
      <c r="C11" s="463" t="s">
        <v>1343</v>
      </c>
      <c r="D11" s="129">
        <v>2</v>
      </c>
      <c r="E11" s="24"/>
    </row>
    <row r="12" spans="1:5" ht="10.5" customHeight="1" x14ac:dyDescent="0.15">
      <c r="B12" s="180"/>
    </row>
    <row r="13" spans="1:5" x14ac:dyDescent="0.15">
      <c r="A13" s="180" t="s">
        <v>2</v>
      </c>
      <c r="B13" s="180"/>
      <c r="C13" s="180"/>
      <c r="D13" s="180"/>
      <c r="E13" s="180"/>
    </row>
  </sheetData>
  <mergeCells count="5">
    <mergeCell ref="C3:E3"/>
    <mergeCell ref="C4:E4"/>
    <mergeCell ref="C6:C7"/>
    <mergeCell ref="D6:D7"/>
    <mergeCell ref="E6:E7"/>
  </mergeCells>
  <pageMargins left="0.7" right="0.7" top="0.75" bottom="0.75" header="0.3" footer="0.3"/>
  <pageSetup paperSize="9"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C13" sqref="C13"/>
    </sheetView>
  </sheetViews>
  <sheetFormatPr defaultColWidth="9.140625" defaultRowHeight="10.5" customHeight="1" x14ac:dyDescent="0.15"/>
  <cols>
    <col min="1" max="1" width="1.85546875" style="22" customWidth="1"/>
    <col min="2" max="2" width="2.85546875" style="21" customWidth="1"/>
    <col min="3" max="4" width="37.140625" style="22" customWidth="1"/>
    <col min="5" max="5" width="27" style="22" customWidth="1"/>
    <col min="6" max="8" width="24.28515625" style="22" customWidth="1"/>
    <col min="9" max="16384" width="9.140625" style="22"/>
  </cols>
  <sheetData>
    <row r="1" spans="1:8" s="21" customFormat="1" x14ac:dyDescent="0.15">
      <c r="A1" s="180" t="s">
        <v>1565</v>
      </c>
      <c r="B1" s="181"/>
      <c r="C1" s="181"/>
      <c r="D1" s="181"/>
      <c r="E1" s="181"/>
      <c r="F1" s="181"/>
      <c r="G1" s="181"/>
      <c r="H1" s="181"/>
    </row>
    <row r="2" spans="1:8" x14ac:dyDescent="0.15">
      <c r="B2" s="181" t="s">
        <v>7</v>
      </c>
    </row>
    <row r="3" spans="1:8" s="21" customFormat="1" ht="10.5" customHeight="1" x14ac:dyDescent="0.15">
      <c r="B3" s="181"/>
      <c r="C3" s="884" t="s">
        <v>1564</v>
      </c>
      <c r="D3" s="884"/>
      <c r="E3" s="884"/>
    </row>
    <row r="4" spans="1:8" s="21" customFormat="1" x14ac:dyDescent="0.15">
      <c r="B4" s="181"/>
      <c r="C4" s="239"/>
      <c r="D4" s="755"/>
      <c r="E4" s="239"/>
    </row>
    <row r="5" spans="1:8" s="21" customFormat="1" ht="42" x14ac:dyDescent="0.15">
      <c r="B5" s="181"/>
      <c r="C5" s="697" t="s">
        <v>1880</v>
      </c>
      <c r="D5" s="754" t="s">
        <v>1881</v>
      </c>
      <c r="E5" s="697" t="s">
        <v>1812</v>
      </c>
      <c r="F5" s="291" t="s">
        <v>1617</v>
      </c>
      <c r="G5" s="291" t="s">
        <v>1618</v>
      </c>
      <c r="H5" s="697" t="s">
        <v>1897</v>
      </c>
    </row>
    <row r="6" spans="1:8" s="21" customFormat="1" x14ac:dyDescent="0.15">
      <c r="B6" s="181"/>
      <c r="C6" s="238">
        <v>1</v>
      </c>
      <c r="D6" s="754">
        <v>2</v>
      </c>
      <c r="E6" s="291">
        <v>3</v>
      </c>
      <c r="F6" s="291">
        <v>4</v>
      </c>
      <c r="G6" s="291">
        <v>5</v>
      </c>
      <c r="H6" s="754">
        <v>6</v>
      </c>
    </row>
    <row r="7" spans="1:8" s="21" customFormat="1" x14ac:dyDescent="0.15">
      <c r="A7" s="181" t="s">
        <v>6</v>
      </c>
      <c r="B7" s="181"/>
      <c r="C7" s="128">
        <v>1</v>
      </c>
      <c r="D7" s="128" t="s">
        <v>271</v>
      </c>
      <c r="E7" s="128">
        <v>2</v>
      </c>
      <c r="F7" s="128">
        <v>3</v>
      </c>
      <c r="G7" s="128">
        <v>4</v>
      </c>
      <c r="H7" s="128">
        <v>5</v>
      </c>
    </row>
    <row r="8" spans="1:8" s="21" customFormat="1" x14ac:dyDescent="0.15">
      <c r="B8" s="182" t="s">
        <v>568</v>
      </c>
      <c r="C8" s="24"/>
      <c r="D8" s="24"/>
      <c r="E8" s="24"/>
      <c r="F8" s="24"/>
      <c r="G8" s="24"/>
      <c r="H8" s="24"/>
    </row>
    <row r="9" spans="1:8" s="21" customFormat="1" x14ac:dyDescent="0.15">
      <c r="B9" s="680" t="s">
        <v>789</v>
      </c>
      <c r="C9" s="765">
        <f>Таблица4500!G137</f>
        <v>0</v>
      </c>
      <c r="D9" s="765">
        <f>Таблица4500!H137</f>
        <v>0</v>
      </c>
      <c r="E9" s="765">
        <f>Таблица4500!M137</f>
        <v>0</v>
      </c>
      <c r="F9" s="765" t="s">
        <v>1702</v>
      </c>
      <c r="G9" s="765" t="s">
        <v>1702</v>
      </c>
      <c r="H9" s="765" t="s">
        <v>1702</v>
      </c>
    </row>
    <row r="10" spans="1:8" ht="10.5" customHeight="1" x14ac:dyDescent="0.15">
      <c r="B10" s="181"/>
    </row>
    <row r="11" spans="1:8" s="21" customFormat="1" x14ac:dyDescent="0.15">
      <c r="A11" s="181" t="s">
        <v>2</v>
      </c>
      <c r="B11" s="181"/>
      <c r="C11" s="181"/>
      <c r="D11" s="181"/>
      <c r="E11" s="181"/>
      <c r="F11" s="181"/>
      <c r="G11" s="181"/>
      <c r="H11" s="181"/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D5" sqref="D5:I5"/>
    </sheetView>
  </sheetViews>
  <sheetFormatPr defaultColWidth="9.140625" defaultRowHeight="10.5" customHeight="1" x14ac:dyDescent="0.15"/>
  <cols>
    <col min="1" max="1" width="1.85546875" style="483" customWidth="1"/>
    <col min="2" max="2" width="2.85546875" style="482" customWidth="1"/>
    <col min="3" max="3" width="6.42578125" style="482" bestFit="1" customWidth="1"/>
    <col min="4" max="9" width="14.7109375" style="483" customWidth="1"/>
    <col min="10" max="10" width="9.7109375" style="483" customWidth="1"/>
    <col min="11" max="16384" width="9.140625" style="483"/>
  </cols>
  <sheetData>
    <row r="1" spans="1:10" s="482" customFormat="1" x14ac:dyDescent="0.15">
      <c r="A1" s="312" t="s">
        <v>1735</v>
      </c>
      <c r="B1" s="312"/>
      <c r="C1" s="481"/>
      <c r="D1" s="312"/>
      <c r="E1" s="312"/>
      <c r="F1" s="312"/>
      <c r="G1" s="312"/>
      <c r="H1" s="312"/>
      <c r="I1" s="312"/>
      <c r="J1" s="312"/>
    </row>
    <row r="2" spans="1:10" x14ac:dyDescent="0.15">
      <c r="B2" s="312" t="s">
        <v>7</v>
      </c>
    </row>
    <row r="3" spans="1:10" s="482" customFormat="1" ht="10.5" customHeight="1" x14ac:dyDescent="0.15">
      <c r="B3" s="312"/>
      <c r="D3" s="885" t="s">
        <v>1736</v>
      </c>
      <c r="E3" s="885"/>
    </row>
    <row r="4" spans="1:10" s="482" customFormat="1" x14ac:dyDescent="0.15">
      <c r="B4" s="312"/>
      <c r="D4" s="484"/>
      <c r="E4" s="484"/>
    </row>
    <row r="5" spans="1:10" s="482" customFormat="1" ht="126" x14ac:dyDescent="0.15">
      <c r="B5" s="312"/>
      <c r="C5" s="490" t="s">
        <v>838</v>
      </c>
      <c r="D5" s="474" t="s">
        <v>1950</v>
      </c>
      <c r="E5" s="475" t="s">
        <v>1951</v>
      </c>
      <c r="F5" s="475" t="s">
        <v>1952</v>
      </c>
      <c r="G5" s="475" t="s">
        <v>1953</v>
      </c>
      <c r="H5" s="475" t="s">
        <v>1954</v>
      </c>
      <c r="I5" s="475" t="s">
        <v>1955</v>
      </c>
      <c r="J5" s="475" t="s">
        <v>1705</v>
      </c>
    </row>
    <row r="6" spans="1:10" s="482" customFormat="1" x14ac:dyDescent="0.15">
      <c r="B6" s="312"/>
      <c r="C6" s="489"/>
      <c r="D6" s="474">
        <v>1</v>
      </c>
      <c r="E6" s="475">
        <v>2</v>
      </c>
      <c r="F6" s="475" t="s">
        <v>270</v>
      </c>
      <c r="G6" s="475">
        <v>3</v>
      </c>
      <c r="H6" s="475">
        <v>4</v>
      </c>
      <c r="I6" s="475" t="s">
        <v>199</v>
      </c>
      <c r="J6" s="475">
        <v>5</v>
      </c>
    </row>
    <row r="7" spans="1:10" s="482" customFormat="1" x14ac:dyDescent="0.15">
      <c r="A7" s="312" t="s">
        <v>6</v>
      </c>
      <c r="B7" s="312"/>
      <c r="C7" s="556"/>
      <c r="D7" s="476">
        <v>1</v>
      </c>
      <c r="E7" s="469">
        <v>2</v>
      </c>
      <c r="F7" s="469" t="s">
        <v>270</v>
      </c>
      <c r="G7" s="469">
        <v>3</v>
      </c>
      <c r="H7" s="469">
        <v>4</v>
      </c>
      <c r="I7" s="469" t="s">
        <v>199</v>
      </c>
      <c r="J7" s="469">
        <v>5</v>
      </c>
    </row>
    <row r="8" spans="1:10" s="482" customFormat="1" x14ac:dyDescent="0.15">
      <c r="B8" s="485" t="s">
        <v>568</v>
      </c>
      <c r="C8" s="488">
        <v>1</v>
      </c>
      <c r="D8" s="567"/>
      <c r="E8" s="567"/>
      <c r="F8" s="567"/>
      <c r="G8" s="567"/>
      <c r="H8" s="567"/>
      <c r="I8" s="567"/>
      <c r="J8" s="311" t="s">
        <v>1706</v>
      </c>
    </row>
    <row r="9" spans="1:10" ht="10.5" customHeight="1" x14ac:dyDescent="0.15">
      <c r="B9" s="485" t="s">
        <v>789</v>
      </c>
      <c r="C9" s="488">
        <v>2</v>
      </c>
      <c r="D9" s="487">
        <f>Таблица4500!G61</f>
        <v>0</v>
      </c>
      <c r="E9" s="487">
        <f>Таблица4500!I61</f>
        <v>0</v>
      </c>
      <c r="F9" s="487">
        <f>Таблица4500!J61</f>
        <v>0</v>
      </c>
      <c r="G9" s="487">
        <f>Таблица4500!G62</f>
        <v>0</v>
      </c>
      <c r="H9" s="487">
        <f>Таблица4500!I62</f>
        <v>0</v>
      </c>
      <c r="I9" s="487">
        <f>Таблица4500!J62</f>
        <v>0</v>
      </c>
      <c r="J9" s="487">
        <f>Таблица4000!J61-Таблица4000!J62</f>
        <v>0</v>
      </c>
    </row>
    <row r="10" spans="1:10" s="482" customFormat="1" x14ac:dyDescent="0.15">
      <c r="B10" s="312"/>
      <c r="D10" s="483"/>
      <c r="E10" s="483"/>
      <c r="F10" s="483"/>
      <c r="G10" s="483"/>
      <c r="H10" s="483"/>
      <c r="I10" s="483"/>
      <c r="J10" s="483"/>
    </row>
    <row r="11" spans="1:10" s="482" customFormat="1" x14ac:dyDescent="0.15">
      <c r="A11" s="312" t="s">
        <v>2</v>
      </c>
      <c r="B11" s="312"/>
      <c r="C11" s="481"/>
      <c r="D11" s="312"/>
      <c r="E11" s="312"/>
      <c r="F11" s="312"/>
      <c r="G11" s="312"/>
      <c r="H11" s="312"/>
      <c r="I11" s="312"/>
      <c r="J11" s="312"/>
    </row>
    <row r="14" spans="1:10" ht="17.45" customHeight="1" x14ac:dyDescent="0.15"/>
  </sheetData>
  <mergeCells count="1">
    <mergeCell ref="D3:E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E10"/>
    </sheetView>
  </sheetViews>
  <sheetFormatPr defaultRowHeight="10.5" x14ac:dyDescent="0.15"/>
  <cols>
    <col min="1" max="3" width="9.140625" style="483"/>
    <col min="4" max="4" width="38.7109375" style="483" customWidth="1"/>
    <col min="5" max="5" width="24.5703125" style="483" customWidth="1"/>
    <col min="6" max="16384" width="9.140625" style="483"/>
  </cols>
  <sheetData>
    <row r="1" spans="1:5" x14ac:dyDescent="0.15">
      <c r="A1" s="678" t="s">
        <v>1907</v>
      </c>
      <c r="B1" s="678"/>
      <c r="C1" s="678"/>
      <c r="D1" s="678"/>
      <c r="E1" s="678"/>
    </row>
    <row r="2" spans="1:5" x14ac:dyDescent="0.15">
      <c r="B2" s="678" t="s">
        <v>7</v>
      </c>
    </row>
    <row r="3" spans="1:5" x14ac:dyDescent="0.15">
      <c r="B3" s="678"/>
      <c r="D3" s="937" t="s">
        <v>1908</v>
      </c>
      <c r="E3" s="937"/>
    </row>
    <row r="4" spans="1:5" x14ac:dyDescent="0.15">
      <c r="B4" s="678"/>
    </row>
    <row r="5" spans="1:5" ht="73.5" x14ac:dyDescent="0.15">
      <c r="B5" s="678"/>
      <c r="C5" s="490" t="s">
        <v>838</v>
      </c>
      <c r="D5" s="712" t="s">
        <v>1886</v>
      </c>
      <c r="E5" s="712" t="s">
        <v>1797</v>
      </c>
    </row>
    <row r="6" spans="1:5" x14ac:dyDescent="0.15">
      <c r="B6" s="733"/>
      <c r="C6" s="488"/>
      <c r="D6" s="488">
        <v>1</v>
      </c>
      <c r="E6" s="488">
        <v>2</v>
      </c>
    </row>
    <row r="7" spans="1:5" x14ac:dyDescent="0.15">
      <c r="A7" s="678" t="s">
        <v>6</v>
      </c>
      <c r="B7" s="733"/>
      <c r="C7" s="685"/>
      <c r="D7" s="685">
        <v>1</v>
      </c>
      <c r="E7" s="685">
        <v>2</v>
      </c>
    </row>
    <row r="8" spans="1:5" x14ac:dyDescent="0.15">
      <c r="B8" s="734" t="s">
        <v>568</v>
      </c>
      <c r="C8" s="488">
        <v>1</v>
      </c>
      <c r="D8" s="738"/>
      <c r="E8" s="738"/>
    </row>
    <row r="9" spans="1:5" x14ac:dyDescent="0.15">
      <c r="B9" s="678"/>
      <c r="C9" s="735"/>
      <c r="D9" s="735"/>
      <c r="E9" s="735"/>
    </row>
    <row r="10" spans="1:5" x14ac:dyDescent="0.15">
      <c r="A10" s="678" t="s">
        <v>2</v>
      </c>
      <c r="B10" s="678"/>
      <c r="C10" s="736"/>
      <c r="D10" s="736"/>
      <c r="E10" s="736"/>
    </row>
  </sheetData>
  <mergeCells count="1">
    <mergeCell ref="D3:E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K33" sqref="K33"/>
    </sheetView>
  </sheetViews>
  <sheetFormatPr defaultRowHeight="10.5" x14ac:dyDescent="0.15"/>
  <cols>
    <col min="1" max="3" width="9.140625" style="483"/>
    <col min="4" max="4" width="28.28515625" style="483" customWidth="1"/>
    <col min="5" max="5" width="27.7109375" style="483" customWidth="1"/>
    <col min="6" max="16384" width="9.140625" style="483"/>
  </cols>
  <sheetData>
    <row r="1" spans="1:5" x14ac:dyDescent="0.15">
      <c r="A1" s="678" t="s">
        <v>1910</v>
      </c>
      <c r="B1" s="678"/>
      <c r="C1" s="678"/>
      <c r="D1" s="678"/>
      <c r="E1" s="678"/>
    </row>
    <row r="2" spans="1:5" x14ac:dyDescent="0.15">
      <c r="B2" s="678" t="s">
        <v>7</v>
      </c>
    </row>
    <row r="3" spans="1:5" x14ac:dyDescent="0.15">
      <c r="B3" s="678"/>
      <c r="D3" s="937" t="s">
        <v>1909</v>
      </c>
      <c r="E3" s="937"/>
    </row>
    <row r="4" spans="1:5" x14ac:dyDescent="0.15">
      <c r="B4" s="678"/>
    </row>
    <row r="5" spans="1:5" ht="63" x14ac:dyDescent="0.15">
      <c r="B5" s="678"/>
      <c r="C5" s="490" t="s">
        <v>838</v>
      </c>
      <c r="D5" s="712" t="s">
        <v>1890</v>
      </c>
      <c r="E5" s="712" t="s">
        <v>1891</v>
      </c>
    </row>
    <row r="6" spans="1:5" x14ac:dyDescent="0.15">
      <c r="B6" s="733"/>
      <c r="C6" s="488"/>
      <c r="D6" s="488">
        <v>1</v>
      </c>
      <c r="E6" s="488">
        <v>2</v>
      </c>
    </row>
    <row r="7" spans="1:5" x14ac:dyDescent="0.15">
      <c r="A7" s="678" t="s">
        <v>6</v>
      </c>
      <c r="B7" s="733"/>
      <c r="C7" s="685"/>
      <c r="D7" s="685">
        <v>1</v>
      </c>
      <c r="E7" s="685">
        <v>2</v>
      </c>
    </row>
    <row r="8" spans="1:5" x14ac:dyDescent="0.15">
      <c r="B8" s="734" t="s">
        <v>568</v>
      </c>
      <c r="C8" s="488">
        <v>1</v>
      </c>
      <c r="D8" s="738">
        <f>Таблица4500!G48</f>
        <v>0</v>
      </c>
      <c r="E8" s="738">
        <f>Таблица4500!G49</f>
        <v>0</v>
      </c>
    </row>
    <row r="9" spans="1:5" x14ac:dyDescent="0.15">
      <c r="B9" s="678"/>
      <c r="C9" s="735"/>
      <c r="D9" s="735"/>
      <c r="E9" s="735"/>
    </row>
    <row r="10" spans="1:5" x14ac:dyDescent="0.15">
      <c r="A10" s="678" t="s">
        <v>2</v>
      </c>
      <c r="B10" s="678"/>
      <c r="C10" s="736"/>
      <c r="D10" s="736"/>
      <c r="E10" s="736"/>
    </row>
  </sheetData>
  <mergeCells count="1">
    <mergeCell ref="D3:E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J30" sqref="J30"/>
    </sheetView>
  </sheetViews>
  <sheetFormatPr defaultRowHeight="10.5" x14ac:dyDescent="0.15"/>
  <cols>
    <col min="1" max="3" width="9.140625" style="483"/>
    <col min="4" max="4" width="42.5703125" style="483" customWidth="1"/>
    <col min="5" max="16384" width="9.140625" style="483"/>
  </cols>
  <sheetData>
    <row r="1" spans="1:4" x14ac:dyDescent="0.15">
      <c r="A1" s="678" t="s">
        <v>1912</v>
      </c>
      <c r="B1" s="678"/>
      <c r="C1" s="678"/>
      <c r="D1" s="678"/>
    </row>
    <row r="2" spans="1:4" x14ac:dyDescent="0.15">
      <c r="B2" s="678" t="s">
        <v>7</v>
      </c>
    </row>
    <row r="3" spans="1:4" x14ac:dyDescent="0.15">
      <c r="B3" s="678"/>
      <c r="D3" s="758" t="s">
        <v>1911</v>
      </c>
    </row>
    <row r="4" spans="1:4" x14ac:dyDescent="0.15">
      <c r="B4" s="678"/>
    </row>
    <row r="5" spans="1:4" ht="94.5" x14ac:dyDescent="0.15">
      <c r="B5" s="678"/>
      <c r="C5" s="490" t="s">
        <v>838</v>
      </c>
      <c r="D5" s="712" t="s">
        <v>1892</v>
      </c>
    </row>
    <row r="6" spans="1:4" x14ac:dyDescent="0.15">
      <c r="B6" s="733"/>
      <c r="C6" s="488"/>
      <c r="D6" s="488">
        <v>1</v>
      </c>
    </row>
    <row r="7" spans="1:4" x14ac:dyDescent="0.15">
      <c r="A7" s="678" t="s">
        <v>6</v>
      </c>
      <c r="B7" s="733"/>
      <c r="C7" s="685"/>
      <c r="D7" s="685">
        <v>1</v>
      </c>
    </row>
    <row r="8" spans="1:4" x14ac:dyDescent="0.15">
      <c r="B8" s="734" t="s">
        <v>568</v>
      </c>
      <c r="C8" s="488">
        <v>1</v>
      </c>
      <c r="D8" s="738"/>
    </row>
    <row r="9" spans="1:4" x14ac:dyDescent="0.15">
      <c r="B9" s="678"/>
      <c r="C9" s="735"/>
      <c r="D9" s="735"/>
    </row>
    <row r="10" spans="1:4" x14ac:dyDescent="0.15">
      <c r="A10" s="678" t="s">
        <v>2</v>
      </c>
      <c r="B10" s="678"/>
      <c r="C10" s="736"/>
      <c r="D10" s="73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="80" zoomScaleNormal="80" workbookViewId="0">
      <selection activeCell="G26" sqref="G26"/>
    </sheetView>
  </sheetViews>
  <sheetFormatPr defaultColWidth="9.140625" defaultRowHeight="10.5" customHeight="1" x14ac:dyDescent="0.15"/>
  <cols>
    <col min="1" max="1" width="49.28515625" style="8" customWidth="1"/>
    <col min="2" max="2" width="16.42578125" style="14" customWidth="1"/>
    <col min="3" max="3" width="14.42578125" style="14" customWidth="1"/>
    <col min="4" max="4" width="17.85546875" style="14" customWidth="1"/>
    <col min="5" max="5" width="19.28515625" style="14" customWidth="1"/>
    <col min="6" max="7" width="19.28515625" style="8" customWidth="1"/>
    <col min="8" max="8" width="17.5703125" style="8" customWidth="1"/>
    <col min="9" max="9" width="9.140625" style="8" customWidth="1"/>
    <col min="10" max="16384" width="9.140625" style="8"/>
  </cols>
  <sheetData>
    <row r="1" spans="1:7" x14ac:dyDescent="0.15">
      <c r="A1" s="155" t="s">
        <v>1424</v>
      </c>
      <c r="B1" s="498"/>
      <c r="C1" s="498"/>
      <c r="D1" s="498"/>
      <c r="E1" s="498"/>
      <c r="F1" s="180"/>
      <c r="G1" s="180"/>
    </row>
    <row r="2" spans="1:7" x14ac:dyDescent="0.15">
      <c r="A2" s="11"/>
      <c r="B2" s="498" t="s">
        <v>7</v>
      </c>
    </row>
    <row r="3" spans="1:7" ht="24" customHeight="1" x14ac:dyDescent="0.15">
      <c r="A3" s="946" t="s">
        <v>1423</v>
      </c>
      <c r="B3" s="942"/>
      <c r="C3" s="942"/>
      <c r="D3" s="942"/>
      <c r="E3" s="942"/>
      <c r="F3" s="942"/>
      <c r="G3" s="760"/>
    </row>
    <row r="4" spans="1:7" x14ac:dyDescent="0.15">
      <c r="B4" s="498"/>
      <c r="C4" s="943"/>
      <c r="D4" s="943"/>
      <c r="E4" s="943"/>
      <c r="F4" s="943"/>
      <c r="G4" s="761"/>
    </row>
    <row r="5" spans="1:7" x14ac:dyDescent="0.15">
      <c r="A5" s="135" t="s">
        <v>1422</v>
      </c>
      <c r="B5" s="180"/>
      <c r="C5" s="889" t="s">
        <v>822</v>
      </c>
      <c r="D5" s="889"/>
      <c r="E5" s="889"/>
      <c r="F5" s="889"/>
      <c r="G5" s="757"/>
    </row>
    <row r="6" spans="1:7" x14ac:dyDescent="0.15">
      <c r="A6" s="135"/>
      <c r="B6" s="180"/>
      <c r="C6" s="288"/>
      <c r="D6" s="288"/>
      <c r="E6" s="288"/>
      <c r="F6" s="288"/>
      <c r="G6" s="757"/>
    </row>
    <row r="7" spans="1:7" ht="15.75" customHeight="1" x14ac:dyDescent="0.15">
      <c r="A7" s="862" t="s">
        <v>147</v>
      </c>
      <c r="B7" s="928"/>
      <c r="C7" s="866" t="s">
        <v>476</v>
      </c>
      <c r="D7" s="866" t="s">
        <v>970</v>
      </c>
      <c r="E7" s="813" t="s">
        <v>148</v>
      </c>
      <c r="F7" s="813"/>
      <c r="G7" s="767" t="s">
        <v>1820</v>
      </c>
    </row>
    <row r="8" spans="1:7" ht="24" customHeight="1" x14ac:dyDescent="0.15">
      <c r="A8" s="864"/>
      <c r="B8" s="929"/>
      <c r="C8" s="868"/>
      <c r="D8" s="868"/>
      <c r="E8" s="2" t="s">
        <v>936</v>
      </c>
      <c r="F8" s="2" t="s">
        <v>937</v>
      </c>
      <c r="G8" s="767" t="s">
        <v>1805</v>
      </c>
    </row>
    <row r="9" spans="1:7" ht="11.25" customHeight="1" x14ac:dyDescent="0.15">
      <c r="A9" s="31">
        <v>1</v>
      </c>
      <c r="B9" s="500"/>
      <c r="C9" s="13" t="s">
        <v>180</v>
      </c>
      <c r="D9" s="13" t="s">
        <v>14</v>
      </c>
      <c r="E9" s="49">
        <v>4</v>
      </c>
      <c r="F9" s="49">
        <v>5</v>
      </c>
      <c r="G9" s="766">
        <v>6</v>
      </c>
    </row>
    <row r="10" spans="1:7" x14ac:dyDescent="0.15">
      <c r="A10" s="461" t="s">
        <v>6</v>
      </c>
      <c r="B10" s="500"/>
      <c r="C10" s="500"/>
      <c r="D10" s="500"/>
      <c r="E10" s="506">
        <v>4</v>
      </c>
      <c r="F10" s="506">
        <v>5</v>
      </c>
      <c r="G10" s="314" t="s">
        <v>1413</v>
      </c>
    </row>
    <row r="11" spans="1:7" x14ac:dyDescent="0.15">
      <c r="A11" s="169" t="s">
        <v>13</v>
      </c>
      <c r="B11" s="86" t="s">
        <v>195</v>
      </c>
      <c r="C11" s="1" t="s">
        <v>132</v>
      </c>
      <c r="D11" s="144" t="s">
        <v>152</v>
      </c>
      <c r="E11" s="178">
        <f>E12+E17+E22+E23+E29+E30+E40</f>
        <v>0</v>
      </c>
      <c r="F11" s="178">
        <f>F12+F17+F22+F23+F29+F30+F40</f>
        <v>0</v>
      </c>
      <c r="G11" s="717" t="s">
        <v>1702</v>
      </c>
    </row>
    <row r="12" spans="1:7" ht="21" x14ac:dyDescent="0.15">
      <c r="A12" s="168" t="s">
        <v>938</v>
      </c>
      <c r="B12" s="86" t="s">
        <v>271</v>
      </c>
      <c r="C12" s="1" t="s">
        <v>160</v>
      </c>
      <c r="D12" s="144" t="s">
        <v>153</v>
      </c>
      <c r="E12" s="178">
        <f>E13+E14+E15+E16</f>
        <v>0</v>
      </c>
      <c r="F12" s="283">
        <f>F13+F14+F15+F16</f>
        <v>0</v>
      </c>
      <c r="G12" s="717"/>
    </row>
    <row r="13" spans="1:7" ht="11.25" customHeight="1" x14ac:dyDescent="0.15">
      <c r="A13" s="168" t="s">
        <v>939</v>
      </c>
      <c r="B13" s="86" t="s">
        <v>940</v>
      </c>
      <c r="C13" s="1" t="s">
        <v>941</v>
      </c>
      <c r="D13" s="144" t="s">
        <v>942</v>
      </c>
      <c r="E13" s="178"/>
      <c r="F13" s="283"/>
      <c r="G13" s="717" t="s">
        <v>1702</v>
      </c>
    </row>
    <row r="14" spans="1:7" ht="11.25" customHeight="1" x14ac:dyDescent="0.15">
      <c r="A14" s="168" t="s">
        <v>1508</v>
      </c>
      <c r="B14" s="86" t="s">
        <v>1509</v>
      </c>
      <c r="C14" s="236" t="s">
        <v>1510</v>
      </c>
      <c r="D14" s="174" t="s">
        <v>1511</v>
      </c>
      <c r="E14" s="178"/>
      <c r="F14" s="283"/>
      <c r="G14" s="717" t="s">
        <v>1702</v>
      </c>
    </row>
    <row r="15" spans="1:7" ht="11.25" customHeight="1" x14ac:dyDescent="0.15">
      <c r="A15" s="168" t="s">
        <v>1512</v>
      </c>
      <c r="B15" s="86" t="s">
        <v>1513</v>
      </c>
      <c r="C15" s="236" t="s">
        <v>1514</v>
      </c>
      <c r="D15" s="174" t="s">
        <v>1515</v>
      </c>
      <c r="E15" s="178"/>
      <c r="F15" s="283"/>
      <c r="G15" s="717" t="s">
        <v>1702</v>
      </c>
    </row>
    <row r="16" spans="1:7" ht="11.25" customHeight="1" x14ac:dyDescent="0.15">
      <c r="A16" s="281" t="s">
        <v>1591</v>
      </c>
      <c r="B16" s="285" t="s">
        <v>1592</v>
      </c>
      <c r="C16" s="282" t="s">
        <v>1593</v>
      </c>
      <c r="D16" s="174"/>
      <c r="E16" s="278"/>
      <c r="F16" s="283"/>
      <c r="G16" s="717" t="s">
        <v>1702</v>
      </c>
    </row>
    <row r="17" spans="1:7" ht="21" x14ac:dyDescent="0.15">
      <c r="A17" s="168" t="s">
        <v>149</v>
      </c>
      <c r="B17" s="86" t="s">
        <v>272</v>
      </c>
      <c r="C17" s="1" t="s">
        <v>145</v>
      </c>
      <c r="D17" s="144" t="s">
        <v>154</v>
      </c>
      <c r="E17" s="178">
        <f>E18+E19+E21</f>
        <v>0</v>
      </c>
      <c r="F17" s="283">
        <f>F18+F19+F21</f>
        <v>0</v>
      </c>
      <c r="G17" s="717" t="s">
        <v>1702</v>
      </c>
    </row>
    <row r="18" spans="1:7" x14ac:dyDescent="0.15">
      <c r="A18" s="62" t="s">
        <v>1516</v>
      </c>
      <c r="B18" s="535" t="s">
        <v>1518</v>
      </c>
      <c r="C18" s="30" t="s">
        <v>945</v>
      </c>
      <c r="D18" s="237" t="s">
        <v>1517</v>
      </c>
      <c r="E18" s="18"/>
      <c r="F18" s="18"/>
      <c r="G18" s="768" t="s">
        <v>1702</v>
      </c>
    </row>
    <row r="19" spans="1:7" ht="12" customHeight="1" x14ac:dyDescent="0.15">
      <c r="A19" s="62" t="s">
        <v>943</v>
      </c>
      <c r="B19" s="535" t="s">
        <v>944</v>
      </c>
      <c r="C19" s="30" t="s">
        <v>1519</v>
      </c>
      <c r="D19" s="237" t="s">
        <v>946</v>
      </c>
      <c r="E19" s="18"/>
      <c r="F19" s="18"/>
      <c r="G19" s="768" t="s">
        <v>1702</v>
      </c>
    </row>
    <row r="20" spans="1:7" ht="12" customHeight="1" x14ac:dyDescent="0.15">
      <c r="A20" s="62" t="s">
        <v>1520</v>
      </c>
      <c r="B20" s="535" t="s">
        <v>1521</v>
      </c>
      <c r="C20" s="30" t="s">
        <v>1522</v>
      </c>
      <c r="D20" s="237" t="s">
        <v>1523</v>
      </c>
      <c r="E20" s="18"/>
      <c r="F20" s="18"/>
      <c r="G20" s="768" t="s">
        <v>1702</v>
      </c>
    </row>
    <row r="21" spans="1:7" ht="12" customHeight="1" x14ac:dyDescent="0.15">
      <c r="A21" s="284" t="s">
        <v>1594</v>
      </c>
      <c r="B21" s="285" t="s">
        <v>1595</v>
      </c>
      <c r="C21" s="286" t="s">
        <v>1596</v>
      </c>
      <c r="D21" s="264"/>
      <c r="E21" s="18"/>
      <c r="F21" s="18"/>
      <c r="G21" s="768" t="s">
        <v>1702</v>
      </c>
    </row>
    <row r="22" spans="1:7" ht="21.75" customHeight="1" x14ac:dyDescent="0.15">
      <c r="A22" s="168" t="s">
        <v>947</v>
      </c>
      <c r="B22" s="86" t="s">
        <v>273</v>
      </c>
      <c r="C22" s="1" t="s">
        <v>161</v>
      </c>
      <c r="D22" s="144" t="s">
        <v>155</v>
      </c>
      <c r="E22" s="18"/>
      <c r="F22" s="18"/>
      <c r="G22" s="719"/>
    </row>
    <row r="23" spans="1:7" ht="31.5" x14ac:dyDescent="0.15">
      <c r="A23" s="168" t="s">
        <v>948</v>
      </c>
      <c r="B23" s="86" t="s">
        <v>274</v>
      </c>
      <c r="C23" s="1" t="s">
        <v>162</v>
      </c>
      <c r="D23" s="144" t="s">
        <v>156</v>
      </c>
      <c r="E23" s="18">
        <f>E24+E28</f>
        <v>0</v>
      </c>
      <c r="F23" s="18">
        <f>F24+F28</f>
        <v>0</v>
      </c>
      <c r="G23" s="768" t="s">
        <v>1702</v>
      </c>
    </row>
    <row r="24" spans="1:7" ht="21" x14ac:dyDescent="0.15">
      <c r="A24" s="168" t="s">
        <v>949</v>
      </c>
      <c r="B24" s="86" t="s">
        <v>950</v>
      </c>
      <c r="C24" s="1" t="s">
        <v>951</v>
      </c>
      <c r="D24" s="144" t="s">
        <v>952</v>
      </c>
      <c r="E24" s="18"/>
      <c r="F24" s="18"/>
      <c r="G24" s="768" t="s">
        <v>1702</v>
      </c>
    </row>
    <row r="25" spans="1:7" ht="31.5" x14ac:dyDescent="0.15">
      <c r="A25" s="378" t="s">
        <v>1642</v>
      </c>
      <c r="B25" s="382" t="s">
        <v>1675</v>
      </c>
      <c r="C25" s="380" t="s">
        <v>1653</v>
      </c>
      <c r="D25" s="335" t="s">
        <v>1654</v>
      </c>
      <c r="E25" s="18"/>
      <c r="F25" s="18"/>
      <c r="G25" s="768" t="s">
        <v>1702</v>
      </c>
    </row>
    <row r="26" spans="1:7" x14ac:dyDescent="0.15">
      <c r="A26" s="378" t="s">
        <v>1643</v>
      </c>
      <c r="B26" s="382" t="s">
        <v>1676</v>
      </c>
      <c r="C26" s="380" t="s">
        <v>1655</v>
      </c>
      <c r="D26" s="335" t="s">
        <v>1656</v>
      </c>
      <c r="E26" s="18"/>
      <c r="F26" s="18"/>
      <c r="G26" s="768" t="s">
        <v>1702</v>
      </c>
    </row>
    <row r="27" spans="1:7" ht="21" x14ac:dyDescent="0.15">
      <c r="A27" s="378" t="s">
        <v>1644</v>
      </c>
      <c r="B27" s="382" t="s">
        <v>1677</v>
      </c>
      <c r="C27" s="380" t="s">
        <v>1657</v>
      </c>
      <c r="D27" s="335" t="s">
        <v>1658</v>
      </c>
      <c r="E27" s="18"/>
      <c r="F27" s="18"/>
      <c r="G27" s="768" t="s">
        <v>1702</v>
      </c>
    </row>
    <row r="28" spans="1:7" ht="10.5" customHeight="1" x14ac:dyDescent="0.15">
      <c r="A28" s="168" t="s">
        <v>953</v>
      </c>
      <c r="B28" s="86" t="s">
        <v>954</v>
      </c>
      <c r="C28" s="1" t="s">
        <v>955</v>
      </c>
      <c r="D28" s="144" t="s">
        <v>956</v>
      </c>
      <c r="E28" s="18"/>
      <c r="F28" s="18"/>
      <c r="G28" s="768" t="s">
        <v>1702</v>
      </c>
    </row>
    <row r="29" spans="1:7" ht="21" customHeight="1" x14ac:dyDescent="0.15">
      <c r="A29" s="168" t="s">
        <v>150</v>
      </c>
      <c r="B29" s="86" t="s">
        <v>275</v>
      </c>
      <c r="C29" s="1" t="s">
        <v>163</v>
      </c>
      <c r="D29" s="144" t="s">
        <v>157</v>
      </c>
      <c r="E29" s="18"/>
      <c r="F29" s="18"/>
      <c r="G29" s="768" t="s">
        <v>1702</v>
      </c>
    </row>
    <row r="30" spans="1:7" ht="21" x14ac:dyDescent="0.15">
      <c r="A30" s="168" t="s">
        <v>957</v>
      </c>
      <c r="B30" s="86" t="s">
        <v>276</v>
      </c>
      <c r="C30" s="1" t="s">
        <v>164</v>
      </c>
      <c r="D30" s="144" t="s">
        <v>158</v>
      </c>
      <c r="E30" s="18"/>
      <c r="F30" s="18"/>
      <c r="G30" s="768" t="s">
        <v>1702</v>
      </c>
    </row>
    <row r="31" spans="1:7" ht="31.5" x14ac:dyDescent="0.15">
      <c r="A31" s="379" t="s">
        <v>1691</v>
      </c>
      <c r="B31" s="382" t="s">
        <v>1050</v>
      </c>
      <c r="C31" s="382" t="s">
        <v>1051</v>
      </c>
      <c r="D31" s="383" t="s">
        <v>1659</v>
      </c>
      <c r="E31" s="18"/>
      <c r="F31" s="18"/>
      <c r="G31" s="768" t="s">
        <v>1702</v>
      </c>
    </row>
    <row r="32" spans="1:7" x14ac:dyDescent="0.15">
      <c r="A32" s="378" t="s">
        <v>1645</v>
      </c>
      <c r="B32" s="382" t="s">
        <v>1678</v>
      </c>
      <c r="C32" s="380" t="s">
        <v>1660</v>
      </c>
      <c r="D32" s="335" t="s">
        <v>1661</v>
      </c>
      <c r="E32" s="18"/>
      <c r="F32" s="18"/>
      <c r="G32" s="768" t="s">
        <v>1702</v>
      </c>
    </row>
    <row r="33" spans="1:8" x14ac:dyDescent="0.15">
      <c r="A33" s="378" t="s">
        <v>1646</v>
      </c>
      <c r="B33" s="382" t="s">
        <v>1679</v>
      </c>
      <c r="C33" s="380" t="s">
        <v>1662</v>
      </c>
      <c r="D33" s="335" t="s">
        <v>1663</v>
      </c>
      <c r="E33" s="18"/>
      <c r="F33" s="18"/>
      <c r="G33" s="768" t="s">
        <v>1702</v>
      </c>
    </row>
    <row r="34" spans="1:8" x14ac:dyDescent="0.15">
      <c r="A34" s="378" t="s">
        <v>1647</v>
      </c>
      <c r="B34" s="382" t="s">
        <v>1680</v>
      </c>
      <c r="C34" s="380" t="s">
        <v>1664</v>
      </c>
      <c r="D34" s="335" t="s">
        <v>1665</v>
      </c>
      <c r="E34" s="18"/>
      <c r="F34" s="18"/>
      <c r="G34" s="768" t="s">
        <v>1702</v>
      </c>
    </row>
    <row r="35" spans="1:8" x14ac:dyDescent="0.15">
      <c r="A35" s="380" t="s">
        <v>1648</v>
      </c>
      <c r="B35" s="382" t="s">
        <v>1681</v>
      </c>
      <c r="C35" s="380" t="s">
        <v>1666</v>
      </c>
      <c r="D35" s="380" t="s">
        <v>1052</v>
      </c>
      <c r="E35" s="18"/>
      <c r="F35" s="18"/>
      <c r="G35" s="768" t="s">
        <v>1702</v>
      </c>
    </row>
    <row r="36" spans="1:8" ht="31.5" x14ac:dyDescent="0.15">
      <c r="A36" s="380" t="s">
        <v>1649</v>
      </c>
      <c r="B36" s="382" t="s">
        <v>1682</v>
      </c>
      <c r="C36" s="380" t="s">
        <v>1667</v>
      </c>
      <c r="D36" s="380" t="s">
        <v>1668</v>
      </c>
      <c r="E36" s="18"/>
      <c r="F36" s="18"/>
      <c r="G36" s="768" t="s">
        <v>1702</v>
      </c>
    </row>
    <row r="37" spans="1:8" x14ac:dyDescent="0.15">
      <c r="A37" s="380" t="s">
        <v>1650</v>
      </c>
      <c r="B37" s="382" t="s">
        <v>1683</v>
      </c>
      <c r="C37" s="380" t="s">
        <v>1669</v>
      </c>
      <c r="D37" s="380" t="s">
        <v>1670</v>
      </c>
      <c r="E37" s="18"/>
      <c r="F37" s="18"/>
      <c r="G37" s="768" t="s">
        <v>1702</v>
      </c>
    </row>
    <row r="38" spans="1:8" x14ac:dyDescent="0.15">
      <c r="A38" s="380" t="s">
        <v>1651</v>
      </c>
      <c r="B38" s="382" t="s">
        <v>1684</v>
      </c>
      <c r="C38" s="380" t="s">
        <v>1671</v>
      </c>
      <c r="D38" s="380" t="s">
        <v>1672</v>
      </c>
      <c r="E38" s="18"/>
      <c r="F38" s="18"/>
      <c r="G38" s="768" t="s">
        <v>1702</v>
      </c>
    </row>
    <row r="39" spans="1:8" x14ac:dyDescent="0.15">
      <c r="A39" s="380" t="s">
        <v>1652</v>
      </c>
      <c r="B39" s="382" t="s">
        <v>1685</v>
      </c>
      <c r="C39" s="380" t="s">
        <v>1673</v>
      </c>
      <c r="D39" s="380" t="s">
        <v>1674</v>
      </c>
      <c r="E39" s="18"/>
      <c r="F39" s="18"/>
      <c r="G39" s="768" t="s">
        <v>1702</v>
      </c>
    </row>
    <row r="40" spans="1:8" ht="31.5" x14ac:dyDescent="0.15">
      <c r="A40" s="168" t="s">
        <v>151</v>
      </c>
      <c r="B40" s="86" t="s">
        <v>277</v>
      </c>
      <c r="C40" s="1" t="s">
        <v>165</v>
      </c>
      <c r="D40" s="144" t="s">
        <v>159</v>
      </c>
      <c r="E40" s="18">
        <f>E41+E42</f>
        <v>0</v>
      </c>
      <c r="F40" s="18">
        <f>F41+F42</f>
        <v>0</v>
      </c>
      <c r="G40" s="768" t="s">
        <v>1702</v>
      </c>
    </row>
    <row r="41" spans="1:8" x14ac:dyDescent="0.15">
      <c r="A41" s="168" t="s">
        <v>1041</v>
      </c>
      <c r="B41" s="86" t="s">
        <v>959</v>
      </c>
      <c r="C41" s="1" t="s">
        <v>960</v>
      </c>
      <c r="D41" s="144" t="s">
        <v>1042</v>
      </c>
      <c r="E41" s="18"/>
      <c r="F41" s="18"/>
      <c r="G41" s="768" t="s">
        <v>1702</v>
      </c>
    </row>
    <row r="42" spans="1:8" ht="12.75" customHeight="1" x14ac:dyDescent="0.15">
      <c r="A42" s="168" t="s">
        <v>958</v>
      </c>
      <c r="B42" s="86" t="s">
        <v>1039</v>
      </c>
      <c r="C42" s="1" t="s">
        <v>1040</v>
      </c>
      <c r="D42" s="144" t="s">
        <v>961</v>
      </c>
      <c r="E42" s="67"/>
      <c r="F42" s="18"/>
      <c r="G42" s="768" t="s">
        <v>1702</v>
      </c>
      <c r="H42" s="97"/>
    </row>
    <row r="43" spans="1:8" x14ac:dyDescent="0.15">
      <c r="A43" s="458"/>
      <c r="B43" s="536"/>
      <c r="C43" s="106"/>
      <c r="D43" s="55"/>
      <c r="E43" s="55"/>
      <c r="F43" s="97"/>
      <c r="G43" s="97"/>
      <c r="H43" s="97"/>
    </row>
    <row r="44" spans="1:8" x14ac:dyDescent="0.15">
      <c r="A44" s="180" t="s">
        <v>2</v>
      </c>
      <c r="B44" s="498"/>
      <c r="C44" s="498"/>
      <c r="D44" s="180"/>
      <c r="E44" s="180"/>
      <c r="F44" s="180"/>
      <c r="G44" s="180"/>
    </row>
  </sheetData>
  <mergeCells count="8">
    <mergeCell ref="A3:F3"/>
    <mergeCell ref="C4:F4"/>
    <mergeCell ref="C5:F5"/>
    <mergeCell ref="A7:A8"/>
    <mergeCell ref="B7:B8"/>
    <mergeCell ref="C7:C8"/>
    <mergeCell ref="D7:D8"/>
    <mergeCell ref="E7:F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1"/>
  <sheetViews>
    <sheetView topLeftCell="B242" zoomScale="80" zoomScaleNormal="80" workbookViewId="0">
      <selection activeCell="W257" sqref="W257"/>
    </sheetView>
  </sheetViews>
  <sheetFormatPr defaultColWidth="9.140625" defaultRowHeight="10.5" customHeight="1" x14ac:dyDescent="0.15"/>
  <cols>
    <col min="1" max="1" width="38.140625" style="8" customWidth="1"/>
    <col min="2" max="2" width="10.5703125" style="8" bestFit="1" customWidth="1"/>
    <col min="3" max="3" width="10.28515625" style="8" customWidth="1"/>
    <col min="4" max="4" width="15.140625" style="8" customWidth="1"/>
    <col min="5" max="5" width="13.85546875" style="8" customWidth="1"/>
    <col min="6" max="6" width="16.7109375" style="8" customWidth="1"/>
    <col min="7" max="7" width="11.140625" style="8" customWidth="1"/>
    <col min="8" max="8" width="9.140625" style="8" customWidth="1"/>
    <col min="9" max="9" width="8.85546875" style="8" customWidth="1"/>
    <col min="10" max="10" width="9.5703125" style="8" customWidth="1"/>
    <col min="11" max="11" width="13.28515625" style="8" customWidth="1"/>
    <col min="12" max="12" width="13" style="8" customWidth="1"/>
    <col min="13" max="13" width="9.140625" style="8" customWidth="1"/>
    <col min="14" max="14" width="12.5703125" style="8" customWidth="1"/>
    <col min="15" max="15" width="11.5703125" style="8" customWidth="1"/>
    <col min="16" max="16" width="12.28515625" style="8" customWidth="1"/>
    <col min="17" max="17" width="14" style="8" customWidth="1"/>
    <col min="18" max="18" width="14.140625" style="8" customWidth="1"/>
    <col min="19" max="19" width="13.85546875" style="8" customWidth="1"/>
    <col min="20" max="20" width="9.28515625" style="8" customWidth="1"/>
    <col min="21" max="21" width="12" style="8" customWidth="1"/>
    <col min="22" max="22" width="13" style="8" customWidth="1"/>
    <col min="23" max="23" width="9.140625" style="8" customWidth="1"/>
    <col min="24" max="16384" width="9.140625" style="8"/>
  </cols>
  <sheetData>
    <row r="1" spans="1:27" x14ac:dyDescent="0.15">
      <c r="A1" s="502" t="s">
        <v>1122</v>
      </c>
      <c r="B1" s="498"/>
      <c r="C1" s="502"/>
      <c r="D1" s="498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</row>
    <row r="2" spans="1:27" x14ac:dyDescent="0.15">
      <c r="A2" s="15" t="s">
        <v>1121</v>
      </c>
      <c r="B2" s="498" t="s">
        <v>7</v>
      </c>
      <c r="C2" s="15"/>
      <c r="D2" s="871" t="s">
        <v>1120</v>
      </c>
      <c r="E2" s="871"/>
      <c r="F2" s="871"/>
      <c r="G2" s="871"/>
      <c r="H2" s="871"/>
      <c r="I2" s="871"/>
      <c r="J2" s="871"/>
      <c r="K2" s="871"/>
      <c r="L2" s="871"/>
    </row>
    <row r="3" spans="1:27" x14ac:dyDescent="0.15">
      <c r="A3" s="15"/>
      <c r="B3" s="498"/>
      <c r="C3" s="15"/>
      <c r="D3" s="29"/>
      <c r="E3" s="29"/>
      <c r="F3" s="29"/>
      <c r="G3" s="29"/>
      <c r="H3" s="29"/>
      <c r="I3" s="29"/>
      <c r="J3" s="29"/>
      <c r="K3" s="29"/>
      <c r="L3" s="27" t="s">
        <v>843</v>
      </c>
    </row>
    <row r="4" spans="1:27" ht="10.5" customHeight="1" x14ac:dyDescent="0.15">
      <c r="A4" s="920" t="s">
        <v>12</v>
      </c>
      <c r="B4" s="865"/>
      <c r="C4" s="866" t="s">
        <v>476</v>
      </c>
      <c r="D4" s="921" t="s">
        <v>477</v>
      </c>
      <c r="E4" s="936" t="s">
        <v>1062</v>
      </c>
      <c r="F4" s="936" t="s">
        <v>1063</v>
      </c>
      <c r="G4" s="843" t="s">
        <v>1013</v>
      </c>
      <c r="H4" s="844"/>
      <c r="I4" s="844"/>
      <c r="J4" s="844"/>
      <c r="K4" s="844"/>
      <c r="L4" s="844"/>
      <c r="M4" s="844"/>
      <c r="N4" s="844"/>
      <c r="O4" s="844"/>
      <c r="P4" s="844"/>
      <c r="Q4" s="844"/>
      <c r="R4" s="845"/>
      <c r="S4" s="88"/>
      <c r="T4" s="862" t="s">
        <v>1015</v>
      </c>
      <c r="U4" s="925" t="s">
        <v>1079</v>
      </c>
      <c r="V4" s="934" t="s">
        <v>988</v>
      </c>
      <c r="W4" s="934" t="s">
        <v>962</v>
      </c>
      <c r="X4" s="875" t="s">
        <v>1698</v>
      </c>
      <c r="Y4" s="875" t="s">
        <v>1699</v>
      </c>
      <c r="Z4" s="875" t="s">
        <v>1700</v>
      </c>
      <c r="AA4" s="875" t="s">
        <v>1701</v>
      </c>
    </row>
    <row r="5" spans="1:27" ht="30" customHeight="1" x14ac:dyDescent="0.15">
      <c r="A5" s="920"/>
      <c r="B5" s="865"/>
      <c r="C5" s="867"/>
      <c r="D5" s="921"/>
      <c r="E5" s="936"/>
      <c r="F5" s="936"/>
      <c r="G5" s="813" t="s">
        <v>13</v>
      </c>
      <c r="H5" s="872" t="s">
        <v>1064</v>
      </c>
      <c r="I5" s="873"/>
      <c r="J5" s="874"/>
      <c r="K5" s="114"/>
      <c r="L5" s="813" t="s">
        <v>1010</v>
      </c>
      <c r="M5" s="813"/>
      <c r="N5" s="813"/>
      <c r="O5" s="843" t="s">
        <v>1065</v>
      </c>
      <c r="P5" s="844"/>
      <c r="Q5" s="844"/>
      <c r="R5" s="845"/>
      <c r="S5" s="925" t="s">
        <v>1078</v>
      </c>
      <c r="T5" s="863"/>
      <c r="U5" s="926"/>
      <c r="V5" s="934"/>
      <c r="W5" s="934"/>
      <c r="X5" s="876"/>
      <c r="Y5" s="876"/>
      <c r="Z5" s="876"/>
      <c r="AA5" s="876"/>
    </row>
    <row r="6" spans="1:27" ht="63" x14ac:dyDescent="0.15">
      <c r="A6" s="920"/>
      <c r="B6" s="865"/>
      <c r="C6" s="868"/>
      <c r="D6" s="921"/>
      <c r="E6" s="936"/>
      <c r="F6" s="936"/>
      <c r="G6" s="935"/>
      <c r="H6" s="93" t="s">
        <v>1066</v>
      </c>
      <c r="I6" s="93" t="s">
        <v>1067</v>
      </c>
      <c r="J6" s="113" t="s">
        <v>1068</v>
      </c>
      <c r="K6" s="113" t="s">
        <v>1069</v>
      </c>
      <c r="L6" s="112" t="s">
        <v>1011</v>
      </c>
      <c r="M6" s="113" t="s">
        <v>1070</v>
      </c>
      <c r="N6" s="2" t="s">
        <v>1012</v>
      </c>
      <c r="O6" s="2" t="s">
        <v>1071</v>
      </c>
      <c r="P6" s="2" t="s">
        <v>1014</v>
      </c>
      <c r="Q6" s="2" t="s">
        <v>1054</v>
      </c>
      <c r="R6" s="88" t="s">
        <v>1072</v>
      </c>
      <c r="S6" s="927"/>
      <c r="T6" s="864"/>
      <c r="U6" s="927"/>
      <c r="V6" s="934"/>
      <c r="W6" s="934"/>
      <c r="X6" s="877"/>
      <c r="Y6" s="877"/>
      <c r="Z6" s="877"/>
      <c r="AA6" s="877"/>
    </row>
    <row r="7" spans="1:27" x14ac:dyDescent="0.15">
      <c r="A7" s="5">
        <v>1</v>
      </c>
      <c r="B7" s="508"/>
      <c r="C7" s="13">
        <v>2</v>
      </c>
      <c r="D7" s="4" t="s">
        <v>14</v>
      </c>
      <c r="E7" s="91" t="s">
        <v>278</v>
      </c>
      <c r="F7" s="91" t="s">
        <v>508</v>
      </c>
      <c r="G7" s="31">
        <v>4</v>
      </c>
      <c r="H7" s="31">
        <v>5</v>
      </c>
      <c r="I7" s="31">
        <v>6</v>
      </c>
      <c r="J7" s="96" t="s">
        <v>318</v>
      </c>
      <c r="K7" s="91" t="s">
        <v>1047</v>
      </c>
      <c r="L7" s="95">
        <v>8</v>
      </c>
      <c r="M7" s="91" t="s">
        <v>219</v>
      </c>
      <c r="N7" s="31">
        <v>9</v>
      </c>
      <c r="O7" s="31">
        <v>10</v>
      </c>
      <c r="P7" s="31">
        <v>11</v>
      </c>
      <c r="Q7" s="13" t="s">
        <v>1044</v>
      </c>
      <c r="R7" s="13" t="s">
        <v>1045</v>
      </c>
      <c r="S7" s="91" t="s">
        <v>242</v>
      </c>
      <c r="T7" s="31">
        <v>14</v>
      </c>
      <c r="U7" s="91" t="s">
        <v>245</v>
      </c>
      <c r="V7" s="95">
        <v>15</v>
      </c>
      <c r="W7" s="104" t="s">
        <v>1080</v>
      </c>
      <c r="X7" s="471">
        <v>17</v>
      </c>
      <c r="Y7" s="471">
        <v>18</v>
      </c>
      <c r="Z7" s="471">
        <v>19</v>
      </c>
      <c r="AA7" s="471">
        <v>20</v>
      </c>
    </row>
    <row r="8" spans="1:27" x14ac:dyDescent="0.15">
      <c r="A8" s="503" t="s">
        <v>6</v>
      </c>
      <c r="B8" s="500"/>
      <c r="C8" s="500"/>
      <c r="D8" s="500"/>
      <c r="E8" s="506" t="s">
        <v>278</v>
      </c>
      <c r="F8" s="506" t="s">
        <v>508</v>
      </c>
      <c r="G8" s="506">
        <v>4</v>
      </c>
      <c r="H8" s="506">
        <v>5</v>
      </c>
      <c r="I8" s="506">
        <v>6</v>
      </c>
      <c r="J8" s="506" t="s">
        <v>318</v>
      </c>
      <c r="K8" s="506" t="s">
        <v>1047</v>
      </c>
      <c r="L8" s="506">
        <v>8</v>
      </c>
      <c r="M8" s="530" t="s">
        <v>219</v>
      </c>
      <c r="N8" s="530">
        <v>9</v>
      </c>
      <c r="O8" s="530">
        <v>10</v>
      </c>
      <c r="P8" s="530">
        <v>11</v>
      </c>
      <c r="Q8" s="530" t="s">
        <v>1044</v>
      </c>
      <c r="R8" s="530" t="s">
        <v>1045</v>
      </c>
      <c r="S8" s="530" t="s">
        <v>242</v>
      </c>
      <c r="T8" s="530">
        <v>14</v>
      </c>
      <c r="U8" s="530" t="s">
        <v>245</v>
      </c>
      <c r="V8" s="530">
        <v>15</v>
      </c>
      <c r="W8" s="530" t="s">
        <v>1080</v>
      </c>
      <c r="X8" s="504">
        <v>17</v>
      </c>
      <c r="Y8" s="504">
        <v>18</v>
      </c>
      <c r="Z8" s="504">
        <v>19</v>
      </c>
      <c r="AA8" s="504">
        <v>20</v>
      </c>
    </row>
    <row r="9" spans="1:27" s="119" customFormat="1" x14ac:dyDescent="0.15">
      <c r="A9" s="98" t="s">
        <v>645</v>
      </c>
      <c r="B9" s="99" t="s">
        <v>195</v>
      </c>
      <c r="C9" s="99" t="s">
        <v>132</v>
      </c>
      <c r="D9" s="101" t="s">
        <v>15</v>
      </c>
      <c r="E9" s="799">
        <f>Таблица3000!F9+Таблица2000!G9+Таблица1000!G9</f>
        <v>0</v>
      </c>
      <c r="F9" s="799">
        <f>Таблица2000!H9</f>
        <v>0</v>
      </c>
      <c r="G9" s="799">
        <f>Таблица3000!G9+Таблица2000!I9+Таблица1000!H9</f>
        <v>0</v>
      </c>
      <c r="H9" s="799">
        <f>Таблица1000!I9</f>
        <v>0</v>
      </c>
      <c r="I9" s="799">
        <f>Таблица1000!J9</f>
        <v>0</v>
      </c>
      <c r="J9" s="799">
        <f>Таблица1000!K9</f>
        <v>0</v>
      </c>
      <c r="K9" s="799">
        <f>Таблица2000!J9</f>
        <v>0</v>
      </c>
      <c r="L9" s="799">
        <f>Таблица3000!H9+Таблица2000!K9+Таблица1000!L9</f>
        <v>0</v>
      </c>
      <c r="M9" s="799">
        <f>Таблица2000!L9</f>
        <v>0</v>
      </c>
      <c r="N9" s="799">
        <f>Таблица3000!I9+Таблица2000!M9+Таблица1000!M9</f>
        <v>0</v>
      </c>
      <c r="O9" s="799">
        <f>Таблица3000!J9+Таблица2000!N9+Таблица1000!N9</f>
        <v>0</v>
      </c>
      <c r="P9" s="799">
        <f>Таблица3000!K9+Таблица2000!O9+Таблица1000!O9</f>
        <v>0</v>
      </c>
      <c r="Q9" s="799">
        <f>Таблица3000!L9+Таблица2000!P9+Таблица1000!P9</f>
        <v>0</v>
      </c>
      <c r="R9" s="799">
        <f>Таблица2000!Q9</f>
        <v>0</v>
      </c>
      <c r="S9" s="799">
        <f>Таблица2000!R9</f>
        <v>0</v>
      </c>
      <c r="T9" s="799">
        <f>Таблица3000!M9+Таблица2000!S9+Таблица1000!Q9</f>
        <v>0</v>
      </c>
      <c r="U9" s="799">
        <f>Таблица2000!T9</f>
        <v>0</v>
      </c>
      <c r="V9" s="799">
        <f>Таблица3000!N9+Таблица2000!U9+Таблица1000!R9</f>
        <v>0</v>
      </c>
      <c r="W9" s="799">
        <f>Таблица2000!V9</f>
        <v>0</v>
      </c>
      <c r="X9" s="472">
        <f>IF(Таблица4601!$F$9=0,0,(G9*1000/Таблица4601!$F$9))</f>
        <v>0</v>
      </c>
      <c r="Y9" s="472">
        <f>IF(Таблица4601!$F$9=0,0,(N9*1000/Таблица4601!$F$9))</f>
        <v>0</v>
      </c>
      <c r="Z9" s="472">
        <f>IF(Таблица4601!$F$9=0,0,(V9*1000/Таблица4601!$F$9))</f>
        <v>0</v>
      </c>
      <c r="AA9" s="472">
        <f>IF(N9=0,0,O9*100/N9)</f>
        <v>0</v>
      </c>
    </row>
    <row r="10" spans="1:27" s="119" customFormat="1" ht="21" x14ac:dyDescent="0.15">
      <c r="A10" s="36" t="s">
        <v>1324</v>
      </c>
      <c r="B10" s="99" t="s">
        <v>196</v>
      </c>
      <c r="C10" s="46" t="s">
        <v>133</v>
      </c>
      <c r="D10" s="35" t="s">
        <v>755</v>
      </c>
      <c r="E10" s="799">
        <f>Таблица3000!F10+Таблица2000!G10+Таблица1000!G10</f>
        <v>0</v>
      </c>
      <c r="F10" s="799">
        <f>Таблица2000!H10</f>
        <v>0</v>
      </c>
      <c r="G10" s="799">
        <f>Таблица3000!G10+Таблица2000!I10+Таблица1000!H10</f>
        <v>0</v>
      </c>
      <c r="H10" s="799">
        <f>Таблица1000!I10</f>
        <v>0</v>
      </c>
      <c r="I10" s="799">
        <f>Таблица1000!J10</f>
        <v>0</v>
      </c>
      <c r="J10" s="799">
        <f>Таблица1000!K10</f>
        <v>0</v>
      </c>
      <c r="K10" s="799">
        <f>Таблица2000!J10</f>
        <v>0</v>
      </c>
      <c r="L10" s="799">
        <f>Таблица3000!H10+Таблица2000!K10+Таблица1000!L10</f>
        <v>0</v>
      </c>
      <c r="M10" s="799">
        <f>Таблица2000!L10</f>
        <v>0</v>
      </c>
      <c r="N10" s="799">
        <f>Таблица3000!I10+Таблица2000!M10+Таблица1000!M10</f>
        <v>0</v>
      </c>
      <c r="O10" s="799">
        <f>Таблица3000!J10+Таблица2000!N10+Таблица1000!N10</f>
        <v>0</v>
      </c>
      <c r="P10" s="799">
        <f>Таблица3000!K10+Таблица2000!O10+Таблица1000!O10</f>
        <v>0</v>
      </c>
      <c r="Q10" s="799">
        <f>Таблица3000!L10+Таблица2000!P10+Таблица1000!P10</f>
        <v>0</v>
      </c>
      <c r="R10" s="799">
        <f>Таблица2000!Q10</f>
        <v>0</v>
      </c>
      <c r="S10" s="799">
        <f>Таблица2000!R10</f>
        <v>0</v>
      </c>
      <c r="T10" s="799">
        <f>Таблица3000!M10+Таблица2000!S10+Таблица1000!Q10</f>
        <v>0</v>
      </c>
      <c r="U10" s="799">
        <f>Таблица2000!T10</f>
        <v>0</v>
      </c>
      <c r="V10" s="799">
        <f>Таблица3000!N10+Таблица2000!U10+Таблица1000!R10</f>
        <v>0</v>
      </c>
      <c r="W10" s="799">
        <f>Таблица2000!V10</f>
        <v>0</v>
      </c>
      <c r="X10" s="699">
        <f>IF(Таблица4601!$F$9=0,0,(G10*1000/Таблица4601!$F$9))</f>
        <v>0</v>
      </c>
      <c r="Y10" s="699">
        <f>IF(Таблица4601!$F$9=0,0,(N10*1000/Таблица4601!$F$9))</f>
        <v>0</v>
      </c>
      <c r="Z10" s="699">
        <f>IF(Таблица4601!$F$9=0,0,(V10*1000/Таблица4601!$F$9))</f>
        <v>0</v>
      </c>
      <c r="AA10" s="699">
        <f>IF(N10=0,0,O10*100/N10)</f>
        <v>0</v>
      </c>
    </row>
    <row r="11" spans="1:27" x14ac:dyDescent="0.15">
      <c r="A11" s="37" t="s">
        <v>279</v>
      </c>
      <c r="B11" s="506" t="s">
        <v>270</v>
      </c>
      <c r="C11" s="6" t="s">
        <v>144</v>
      </c>
      <c r="D11" s="241" t="s">
        <v>756</v>
      </c>
      <c r="E11" s="799">
        <f>Таблица3000!F11+Таблица2000!G11+Таблица1000!G11</f>
        <v>0</v>
      </c>
      <c r="F11" s="799">
        <f>Таблица2000!H11</f>
        <v>0</v>
      </c>
      <c r="G11" s="799">
        <f>Таблица3000!G11+Таблица2000!I11+Таблица1000!H11</f>
        <v>0</v>
      </c>
      <c r="H11" s="799">
        <f>Таблица1000!I11</f>
        <v>0</v>
      </c>
      <c r="I11" s="799">
        <f>Таблица1000!J11</f>
        <v>0</v>
      </c>
      <c r="J11" s="799">
        <f>Таблица1000!K11</f>
        <v>0</v>
      </c>
      <c r="K11" s="799">
        <f>Таблица2000!J11</f>
        <v>0</v>
      </c>
      <c r="L11" s="799">
        <f>Таблица3000!H11+Таблица2000!K11+Таблица1000!L11</f>
        <v>0</v>
      </c>
      <c r="M11" s="799">
        <f>Таблица2000!L11</f>
        <v>0</v>
      </c>
      <c r="N11" s="799">
        <f>Таблица3000!I11+Таблица2000!M11+Таблица1000!M11</f>
        <v>0</v>
      </c>
      <c r="O11" s="799">
        <f>Таблица3000!J11+Таблица2000!N11+Таблица1000!N11</f>
        <v>0</v>
      </c>
      <c r="P11" s="799">
        <f>Таблица3000!K11+Таблица2000!O11+Таблица1000!O11</f>
        <v>0</v>
      </c>
      <c r="Q11" s="799">
        <f>Таблица3000!L11+Таблица2000!P11+Таблица1000!P11</f>
        <v>0</v>
      </c>
      <c r="R11" s="799">
        <f>Таблица2000!Q11</f>
        <v>0</v>
      </c>
      <c r="S11" s="799">
        <f>Таблица2000!R11</f>
        <v>0</v>
      </c>
      <c r="T11" s="799">
        <f>Таблица3000!M11+Таблица2000!S11+Таблица1000!Q11</f>
        <v>0</v>
      </c>
      <c r="U11" s="799">
        <f>Таблица2000!T11</f>
        <v>0</v>
      </c>
      <c r="V11" s="799">
        <f>Таблица3000!N11+Таблица2000!U11+Таблица1000!R11</f>
        <v>0</v>
      </c>
      <c r="W11" s="799">
        <f>Таблица2000!V11</f>
        <v>0</v>
      </c>
      <c r="X11" s="472">
        <f>IF(Таблица4601!$F$9=0,0,(G11*1000/Таблица4601!$F$9))</f>
        <v>0</v>
      </c>
      <c r="Y11" s="472">
        <f>IF(Таблица4601!$F$9=0,0,(N11*1000/Таблица4601!$F$9))</f>
        <v>0</v>
      </c>
      <c r="Z11" s="472">
        <f>IF(Таблица4601!$F$9=0,0,(V11*1000/Таблица4601!$F$9))</f>
        <v>0</v>
      </c>
      <c r="AA11" s="472">
        <f t="shared" ref="AA11:AA16" si="0">IF(N11=0,0,O11*100/N11)</f>
        <v>0</v>
      </c>
    </row>
    <row r="12" spans="1:27" x14ac:dyDescent="0.15">
      <c r="A12" s="37" t="s">
        <v>503</v>
      </c>
      <c r="B12" s="506" t="s">
        <v>602</v>
      </c>
      <c r="C12" s="6" t="s">
        <v>601</v>
      </c>
      <c r="D12" s="241" t="s">
        <v>492</v>
      </c>
      <c r="E12" s="799">
        <f>Таблица3000!F12+Таблица2000!G12+Таблица1000!G12</f>
        <v>0</v>
      </c>
      <c r="F12" s="799">
        <f>Таблица2000!H12</f>
        <v>0</v>
      </c>
      <c r="G12" s="799">
        <f>Таблица3000!G12+Таблица2000!I12+Таблица1000!H12</f>
        <v>0</v>
      </c>
      <c r="H12" s="799">
        <f>Таблица1000!I12</f>
        <v>0</v>
      </c>
      <c r="I12" s="799">
        <f>Таблица1000!J12</f>
        <v>0</v>
      </c>
      <c r="J12" s="799">
        <f>Таблица1000!K12</f>
        <v>0</v>
      </c>
      <c r="K12" s="799">
        <f>Таблица2000!J12</f>
        <v>0</v>
      </c>
      <c r="L12" s="799">
        <f>Таблица3000!H12+Таблица2000!K12+Таблица1000!L12</f>
        <v>0</v>
      </c>
      <c r="M12" s="799">
        <f>Таблица2000!L12</f>
        <v>0</v>
      </c>
      <c r="N12" s="799">
        <f>Таблица3000!I12+Таблица2000!M12+Таблица1000!M12</f>
        <v>0</v>
      </c>
      <c r="O12" s="799">
        <f>Таблица3000!J12+Таблица2000!N12+Таблица1000!N12</f>
        <v>0</v>
      </c>
      <c r="P12" s="799">
        <f>Таблица3000!K12+Таблица2000!O12+Таблица1000!O12</f>
        <v>0</v>
      </c>
      <c r="Q12" s="799">
        <f>Таблица3000!L12+Таблица2000!P12+Таблица1000!P12</f>
        <v>0</v>
      </c>
      <c r="R12" s="799">
        <f>Таблица2000!Q12</f>
        <v>0</v>
      </c>
      <c r="S12" s="799">
        <f>Таблица2000!R12</f>
        <v>0</v>
      </c>
      <c r="T12" s="799">
        <f>Таблица3000!M12+Таблица2000!S12+Таблица1000!Q12</f>
        <v>0</v>
      </c>
      <c r="U12" s="799">
        <f>Таблица2000!T12</f>
        <v>0</v>
      </c>
      <c r="V12" s="799">
        <f>Таблица3000!N12+Таблица2000!U12+Таблица1000!R12</f>
        <v>0</v>
      </c>
      <c r="W12" s="799">
        <f>Таблица2000!V12</f>
        <v>0</v>
      </c>
      <c r="X12" s="472">
        <f>IF(Таблица4601!$F$9=0,0,(G12*1000/Таблица4601!$F$9))</f>
        <v>0</v>
      </c>
      <c r="Y12" s="472">
        <f>IF(Таблица4601!$F$9=0,0,(N12*1000/Таблица4601!$F$9))</f>
        <v>0</v>
      </c>
      <c r="Z12" s="472">
        <f>IF(Таблица4601!$F$9=0,0,(V12*1000/Таблица4601!$F$9))</f>
        <v>0</v>
      </c>
      <c r="AA12" s="472">
        <f t="shared" si="0"/>
        <v>0</v>
      </c>
    </row>
    <row r="13" spans="1:27" x14ac:dyDescent="0.15">
      <c r="A13" s="37" t="s">
        <v>280</v>
      </c>
      <c r="B13" s="506" t="s">
        <v>493</v>
      </c>
      <c r="C13" s="6" t="s">
        <v>494</v>
      </c>
      <c r="D13" s="241" t="s">
        <v>504</v>
      </c>
      <c r="E13" s="799">
        <f>Таблица3000!F13+Таблица2000!G13+Таблица1000!G13</f>
        <v>0</v>
      </c>
      <c r="F13" s="799">
        <f>Таблица2000!H13</f>
        <v>0</v>
      </c>
      <c r="G13" s="799">
        <f>Таблица3000!G13+Таблица2000!I13+Таблица1000!H13</f>
        <v>0</v>
      </c>
      <c r="H13" s="799">
        <f>Таблица1000!I13</f>
        <v>0</v>
      </c>
      <c r="I13" s="799">
        <f>Таблица1000!J13</f>
        <v>0</v>
      </c>
      <c r="J13" s="799">
        <f>Таблица1000!K13</f>
        <v>0</v>
      </c>
      <c r="K13" s="799">
        <f>Таблица2000!J13</f>
        <v>0</v>
      </c>
      <c r="L13" s="799">
        <f>Таблица3000!H13+Таблица2000!K13+Таблица1000!L13</f>
        <v>0</v>
      </c>
      <c r="M13" s="799">
        <f>Таблица2000!L13</f>
        <v>0</v>
      </c>
      <c r="N13" s="799">
        <f>Таблица3000!I13+Таблица2000!M13+Таблица1000!M13</f>
        <v>0</v>
      </c>
      <c r="O13" s="799">
        <f>Таблица3000!J13+Таблица2000!N13+Таблица1000!N13</f>
        <v>0</v>
      </c>
      <c r="P13" s="799">
        <f>Таблица3000!K13+Таблица2000!O13+Таблица1000!O13</f>
        <v>0</v>
      </c>
      <c r="Q13" s="799">
        <f>Таблица3000!L13+Таблица2000!P13+Таблица1000!P13</f>
        <v>0</v>
      </c>
      <c r="R13" s="799">
        <f>Таблица2000!Q13</f>
        <v>0</v>
      </c>
      <c r="S13" s="799">
        <f>Таблица2000!R13</f>
        <v>0</v>
      </c>
      <c r="T13" s="799">
        <f>Таблица3000!M13+Таблица2000!S13+Таблица1000!Q13</f>
        <v>0</v>
      </c>
      <c r="U13" s="799">
        <f>Таблица2000!T13</f>
        <v>0</v>
      </c>
      <c r="V13" s="799">
        <f>Таблица3000!N13+Таблица2000!U13+Таблица1000!R13</f>
        <v>0</v>
      </c>
      <c r="W13" s="799">
        <f>Таблица2000!V13</f>
        <v>0</v>
      </c>
      <c r="X13" s="472">
        <f>IF(Таблица4601!$F$9=0,0,(G13*1000/Таблица4601!$F$9))</f>
        <v>0</v>
      </c>
      <c r="Y13" s="472">
        <f>IF(Таблица4601!$F$9=0,0,(N13*1000/Таблица4601!$F$9))</f>
        <v>0</v>
      </c>
      <c r="Z13" s="472">
        <f>IF(Таблица4601!$F$9=0,0,(V13*1000/Таблица4601!$F$9))</f>
        <v>0</v>
      </c>
      <c r="AA13" s="472">
        <f t="shared" si="0"/>
        <v>0</v>
      </c>
    </row>
    <row r="14" spans="1:27" x14ac:dyDescent="0.15">
      <c r="A14" s="394" t="s">
        <v>1631</v>
      </c>
      <c r="B14" s="510" t="s">
        <v>1632</v>
      </c>
      <c r="C14" s="387" t="s">
        <v>1633</v>
      </c>
      <c r="D14" s="388" t="s">
        <v>1634</v>
      </c>
      <c r="E14" s="799">
        <f>Таблица3000!F14+Таблица2000!G14+Таблица1000!G14</f>
        <v>0</v>
      </c>
      <c r="F14" s="799">
        <f>Таблица2000!H14</f>
        <v>0</v>
      </c>
      <c r="G14" s="799">
        <f>Таблица3000!G14+Таблица2000!I14+Таблица1000!H14</f>
        <v>0</v>
      </c>
      <c r="H14" s="799">
        <f>Таблица1000!I14</f>
        <v>0</v>
      </c>
      <c r="I14" s="799">
        <f>Таблица1000!J14</f>
        <v>0</v>
      </c>
      <c r="J14" s="799">
        <f>Таблица1000!K14</f>
        <v>0</v>
      </c>
      <c r="K14" s="799">
        <f>Таблица2000!J14</f>
        <v>0</v>
      </c>
      <c r="L14" s="799">
        <f>Таблица3000!H14+Таблица2000!K14+Таблица1000!L14</f>
        <v>0</v>
      </c>
      <c r="M14" s="799">
        <f>Таблица2000!L14</f>
        <v>0</v>
      </c>
      <c r="N14" s="799">
        <f>Таблица3000!I14+Таблица2000!M14+Таблица1000!M14</f>
        <v>0</v>
      </c>
      <c r="O14" s="799">
        <f>Таблица3000!J14+Таблица2000!N14+Таблица1000!N14</f>
        <v>0</v>
      </c>
      <c r="P14" s="799">
        <f>Таблица3000!K14+Таблица2000!O14+Таблица1000!O14</f>
        <v>0</v>
      </c>
      <c r="Q14" s="799">
        <f>Таблица3000!L14+Таблица2000!P14+Таблица1000!P14</f>
        <v>0</v>
      </c>
      <c r="R14" s="799">
        <f>Таблица2000!Q14</f>
        <v>0</v>
      </c>
      <c r="S14" s="799">
        <f>Таблица2000!R14</f>
        <v>0</v>
      </c>
      <c r="T14" s="799">
        <f>Таблица3000!M14+Таблица2000!S14+Таблица1000!Q14</f>
        <v>0</v>
      </c>
      <c r="U14" s="799">
        <f>Таблица2000!T14</f>
        <v>0</v>
      </c>
      <c r="V14" s="799">
        <f>Таблица3000!N14+Таблица2000!U14+Таблица1000!R14</f>
        <v>0</v>
      </c>
      <c r="W14" s="799">
        <f>Таблица2000!V14</f>
        <v>0</v>
      </c>
      <c r="X14" s="472">
        <f>IF(Таблица4601!$F$9=0,0,(G14*1000/Таблица4601!$F$9))</f>
        <v>0</v>
      </c>
      <c r="Y14" s="472">
        <f>IF(Таблица4601!$F$9=0,0,(N14*1000/Таблица4601!$F$9))</f>
        <v>0</v>
      </c>
      <c r="Z14" s="472">
        <f>IF(Таблица4601!$F$9=0,0,(V14*1000/Таблица4601!$F$9))</f>
        <v>0</v>
      </c>
      <c r="AA14" s="472">
        <f t="shared" si="0"/>
        <v>0</v>
      </c>
    </row>
    <row r="15" spans="1:27" x14ac:dyDescent="0.15">
      <c r="A15" s="175" t="s">
        <v>1425</v>
      </c>
      <c r="B15" s="314" t="s">
        <v>1426</v>
      </c>
      <c r="C15" s="176" t="s">
        <v>1630</v>
      </c>
      <c r="D15" s="290"/>
      <c r="E15" s="799">
        <f>Таблица3000!F15+Таблица2000!G15+Таблица1000!G15</f>
        <v>0</v>
      </c>
      <c r="F15" s="799">
        <f>Таблица2000!H15</f>
        <v>0</v>
      </c>
      <c r="G15" s="799">
        <f>Таблица3000!G15+Таблица2000!I15+Таблица1000!H15</f>
        <v>0</v>
      </c>
      <c r="H15" s="799">
        <f>Таблица1000!I15</f>
        <v>0</v>
      </c>
      <c r="I15" s="799">
        <f>Таблица1000!J15</f>
        <v>0</v>
      </c>
      <c r="J15" s="799">
        <f>Таблица1000!K15</f>
        <v>0</v>
      </c>
      <c r="K15" s="799">
        <f>Таблица2000!J15</f>
        <v>0</v>
      </c>
      <c r="L15" s="799">
        <f>Таблица3000!H15+Таблица2000!K15+Таблица1000!L15</f>
        <v>0</v>
      </c>
      <c r="M15" s="799">
        <f>Таблица2000!L15</f>
        <v>0</v>
      </c>
      <c r="N15" s="799">
        <f>Таблица3000!I15+Таблица2000!M15+Таблица1000!M15</f>
        <v>0</v>
      </c>
      <c r="O15" s="799">
        <f>Таблица3000!J15+Таблица2000!N15+Таблица1000!N15</f>
        <v>0</v>
      </c>
      <c r="P15" s="799">
        <f>Таблица3000!K15+Таблица2000!O15+Таблица1000!O15</f>
        <v>0</v>
      </c>
      <c r="Q15" s="799">
        <f>Таблица3000!L15+Таблица2000!P15+Таблица1000!P15</f>
        <v>0</v>
      </c>
      <c r="R15" s="799">
        <f>Таблица2000!Q15</f>
        <v>0</v>
      </c>
      <c r="S15" s="799">
        <f>Таблица2000!R15</f>
        <v>0</v>
      </c>
      <c r="T15" s="799">
        <f>Таблица3000!M15+Таблица2000!S15+Таблица1000!Q15</f>
        <v>0</v>
      </c>
      <c r="U15" s="799">
        <f>Таблица2000!T15</f>
        <v>0</v>
      </c>
      <c r="V15" s="799">
        <f>Таблица3000!N15+Таблица2000!U15+Таблица1000!R15</f>
        <v>0</v>
      </c>
      <c r="W15" s="799">
        <f>Таблица2000!V15</f>
        <v>0</v>
      </c>
      <c r="X15" s="472">
        <f>IF(Таблица4601!$F$9=0,0,(G15*1000/Таблица4601!$F$9))</f>
        <v>0</v>
      </c>
      <c r="Y15" s="472">
        <f>IF(Таблица4601!$F$9=0,0,(N15*1000/Таблица4601!$F$9))</f>
        <v>0</v>
      </c>
      <c r="Z15" s="472">
        <f>IF(Таблица4601!$F$9=0,0,(V15*1000/Таблица4601!$F$9))</f>
        <v>0</v>
      </c>
      <c r="AA15" s="472">
        <f t="shared" si="0"/>
        <v>0</v>
      </c>
    </row>
    <row r="16" spans="1:27" x14ac:dyDescent="0.15">
      <c r="A16" s="110" t="s">
        <v>1366</v>
      </c>
      <c r="B16" s="506" t="s">
        <v>1363</v>
      </c>
      <c r="C16" s="176" t="s">
        <v>1427</v>
      </c>
      <c r="D16" s="241"/>
      <c r="E16" s="799">
        <f>Таблица3000!F16+Таблица2000!G16+Таблица1000!G16</f>
        <v>0</v>
      </c>
      <c r="F16" s="799">
        <f>Таблица2000!H16</f>
        <v>0</v>
      </c>
      <c r="G16" s="799">
        <f>Таблица3000!G16+Таблица2000!I16+Таблица1000!H16</f>
        <v>0</v>
      </c>
      <c r="H16" s="799">
        <f>Таблица1000!I16</f>
        <v>0</v>
      </c>
      <c r="I16" s="799">
        <f>Таблица1000!J16</f>
        <v>0</v>
      </c>
      <c r="J16" s="799">
        <f>Таблица1000!K16</f>
        <v>0</v>
      </c>
      <c r="K16" s="799">
        <f>Таблица2000!J16</f>
        <v>0</v>
      </c>
      <c r="L16" s="799">
        <f>Таблица3000!H16+Таблица2000!K16+Таблица1000!L16</f>
        <v>0</v>
      </c>
      <c r="M16" s="799">
        <f>Таблица2000!L16</f>
        <v>0</v>
      </c>
      <c r="N16" s="799">
        <f>Таблица3000!I16+Таблица2000!M16+Таблица1000!M16</f>
        <v>0</v>
      </c>
      <c r="O16" s="799">
        <f>Таблица3000!J16+Таблица2000!N16+Таблица1000!N16</f>
        <v>0</v>
      </c>
      <c r="P16" s="799">
        <f>Таблица3000!K16+Таблица2000!O16+Таблица1000!O16</f>
        <v>0</v>
      </c>
      <c r="Q16" s="799">
        <f>Таблица3000!L16+Таблица2000!P16+Таблица1000!P16</f>
        <v>0</v>
      </c>
      <c r="R16" s="799">
        <f>Таблица2000!Q16</f>
        <v>0</v>
      </c>
      <c r="S16" s="799">
        <f>Таблица2000!R16</f>
        <v>0</v>
      </c>
      <c r="T16" s="799">
        <f>Таблица3000!M16+Таблица2000!S16+Таблица1000!Q16</f>
        <v>0</v>
      </c>
      <c r="U16" s="799">
        <f>Таблица2000!T16</f>
        <v>0</v>
      </c>
      <c r="V16" s="799">
        <f>Таблица3000!N16+Таблица2000!U16+Таблица1000!R16</f>
        <v>0</v>
      </c>
      <c r="W16" s="799">
        <f>Таблица2000!V16</f>
        <v>0</v>
      </c>
      <c r="X16" s="472">
        <f>IF(Таблица4601!$F$9=0,0,(G16*1000/Таблица4601!$F$9))</f>
        <v>0</v>
      </c>
      <c r="Y16" s="472">
        <f>IF(Таблица4601!$F$9=0,0,(N16*1000/Таблица4601!$F$9))</f>
        <v>0</v>
      </c>
      <c r="Z16" s="472">
        <f>IF(Таблица4601!$F$9=0,0,(V16*1000/Таблица4601!$F$9))</f>
        <v>0</v>
      </c>
      <c r="AA16" s="472">
        <f t="shared" si="0"/>
        <v>0</v>
      </c>
    </row>
    <row r="17" spans="1:27" x14ac:dyDescent="0.15">
      <c r="A17" s="110" t="s">
        <v>1367</v>
      </c>
      <c r="B17" s="506" t="s">
        <v>1364</v>
      </c>
      <c r="C17" s="176" t="s">
        <v>1428</v>
      </c>
      <c r="D17" s="241"/>
      <c r="E17" s="799">
        <f>Таблица3000!F17+Таблица2000!G17+Таблица1000!G17</f>
        <v>0</v>
      </c>
      <c r="F17" s="799">
        <f>Таблица2000!H17</f>
        <v>0</v>
      </c>
      <c r="G17" s="799">
        <f>Таблица3000!G17+Таблица2000!I17+Таблица1000!H17</f>
        <v>0</v>
      </c>
      <c r="H17" s="799">
        <f>Таблица1000!I17</f>
        <v>0</v>
      </c>
      <c r="I17" s="799">
        <f>Таблица1000!J17</f>
        <v>0</v>
      </c>
      <c r="J17" s="799">
        <f>Таблица1000!K17</f>
        <v>0</v>
      </c>
      <c r="K17" s="799">
        <f>Таблица2000!J17</f>
        <v>0</v>
      </c>
      <c r="L17" s="799">
        <f>Таблица3000!H17+Таблица2000!K17+Таблица1000!L17</f>
        <v>0</v>
      </c>
      <c r="M17" s="799">
        <f>Таблица2000!L17</f>
        <v>0</v>
      </c>
      <c r="N17" s="799">
        <f>Таблица3000!I17+Таблица2000!M17+Таблица1000!M17</f>
        <v>0</v>
      </c>
      <c r="O17" s="799">
        <f>Таблица3000!J17+Таблица2000!N17+Таблица1000!N17</f>
        <v>0</v>
      </c>
      <c r="P17" s="799">
        <f>Таблица3000!K17+Таблица2000!O17+Таблица1000!O17</f>
        <v>0</v>
      </c>
      <c r="Q17" s="799">
        <f>Таблица3000!L17+Таблица2000!P17+Таблица1000!P17</f>
        <v>0</v>
      </c>
      <c r="R17" s="799">
        <f>Таблица2000!Q17</f>
        <v>0</v>
      </c>
      <c r="S17" s="799">
        <f>Таблица2000!R17</f>
        <v>0</v>
      </c>
      <c r="T17" s="799">
        <f>Таблица3000!M17+Таблица2000!S17+Таблица1000!Q17</f>
        <v>0</v>
      </c>
      <c r="U17" s="799">
        <f>Таблица2000!T17</f>
        <v>0</v>
      </c>
      <c r="V17" s="799">
        <f>Таблица3000!N17+Таблица2000!U17+Таблица1000!R17</f>
        <v>0</v>
      </c>
      <c r="W17" s="799">
        <f>Таблица2000!V17</f>
        <v>0</v>
      </c>
      <c r="X17" s="699">
        <f>IF(Таблица4601!$F$9=0,0,(G17*1000/Таблица4601!$F$9))</f>
        <v>0</v>
      </c>
      <c r="Y17" s="699">
        <f>IF(Таблица4601!$F$9=0,0,(N17*1000/Таблица4601!$F$9))</f>
        <v>0</v>
      </c>
      <c r="Z17" s="699">
        <f>IF(Таблица4601!$F$9=0,0,(V17*1000/Таблица4601!$F$9))</f>
        <v>0</v>
      </c>
      <c r="AA17" s="699">
        <f t="shared" ref="AA17:AA80" si="1">IF(N17=0,0,O17*100/N17)</f>
        <v>0</v>
      </c>
    </row>
    <row r="18" spans="1:27" x14ac:dyDescent="0.15">
      <c r="A18" s="110" t="s">
        <v>1368</v>
      </c>
      <c r="B18" s="506" t="s">
        <v>1365</v>
      </c>
      <c r="C18" s="176" t="s">
        <v>1429</v>
      </c>
      <c r="D18" s="241"/>
      <c r="E18" s="799">
        <f>Таблица3000!F18+Таблица2000!G18+Таблица1000!G18</f>
        <v>0</v>
      </c>
      <c r="F18" s="799">
        <f>Таблица2000!H18</f>
        <v>0</v>
      </c>
      <c r="G18" s="799">
        <f>Таблица3000!G18+Таблица2000!I18+Таблица1000!H18</f>
        <v>0</v>
      </c>
      <c r="H18" s="799">
        <f>Таблица1000!I18</f>
        <v>0</v>
      </c>
      <c r="I18" s="799">
        <f>Таблица1000!J18</f>
        <v>0</v>
      </c>
      <c r="J18" s="799">
        <f>Таблица1000!K18</f>
        <v>0</v>
      </c>
      <c r="K18" s="799">
        <f>Таблица2000!J18</f>
        <v>0</v>
      </c>
      <c r="L18" s="799">
        <f>Таблица3000!H18+Таблица2000!K18+Таблица1000!L18</f>
        <v>0</v>
      </c>
      <c r="M18" s="799">
        <f>Таблица2000!L18</f>
        <v>0</v>
      </c>
      <c r="N18" s="799">
        <f>Таблица3000!I18+Таблица2000!M18+Таблица1000!M18</f>
        <v>0</v>
      </c>
      <c r="O18" s="799">
        <f>Таблица3000!J18+Таблица2000!N18+Таблица1000!N18</f>
        <v>0</v>
      </c>
      <c r="P18" s="799">
        <f>Таблица3000!K18+Таблица2000!O18+Таблица1000!O18</f>
        <v>0</v>
      </c>
      <c r="Q18" s="799">
        <f>Таблица3000!L18+Таблица2000!P18+Таблица1000!P18</f>
        <v>0</v>
      </c>
      <c r="R18" s="799">
        <f>Таблица2000!Q18</f>
        <v>0</v>
      </c>
      <c r="S18" s="799">
        <f>Таблица2000!R18</f>
        <v>0</v>
      </c>
      <c r="T18" s="799">
        <f>Таблица3000!M18+Таблица2000!S18+Таблица1000!Q18</f>
        <v>0</v>
      </c>
      <c r="U18" s="799">
        <f>Таблица2000!T18</f>
        <v>0</v>
      </c>
      <c r="V18" s="799">
        <f>Таблица3000!N18+Таблица2000!U18+Таблица1000!R18</f>
        <v>0</v>
      </c>
      <c r="W18" s="799">
        <f>Таблица2000!V18</f>
        <v>0</v>
      </c>
      <c r="X18" s="699">
        <f>IF(Таблица4601!$F$9=0,0,(G18*1000/Таблица4601!$F$9))</f>
        <v>0</v>
      </c>
      <c r="Y18" s="699">
        <f>IF(Таблица4601!$F$9=0,0,(N18*1000/Таблица4601!$F$9))</f>
        <v>0</v>
      </c>
      <c r="Z18" s="699">
        <f>IF(Таблица4601!$F$9=0,0,(V18*1000/Таблица4601!$F$9))</f>
        <v>0</v>
      </c>
      <c r="AA18" s="699">
        <f t="shared" si="1"/>
        <v>0</v>
      </c>
    </row>
    <row r="19" spans="1:27" s="119" customFormat="1" x14ac:dyDescent="0.15">
      <c r="A19" s="229" t="s">
        <v>1431</v>
      </c>
      <c r="B19" s="506" t="s">
        <v>1549</v>
      </c>
      <c r="C19" s="176" t="s">
        <v>1430</v>
      </c>
      <c r="D19" s="241"/>
      <c r="E19" s="799">
        <f>Таблица3000!F19+Таблица2000!G19+Таблица1000!G19</f>
        <v>0</v>
      </c>
      <c r="F19" s="799">
        <f>Таблица2000!H19</f>
        <v>0</v>
      </c>
      <c r="G19" s="799">
        <f>Таблица3000!G19+Таблица2000!I19+Таблица1000!H19</f>
        <v>0</v>
      </c>
      <c r="H19" s="799">
        <f>Таблица1000!I19</f>
        <v>0</v>
      </c>
      <c r="I19" s="799">
        <f>Таблица1000!J19</f>
        <v>0</v>
      </c>
      <c r="J19" s="799">
        <f>Таблица1000!K19</f>
        <v>0</v>
      </c>
      <c r="K19" s="799">
        <f>Таблица2000!J19</f>
        <v>0</v>
      </c>
      <c r="L19" s="799">
        <f>Таблица3000!H19+Таблица2000!K19+Таблица1000!L19</f>
        <v>0</v>
      </c>
      <c r="M19" s="799">
        <f>Таблица2000!L19</f>
        <v>0</v>
      </c>
      <c r="N19" s="799">
        <f>Таблица3000!I19+Таблица2000!M19+Таблица1000!M19</f>
        <v>0</v>
      </c>
      <c r="O19" s="799">
        <f>Таблица3000!J19+Таблица2000!N19+Таблица1000!N19</f>
        <v>0</v>
      </c>
      <c r="P19" s="799">
        <f>Таблица3000!K19+Таблица2000!O19+Таблица1000!O19</f>
        <v>0</v>
      </c>
      <c r="Q19" s="799">
        <f>Таблица3000!L19+Таблица2000!P19+Таблица1000!P19</f>
        <v>0</v>
      </c>
      <c r="R19" s="799">
        <f>Таблица2000!Q19</f>
        <v>0</v>
      </c>
      <c r="S19" s="799">
        <f>Таблица2000!R19</f>
        <v>0</v>
      </c>
      <c r="T19" s="799">
        <f>Таблица3000!M19+Таблица2000!S19+Таблица1000!Q19</f>
        <v>0</v>
      </c>
      <c r="U19" s="799">
        <f>Таблица2000!T19</f>
        <v>0</v>
      </c>
      <c r="V19" s="799">
        <f>Таблица3000!N19+Таблица2000!U19+Таблица1000!R19</f>
        <v>0</v>
      </c>
      <c r="W19" s="799">
        <f>Таблица2000!V19</f>
        <v>0</v>
      </c>
      <c r="X19" s="699">
        <f>IF(Таблица4601!$F$9=0,0,(G19*1000/Таблица4601!$F$9))</f>
        <v>0</v>
      </c>
      <c r="Y19" s="699">
        <f>IF(Таблица4601!$F$9=0,0,(N19*1000/Таблица4601!$F$9))</f>
        <v>0</v>
      </c>
      <c r="Z19" s="699">
        <f>IF(Таблица4601!$F$9=0,0,(V19*1000/Таблица4601!$F$9))</f>
        <v>0</v>
      </c>
      <c r="AA19" s="699">
        <f t="shared" si="1"/>
        <v>0</v>
      </c>
    </row>
    <row r="20" spans="1:27" x14ac:dyDescent="0.15">
      <c r="A20" s="98" t="s">
        <v>665</v>
      </c>
      <c r="B20" s="99" t="s">
        <v>197</v>
      </c>
      <c r="C20" s="99" t="s">
        <v>134</v>
      </c>
      <c r="D20" s="101" t="s">
        <v>757</v>
      </c>
      <c r="E20" s="799">
        <f>Таблица3000!F20+Таблица2000!G20+Таблица1000!G20</f>
        <v>0</v>
      </c>
      <c r="F20" s="799">
        <f>Таблица2000!H20</f>
        <v>0</v>
      </c>
      <c r="G20" s="799">
        <f>Таблица3000!G20+Таблица2000!I20+Таблица1000!H20</f>
        <v>0</v>
      </c>
      <c r="H20" s="799">
        <f>Таблица1000!I20</f>
        <v>0</v>
      </c>
      <c r="I20" s="799">
        <f>Таблица1000!J20</f>
        <v>0</v>
      </c>
      <c r="J20" s="799">
        <f>Таблица1000!K20</f>
        <v>0</v>
      </c>
      <c r="K20" s="799">
        <f>Таблица2000!J20</f>
        <v>0</v>
      </c>
      <c r="L20" s="799">
        <f>Таблица3000!H20+Таблица2000!K20+Таблица1000!L20</f>
        <v>0</v>
      </c>
      <c r="M20" s="799">
        <f>Таблица2000!L20</f>
        <v>0</v>
      </c>
      <c r="N20" s="799">
        <f>Таблица3000!I20+Таблица2000!M20+Таблица1000!M20</f>
        <v>0</v>
      </c>
      <c r="O20" s="799">
        <f>Таблица3000!J20+Таблица2000!N20+Таблица1000!N20</f>
        <v>0</v>
      </c>
      <c r="P20" s="799">
        <f>Таблица3000!K20+Таблица2000!O20+Таблица1000!O20</f>
        <v>0</v>
      </c>
      <c r="Q20" s="799">
        <f>Таблица3000!L20+Таблица2000!P20+Таблица1000!P20</f>
        <v>0</v>
      </c>
      <c r="R20" s="799">
        <f>Таблица2000!Q20</f>
        <v>0</v>
      </c>
      <c r="S20" s="799">
        <f>Таблица2000!R20</f>
        <v>0</v>
      </c>
      <c r="T20" s="799">
        <f>Таблица3000!M20+Таблица2000!S20+Таблица1000!Q20</f>
        <v>0</v>
      </c>
      <c r="U20" s="799">
        <f>Таблица2000!T20</f>
        <v>0</v>
      </c>
      <c r="V20" s="799">
        <f>Таблица3000!N20+Таблица2000!U20+Таблица1000!R20</f>
        <v>0</v>
      </c>
      <c r="W20" s="799">
        <f>Таблица2000!V20</f>
        <v>0</v>
      </c>
      <c r="X20" s="699">
        <f>IF(Таблица4601!$F$9=0,0,(G20*1000/Таблица4601!$F$9))</f>
        <v>0</v>
      </c>
      <c r="Y20" s="699">
        <f>IF(Таблица4601!$F$9=0,0,(N20*1000/Таблица4601!$F$9))</f>
        <v>0</v>
      </c>
      <c r="Z20" s="699">
        <f>IF(Таблица4601!$F$9=0,0,(V20*1000/Таблица4601!$F$9))</f>
        <v>0</v>
      </c>
      <c r="AA20" s="699">
        <f t="shared" si="1"/>
        <v>0</v>
      </c>
    </row>
    <row r="21" spans="1:27" x14ac:dyDescent="0.15">
      <c r="A21" s="37" t="s">
        <v>282</v>
      </c>
      <c r="B21" s="506" t="s">
        <v>278</v>
      </c>
      <c r="C21" s="6" t="s">
        <v>166</v>
      </c>
      <c r="D21" s="241" t="s">
        <v>283</v>
      </c>
      <c r="E21" s="799">
        <f>Таблица3000!F21+Таблица2000!G21+Таблица1000!G21</f>
        <v>0</v>
      </c>
      <c r="F21" s="799">
        <f>Таблица2000!H21</f>
        <v>0</v>
      </c>
      <c r="G21" s="799">
        <f>Таблица3000!G21+Таблица2000!I21+Таблица1000!H21</f>
        <v>0</v>
      </c>
      <c r="H21" s="799">
        <f>Таблица1000!I21</f>
        <v>0</v>
      </c>
      <c r="I21" s="799">
        <f>Таблица1000!J21</f>
        <v>0</v>
      </c>
      <c r="J21" s="799">
        <f>Таблица1000!K21</f>
        <v>0</v>
      </c>
      <c r="K21" s="799">
        <f>Таблица2000!J21</f>
        <v>0</v>
      </c>
      <c r="L21" s="799">
        <f>Таблица3000!H21+Таблица2000!K21+Таблица1000!L21</f>
        <v>0</v>
      </c>
      <c r="M21" s="799">
        <f>Таблица2000!L21</f>
        <v>0</v>
      </c>
      <c r="N21" s="799">
        <f>Таблица3000!I21+Таблица2000!M21+Таблица1000!M21</f>
        <v>0</v>
      </c>
      <c r="O21" s="799">
        <f>Таблица3000!J21+Таблица2000!N21+Таблица1000!N21</f>
        <v>0</v>
      </c>
      <c r="P21" s="799">
        <f>Таблица3000!K21+Таблица2000!O21+Таблица1000!O21</f>
        <v>0</v>
      </c>
      <c r="Q21" s="799">
        <f>Таблица3000!L21+Таблица2000!P21+Таблица1000!P21</f>
        <v>0</v>
      </c>
      <c r="R21" s="799">
        <f>Таблица2000!Q21</f>
        <v>0</v>
      </c>
      <c r="S21" s="799">
        <f>Таблица2000!R21</f>
        <v>0</v>
      </c>
      <c r="T21" s="799">
        <f>Таблица3000!M21+Таблица2000!S21+Таблица1000!Q21</f>
        <v>0</v>
      </c>
      <c r="U21" s="799">
        <f>Таблица2000!T21</f>
        <v>0</v>
      </c>
      <c r="V21" s="799">
        <f>Таблица3000!N21+Таблица2000!U21+Таблица1000!R21</f>
        <v>0</v>
      </c>
      <c r="W21" s="799">
        <f>Таблица2000!V21</f>
        <v>0</v>
      </c>
      <c r="X21" s="699">
        <f>IF(Таблица4601!$F$9=0,0,(G21*1000/Таблица4601!$F$9))</f>
        <v>0</v>
      </c>
      <c r="Y21" s="699">
        <f>IF(Таблица4601!$F$9=0,0,(N21*1000/Таблица4601!$F$9))</f>
        <v>0</v>
      </c>
      <c r="Z21" s="699">
        <f>IF(Таблица4601!$F$9=0,0,(V21*1000/Таблица4601!$F$9))</f>
        <v>0</v>
      </c>
      <c r="AA21" s="699">
        <f t="shared" si="1"/>
        <v>0</v>
      </c>
    </row>
    <row r="22" spans="1:27" ht="31.5" x14ac:dyDescent="0.15">
      <c r="A22" s="37" t="s">
        <v>666</v>
      </c>
      <c r="B22" s="506" t="s">
        <v>505</v>
      </c>
      <c r="C22" s="17" t="s">
        <v>506</v>
      </c>
      <c r="D22" s="241" t="s">
        <v>507</v>
      </c>
      <c r="E22" s="799">
        <f>Таблица3000!F22+Таблица2000!G22+Таблица1000!G22</f>
        <v>0</v>
      </c>
      <c r="F22" s="799">
        <f>Таблица2000!H22</f>
        <v>0</v>
      </c>
      <c r="G22" s="799">
        <f>Таблица3000!G22+Таблица2000!I22+Таблица1000!H22</f>
        <v>0</v>
      </c>
      <c r="H22" s="799">
        <f>Таблица1000!I22</f>
        <v>0</v>
      </c>
      <c r="I22" s="799">
        <f>Таблица1000!J22</f>
        <v>0</v>
      </c>
      <c r="J22" s="799">
        <f>Таблица1000!K22</f>
        <v>0</v>
      </c>
      <c r="K22" s="799">
        <f>Таблица2000!J22</f>
        <v>0</v>
      </c>
      <c r="L22" s="799">
        <f>Таблица3000!H22+Таблица2000!K22+Таблица1000!L22</f>
        <v>0</v>
      </c>
      <c r="M22" s="799">
        <f>Таблица2000!L22</f>
        <v>0</v>
      </c>
      <c r="N22" s="799">
        <f>Таблица3000!I22+Таблица2000!M22+Таблица1000!M22</f>
        <v>0</v>
      </c>
      <c r="O22" s="799">
        <f>Таблица3000!J22+Таблица2000!N22+Таблица1000!N22</f>
        <v>0</v>
      </c>
      <c r="P22" s="799">
        <f>Таблица3000!K22+Таблица2000!O22+Таблица1000!O22</f>
        <v>0</v>
      </c>
      <c r="Q22" s="799">
        <f>Таблица3000!L22+Таблица2000!P22+Таблица1000!P22</f>
        <v>0</v>
      </c>
      <c r="R22" s="799">
        <f>Таблица2000!Q22</f>
        <v>0</v>
      </c>
      <c r="S22" s="799">
        <f>Таблица2000!R22</f>
        <v>0</v>
      </c>
      <c r="T22" s="799">
        <f>Таблица3000!M22+Таблица2000!S22+Таблица1000!Q22</f>
        <v>0</v>
      </c>
      <c r="U22" s="799">
        <f>Таблица2000!T22</f>
        <v>0</v>
      </c>
      <c r="V22" s="799">
        <f>Таблица3000!N22+Таблица2000!U22+Таблица1000!R22</f>
        <v>0</v>
      </c>
      <c r="W22" s="799">
        <f>Таблица2000!V22</f>
        <v>0</v>
      </c>
      <c r="X22" s="699">
        <f>IF(Таблица4601!$F$9=0,0,(G22*1000/Таблица4601!$F$9))</f>
        <v>0</v>
      </c>
      <c r="Y22" s="699">
        <f>IF(Таблица4601!$F$9=0,0,(N22*1000/Таблица4601!$F$9))</f>
        <v>0</v>
      </c>
      <c r="Z22" s="699">
        <f>IF(Таблица4601!$F$9=0,0,(V22*1000/Таблица4601!$F$9))</f>
        <v>0</v>
      </c>
      <c r="AA22" s="699">
        <f t="shared" si="1"/>
        <v>0</v>
      </c>
    </row>
    <row r="23" spans="1:27" x14ac:dyDescent="0.15">
      <c r="A23" s="37" t="s">
        <v>788</v>
      </c>
      <c r="B23" s="506" t="s">
        <v>508</v>
      </c>
      <c r="C23" s="17" t="s">
        <v>509</v>
      </c>
      <c r="D23" s="241" t="s">
        <v>510</v>
      </c>
      <c r="E23" s="799">
        <f>Таблица3000!F23+Таблица2000!G23+Таблица1000!G23</f>
        <v>0</v>
      </c>
      <c r="F23" s="799">
        <f>Таблица2000!H23</f>
        <v>0</v>
      </c>
      <c r="G23" s="799">
        <f>Таблица3000!G23+Таблица2000!I23+Таблица1000!H23</f>
        <v>0</v>
      </c>
      <c r="H23" s="799">
        <f>Таблица1000!I23</f>
        <v>0</v>
      </c>
      <c r="I23" s="799">
        <f>Таблица1000!J23</f>
        <v>0</v>
      </c>
      <c r="J23" s="799">
        <f>Таблица1000!K23</f>
        <v>0</v>
      </c>
      <c r="K23" s="799">
        <f>Таблица2000!J23</f>
        <v>0</v>
      </c>
      <c r="L23" s="799">
        <f>Таблица3000!H23+Таблица2000!K23+Таблица1000!L23</f>
        <v>0</v>
      </c>
      <c r="M23" s="799">
        <f>Таблица2000!L23</f>
        <v>0</v>
      </c>
      <c r="N23" s="799">
        <f>Таблица3000!I23+Таблица2000!M23+Таблица1000!M23</f>
        <v>0</v>
      </c>
      <c r="O23" s="799">
        <f>Таблица3000!J23+Таблица2000!N23+Таблица1000!N23</f>
        <v>0</v>
      </c>
      <c r="P23" s="799">
        <f>Таблица3000!K23+Таблица2000!O23+Таблица1000!O23</f>
        <v>0</v>
      </c>
      <c r="Q23" s="799">
        <f>Таблица3000!L23+Таблица2000!P23+Таблица1000!P23</f>
        <v>0</v>
      </c>
      <c r="R23" s="799">
        <f>Таблица2000!Q23</f>
        <v>0</v>
      </c>
      <c r="S23" s="799">
        <f>Таблица2000!R23</f>
        <v>0</v>
      </c>
      <c r="T23" s="799">
        <f>Таблица3000!M23+Таблица2000!S23+Таблица1000!Q23</f>
        <v>0</v>
      </c>
      <c r="U23" s="799">
        <f>Таблица2000!T23</f>
        <v>0</v>
      </c>
      <c r="V23" s="799">
        <f>Таблица3000!N23+Таблица2000!U23+Таблица1000!R23</f>
        <v>0</v>
      </c>
      <c r="W23" s="799">
        <f>Таблица2000!V23</f>
        <v>0</v>
      </c>
      <c r="X23" s="699">
        <f>IF(Таблица4601!$F$9=0,0,(G23*1000/Таблица4601!$F$9))</f>
        <v>0</v>
      </c>
      <c r="Y23" s="699">
        <f>IF(Таблица4601!$F$9=0,0,(N23*1000/Таблица4601!$F$9))</f>
        <v>0</v>
      </c>
      <c r="Z23" s="699">
        <f>IF(Таблица4601!$F$9=0,0,(V23*1000/Таблица4601!$F$9))</f>
        <v>0</v>
      </c>
      <c r="AA23" s="699">
        <f t="shared" si="1"/>
        <v>0</v>
      </c>
    </row>
    <row r="24" spans="1:27" s="119" customFormat="1" x14ac:dyDescent="0.15">
      <c r="A24" s="37" t="s">
        <v>1073</v>
      </c>
      <c r="B24" s="506" t="s">
        <v>1077</v>
      </c>
      <c r="C24" s="17" t="s">
        <v>1074</v>
      </c>
      <c r="D24" s="241" t="s">
        <v>1075</v>
      </c>
      <c r="E24" s="799">
        <f>Таблица3000!F24+Таблица2000!G24+Таблица1000!G24</f>
        <v>0</v>
      </c>
      <c r="F24" s="799">
        <f>Таблица2000!H24</f>
        <v>0</v>
      </c>
      <c r="G24" s="799">
        <f>Таблица3000!G24+Таблица2000!I24+Таблица1000!H24</f>
        <v>0</v>
      </c>
      <c r="H24" s="799">
        <f>Таблица1000!I24</f>
        <v>0</v>
      </c>
      <c r="I24" s="799">
        <f>Таблица1000!J24</f>
        <v>0</v>
      </c>
      <c r="J24" s="799">
        <f>Таблица1000!K24</f>
        <v>0</v>
      </c>
      <c r="K24" s="799">
        <f>Таблица2000!J24</f>
        <v>0</v>
      </c>
      <c r="L24" s="799">
        <f>Таблица3000!H24+Таблица2000!K24+Таблица1000!L24</f>
        <v>0</v>
      </c>
      <c r="M24" s="799">
        <f>Таблица2000!L24</f>
        <v>0</v>
      </c>
      <c r="N24" s="799">
        <f>Таблица3000!I24+Таблица2000!M24+Таблица1000!M24</f>
        <v>0</v>
      </c>
      <c r="O24" s="799">
        <f>Таблица3000!J24+Таблица2000!N24+Таблица1000!N24</f>
        <v>0</v>
      </c>
      <c r="P24" s="799">
        <f>Таблица3000!K24+Таблица2000!O24+Таблица1000!O24</f>
        <v>0</v>
      </c>
      <c r="Q24" s="799">
        <f>Таблица3000!L24+Таблица2000!P24+Таблица1000!P24</f>
        <v>0</v>
      </c>
      <c r="R24" s="799">
        <f>Таблица2000!Q24</f>
        <v>0</v>
      </c>
      <c r="S24" s="799">
        <f>Таблица2000!R24</f>
        <v>0</v>
      </c>
      <c r="T24" s="799">
        <f>Таблица3000!M24+Таблица2000!S24+Таблица1000!Q24</f>
        <v>0</v>
      </c>
      <c r="U24" s="799">
        <f>Таблица2000!T24</f>
        <v>0</v>
      </c>
      <c r="V24" s="799">
        <f>Таблица3000!N24+Таблица2000!U24+Таблица1000!R24</f>
        <v>0</v>
      </c>
      <c r="W24" s="799">
        <f>Таблица2000!V24</f>
        <v>0</v>
      </c>
      <c r="X24" s="699">
        <f>IF(Таблица4601!$F$9=0,0,(G24*1000/Таблица4601!$F$9))</f>
        <v>0</v>
      </c>
      <c r="Y24" s="699">
        <f>IF(Таблица4601!$F$9=0,0,(N24*1000/Таблица4601!$F$9))</f>
        <v>0</v>
      </c>
      <c r="Z24" s="699">
        <f>IF(Таблица4601!$F$9=0,0,(V24*1000/Таблица4601!$F$9))</f>
        <v>0</v>
      </c>
      <c r="AA24" s="699">
        <f t="shared" si="1"/>
        <v>0</v>
      </c>
    </row>
    <row r="25" spans="1:27" ht="31.5" x14ac:dyDescent="0.15">
      <c r="A25" s="36" t="s">
        <v>667</v>
      </c>
      <c r="B25" s="99" t="s">
        <v>198</v>
      </c>
      <c r="C25" s="46" t="s">
        <v>135</v>
      </c>
      <c r="D25" s="35" t="s">
        <v>25</v>
      </c>
      <c r="E25" s="799">
        <f>Таблица3000!F25+Таблица2000!G25+Таблица1000!G25</f>
        <v>0</v>
      </c>
      <c r="F25" s="799">
        <f>Таблица2000!H25</f>
        <v>0</v>
      </c>
      <c r="G25" s="799">
        <f>Таблица3000!G25+Таблица2000!I25+Таблица1000!H25</f>
        <v>0</v>
      </c>
      <c r="H25" s="799">
        <f>Таблица1000!I25</f>
        <v>0</v>
      </c>
      <c r="I25" s="799">
        <f>Таблица1000!J25</f>
        <v>0</v>
      </c>
      <c r="J25" s="799">
        <f>Таблица1000!K25</f>
        <v>0</v>
      </c>
      <c r="K25" s="799">
        <f>Таблица2000!J25</f>
        <v>0</v>
      </c>
      <c r="L25" s="799">
        <f>Таблица3000!H25+Таблица2000!K25+Таблица1000!L25</f>
        <v>0</v>
      </c>
      <c r="M25" s="799">
        <f>Таблица2000!L25</f>
        <v>0</v>
      </c>
      <c r="N25" s="799">
        <f>Таблица3000!I25+Таблица2000!M25+Таблица1000!M25</f>
        <v>0</v>
      </c>
      <c r="O25" s="799">
        <f>Таблица3000!J25+Таблица2000!N25+Таблица1000!N25</f>
        <v>0</v>
      </c>
      <c r="P25" s="799">
        <f>Таблица3000!K25+Таблица2000!O25+Таблица1000!O25</f>
        <v>0</v>
      </c>
      <c r="Q25" s="799">
        <f>Таблица3000!L25+Таблица2000!P25+Таблица1000!P25</f>
        <v>0</v>
      </c>
      <c r="R25" s="799">
        <f>Таблица2000!Q25</f>
        <v>0</v>
      </c>
      <c r="S25" s="799">
        <f>Таблица2000!R25</f>
        <v>0</v>
      </c>
      <c r="T25" s="799">
        <f>Таблица3000!M25+Таблица2000!S25+Таблица1000!Q25</f>
        <v>0</v>
      </c>
      <c r="U25" s="799">
        <f>Таблица2000!T25</f>
        <v>0</v>
      </c>
      <c r="V25" s="799">
        <f>Таблица3000!N25+Таблица2000!U25+Таблица1000!R25</f>
        <v>0</v>
      </c>
      <c r="W25" s="799">
        <f>Таблица2000!V25</f>
        <v>0</v>
      </c>
      <c r="X25" s="699">
        <f>IF(Таблица4601!$F$9=0,0,(G25*1000/Таблица4601!$F$9))</f>
        <v>0</v>
      </c>
      <c r="Y25" s="699">
        <f>IF(Таблица4601!$F$9=0,0,(N25*1000/Таблица4601!$F$9))</f>
        <v>0</v>
      </c>
      <c r="Z25" s="699">
        <f>IF(Таблица4601!$F$9=0,0,(V25*1000/Таблица4601!$F$9))</f>
        <v>0</v>
      </c>
      <c r="AA25" s="699">
        <f t="shared" si="1"/>
        <v>0</v>
      </c>
    </row>
    <row r="26" spans="1:27" x14ac:dyDescent="0.15">
      <c r="A26" s="37" t="s">
        <v>668</v>
      </c>
      <c r="B26" s="506" t="s">
        <v>199</v>
      </c>
      <c r="C26" s="6" t="s">
        <v>65</v>
      </c>
      <c r="D26" s="241" t="s">
        <v>26</v>
      </c>
      <c r="E26" s="799">
        <f>Таблица3000!F26+Таблица2000!G26+Таблица1000!G26</f>
        <v>0</v>
      </c>
      <c r="F26" s="799">
        <f>Таблица2000!H26</f>
        <v>0</v>
      </c>
      <c r="G26" s="799">
        <f>Таблица3000!G26+Таблица2000!I26+Таблица1000!H26</f>
        <v>0</v>
      </c>
      <c r="H26" s="799">
        <f>Таблица1000!I26</f>
        <v>0</v>
      </c>
      <c r="I26" s="799">
        <f>Таблица1000!J26</f>
        <v>0</v>
      </c>
      <c r="J26" s="799">
        <f>Таблица1000!K26</f>
        <v>0</v>
      </c>
      <c r="K26" s="799">
        <f>Таблица2000!J26</f>
        <v>0</v>
      </c>
      <c r="L26" s="799">
        <f>Таблица3000!H26+Таблица2000!K26+Таблица1000!L26</f>
        <v>0</v>
      </c>
      <c r="M26" s="799">
        <f>Таблица2000!L26</f>
        <v>0</v>
      </c>
      <c r="N26" s="799">
        <f>Таблица3000!I26+Таблица2000!M26+Таблица1000!M26</f>
        <v>0</v>
      </c>
      <c r="O26" s="799">
        <f>Таблица3000!J26+Таблица2000!N26+Таблица1000!N26</f>
        <v>0</v>
      </c>
      <c r="P26" s="799">
        <f>Таблица3000!K26+Таблица2000!O26+Таблица1000!O26</f>
        <v>0</v>
      </c>
      <c r="Q26" s="799">
        <f>Таблица3000!L26+Таблица2000!P26+Таблица1000!P26</f>
        <v>0</v>
      </c>
      <c r="R26" s="799">
        <f>Таблица2000!Q26</f>
        <v>0</v>
      </c>
      <c r="S26" s="799">
        <f>Таблица2000!R26</f>
        <v>0</v>
      </c>
      <c r="T26" s="799">
        <f>Таблица3000!M26+Таблица2000!S26+Таблица1000!Q26</f>
        <v>0</v>
      </c>
      <c r="U26" s="799">
        <f>Таблица2000!T26</f>
        <v>0</v>
      </c>
      <c r="V26" s="799">
        <f>Таблица3000!N26+Таблица2000!U26+Таблица1000!R26</f>
        <v>0</v>
      </c>
      <c r="W26" s="799">
        <f>Таблица2000!V26</f>
        <v>0</v>
      </c>
      <c r="X26" s="699">
        <f>IF(Таблица4601!$F$9=0,0,(G26*1000/Таблица4601!$F$9))</f>
        <v>0</v>
      </c>
      <c r="Y26" s="699">
        <f>IF(Таблица4601!$F$9=0,0,(N26*1000/Таблица4601!$F$9))</f>
        <v>0</v>
      </c>
      <c r="Z26" s="699">
        <f>IF(Таблица4601!$F$9=0,0,(V26*1000/Таблица4601!$F$9))</f>
        <v>0</v>
      </c>
      <c r="AA26" s="699">
        <f t="shared" si="1"/>
        <v>0</v>
      </c>
    </row>
    <row r="27" spans="1:27" x14ac:dyDescent="0.15">
      <c r="A27" s="37" t="s">
        <v>669</v>
      </c>
      <c r="B27" s="506" t="s">
        <v>511</v>
      </c>
      <c r="C27" s="17" t="s">
        <v>512</v>
      </c>
      <c r="D27" s="241" t="s">
        <v>513</v>
      </c>
      <c r="E27" s="799">
        <f>Таблица3000!F27+Таблица2000!G27+Таблица1000!G27</f>
        <v>0</v>
      </c>
      <c r="F27" s="799">
        <f>Таблица2000!H27</f>
        <v>0</v>
      </c>
      <c r="G27" s="799">
        <f>Таблица3000!G27+Таблица2000!I27+Таблица1000!H27</f>
        <v>0</v>
      </c>
      <c r="H27" s="799">
        <f>Таблица1000!I27</f>
        <v>0</v>
      </c>
      <c r="I27" s="799">
        <f>Таблица1000!J27</f>
        <v>0</v>
      </c>
      <c r="J27" s="799">
        <f>Таблица1000!K27</f>
        <v>0</v>
      </c>
      <c r="K27" s="799">
        <f>Таблица2000!J27</f>
        <v>0</v>
      </c>
      <c r="L27" s="799">
        <f>Таблица3000!H27+Таблица2000!K27+Таблица1000!L27</f>
        <v>0</v>
      </c>
      <c r="M27" s="799">
        <f>Таблица2000!L27</f>
        <v>0</v>
      </c>
      <c r="N27" s="799">
        <f>Таблица3000!I27+Таблица2000!M27+Таблица1000!M27</f>
        <v>0</v>
      </c>
      <c r="O27" s="799">
        <f>Таблица3000!J27+Таблица2000!N27+Таблица1000!N27</f>
        <v>0</v>
      </c>
      <c r="P27" s="799">
        <f>Таблица3000!K27+Таблица2000!O27+Таблица1000!O27</f>
        <v>0</v>
      </c>
      <c r="Q27" s="799">
        <f>Таблица3000!L27+Таблица2000!P27+Таблица1000!P27</f>
        <v>0</v>
      </c>
      <c r="R27" s="799">
        <f>Таблица2000!Q27</f>
        <v>0</v>
      </c>
      <c r="S27" s="799">
        <f>Таблица2000!R27</f>
        <v>0</v>
      </c>
      <c r="T27" s="799">
        <f>Таблица3000!M27+Таблица2000!S27+Таблица1000!Q27</f>
        <v>0</v>
      </c>
      <c r="U27" s="799">
        <f>Таблица2000!T27</f>
        <v>0</v>
      </c>
      <c r="V27" s="799">
        <f>Таблица3000!N27+Таблица2000!U27+Таблица1000!R27</f>
        <v>0</v>
      </c>
      <c r="W27" s="799">
        <f>Таблица2000!V27</f>
        <v>0</v>
      </c>
      <c r="X27" s="699">
        <f>IF(Таблица4601!$F$9=0,0,(G27*1000/Таблица4601!$F$9))</f>
        <v>0</v>
      </c>
      <c r="Y27" s="699">
        <f>IF(Таблица4601!$F$9=0,0,(N27*1000/Таблица4601!$F$9))</f>
        <v>0</v>
      </c>
      <c r="Z27" s="699">
        <f>IF(Таблица4601!$F$9=0,0,(V27*1000/Таблица4601!$F$9))</f>
        <v>0</v>
      </c>
      <c r="AA27" s="699">
        <f t="shared" si="1"/>
        <v>0</v>
      </c>
    </row>
    <row r="28" spans="1:27" ht="21" x14ac:dyDescent="0.15">
      <c r="A28" s="37" t="s">
        <v>670</v>
      </c>
      <c r="B28" s="506" t="s">
        <v>200</v>
      </c>
      <c r="C28" s="6" t="s">
        <v>66</v>
      </c>
      <c r="D28" s="241" t="s">
        <v>623</v>
      </c>
      <c r="E28" s="799">
        <f>Таблица3000!F28+Таблица2000!G28+Таблица1000!G28</f>
        <v>0</v>
      </c>
      <c r="F28" s="799">
        <f>Таблица2000!H28</f>
        <v>0</v>
      </c>
      <c r="G28" s="799">
        <f>Таблица3000!G28+Таблица2000!I28+Таблица1000!H28</f>
        <v>0</v>
      </c>
      <c r="H28" s="799">
        <f>Таблица1000!I28</f>
        <v>0</v>
      </c>
      <c r="I28" s="799">
        <f>Таблица1000!J28</f>
        <v>0</v>
      </c>
      <c r="J28" s="799">
        <f>Таблица1000!K28</f>
        <v>0</v>
      </c>
      <c r="K28" s="799">
        <f>Таблица2000!J28</f>
        <v>0</v>
      </c>
      <c r="L28" s="799">
        <f>Таблица3000!H28+Таблица2000!K28+Таблица1000!L28</f>
        <v>0</v>
      </c>
      <c r="M28" s="799">
        <f>Таблица2000!L28</f>
        <v>0</v>
      </c>
      <c r="N28" s="799">
        <f>Таблица3000!I28+Таблица2000!M28+Таблица1000!M28</f>
        <v>0</v>
      </c>
      <c r="O28" s="799">
        <f>Таблица3000!J28+Таблица2000!N28+Таблица1000!N28</f>
        <v>0</v>
      </c>
      <c r="P28" s="799">
        <f>Таблица3000!K28+Таблица2000!O28+Таблица1000!O28</f>
        <v>0</v>
      </c>
      <c r="Q28" s="799">
        <f>Таблица3000!L28+Таблица2000!P28+Таблица1000!P28</f>
        <v>0</v>
      </c>
      <c r="R28" s="799">
        <f>Таблица2000!Q28</f>
        <v>0</v>
      </c>
      <c r="S28" s="799">
        <f>Таблица2000!R28</f>
        <v>0</v>
      </c>
      <c r="T28" s="799">
        <f>Таблица3000!M28+Таблица2000!S28+Таблица1000!Q28</f>
        <v>0</v>
      </c>
      <c r="U28" s="799">
        <f>Таблица2000!T28</f>
        <v>0</v>
      </c>
      <c r="V28" s="799">
        <f>Таблица3000!N28+Таблица2000!U28+Таблица1000!R28</f>
        <v>0</v>
      </c>
      <c r="W28" s="799">
        <f>Таблица2000!V28</f>
        <v>0</v>
      </c>
      <c r="X28" s="699">
        <f>IF(Таблица4601!$F$9=0,0,(G28*1000/Таблица4601!$F$9))</f>
        <v>0</v>
      </c>
      <c r="Y28" s="699">
        <f>IF(Таблица4601!$F$9=0,0,(N28*1000/Таблица4601!$F$9))</f>
        <v>0</v>
      </c>
      <c r="Z28" s="699">
        <f>IF(Таблица4601!$F$9=0,0,(V28*1000/Таблица4601!$F$9))</f>
        <v>0</v>
      </c>
      <c r="AA28" s="699">
        <f t="shared" si="1"/>
        <v>0</v>
      </c>
    </row>
    <row r="29" spans="1:27" x14ac:dyDescent="0.15">
      <c r="A29" s="740" t="s">
        <v>1738</v>
      </c>
      <c r="B29" s="506" t="s">
        <v>201</v>
      </c>
      <c r="C29" s="6" t="s">
        <v>67</v>
      </c>
      <c r="D29" s="241" t="s">
        <v>758</v>
      </c>
      <c r="E29" s="799">
        <f>Таблица3000!F29+Таблица2000!G29+Таблица1000!G29</f>
        <v>0</v>
      </c>
      <c r="F29" s="799">
        <f>Таблица2000!H29</f>
        <v>0</v>
      </c>
      <c r="G29" s="799">
        <f>Таблица3000!G29+Таблица2000!I29+Таблица1000!H29</f>
        <v>0</v>
      </c>
      <c r="H29" s="799">
        <f>Таблица1000!I29</f>
        <v>0</v>
      </c>
      <c r="I29" s="799">
        <f>Таблица1000!J29</f>
        <v>0</v>
      </c>
      <c r="J29" s="799">
        <f>Таблица1000!K29</f>
        <v>0</v>
      </c>
      <c r="K29" s="799">
        <f>Таблица2000!J29</f>
        <v>0</v>
      </c>
      <c r="L29" s="799">
        <f>Таблица3000!H29+Таблица2000!K29+Таблица1000!L29</f>
        <v>0</v>
      </c>
      <c r="M29" s="799">
        <f>Таблица2000!L29</f>
        <v>0</v>
      </c>
      <c r="N29" s="799">
        <f>Таблица3000!I29+Таблица2000!M29+Таблица1000!M29</f>
        <v>0</v>
      </c>
      <c r="O29" s="799">
        <f>Таблица3000!J29+Таблица2000!N29+Таблица1000!N29</f>
        <v>0</v>
      </c>
      <c r="P29" s="799">
        <f>Таблица3000!K29+Таблица2000!O29+Таблица1000!O29</f>
        <v>0</v>
      </c>
      <c r="Q29" s="799">
        <f>Таблица3000!L29+Таблица2000!P29+Таблица1000!P29</f>
        <v>0</v>
      </c>
      <c r="R29" s="799">
        <f>Таблица2000!Q29</f>
        <v>0</v>
      </c>
      <c r="S29" s="799">
        <f>Таблица2000!R29</f>
        <v>0</v>
      </c>
      <c r="T29" s="799">
        <f>Таблица3000!M29+Таблица2000!S29+Таблица1000!Q29</f>
        <v>0</v>
      </c>
      <c r="U29" s="799">
        <f>Таблица2000!T29</f>
        <v>0</v>
      </c>
      <c r="V29" s="799">
        <f>Таблица3000!N29+Таблица2000!U29+Таблица1000!R29</f>
        <v>0</v>
      </c>
      <c r="W29" s="799">
        <f>Таблица2000!V29</f>
        <v>0</v>
      </c>
      <c r="X29" s="699">
        <f>IF(Таблица4601!$F$9=0,0,(G29*1000/Таблица4601!$F$9))</f>
        <v>0</v>
      </c>
      <c r="Y29" s="699">
        <f>IF(Таблица4601!$F$9=0,0,(N29*1000/Таблица4601!$F$9))</f>
        <v>0</v>
      </c>
      <c r="Z29" s="699">
        <f>IF(Таблица4601!$F$9=0,0,(V29*1000/Таблица4601!$F$9))</f>
        <v>0</v>
      </c>
      <c r="AA29" s="699">
        <f t="shared" si="1"/>
        <v>0</v>
      </c>
    </row>
    <row r="30" spans="1:27" x14ac:dyDescent="0.15">
      <c r="A30" s="740" t="s">
        <v>1741</v>
      </c>
      <c r="B30" s="506" t="s">
        <v>1739</v>
      </c>
      <c r="C30" s="6" t="s">
        <v>1740</v>
      </c>
      <c r="D30" s="753" t="s">
        <v>1742</v>
      </c>
      <c r="E30" s="799">
        <f>Таблица3000!F30+Таблица2000!G30+Таблица1000!G30</f>
        <v>0</v>
      </c>
      <c r="F30" s="799">
        <f>Таблица2000!H30</f>
        <v>0</v>
      </c>
      <c r="G30" s="799">
        <f>Таблица3000!G30+Таблица2000!I30+Таблица1000!H30</f>
        <v>0</v>
      </c>
      <c r="H30" s="799">
        <f>Таблица1000!I30</f>
        <v>0</v>
      </c>
      <c r="I30" s="799">
        <f>Таблица1000!J30</f>
        <v>0</v>
      </c>
      <c r="J30" s="799">
        <f>Таблица1000!K30</f>
        <v>0</v>
      </c>
      <c r="K30" s="799">
        <f>Таблица2000!J30</f>
        <v>0</v>
      </c>
      <c r="L30" s="799">
        <f>Таблица3000!H30+Таблица2000!K30+Таблица1000!L30</f>
        <v>0</v>
      </c>
      <c r="M30" s="799">
        <f>Таблица2000!L30</f>
        <v>0</v>
      </c>
      <c r="N30" s="799">
        <f>Таблица3000!I30+Таблица2000!M30+Таблица1000!M30</f>
        <v>0</v>
      </c>
      <c r="O30" s="799">
        <f>Таблица3000!J30+Таблица2000!N30+Таблица1000!N30</f>
        <v>0</v>
      </c>
      <c r="P30" s="799">
        <f>Таблица3000!K30+Таблица2000!O30+Таблица1000!O30</f>
        <v>0</v>
      </c>
      <c r="Q30" s="799">
        <f>Таблица3000!L30+Таблица2000!P30+Таблица1000!P30</f>
        <v>0</v>
      </c>
      <c r="R30" s="799">
        <f>Таблица2000!Q30</f>
        <v>0</v>
      </c>
      <c r="S30" s="799">
        <f>Таблица2000!R30</f>
        <v>0</v>
      </c>
      <c r="T30" s="799">
        <f>Таблица3000!M30+Таблица2000!S30+Таблица1000!Q30</f>
        <v>0</v>
      </c>
      <c r="U30" s="799">
        <f>Таблица2000!T30</f>
        <v>0</v>
      </c>
      <c r="V30" s="799">
        <f>Таблица3000!N30+Таблица2000!U30+Таблица1000!R30</f>
        <v>0</v>
      </c>
      <c r="W30" s="799">
        <f>Таблица2000!V30</f>
        <v>0</v>
      </c>
      <c r="X30" s="699">
        <f>IF(Таблица4601!$F$9=0,0,(G30*1000/Таблица4601!$F$9))</f>
        <v>0</v>
      </c>
      <c r="Y30" s="699">
        <f>IF(Таблица4601!$F$9=0,0,(N30*1000/Таблица4601!$F$9))</f>
        <v>0</v>
      </c>
      <c r="Z30" s="699">
        <f>IF(Таблица4601!$F$9=0,0,(V30*1000/Таблица4601!$F$9))</f>
        <v>0</v>
      </c>
      <c r="AA30" s="699">
        <f t="shared" si="1"/>
        <v>0</v>
      </c>
    </row>
    <row r="31" spans="1:27" s="119" customFormat="1" ht="21" x14ac:dyDescent="0.15">
      <c r="A31" s="37" t="s">
        <v>671</v>
      </c>
      <c r="B31" s="506" t="s">
        <v>202</v>
      </c>
      <c r="C31" s="6" t="s">
        <v>68</v>
      </c>
      <c r="D31" s="241" t="s">
        <v>27</v>
      </c>
      <c r="E31" s="799">
        <f>Таблица3000!F31+Таблица2000!G31+Таблица1000!G31</f>
        <v>0</v>
      </c>
      <c r="F31" s="799">
        <f>Таблица2000!H31</f>
        <v>0</v>
      </c>
      <c r="G31" s="799">
        <f>Таблица3000!G31+Таблица2000!I31+Таблица1000!H31</f>
        <v>0</v>
      </c>
      <c r="H31" s="799">
        <f>Таблица1000!I31</f>
        <v>0</v>
      </c>
      <c r="I31" s="799">
        <f>Таблица1000!J31</f>
        <v>0</v>
      </c>
      <c r="J31" s="799">
        <f>Таблица1000!K31</f>
        <v>0</v>
      </c>
      <c r="K31" s="799">
        <f>Таблица2000!J31</f>
        <v>0</v>
      </c>
      <c r="L31" s="799">
        <f>Таблица3000!H31+Таблица2000!K31+Таблица1000!L31</f>
        <v>0</v>
      </c>
      <c r="M31" s="799">
        <f>Таблица2000!L31</f>
        <v>0</v>
      </c>
      <c r="N31" s="799">
        <f>Таблица3000!I31+Таблица2000!M31+Таблица1000!M31</f>
        <v>0</v>
      </c>
      <c r="O31" s="799">
        <f>Таблица3000!J31+Таблица2000!N31+Таблица1000!N31</f>
        <v>0</v>
      </c>
      <c r="P31" s="799">
        <f>Таблица3000!K31+Таблица2000!O31+Таблица1000!O31</f>
        <v>0</v>
      </c>
      <c r="Q31" s="799">
        <f>Таблица3000!L31+Таблица2000!P31+Таблица1000!P31</f>
        <v>0</v>
      </c>
      <c r="R31" s="799">
        <f>Таблица2000!Q31</f>
        <v>0</v>
      </c>
      <c r="S31" s="799">
        <f>Таблица2000!R31</f>
        <v>0</v>
      </c>
      <c r="T31" s="799">
        <f>Таблица3000!M31+Таблица2000!S31+Таблица1000!Q31</f>
        <v>0</v>
      </c>
      <c r="U31" s="799">
        <f>Таблица2000!T31</f>
        <v>0</v>
      </c>
      <c r="V31" s="799">
        <f>Таблица3000!N31+Таблица2000!U31+Таблица1000!R31</f>
        <v>0</v>
      </c>
      <c r="W31" s="799">
        <f>Таблица2000!V31</f>
        <v>0</v>
      </c>
      <c r="X31" s="699">
        <f>IF(Таблица4601!$F$9=0,0,(G31*1000/Таблица4601!$F$9))</f>
        <v>0</v>
      </c>
      <c r="Y31" s="699">
        <f>IF(Таблица4601!$F$9=0,0,(N31*1000/Таблица4601!$F$9))</f>
        <v>0</v>
      </c>
      <c r="Z31" s="699">
        <f>IF(Таблица4601!$F$9=0,0,(V31*1000/Таблица4601!$F$9))</f>
        <v>0</v>
      </c>
      <c r="AA31" s="699">
        <f t="shared" si="1"/>
        <v>0</v>
      </c>
    </row>
    <row r="32" spans="1:27" s="119" customFormat="1" ht="31.5" x14ac:dyDescent="0.15">
      <c r="A32" s="37" t="s">
        <v>1864</v>
      </c>
      <c r="B32" s="506" t="s">
        <v>1743</v>
      </c>
      <c r="C32" s="6" t="s">
        <v>1744</v>
      </c>
      <c r="D32" s="753" t="s">
        <v>1745</v>
      </c>
      <c r="E32" s="799">
        <f>Таблица3000!F32+Таблица2000!G32+Таблица1000!G32</f>
        <v>0</v>
      </c>
      <c r="F32" s="799">
        <f>Таблица2000!H32</f>
        <v>0</v>
      </c>
      <c r="G32" s="799">
        <f>Таблица3000!G32+Таблица2000!I32+Таблица1000!H32</f>
        <v>0</v>
      </c>
      <c r="H32" s="799">
        <f>Таблица1000!I32</f>
        <v>0</v>
      </c>
      <c r="I32" s="799">
        <f>Таблица1000!J32</f>
        <v>0</v>
      </c>
      <c r="J32" s="799">
        <f>Таблица1000!K32</f>
        <v>0</v>
      </c>
      <c r="K32" s="799">
        <f>Таблица2000!J32</f>
        <v>0</v>
      </c>
      <c r="L32" s="799">
        <f>Таблица3000!H32+Таблица2000!K32+Таблица1000!L32</f>
        <v>0</v>
      </c>
      <c r="M32" s="799">
        <f>Таблица2000!L32</f>
        <v>0</v>
      </c>
      <c r="N32" s="799">
        <f>Таблица3000!I32+Таблица2000!M32+Таблица1000!M32</f>
        <v>0</v>
      </c>
      <c r="O32" s="799">
        <f>Таблица3000!J32+Таблица2000!N32+Таблица1000!N32</f>
        <v>0</v>
      </c>
      <c r="P32" s="799">
        <f>Таблица3000!K32+Таблица2000!O32+Таблица1000!O32</f>
        <v>0</v>
      </c>
      <c r="Q32" s="799">
        <f>Таблица3000!L32+Таблица2000!P32+Таблица1000!P32</f>
        <v>0</v>
      </c>
      <c r="R32" s="799">
        <f>Таблица2000!Q32</f>
        <v>0</v>
      </c>
      <c r="S32" s="799">
        <f>Таблица2000!R32</f>
        <v>0</v>
      </c>
      <c r="T32" s="799">
        <f>Таблица3000!M32+Таблица2000!S32+Таблица1000!Q32</f>
        <v>0</v>
      </c>
      <c r="U32" s="799">
        <f>Таблица2000!T32</f>
        <v>0</v>
      </c>
      <c r="V32" s="799">
        <f>Таблица3000!N32+Таблица2000!U32+Таблица1000!R32</f>
        <v>0</v>
      </c>
      <c r="W32" s="799">
        <f>Таблица2000!V32</f>
        <v>0</v>
      </c>
      <c r="X32" s="699">
        <f>IF(Таблица4601!$F$9=0,0,(G32*1000/Таблица4601!$F$9))</f>
        <v>0</v>
      </c>
      <c r="Y32" s="699">
        <f>IF(Таблица4601!$F$9=0,0,(N32*1000/Таблица4601!$F$9))</f>
        <v>0</v>
      </c>
      <c r="Z32" s="699">
        <f>IF(Таблица4601!$F$9=0,0,(V32*1000/Таблица4601!$F$9))</f>
        <v>0</v>
      </c>
      <c r="AA32" s="699">
        <f t="shared" si="1"/>
        <v>0</v>
      </c>
    </row>
    <row r="33" spans="1:27" ht="24" customHeight="1" x14ac:dyDescent="0.15">
      <c r="A33" s="229" t="s">
        <v>1550</v>
      </c>
      <c r="B33" s="506" t="s">
        <v>1434</v>
      </c>
      <c r="C33" s="6" t="s">
        <v>1435</v>
      </c>
      <c r="D33" s="241"/>
      <c r="E33" s="799">
        <f>Таблица3000!F33+Таблица2000!G33+Таблица1000!G33</f>
        <v>0</v>
      </c>
      <c r="F33" s="799">
        <f>Таблица2000!H33</f>
        <v>0</v>
      </c>
      <c r="G33" s="799">
        <f>Таблица3000!G33+Таблица2000!I33+Таблица1000!H33</f>
        <v>0</v>
      </c>
      <c r="H33" s="799">
        <f>Таблица1000!I33</f>
        <v>0</v>
      </c>
      <c r="I33" s="799">
        <f>Таблица1000!J33</f>
        <v>0</v>
      </c>
      <c r="J33" s="799">
        <f>Таблица1000!K33</f>
        <v>0</v>
      </c>
      <c r="K33" s="799">
        <f>Таблица2000!J33</f>
        <v>0</v>
      </c>
      <c r="L33" s="799">
        <f>Таблица3000!H33+Таблица2000!K33+Таблица1000!L33</f>
        <v>0</v>
      </c>
      <c r="M33" s="799">
        <f>Таблица2000!L33</f>
        <v>0</v>
      </c>
      <c r="N33" s="799">
        <f>Таблица3000!I33+Таблица2000!M33+Таблица1000!M33</f>
        <v>0</v>
      </c>
      <c r="O33" s="799">
        <f>Таблица3000!J33+Таблица2000!N33+Таблица1000!N33</f>
        <v>0</v>
      </c>
      <c r="P33" s="799">
        <f>Таблица3000!K33+Таблица2000!O33+Таблица1000!O33</f>
        <v>0</v>
      </c>
      <c r="Q33" s="799">
        <f>Таблица3000!L33+Таблица2000!P33+Таблица1000!P33</f>
        <v>0</v>
      </c>
      <c r="R33" s="799">
        <f>Таблица2000!Q33</f>
        <v>0</v>
      </c>
      <c r="S33" s="799">
        <f>Таблица2000!R33</f>
        <v>0</v>
      </c>
      <c r="T33" s="799">
        <f>Таблица3000!M33+Таблица2000!S33+Таблица1000!Q33</f>
        <v>0</v>
      </c>
      <c r="U33" s="799">
        <f>Таблица2000!T33</f>
        <v>0</v>
      </c>
      <c r="V33" s="799">
        <f>Таблица3000!N33+Таблица2000!U33+Таблица1000!R33</f>
        <v>0</v>
      </c>
      <c r="W33" s="799">
        <f>Таблица2000!V33</f>
        <v>0</v>
      </c>
      <c r="X33" s="699">
        <f>IF(Таблица4601!$F$9=0,0,(G33*1000/Таблица4601!$F$9))</f>
        <v>0</v>
      </c>
      <c r="Y33" s="699">
        <f>IF(Таблица4601!$F$9=0,0,(N33*1000/Таблица4601!$F$9))</f>
        <v>0</v>
      </c>
      <c r="Z33" s="699">
        <f>IF(Таблица4601!$F$9=0,0,(V33*1000/Таблица4601!$F$9))</f>
        <v>0</v>
      </c>
      <c r="AA33" s="699">
        <f t="shared" si="1"/>
        <v>0</v>
      </c>
    </row>
    <row r="34" spans="1:27" ht="24" customHeight="1" x14ac:dyDescent="0.15">
      <c r="A34" s="36" t="s">
        <v>672</v>
      </c>
      <c r="B34" s="99" t="s">
        <v>203</v>
      </c>
      <c r="C34" s="46" t="s">
        <v>69</v>
      </c>
      <c r="D34" s="35" t="s">
        <v>759</v>
      </c>
      <c r="E34" s="799">
        <f>Таблица3000!F34+Таблица2000!G34+Таблица1000!G34</f>
        <v>0</v>
      </c>
      <c r="F34" s="799">
        <f>Таблица2000!H34</f>
        <v>0</v>
      </c>
      <c r="G34" s="799">
        <f>Таблица3000!G34+Таблица2000!I34+Таблица1000!H34</f>
        <v>0</v>
      </c>
      <c r="H34" s="799">
        <f>Таблица1000!I34</f>
        <v>0</v>
      </c>
      <c r="I34" s="799">
        <f>Таблица1000!J34</f>
        <v>0</v>
      </c>
      <c r="J34" s="799">
        <f>Таблица1000!K34</f>
        <v>0</v>
      </c>
      <c r="K34" s="799">
        <f>Таблица2000!J34</f>
        <v>0</v>
      </c>
      <c r="L34" s="799">
        <f>Таблица3000!H34+Таблица2000!K34+Таблица1000!L34</f>
        <v>0</v>
      </c>
      <c r="M34" s="799">
        <f>Таблица2000!L34</f>
        <v>0</v>
      </c>
      <c r="N34" s="799">
        <f>Таблица3000!I34+Таблица2000!M34+Таблица1000!M34</f>
        <v>0</v>
      </c>
      <c r="O34" s="799">
        <f>Таблица3000!J34+Таблица2000!N34+Таблица1000!N34</f>
        <v>0</v>
      </c>
      <c r="P34" s="799">
        <f>Таблица3000!K34+Таблица2000!O34+Таблица1000!O34</f>
        <v>0</v>
      </c>
      <c r="Q34" s="799">
        <f>Таблица3000!L34+Таблица2000!P34+Таблица1000!P34</f>
        <v>0</v>
      </c>
      <c r="R34" s="799">
        <f>Таблица2000!Q34</f>
        <v>0</v>
      </c>
      <c r="S34" s="799">
        <f>Таблица2000!R34</f>
        <v>0</v>
      </c>
      <c r="T34" s="799">
        <f>Таблица3000!M34+Таблица2000!S34+Таблица1000!Q34</f>
        <v>0</v>
      </c>
      <c r="U34" s="799">
        <f>Таблица2000!T34</f>
        <v>0</v>
      </c>
      <c r="V34" s="799">
        <f>Таблица3000!N34+Таблица2000!U34+Таблица1000!R34</f>
        <v>0</v>
      </c>
      <c r="W34" s="799">
        <f>Таблица2000!V34</f>
        <v>0</v>
      </c>
      <c r="X34" s="699">
        <f>IF(Таблица4601!$F$9=0,0,(G34*1000/Таблица4601!$F$9))</f>
        <v>0</v>
      </c>
      <c r="Y34" s="699">
        <f>IF(Таблица4601!$F$9=0,0,(N34*1000/Таблица4601!$F$9))</f>
        <v>0</v>
      </c>
      <c r="Z34" s="699">
        <f>IF(Таблица4601!$F$9=0,0,(V34*1000/Таблица4601!$F$9))</f>
        <v>0</v>
      </c>
      <c r="AA34" s="699">
        <f t="shared" si="1"/>
        <v>0</v>
      </c>
    </row>
    <row r="35" spans="1:27" ht="23.25" customHeight="1" x14ac:dyDescent="0.15">
      <c r="A35" s="37" t="s">
        <v>638</v>
      </c>
      <c r="B35" s="506" t="s">
        <v>204</v>
      </c>
      <c r="C35" s="33" t="s">
        <v>70</v>
      </c>
      <c r="D35" s="241" t="s">
        <v>603</v>
      </c>
      <c r="E35" s="799">
        <f>Таблица3000!F35+Таблица2000!G35+Таблица1000!G35</f>
        <v>0</v>
      </c>
      <c r="F35" s="799">
        <f>Таблица2000!H35</f>
        <v>0</v>
      </c>
      <c r="G35" s="799">
        <f>Таблица3000!G35+Таблица2000!I35+Таблица1000!H35</f>
        <v>0</v>
      </c>
      <c r="H35" s="799">
        <f>Таблица1000!I35</f>
        <v>0</v>
      </c>
      <c r="I35" s="799">
        <f>Таблица1000!J35</f>
        <v>0</v>
      </c>
      <c r="J35" s="799">
        <f>Таблица1000!K35</f>
        <v>0</v>
      </c>
      <c r="K35" s="799">
        <f>Таблица2000!J35</f>
        <v>0</v>
      </c>
      <c r="L35" s="799">
        <f>Таблица3000!H35+Таблица2000!K35+Таблица1000!L35</f>
        <v>0</v>
      </c>
      <c r="M35" s="799">
        <f>Таблица2000!L35</f>
        <v>0</v>
      </c>
      <c r="N35" s="799">
        <f>Таблица3000!I35+Таблица2000!M35+Таблица1000!M35</f>
        <v>0</v>
      </c>
      <c r="O35" s="799">
        <f>Таблица3000!J35+Таблица2000!N35+Таблица1000!N35</f>
        <v>0</v>
      </c>
      <c r="P35" s="799">
        <f>Таблица3000!K35+Таблица2000!O35+Таблица1000!O35</f>
        <v>0</v>
      </c>
      <c r="Q35" s="799">
        <f>Таблица3000!L35+Таблица2000!P35+Таблица1000!P35</f>
        <v>0</v>
      </c>
      <c r="R35" s="799">
        <f>Таблица2000!Q35</f>
        <v>0</v>
      </c>
      <c r="S35" s="799">
        <f>Таблица2000!R35</f>
        <v>0</v>
      </c>
      <c r="T35" s="799">
        <f>Таблица3000!M35+Таблица2000!S35+Таблица1000!Q35</f>
        <v>0</v>
      </c>
      <c r="U35" s="799">
        <f>Таблица2000!T35</f>
        <v>0</v>
      </c>
      <c r="V35" s="799">
        <f>Таблица3000!N35+Таблица2000!U35+Таблица1000!R35</f>
        <v>0</v>
      </c>
      <c r="W35" s="799">
        <f>Таблица2000!V35</f>
        <v>0</v>
      </c>
      <c r="X35" s="699">
        <f>IF(Таблица4601!$F$9=0,0,(G35*1000/Таблица4601!$F$9))</f>
        <v>0</v>
      </c>
      <c r="Y35" s="699">
        <f>IF(Таблица4601!$F$9=0,0,(N35*1000/Таблица4601!$F$9))</f>
        <v>0</v>
      </c>
      <c r="Z35" s="699">
        <f>IF(Таблица4601!$F$9=0,0,(V35*1000/Таблица4601!$F$9))</f>
        <v>0</v>
      </c>
      <c r="AA35" s="699">
        <f t="shared" si="1"/>
        <v>0</v>
      </c>
    </row>
    <row r="36" spans="1:27" ht="13.5" customHeight="1" x14ac:dyDescent="0.15">
      <c r="A36" s="37" t="s">
        <v>847</v>
      </c>
      <c r="B36" s="506" t="s">
        <v>285</v>
      </c>
      <c r="C36" s="33" t="s">
        <v>287</v>
      </c>
      <c r="D36" s="241" t="s">
        <v>848</v>
      </c>
      <c r="E36" s="799">
        <f>Таблица3000!F36+Таблица2000!G36+Таблица1000!G36</f>
        <v>0</v>
      </c>
      <c r="F36" s="799">
        <f>Таблица2000!H36</f>
        <v>0</v>
      </c>
      <c r="G36" s="799">
        <f>Таблица3000!G36+Таблица2000!I36+Таблица1000!H36</f>
        <v>0</v>
      </c>
      <c r="H36" s="799">
        <f>Таблица1000!I36</f>
        <v>0</v>
      </c>
      <c r="I36" s="799">
        <f>Таблица1000!J36</f>
        <v>0</v>
      </c>
      <c r="J36" s="799">
        <f>Таблица1000!K36</f>
        <v>0</v>
      </c>
      <c r="K36" s="799">
        <f>Таблица2000!J36</f>
        <v>0</v>
      </c>
      <c r="L36" s="799">
        <f>Таблица3000!H36+Таблица2000!K36+Таблица1000!L36</f>
        <v>0</v>
      </c>
      <c r="M36" s="799">
        <f>Таблица2000!L36</f>
        <v>0</v>
      </c>
      <c r="N36" s="799">
        <f>Таблица3000!I36+Таблица2000!M36+Таблица1000!M36</f>
        <v>0</v>
      </c>
      <c r="O36" s="799">
        <f>Таблица3000!J36+Таблица2000!N36+Таблица1000!N36</f>
        <v>0</v>
      </c>
      <c r="P36" s="799">
        <f>Таблица3000!K36+Таблица2000!O36+Таблица1000!O36</f>
        <v>0</v>
      </c>
      <c r="Q36" s="799">
        <f>Таблица3000!L36+Таблица2000!P36+Таблица1000!P36</f>
        <v>0</v>
      </c>
      <c r="R36" s="799">
        <f>Таблица2000!Q36</f>
        <v>0</v>
      </c>
      <c r="S36" s="799">
        <f>Таблица2000!R36</f>
        <v>0</v>
      </c>
      <c r="T36" s="799">
        <f>Таблица3000!M36+Таблица2000!S36+Таблица1000!Q36</f>
        <v>0</v>
      </c>
      <c r="U36" s="799">
        <f>Таблица2000!T36</f>
        <v>0</v>
      </c>
      <c r="V36" s="799">
        <f>Таблица3000!N36+Таблица2000!U36+Таблица1000!R36</f>
        <v>0</v>
      </c>
      <c r="W36" s="799">
        <f>Таблица2000!V36</f>
        <v>0</v>
      </c>
      <c r="X36" s="699">
        <f>IF(Таблица4601!$F$9=0,0,(G36*1000/Таблица4601!$F$9))</f>
        <v>0</v>
      </c>
      <c r="Y36" s="699">
        <f>IF(Таблица4601!$F$9=0,0,(N36*1000/Таблица4601!$F$9))</f>
        <v>0</v>
      </c>
      <c r="Z36" s="699">
        <f>IF(Таблица4601!$F$9=0,0,(V36*1000/Таблица4601!$F$9))</f>
        <v>0</v>
      </c>
      <c r="AA36" s="699">
        <f t="shared" si="1"/>
        <v>0</v>
      </c>
    </row>
    <row r="37" spans="1:27" ht="21" x14ac:dyDescent="0.15">
      <c r="A37" s="37" t="s">
        <v>849</v>
      </c>
      <c r="B37" s="506" t="s">
        <v>286</v>
      </c>
      <c r="C37" s="33" t="s">
        <v>288</v>
      </c>
      <c r="D37" s="241" t="s">
        <v>852</v>
      </c>
      <c r="E37" s="799">
        <f>Таблица3000!F37+Таблица2000!G37+Таблица1000!G37</f>
        <v>0</v>
      </c>
      <c r="F37" s="799">
        <f>Таблица2000!H37</f>
        <v>0</v>
      </c>
      <c r="G37" s="799">
        <f>Таблица3000!G37+Таблица2000!I37+Таблица1000!H37</f>
        <v>0</v>
      </c>
      <c r="H37" s="799">
        <f>Таблица1000!I37</f>
        <v>0</v>
      </c>
      <c r="I37" s="799">
        <f>Таблица1000!J37</f>
        <v>0</v>
      </c>
      <c r="J37" s="799">
        <f>Таблица1000!K37</f>
        <v>0</v>
      </c>
      <c r="K37" s="799">
        <f>Таблица2000!J37</f>
        <v>0</v>
      </c>
      <c r="L37" s="799">
        <f>Таблица3000!H37+Таблица2000!K37+Таблица1000!L37</f>
        <v>0</v>
      </c>
      <c r="M37" s="799">
        <f>Таблица2000!L37</f>
        <v>0</v>
      </c>
      <c r="N37" s="799">
        <f>Таблица3000!I37+Таблица2000!M37+Таблица1000!M37</f>
        <v>0</v>
      </c>
      <c r="O37" s="799">
        <f>Таблица3000!J37+Таблица2000!N37+Таблица1000!N37</f>
        <v>0</v>
      </c>
      <c r="P37" s="799">
        <f>Таблица3000!K37+Таблица2000!O37+Таблица1000!O37</f>
        <v>0</v>
      </c>
      <c r="Q37" s="799">
        <f>Таблица3000!L37+Таблица2000!P37+Таблица1000!P37</f>
        <v>0</v>
      </c>
      <c r="R37" s="799">
        <f>Таблица2000!Q37</f>
        <v>0</v>
      </c>
      <c r="S37" s="799">
        <f>Таблица2000!R37</f>
        <v>0</v>
      </c>
      <c r="T37" s="799">
        <f>Таблица3000!M37+Таблица2000!S37+Таблица1000!Q37</f>
        <v>0</v>
      </c>
      <c r="U37" s="799">
        <f>Таблица2000!T37</f>
        <v>0</v>
      </c>
      <c r="V37" s="799">
        <f>Таблица3000!N37+Таблица2000!U37+Таблица1000!R37</f>
        <v>0</v>
      </c>
      <c r="W37" s="799">
        <f>Таблица2000!V37</f>
        <v>0</v>
      </c>
      <c r="X37" s="699">
        <f>IF(Таблица4601!$F$9=0,0,(G37*1000/Таблица4601!$F$9))</f>
        <v>0</v>
      </c>
      <c r="Y37" s="699">
        <f>IF(Таблица4601!$F$9=0,0,(N37*1000/Таблица4601!$F$9))</f>
        <v>0</v>
      </c>
      <c r="Z37" s="699">
        <f>IF(Таблица4601!$F$9=0,0,(V37*1000/Таблица4601!$F$9))</f>
        <v>0</v>
      </c>
      <c r="AA37" s="699">
        <f t="shared" si="1"/>
        <v>0</v>
      </c>
    </row>
    <row r="38" spans="1:27" ht="21" x14ac:dyDescent="0.15">
      <c r="A38" s="37" t="s">
        <v>850</v>
      </c>
      <c r="B38" s="506" t="s">
        <v>605</v>
      </c>
      <c r="C38" s="33" t="s">
        <v>606</v>
      </c>
      <c r="D38" s="241" t="s">
        <v>853</v>
      </c>
      <c r="E38" s="799">
        <f>Таблица3000!F38+Таблица2000!G38+Таблица1000!G38</f>
        <v>0</v>
      </c>
      <c r="F38" s="799">
        <f>Таблица2000!H38</f>
        <v>0</v>
      </c>
      <c r="G38" s="799">
        <f>Таблица3000!G38+Таблица2000!I38+Таблица1000!H38</f>
        <v>0</v>
      </c>
      <c r="H38" s="799">
        <f>Таблица1000!I38</f>
        <v>0</v>
      </c>
      <c r="I38" s="799">
        <f>Таблица1000!J38</f>
        <v>0</v>
      </c>
      <c r="J38" s="799">
        <f>Таблица1000!K38</f>
        <v>0</v>
      </c>
      <c r="K38" s="799">
        <f>Таблица2000!J38</f>
        <v>0</v>
      </c>
      <c r="L38" s="799">
        <f>Таблица3000!H38+Таблица2000!K38+Таблица1000!L38</f>
        <v>0</v>
      </c>
      <c r="M38" s="799">
        <f>Таблица2000!L38</f>
        <v>0</v>
      </c>
      <c r="N38" s="799">
        <f>Таблица3000!I38+Таблица2000!M38+Таблица1000!M38</f>
        <v>0</v>
      </c>
      <c r="O38" s="799">
        <f>Таблица3000!J38+Таблица2000!N38+Таблица1000!N38</f>
        <v>0</v>
      </c>
      <c r="P38" s="799">
        <f>Таблица3000!K38+Таблица2000!O38+Таблица1000!O38</f>
        <v>0</v>
      </c>
      <c r="Q38" s="799">
        <f>Таблица3000!L38+Таблица2000!P38+Таблица1000!P38</f>
        <v>0</v>
      </c>
      <c r="R38" s="799">
        <f>Таблица2000!Q38</f>
        <v>0</v>
      </c>
      <c r="S38" s="799">
        <f>Таблица2000!R38</f>
        <v>0</v>
      </c>
      <c r="T38" s="799">
        <f>Таблица3000!M38+Таблица2000!S38+Таблица1000!Q38</f>
        <v>0</v>
      </c>
      <c r="U38" s="799">
        <f>Таблица2000!T38</f>
        <v>0</v>
      </c>
      <c r="V38" s="799">
        <f>Таблица3000!N38+Таблица2000!U38+Таблица1000!R38</f>
        <v>0</v>
      </c>
      <c r="W38" s="799">
        <f>Таблица2000!V38</f>
        <v>0</v>
      </c>
      <c r="X38" s="699">
        <f>IF(Таблица4601!$F$9=0,0,(G38*1000/Таблица4601!$F$9))</f>
        <v>0</v>
      </c>
      <c r="Y38" s="699">
        <f>IF(Таблица4601!$F$9=0,0,(N38*1000/Таблица4601!$F$9))</f>
        <v>0</v>
      </c>
      <c r="Z38" s="699">
        <f>IF(Таблица4601!$F$9=0,0,(V38*1000/Таблица4601!$F$9))</f>
        <v>0</v>
      </c>
      <c r="AA38" s="699">
        <f t="shared" si="1"/>
        <v>0</v>
      </c>
    </row>
    <row r="39" spans="1:27" x14ac:dyDescent="0.15">
      <c r="A39" s="37" t="s">
        <v>851</v>
      </c>
      <c r="B39" s="506" t="s">
        <v>855</v>
      </c>
      <c r="C39" s="33" t="s">
        <v>856</v>
      </c>
      <c r="D39" s="241" t="s">
        <v>854</v>
      </c>
      <c r="E39" s="799">
        <f>Таблица3000!F39+Таблица2000!G39+Таблица1000!G39</f>
        <v>0</v>
      </c>
      <c r="F39" s="799">
        <f>Таблица2000!H39</f>
        <v>0</v>
      </c>
      <c r="G39" s="799">
        <f>Таблица3000!G39+Таблица2000!I39+Таблица1000!H39</f>
        <v>0</v>
      </c>
      <c r="H39" s="799">
        <f>Таблица1000!I39</f>
        <v>0</v>
      </c>
      <c r="I39" s="799">
        <f>Таблица1000!J39</f>
        <v>0</v>
      </c>
      <c r="J39" s="799">
        <f>Таблица1000!K39</f>
        <v>0</v>
      </c>
      <c r="K39" s="799">
        <f>Таблица2000!J39</f>
        <v>0</v>
      </c>
      <c r="L39" s="799">
        <f>Таблица3000!H39+Таблица2000!K39+Таблица1000!L39</f>
        <v>0</v>
      </c>
      <c r="M39" s="799">
        <f>Таблица2000!L39</f>
        <v>0</v>
      </c>
      <c r="N39" s="799">
        <f>Таблица3000!I39+Таблица2000!M39+Таблица1000!M39</f>
        <v>0</v>
      </c>
      <c r="O39" s="799">
        <f>Таблица3000!J39+Таблица2000!N39+Таблица1000!N39</f>
        <v>0</v>
      </c>
      <c r="P39" s="799">
        <f>Таблица3000!K39+Таблица2000!O39+Таблица1000!O39</f>
        <v>0</v>
      </c>
      <c r="Q39" s="799">
        <f>Таблица3000!L39+Таблица2000!P39+Таблица1000!P39</f>
        <v>0</v>
      </c>
      <c r="R39" s="799">
        <f>Таблица2000!Q39</f>
        <v>0</v>
      </c>
      <c r="S39" s="799">
        <f>Таблица2000!R39</f>
        <v>0</v>
      </c>
      <c r="T39" s="799">
        <f>Таблица3000!M39+Таблица2000!S39+Таблица1000!Q39</f>
        <v>0</v>
      </c>
      <c r="U39" s="799">
        <f>Таблица2000!T39</f>
        <v>0</v>
      </c>
      <c r="V39" s="799">
        <f>Таблица3000!N39+Таблица2000!U39+Таблица1000!R39</f>
        <v>0</v>
      </c>
      <c r="W39" s="799">
        <f>Таблица2000!V39</f>
        <v>0</v>
      </c>
      <c r="X39" s="699">
        <f>IF(Таблица4601!$F$9=0,0,(G39*1000/Таблица4601!$F$9))</f>
        <v>0</v>
      </c>
      <c r="Y39" s="699">
        <f>IF(Таблица4601!$F$9=0,0,(N39*1000/Таблица4601!$F$9))</f>
        <v>0</v>
      </c>
      <c r="Z39" s="699">
        <f>IF(Таблица4601!$F$9=0,0,(V39*1000/Таблица4601!$F$9))</f>
        <v>0</v>
      </c>
      <c r="AA39" s="699">
        <f t="shared" si="1"/>
        <v>0</v>
      </c>
    </row>
    <row r="40" spans="1:27" ht="26.25" customHeight="1" x14ac:dyDescent="0.15">
      <c r="A40" s="37" t="s">
        <v>284</v>
      </c>
      <c r="B40" s="506" t="s">
        <v>857</v>
      </c>
      <c r="C40" s="6" t="s">
        <v>859</v>
      </c>
      <c r="D40" s="241" t="s">
        <v>289</v>
      </c>
      <c r="E40" s="799">
        <f>Таблица3000!F40+Таблица2000!G40+Таблица1000!G40</f>
        <v>0</v>
      </c>
      <c r="F40" s="799">
        <f>Таблица2000!H40</f>
        <v>0</v>
      </c>
      <c r="G40" s="799">
        <f>Таблица3000!G40+Таблица2000!I40+Таблица1000!H40</f>
        <v>0</v>
      </c>
      <c r="H40" s="799">
        <f>Таблица1000!I40</f>
        <v>0</v>
      </c>
      <c r="I40" s="799">
        <f>Таблица1000!J40</f>
        <v>0</v>
      </c>
      <c r="J40" s="799">
        <f>Таблица1000!K40</f>
        <v>0</v>
      </c>
      <c r="K40" s="799">
        <f>Таблица2000!J40</f>
        <v>0</v>
      </c>
      <c r="L40" s="799">
        <f>Таблица3000!H40+Таблица2000!K40+Таблица1000!L40</f>
        <v>0</v>
      </c>
      <c r="M40" s="799">
        <f>Таблица2000!L40</f>
        <v>0</v>
      </c>
      <c r="N40" s="799">
        <f>Таблица3000!I40+Таблица2000!M40+Таблица1000!M40</f>
        <v>0</v>
      </c>
      <c r="O40" s="799">
        <f>Таблица3000!J40+Таблица2000!N40+Таблица1000!N40</f>
        <v>0</v>
      </c>
      <c r="P40" s="799">
        <f>Таблица3000!K40+Таблица2000!O40+Таблица1000!O40</f>
        <v>0</v>
      </c>
      <c r="Q40" s="799">
        <f>Таблица3000!L40+Таблица2000!P40+Таблица1000!P40</f>
        <v>0</v>
      </c>
      <c r="R40" s="799">
        <f>Таблица2000!Q40</f>
        <v>0</v>
      </c>
      <c r="S40" s="799">
        <f>Таблица2000!R40</f>
        <v>0</v>
      </c>
      <c r="T40" s="799">
        <f>Таблица3000!M40+Таблица2000!S40+Таблица1000!Q40</f>
        <v>0</v>
      </c>
      <c r="U40" s="799">
        <f>Таблица2000!T40</f>
        <v>0</v>
      </c>
      <c r="V40" s="799">
        <f>Таблица3000!N40+Таблица2000!U40+Таблица1000!R40</f>
        <v>0</v>
      </c>
      <c r="W40" s="799">
        <f>Таблица2000!V40</f>
        <v>0</v>
      </c>
      <c r="X40" s="699">
        <f>IF(Таблица4601!$F$9=0,0,(G40*1000/Таблица4601!$F$9))</f>
        <v>0</v>
      </c>
      <c r="Y40" s="699">
        <f>IF(Таблица4601!$F$9=0,0,(N40*1000/Таблица4601!$F$9))</f>
        <v>0</v>
      </c>
      <c r="Z40" s="699">
        <f>IF(Таблица4601!$F$9=0,0,(V40*1000/Таблица4601!$F$9))</f>
        <v>0</v>
      </c>
      <c r="AA40" s="699">
        <f t="shared" si="1"/>
        <v>0</v>
      </c>
    </row>
    <row r="41" spans="1:27" x14ac:dyDescent="0.15">
      <c r="A41" s="37" t="s">
        <v>604</v>
      </c>
      <c r="B41" s="506" t="s">
        <v>858</v>
      </c>
      <c r="C41" s="6" t="s">
        <v>860</v>
      </c>
      <c r="D41" s="241" t="s">
        <v>571</v>
      </c>
      <c r="E41" s="799">
        <f>Таблица3000!F41+Таблица2000!G41+Таблица1000!G41</f>
        <v>0</v>
      </c>
      <c r="F41" s="799">
        <f>Таблица2000!H41</f>
        <v>0</v>
      </c>
      <c r="G41" s="799">
        <f>Таблица3000!G41+Таблица2000!I41+Таблица1000!H41</f>
        <v>0</v>
      </c>
      <c r="H41" s="799">
        <f>Таблица1000!I41</f>
        <v>0</v>
      </c>
      <c r="I41" s="799">
        <f>Таблица1000!J41</f>
        <v>0</v>
      </c>
      <c r="J41" s="799">
        <f>Таблица1000!K41</f>
        <v>0</v>
      </c>
      <c r="K41" s="799">
        <f>Таблица2000!J41</f>
        <v>0</v>
      </c>
      <c r="L41" s="799">
        <f>Таблица3000!H41+Таблица2000!K41+Таблица1000!L41</f>
        <v>0</v>
      </c>
      <c r="M41" s="799">
        <f>Таблица2000!L41</f>
        <v>0</v>
      </c>
      <c r="N41" s="799">
        <f>Таблица3000!I41+Таблица2000!M41+Таблица1000!M41</f>
        <v>0</v>
      </c>
      <c r="O41" s="799">
        <f>Таблица3000!J41+Таблица2000!N41+Таблица1000!N41</f>
        <v>0</v>
      </c>
      <c r="P41" s="799">
        <f>Таблица3000!K41+Таблица2000!O41+Таблица1000!O41</f>
        <v>0</v>
      </c>
      <c r="Q41" s="799">
        <f>Таблица3000!L41+Таблица2000!P41+Таблица1000!P41</f>
        <v>0</v>
      </c>
      <c r="R41" s="799">
        <f>Таблица2000!Q41</f>
        <v>0</v>
      </c>
      <c r="S41" s="799">
        <f>Таблица2000!R41</f>
        <v>0</v>
      </c>
      <c r="T41" s="799">
        <f>Таблица3000!M41+Таблица2000!S41+Таблица1000!Q41</f>
        <v>0</v>
      </c>
      <c r="U41" s="799">
        <f>Таблица2000!T41</f>
        <v>0</v>
      </c>
      <c r="V41" s="799">
        <f>Таблица3000!N41+Таблица2000!U41+Таблица1000!R41</f>
        <v>0</v>
      </c>
      <c r="W41" s="799">
        <f>Таблица2000!V41</f>
        <v>0</v>
      </c>
      <c r="X41" s="699">
        <f>IF(Таблица4601!$F$9=0,0,(G41*1000/Таблица4601!$F$9))</f>
        <v>0</v>
      </c>
      <c r="Y41" s="699">
        <f>IF(Таблица4601!$F$9=0,0,(N41*1000/Таблица4601!$F$9))</f>
        <v>0</v>
      </c>
      <c r="Z41" s="699">
        <f>IF(Таблица4601!$F$9=0,0,(V41*1000/Таблица4601!$F$9))</f>
        <v>0</v>
      </c>
      <c r="AA41" s="699">
        <f t="shared" si="1"/>
        <v>0</v>
      </c>
    </row>
    <row r="42" spans="1:27" x14ac:dyDescent="0.15">
      <c r="A42" s="229" t="s">
        <v>1437</v>
      </c>
      <c r="B42" s="506" t="s">
        <v>1438</v>
      </c>
      <c r="C42" s="6" t="s">
        <v>1436</v>
      </c>
      <c r="D42" s="241"/>
      <c r="E42" s="799">
        <f>Таблица3000!F42+Таблица2000!G42+Таблица1000!G42</f>
        <v>0</v>
      </c>
      <c r="F42" s="799">
        <f>Таблица2000!H42</f>
        <v>0</v>
      </c>
      <c r="G42" s="799">
        <f>Таблица3000!G42+Таблица2000!I42+Таблица1000!H42</f>
        <v>0</v>
      </c>
      <c r="H42" s="799">
        <f>Таблица1000!I42</f>
        <v>0</v>
      </c>
      <c r="I42" s="799">
        <f>Таблица1000!J42</f>
        <v>0</v>
      </c>
      <c r="J42" s="799">
        <f>Таблица1000!K42</f>
        <v>0</v>
      </c>
      <c r="K42" s="799">
        <f>Таблица2000!J42</f>
        <v>0</v>
      </c>
      <c r="L42" s="799">
        <f>Таблица3000!H42+Таблица2000!K42+Таблица1000!L42</f>
        <v>0</v>
      </c>
      <c r="M42" s="799">
        <f>Таблица2000!L42</f>
        <v>0</v>
      </c>
      <c r="N42" s="799">
        <f>Таблица3000!I42+Таблица2000!M42+Таблица1000!M42</f>
        <v>0</v>
      </c>
      <c r="O42" s="799">
        <f>Таблица3000!J42+Таблица2000!N42+Таблица1000!N42</f>
        <v>0</v>
      </c>
      <c r="P42" s="799">
        <f>Таблица3000!K42+Таблица2000!O42+Таблица1000!O42</f>
        <v>0</v>
      </c>
      <c r="Q42" s="799">
        <f>Таблица3000!L42+Таблица2000!P42+Таблица1000!P42</f>
        <v>0</v>
      </c>
      <c r="R42" s="799">
        <f>Таблица2000!Q42</f>
        <v>0</v>
      </c>
      <c r="S42" s="799">
        <f>Таблица2000!R42</f>
        <v>0</v>
      </c>
      <c r="T42" s="799">
        <f>Таблица3000!M42+Таблица2000!S42+Таблица1000!Q42</f>
        <v>0</v>
      </c>
      <c r="U42" s="799">
        <f>Таблица2000!T42</f>
        <v>0</v>
      </c>
      <c r="V42" s="799">
        <f>Таблица3000!N42+Таблица2000!U42+Таблица1000!R42</f>
        <v>0</v>
      </c>
      <c r="W42" s="799">
        <f>Таблица2000!V42</f>
        <v>0</v>
      </c>
      <c r="X42" s="699">
        <f>IF(Таблица4601!$F$9=0,0,(G42*1000/Таблица4601!$F$9))</f>
        <v>0</v>
      </c>
      <c r="Y42" s="699">
        <f>IF(Таблица4601!$F$9=0,0,(N42*1000/Таблица4601!$F$9))</f>
        <v>0</v>
      </c>
      <c r="Z42" s="699">
        <f>IF(Таблица4601!$F$9=0,0,(V42*1000/Таблица4601!$F$9))</f>
        <v>0</v>
      </c>
      <c r="AA42" s="699">
        <f t="shared" si="1"/>
        <v>0</v>
      </c>
    </row>
    <row r="43" spans="1:27" x14ac:dyDescent="0.15">
      <c r="A43" s="37" t="s">
        <v>651</v>
      </c>
      <c r="B43" s="506" t="s">
        <v>205</v>
      </c>
      <c r="C43" s="6" t="s">
        <v>71</v>
      </c>
      <c r="D43" s="241" t="s">
        <v>760</v>
      </c>
      <c r="E43" s="799">
        <f>Таблица3000!F43+Таблица2000!G43+Таблица1000!G43</f>
        <v>0</v>
      </c>
      <c r="F43" s="799">
        <f>Таблица2000!H43</f>
        <v>0</v>
      </c>
      <c r="G43" s="799">
        <f>Таблица3000!G43+Таблица2000!I43+Таблица1000!H43</f>
        <v>0</v>
      </c>
      <c r="H43" s="799">
        <f>Таблица1000!I43</f>
        <v>0</v>
      </c>
      <c r="I43" s="799">
        <f>Таблица1000!J43</f>
        <v>0</v>
      </c>
      <c r="J43" s="799">
        <f>Таблица1000!K43</f>
        <v>0</v>
      </c>
      <c r="K43" s="799">
        <f>Таблица2000!J43</f>
        <v>0</v>
      </c>
      <c r="L43" s="799">
        <f>Таблица3000!H43+Таблица2000!K43+Таблица1000!L43</f>
        <v>0</v>
      </c>
      <c r="M43" s="799">
        <f>Таблица2000!L43</f>
        <v>0</v>
      </c>
      <c r="N43" s="799">
        <f>Таблица3000!I43+Таблица2000!M43+Таблица1000!M43</f>
        <v>0</v>
      </c>
      <c r="O43" s="799">
        <f>Таблица3000!J43+Таблица2000!N43+Таблица1000!N43</f>
        <v>0</v>
      </c>
      <c r="P43" s="799">
        <f>Таблица3000!K43+Таблица2000!O43+Таблица1000!O43</f>
        <v>0</v>
      </c>
      <c r="Q43" s="799">
        <f>Таблица3000!L43+Таблица2000!P43+Таблица1000!P43</f>
        <v>0</v>
      </c>
      <c r="R43" s="799">
        <f>Таблица2000!Q43</f>
        <v>0</v>
      </c>
      <c r="S43" s="799">
        <f>Таблица2000!R43</f>
        <v>0</v>
      </c>
      <c r="T43" s="799">
        <f>Таблица3000!M43+Таблица2000!S43+Таблица1000!Q43</f>
        <v>0</v>
      </c>
      <c r="U43" s="799">
        <f>Таблица2000!T43</f>
        <v>0</v>
      </c>
      <c r="V43" s="799">
        <f>Таблица3000!N43+Таблица2000!U43+Таблица1000!R43</f>
        <v>0</v>
      </c>
      <c r="W43" s="799">
        <f>Таблица2000!V43</f>
        <v>0</v>
      </c>
      <c r="X43" s="699">
        <f>IF(Таблица4601!$F$9=0,0,(G43*1000/Таблица4601!$F$9))</f>
        <v>0</v>
      </c>
      <c r="Y43" s="699">
        <f>IF(Таблица4601!$F$9=0,0,(N43*1000/Таблица4601!$F$9))</f>
        <v>0</v>
      </c>
      <c r="Z43" s="699">
        <f>IF(Таблица4601!$F$9=0,0,(V43*1000/Таблица4601!$F$9))</f>
        <v>0</v>
      </c>
      <c r="AA43" s="699">
        <f t="shared" si="1"/>
        <v>0</v>
      </c>
    </row>
    <row r="44" spans="1:27" ht="31.5" x14ac:dyDescent="0.15">
      <c r="A44" s="37" t="s">
        <v>861</v>
      </c>
      <c r="B44" s="506" t="s">
        <v>206</v>
      </c>
      <c r="C44" s="6" t="s">
        <v>72</v>
      </c>
      <c r="D44" s="241" t="s">
        <v>790</v>
      </c>
      <c r="E44" s="799">
        <f>Таблица3000!F44+Таблица2000!G44+Таблица1000!G44</f>
        <v>0</v>
      </c>
      <c r="F44" s="799">
        <f>Таблица2000!H44</f>
        <v>0</v>
      </c>
      <c r="G44" s="799">
        <f>Таблица3000!G44+Таблица2000!I44+Таблица1000!H44</f>
        <v>0</v>
      </c>
      <c r="H44" s="799">
        <f>Таблица1000!I44</f>
        <v>0</v>
      </c>
      <c r="I44" s="799">
        <f>Таблица1000!J44</f>
        <v>0</v>
      </c>
      <c r="J44" s="799">
        <f>Таблица1000!K44</f>
        <v>0</v>
      </c>
      <c r="K44" s="799">
        <f>Таблица2000!J44</f>
        <v>0</v>
      </c>
      <c r="L44" s="799">
        <f>Таблица3000!H44+Таблица2000!K44+Таблица1000!L44</f>
        <v>0</v>
      </c>
      <c r="M44" s="799">
        <f>Таблица2000!L44</f>
        <v>0</v>
      </c>
      <c r="N44" s="799">
        <f>Таблица3000!I44+Таблица2000!M44+Таблица1000!M44</f>
        <v>0</v>
      </c>
      <c r="O44" s="799">
        <f>Таблица3000!J44+Таблица2000!N44+Таблица1000!N44</f>
        <v>0</v>
      </c>
      <c r="P44" s="799">
        <f>Таблица3000!K44+Таблица2000!O44+Таблица1000!O44</f>
        <v>0</v>
      </c>
      <c r="Q44" s="799">
        <f>Таблица3000!L44+Таблица2000!P44+Таблица1000!P44</f>
        <v>0</v>
      </c>
      <c r="R44" s="799">
        <f>Таблица2000!Q44</f>
        <v>0</v>
      </c>
      <c r="S44" s="799">
        <f>Таблица2000!R44</f>
        <v>0</v>
      </c>
      <c r="T44" s="799">
        <f>Таблица3000!M44+Таблица2000!S44+Таблица1000!Q44</f>
        <v>0</v>
      </c>
      <c r="U44" s="799">
        <f>Таблица2000!T44</f>
        <v>0</v>
      </c>
      <c r="V44" s="799">
        <f>Таблица3000!N44+Таблица2000!U44+Таблица1000!R44</f>
        <v>0</v>
      </c>
      <c r="W44" s="799">
        <f>Таблица2000!V44</f>
        <v>0</v>
      </c>
      <c r="X44" s="699">
        <f>IF(Таблица4601!$F$9=0,0,(G44*1000/Таблица4601!$F$9))</f>
        <v>0</v>
      </c>
      <c r="Y44" s="699">
        <f>IF(Таблица4601!$F$9=0,0,(N44*1000/Таблица4601!$F$9))</f>
        <v>0</v>
      </c>
      <c r="Z44" s="699">
        <f>IF(Таблица4601!$F$9=0,0,(V44*1000/Таблица4601!$F$9))</f>
        <v>0</v>
      </c>
      <c r="AA44" s="699">
        <f t="shared" si="1"/>
        <v>0</v>
      </c>
    </row>
    <row r="45" spans="1:27" x14ac:dyDescent="0.15">
      <c r="A45" s="37" t="s">
        <v>1747</v>
      </c>
      <c r="B45" s="506" t="s">
        <v>1748</v>
      </c>
      <c r="C45" s="6" t="s">
        <v>1749</v>
      </c>
      <c r="D45" s="753"/>
      <c r="E45" s="799">
        <f>Таблица3000!F45+Таблица2000!G45+Таблица1000!G45</f>
        <v>0</v>
      </c>
      <c r="F45" s="799">
        <f>Таблица2000!H45</f>
        <v>0</v>
      </c>
      <c r="G45" s="799">
        <f>Таблица3000!G45+Таблица2000!I45+Таблица1000!H45</f>
        <v>0</v>
      </c>
      <c r="H45" s="799">
        <f>Таблица1000!I45</f>
        <v>0</v>
      </c>
      <c r="I45" s="799">
        <f>Таблица1000!J45</f>
        <v>0</v>
      </c>
      <c r="J45" s="799">
        <f>Таблица1000!K45</f>
        <v>0</v>
      </c>
      <c r="K45" s="799">
        <f>Таблица2000!J45</f>
        <v>0</v>
      </c>
      <c r="L45" s="799">
        <f>Таблица3000!H45+Таблица2000!K45+Таблица1000!L45</f>
        <v>0</v>
      </c>
      <c r="M45" s="799">
        <f>Таблица2000!L45</f>
        <v>0</v>
      </c>
      <c r="N45" s="799">
        <f>Таблица3000!I45+Таблица2000!M45+Таблица1000!M45</f>
        <v>0</v>
      </c>
      <c r="O45" s="799">
        <f>Таблица3000!J45+Таблица2000!N45+Таблица1000!N45</f>
        <v>0</v>
      </c>
      <c r="P45" s="799">
        <f>Таблица3000!K45+Таблица2000!O45+Таблица1000!O45</f>
        <v>0</v>
      </c>
      <c r="Q45" s="799">
        <f>Таблица3000!L45+Таблица2000!P45+Таблица1000!P45</f>
        <v>0</v>
      </c>
      <c r="R45" s="799">
        <f>Таблица2000!Q45</f>
        <v>0</v>
      </c>
      <c r="S45" s="799">
        <f>Таблица2000!R45</f>
        <v>0</v>
      </c>
      <c r="T45" s="799">
        <f>Таблица3000!M45+Таблица2000!S45+Таблица1000!Q45</f>
        <v>0</v>
      </c>
      <c r="U45" s="799">
        <f>Таблица2000!T45</f>
        <v>0</v>
      </c>
      <c r="V45" s="799">
        <f>Таблица3000!N45+Таблица2000!U45+Таблица1000!R45</f>
        <v>0</v>
      </c>
      <c r="W45" s="799">
        <f>Таблица2000!V45</f>
        <v>0</v>
      </c>
      <c r="X45" s="699">
        <f>IF(Таблица4601!$F$9=0,0,(G45*1000/Таблица4601!$F$9))</f>
        <v>0</v>
      </c>
      <c r="Y45" s="699">
        <f>IF(Таблица4601!$F$9=0,0,(N45*1000/Таблица4601!$F$9))</f>
        <v>0</v>
      </c>
      <c r="Z45" s="699">
        <f>IF(Таблица4601!$F$9=0,0,(V45*1000/Таблица4601!$F$9))</f>
        <v>0</v>
      </c>
      <c r="AA45" s="699">
        <f t="shared" si="1"/>
        <v>0</v>
      </c>
    </row>
    <row r="46" spans="1:27" ht="31.5" x14ac:dyDescent="0.15">
      <c r="A46" s="37" t="s">
        <v>1337</v>
      </c>
      <c r="B46" s="506" t="s">
        <v>1336</v>
      </c>
      <c r="C46" s="6" t="s">
        <v>73</v>
      </c>
      <c r="D46" s="241" t="s">
        <v>1339</v>
      </c>
      <c r="E46" s="799">
        <f>Таблица3000!F46+Таблица2000!G46+Таблица1000!G46</f>
        <v>0</v>
      </c>
      <c r="F46" s="799">
        <f>Таблица2000!H46</f>
        <v>0</v>
      </c>
      <c r="G46" s="799">
        <f>Таблица3000!G46+Таблица2000!I46+Таблица1000!H46</f>
        <v>0</v>
      </c>
      <c r="H46" s="799">
        <f>Таблица1000!I46</f>
        <v>0</v>
      </c>
      <c r="I46" s="799">
        <f>Таблица1000!J46</f>
        <v>0</v>
      </c>
      <c r="J46" s="799">
        <f>Таблица1000!K46</f>
        <v>0</v>
      </c>
      <c r="K46" s="799">
        <f>Таблица2000!J46</f>
        <v>0</v>
      </c>
      <c r="L46" s="799">
        <f>Таблица3000!H46+Таблица2000!K46+Таблица1000!L46</f>
        <v>0</v>
      </c>
      <c r="M46" s="799">
        <f>Таблица2000!L46</f>
        <v>0</v>
      </c>
      <c r="N46" s="799">
        <f>Таблица3000!I46+Таблица2000!M46+Таблица1000!M46</f>
        <v>0</v>
      </c>
      <c r="O46" s="799">
        <f>Таблица3000!J46+Таблица2000!N46+Таблица1000!N46</f>
        <v>0</v>
      </c>
      <c r="P46" s="799">
        <f>Таблица3000!K46+Таблица2000!O46+Таблица1000!O46</f>
        <v>0</v>
      </c>
      <c r="Q46" s="799">
        <f>Таблица3000!L46+Таблица2000!P46+Таблица1000!P46</f>
        <v>0</v>
      </c>
      <c r="R46" s="799">
        <f>Таблица2000!Q46</f>
        <v>0</v>
      </c>
      <c r="S46" s="799">
        <f>Таблица2000!R46</f>
        <v>0</v>
      </c>
      <c r="T46" s="799">
        <f>Таблица3000!M46+Таблица2000!S46+Таблица1000!Q46</f>
        <v>0</v>
      </c>
      <c r="U46" s="799">
        <f>Таблица2000!T46</f>
        <v>0</v>
      </c>
      <c r="V46" s="799">
        <f>Таблица3000!N46+Таблица2000!U46+Таблица1000!R46</f>
        <v>0</v>
      </c>
      <c r="W46" s="799">
        <f>Таблица2000!V46</f>
        <v>0</v>
      </c>
      <c r="X46" s="699">
        <f>IF(Таблица4601!$F$9=0,0,(G46*1000/Таблица4601!$F$9))</f>
        <v>0</v>
      </c>
      <c r="Y46" s="699">
        <f>IF(Таблица4601!$F$9=0,0,(N46*1000/Таблица4601!$F$9))</f>
        <v>0</v>
      </c>
      <c r="Z46" s="699">
        <f>IF(Таблица4601!$F$9=0,0,(V46*1000/Таблица4601!$F$9))</f>
        <v>0</v>
      </c>
      <c r="AA46" s="699">
        <f t="shared" si="1"/>
        <v>0</v>
      </c>
    </row>
    <row r="47" spans="1:27" ht="21" x14ac:dyDescent="0.15">
      <c r="A47" s="37" t="s">
        <v>1750</v>
      </c>
      <c r="B47" s="506" t="s">
        <v>1751</v>
      </c>
      <c r="C47" s="6" t="s">
        <v>1752</v>
      </c>
      <c r="D47" s="753"/>
      <c r="E47" s="799">
        <f>Таблица3000!F47+Таблица2000!G47+Таблица1000!G47</f>
        <v>0</v>
      </c>
      <c r="F47" s="799">
        <f>Таблица2000!H47</f>
        <v>0</v>
      </c>
      <c r="G47" s="799">
        <f>Таблица3000!G47+Таблица2000!I47+Таблица1000!H47</f>
        <v>0</v>
      </c>
      <c r="H47" s="799">
        <f>Таблица1000!I47</f>
        <v>0</v>
      </c>
      <c r="I47" s="799">
        <f>Таблица1000!J47</f>
        <v>0</v>
      </c>
      <c r="J47" s="799">
        <f>Таблица1000!K47</f>
        <v>0</v>
      </c>
      <c r="K47" s="799">
        <f>Таблица2000!J47</f>
        <v>0</v>
      </c>
      <c r="L47" s="799">
        <f>Таблица3000!H47+Таблица2000!K47+Таблица1000!L47</f>
        <v>0</v>
      </c>
      <c r="M47" s="799">
        <f>Таблица2000!L47</f>
        <v>0</v>
      </c>
      <c r="N47" s="799">
        <f>Таблица3000!I47+Таблица2000!M47+Таблица1000!M47</f>
        <v>0</v>
      </c>
      <c r="O47" s="799">
        <f>Таблица3000!J47+Таблица2000!N47+Таблица1000!N47</f>
        <v>0</v>
      </c>
      <c r="P47" s="799">
        <f>Таблица3000!K47+Таблица2000!O47+Таблица1000!O47</f>
        <v>0</v>
      </c>
      <c r="Q47" s="799">
        <f>Таблица3000!L47+Таблица2000!P47+Таблица1000!P47</f>
        <v>0</v>
      </c>
      <c r="R47" s="799">
        <f>Таблица2000!Q47</f>
        <v>0</v>
      </c>
      <c r="S47" s="799">
        <f>Таблица2000!R47</f>
        <v>0</v>
      </c>
      <c r="T47" s="799">
        <f>Таблица3000!M47+Таблица2000!S47+Таблица1000!Q47</f>
        <v>0</v>
      </c>
      <c r="U47" s="799">
        <f>Таблица2000!T47</f>
        <v>0</v>
      </c>
      <c r="V47" s="799">
        <f>Таблица3000!N47+Таблица2000!U47+Таблица1000!R47</f>
        <v>0</v>
      </c>
      <c r="W47" s="799">
        <f>Таблица2000!V47</f>
        <v>0</v>
      </c>
      <c r="X47" s="699">
        <f>IF(Таблица4601!$F$9=0,0,(G47*1000/Таблица4601!$F$9))</f>
        <v>0</v>
      </c>
      <c r="Y47" s="699">
        <f>IF(Таблица4601!$F$9=0,0,(N47*1000/Таблица4601!$F$9))</f>
        <v>0</v>
      </c>
      <c r="Z47" s="699">
        <f>IF(Таблица4601!$F$9=0,0,(V47*1000/Таблица4601!$F$9))</f>
        <v>0</v>
      </c>
      <c r="AA47" s="699">
        <f t="shared" si="1"/>
        <v>0</v>
      </c>
    </row>
    <row r="48" spans="1:27" ht="21" x14ac:dyDescent="0.15">
      <c r="A48" s="37" t="s">
        <v>1753</v>
      </c>
      <c r="B48" s="506" t="s">
        <v>1754</v>
      </c>
      <c r="C48" s="6" t="s">
        <v>1755</v>
      </c>
      <c r="D48" s="753"/>
      <c r="E48" s="799">
        <f>Таблица3000!F48+Таблица2000!G48+Таблица1000!G48</f>
        <v>0</v>
      </c>
      <c r="F48" s="799">
        <f>Таблица2000!H48</f>
        <v>0</v>
      </c>
      <c r="G48" s="799">
        <f>Таблица3000!G48+Таблица2000!I48+Таблица1000!H48</f>
        <v>0</v>
      </c>
      <c r="H48" s="799">
        <f>Таблица1000!I48</f>
        <v>0</v>
      </c>
      <c r="I48" s="799">
        <f>Таблица1000!J48</f>
        <v>0</v>
      </c>
      <c r="J48" s="799">
        <f>Таблица1000!K48</f>
        <v>0</v>
      </c>
      <c r="K48" s="799">
        <f>Таблица2000!J48</f>
        <v>0</v>
      </c>
      <c r="L48" s="799">
        <f>Таблица3000!H48+Таблица2000!K48+Таблица1000!L48</f>
        <v>0</v>
      </c>
      <c r="M48" s="799">
        <f>Таблица2000!L48</f>
        <v>0</v>
      </c>
      <c r="N48" s="799">
        <f>Таблица3000!I48+Таблица2000!M48+Таблица1000!M48</f>
        <v>0</v>
      </c>
      <c r="O48" s="799">
        <f>Таблица3000!J48+Таблица2000!N48+Таблица1000!N48</f>
        <v>0</v>
      </c>
      <c r="P48" s="799">
        <f>Таблица3000!K48+Таблица2000!O48+Таблица1000!O48</f>
        <v>0</v>
      </c>
      <c r="Q48" s="799">
        <f>Таблица3000!L48+Таблица2000!P48+Таблица1000!P48</f>
        <v>0</v>
      </c>
      <c r="R48" s="799">
        <f>Таблица2000!Q48</f>
        <v>0</v>
      </c>
      <c r="S48" s="799">
        <f>Таблица2000!R48</f>
        <v>0</v>
      </c>
      <c r="T48" s="799">
        <f>Таблица3000!M48+Таблица2000!S48+Таблица1000!Q48</f>
        <v>0</v>
      </c>
      <c r="U48" s="799">
        <f>Таблица2000!T48</f>
        <v>0</v>
      </c>
      <c r="V48" s="799">
        <f>Таблица3000!N48+Таблица2000!U48+Таблица1000!R48</f>
        <v>0</v>
      </c>
      <c r="W48" s="799">
        <f>Таблица2000!V48</f>
        <v>0</v>
      </c>
      <c r="X48" s="699">
        <f>IF(Таблица4601!$F$9=0,0,(G48*1000/Таблица4601!$F$9))</f>
        <v>0</v>
      </c>
      <c r="Y48" s="699">
        <f>IF(Таблица4601!$F$9=0,0,(N48*1000/Таблица4601!$F$9))</f>
        <v>0</v>
      </c>
      <c r="Z48" s="699">
        <f>IF(Таблица4601!$F$9=0,0,(V48*1000/Таблица4601!$F$9))</f>
        <v>0</v>
      </c>
      <c r="AA48" s="699">
        <f t="shared" si="1"/>
        <v>0</v>
      </c>
    </row>
    <row r="49" spans="1:27" ht="31.5" x14ac:dyDescent="0.15">
      <c r="A49" s="37" t="s">
        <v>1756</v>
      </c>
      <c r="B49" s="506" t="s">
        <v>1757</v>
      </c>
      <c r="C49" s="6" t="s">
        <v>1758</v>
      </c>
      <c r="D49" s="753"/>
      <c r="E49" s="799">
        <f>Таблица3000!F49+Таблица2000!G49+Таблица1000!G49</f>
        <v>0</v>
      </c>
      <c r="F49" s="799">
        <f>Таблица2000!H49</f>
        <v>0</v>
      </c>
      <c r="G49" s="799">
        <f>Таблица3000!G49+Таблица2000!I49+Таблица1000!H49</f>
        <v>0</v>
      </c>
      <c r="H49" s="799">
        <f>Таблица1000!I49</f>
        <v>0</v>
      </c>
      <c r="I49" s="799">
        <f>Таблица1000!J49</f>
        <v>0</v>
      </c>
      <c r="J49" s="799">
        <f>Таблица1000!K49</f>
        <v>0</v>
      </c>
      <c r="K49" s="799">
        <f>Таблица2000!J49</f>
        <v>0</v>
      </c>
      <c r="L49" s="799">
        <f>Таблица3000!H49+Таблица2000!K49+Таблица1000!L49</f>
        <v>0</v>
      </c>
      <c r="M49" s="799">
        <f>Таблица2000!L49</f>
        <v>0</v>
      </c>
      <c r="N49" s="799">
        <f>Таблица3000!I49+Таблица2000!M49+Таблица1000!M49</f>
        <v>0</v>
      </c>
      <c r="O49" s="799">
        <f>Таблица3000!J49+Таблица2000!N49+Таблица1000!N49</f>
        <v>0</v>
      </c>
      <c r="P49" s="799">
        <f>Таблица3000!K49+Таблица2000!O49+Таблица1000!O49</f>
        <v>0</v>
      </c>
      <c r="Q49" s="799">
        <f>Таблица3000!L49+Таблица2000!P49+Таблица1000!P49</f>
        <v>0</v>
      </c>
      <c r="R49" s="799">
        <f>Таблица2000!Q49</f>
        <v>0</v>
      </c>
      <c r="S49" s="799">
        <f>Таблица2000!R49</f>
        <v>0</v>
      </c>
      <c r="T49" s="799">
        <f>Таблица3000!M49+Таблица2000!S49+Таблица1000!Q49</f>
        <v>0</v>
      </c>
      <c r="U49" s="799">
        <f>Таблица2000!T49</f>
        <v>0</v>
      </c>
      <c r="V49" s="799">
        <f>Таблица3000!N49+Таблица2000!U49+Таблица1000!R49</f>
        <v>0</v>
      </c>
      <c r="W49" s="799">
        <f>Таблица2000!V49</f>
        <v>0</v>
      </c>
      <c r="X49" s="699">
        <f>IF(Таблица4601!$F$9=0,0,(G49*1000/Таблица4601!$F$9))</f>
        <v>0</v>
      </c>
      <c r="Y49" s="699">
        <f>IF(Таблица4601!$F$9=0,0,(N49*1000/Таблица4601!$F$9))</f>
        <v>0</v>
      </c>
      <c r="Z49" s="699">
        <f>IF(Таблица4601!$F$9=0,0,(V49*1000/Таблица4601!$F$9))</f>
        <v>0</v>
      </c>
      <c r="AA49" s="699">
        <f t="shared" si="1"/>
        <v>0</v>
      </c>
    </row>
    <row r="50" spans="1:27" x14ac:dyDescent="0.15">
      <c r="A50" s="37" t="s">
        <v>862</v>
      </c>
      <c r="B50" s="506" t="s">
        <v>207</v>
      </c>
      <c r="C50" s="6" t="s">
        <v>792</v>
      </c>
      <c r="D50" s="241" t="s">
        <v>761</v>
      </c>
      <c r="E50" s="799">
        <f>Таблица3000!F50+Таблица2000!G50+Таблица1000!G50</f>
        <v>0</v>
      </c>
      <c r="F50" s="799">
        <f>Таблица2000!H50</f>
        <v>0</v>
      </c>
      <c r="G50" s="799">
        <f>Таблица3000!G50+Таблица2000!I50+Таблица1000!H50</f>
        <v>0</v>
      </c>
      <c r="H50" s="799">
        <f>Таблица1000!I50</f>
        <v>0</v>
      </c>
      <c r="I50" s="799">
        <f>Таблица1000!J50</f>
        <v>0</v>
      </c>
      <c r="J50" s="799">
        <f>Таблица1000!K50</f>
        <v>0</v>
      </c>
      <c r="K50" s="799">
        <f>Таблица2000!J50</f>
        <v>0</v>
      </c>
      <c r="L50" s="799">
        <f>Таблица3000!H50+Таблица2000!K50+Таблица1000!L50</f>
        <v>0</v>
      </c>
      <c r="M50" s="799">
        <f>Таблица2000!L50</f>
        <v>0</v>
      </c>
      <c r="N50" s="799">
        <f>Таблица3000!I50+Таблица2000!M50+Таблица1000!M50</f>
        <v>0</v>
      </c>
      <c r="O50" s="799">
        <f>Таблица3000!J50+Таблица2000!N50+Таблица1000!N50</f>
        <v>0</v>
      </c>
      <c r="P50" s="799">
        <f>Таблица3000!K50+Таблица2000!O50+Таблица1000!O50</f>
        <v>0</v>
      </c>
      <c r="Q50" s="799">
        <f>Таблица3000!L50+Таблица2000!P50+Таблица1000!P50</f>
        <v>0</v>
      </c>
      <c r="R50" s="799">
        <f>Таблица2000!Q50</f>
        <v>0</v>
      </c>
      <c r="S50" s="799">
        <f>Таблица2000!R50</f>
        <v>0</v>
      </c>
      <c r="T50" s="799">
        <f>Таблица3000!M50+Таблица2000!S50+Таблица1000!Q50</f>
        <v>0</v>
      </c>
      <c r="U50" s="799">
        <f>Таблица2000!T50</f>
        <v>0</v>
      </c>
      <c r="V50" s="799">
        <f>Таблица3000!N50+Таблица2000!U50+Таблица1000!R50</f>
        <v>0</v>
      </c>
      <c r="W50" s="799">
        <f>Таблица2000!V50</f>
        <v>0</v>
      </c>
      <c r="X50" s="699">
        <f>IF(Таблица4601!$F$9=0,0,(G50*1000/Таблица4601!$F$9))</f>
        <v>0</v>
      </c>
      <c r="Y50" s="699">
        <f>IF(Таблица4601!$F$9=0,0,(N50*1000/Таблица4601!$F$9))</f>
        <v>0</v>
      </c>
      <c r="Z50" s="699">
        <f>IF(Таблица4601!$F$9=0,0,(V50*1000/Таблица4601!$F$9))</f>
        <v>0</v>
      </c>
      <c r="AA50" s="699">
        <f t="shared" si="1"/>
        <v>0</v>
      </c>
    </row>
    <row r="51" spans="1:27" x14ac:dyDescent="0.15">
      <c r="A51" s="37" t="s">
        <v>863</v>
      </c>
      <c r="B51" s="506" t="s">
        <v>791</v>
      </c>
      <c r="C51" s="6" t="s">
        <v>1338</v>
      </c>
      <c r="D51" s="241" t="s">
        <v>762</v>
      </c>
      <c r="E51" s="799">
        <f>Таблица3000!F51+Таблица2000!G51+Таблица1000!G51</f>
        <v>0</v>
      </c>
      <c r="F51" s="799">
        <f>Таблица2000!H51</f>
        <v>0</v>
      </c>
      <c r="G51" s="799">
        <f>Таблица3000!G51+Таблица2000!I51+Таблица1000!H51</f>
        <v>0</v>
      </c>
      <c r="H51" s="799">
        <f>Таблица1000!I51</f>
        <v>0</v>
      </c>
      <c r="I51" s="799">
        <f>Таблица1000!J51</f>
        <v>0</v>
      </c>
      <c r="J51" s="799">
        <f>Таблица1000!K51</f>
        <v>0</v>
      </c>
      <c r="K51" s="799">
        <f>Таблица2000!J51</f>
        <v>0</v>
      </c>
      <c r="L51" s="799">
        <f>Таблица3000!H51+Таблица2000!K51+Таблица1000!L51</f>
        <v>0</v>
      </c>
      <c r="M51" s="799">
        <f>Таблица2000!L51</f>
        <v>0</v>
      </c>
      <c r="N51" s="799">
        <f>Таблица3000!I51+Таблица2000!M51+Таблица1000!M51</f>
        <v>0</v>
      </c>
      <c r="O51" s="799">
        <f>Таблица3000!J51+Таблица2000!N51+Таблица1000!N51</f>
        <v>0</v>
      </c>
      <c r="P51" s="799">
        <f>Таблица3000!K51+Таблица2000!O51+Таблица1000!O51</f>
        <v>0</v>
      </c>
      <c r="Q51" s="799">
        <f>Таблица3000!L51+Таблица2000!P51+Таблица1000!P51</f>
        <v>0</v>
      </c>
      <c r="R51" s="799">
        <f>Таблица2000!Q51</f>
        <v>0</v>
      </c>
      <c r="S51" s="799">
        <f>Таблица2000!R51</f>
        <v>0</v>
      </c>
      <c r="T51" s="799">
        <f>Таблица3000!M51+Таблица2000!S51+Таблица1000!Q51</f>
        <v>0</v>
      </c>
      <c r="U51" s="799">
        <f>Таблица2000!T51</f>
        <v>0</v>
      </c>
      <c r="V51" s="799">
        <f>Таблица3000!N51+Таблица2000!U51+Таблица1000!R51</f>
        <v>0</v>
      </c>
      <c r="W51" s="799">
        <f>Таблица2000!V51</f>
        <v>0</v>
      </c>
      <c r="X51" s="699">
        <f>IF(Таблица4601!$F$9=0,0,(G51*1000/Таблица4601!$F$9))</f>
        <v>0</v>
      </c>
      <c r="Y51" s="699">
        <f>IF(Таблица4601!$F$9=0,0,(N51*1000/Таблица4601!$F$9))</f>
        <v>0</v>
      </c>
      <c r="Z51" s="699">
        <f>IF(Таблица4601!$F$9=0,0,(V51*1000/Таблица4601!$F$9))</f>
        <v>0</v>
      </c>
      <c r="AA51" s="699">
        <f t="shared" si="1"/>
        <v>0</v>
      </c>
    </row>
    <row r="52" spans="1:27" x14ac:dyDescent="0.15">
      <c r="A52" s="229" t="s">
        <v>1441</v>
      </c>
      <c r="B52" s="506" t="s">
        <v>1439</v>
      </c>
      <c r="C52" s="6" t="s">
        <v>1440</v>
      </c>
      <c r="D52" s="241"/>
      <c r="E52" s="799">
        <f>Таблица3000!F52+Таблица2000!G52+Таблица1000!G52</f>
        <v>0</v>
      </c>
      <c r="F52" s="799">
        <f>Таблица2000!H52</f>
        <v>0</v>
      </c>
      <c r="G52" s="799">
        <f>Таблица3000!G52+Таблица2000!I52+Таблица1000!H52</f>
        <v>0</v>
      </c>
      <c r="H52" s="799">
        <f>Таблица1000!I52</f>
        <v>0</v>
      </c>
      <c r="I52" s="799">
        <f>Таблица1000!J52</f>
        <v>0</v>
      </c>
      <c r="J52" s="799">
        <f>Таблица1000!K52</f>
        <v>0</v>
      </c>
      <c r="K52" s="799">
        <f>Таблица2000!J52</f>
        <v>0</v>
      </c>
      <c r="L52" s="799">
        <f>Таблица3000!H52+Таблица2000!K52+Таблица1000!L52</f>
        <v>0</v>
      </c>
      <c r="M52" s="799">
        <f>Таблица2000!L52</f>
        <v>0</v>
      </c>
      <c r="N52" s="799">
        <f>Таблица3000!I52+Таблица2000!M52+Таблица1000!M52</f>
        <v>0</v>
      </c>
      <c r="O52" s="799">
        <f>Таблица3000!J52+Таблица2000!N52+Таблица1000!N52</f>
        <v>0</v>
      </c>
      <c r="P52" s="799">
        <f>Таблица3000!K52+Таблица2000!O52+Таблица1000!O52</f>
        <v>0</v>
      </c>
      <c r="Q52" s="799">
        <f>Таблица3000!L52+Таблица2000!P52+Таблица1000!P52</f>
        <v>0</v>
      </c>
      <c r="R52" s="799">
        <f>Таблица2000!Q52</f>
        <v>0</v>
      </c>
      <c r="S52" s="799">
        <f>Таблица2000!R52</f>
        <v>0</v>
      </c>
      <c r="T52" s="799">
        <f>Таблица3000!M52+Таблица2000!S52+Таблица1000!Q52</f>
        <v>0</v>
      </c>
      <c r="U52" s="799">
        <f>Таблица2000!T52</f>
        <v>0</v>
      </c>
      <c r="V52" s="799">
        <f>Таблица3000!N52+Таблица2000!U52+Таблица1000!R52</f>
        <v>0</v>
      </c>
      <c r="W52" s="799">
        <f>Таблица2000!V52</f>
        <v>0</v>
      </c>
      <c r="X52" s="699">
        <f>IF(Таблица4601!$F$9=0,0,(G52*1000/Таблица4601!$F$9))</f>
        <v>0</v>
      </c>
      <c r="Y52" s="699">
        <f>IF(Таблица4601!$F$9=0,0,(N52*1000/Таблица4601!$F$9))</f>
        <v>0</v>
      </c>
      <c r="Z52" s="699">
        <f>IF(Таблица4601!$F$9=0,0,(V52*1000/Таблица4601!$F$9))</f>
        <v>0</v>
      </c>
      <c r="AA52" s="699">
        <f t="shared" si="1"/>
        <v>0</v>
      </c>
    </row>
    <row r="53" spans="1:27" x14ac:dyDescent="0.15">
      <c r="A53" s="37" t="s">
        <v>290</v>
      </c>
      <c r="B53" s="506" t="s">
        <v>208</v>
      </c>
      <c r="C53" s="6" t="s">
        <v>74</v>
      </c>
      <c r="D53" s="241" t="s">
        <v>763</v>
      </c>
      <c r="E53" s="799">
        <f>Таблица3000!F53+Таблица2000!G53+Таблица1000!G53</f>
        <v>0</v>
      </c>
      <c r="F53" s="799">
        <f>Таблица2000!H53</f>
        <v>0</v>
      </c>
      <c r="G53" s="799">
        <f>Таблица3000!G53+Таблица2000!I53+Таблица1000!H53</f>
        <v>0</v>
      </c>
      <c r="H53" s="799">
        <f>Таблица1000!I53</f>
        <v>0</v>
      </c>
      <c r="I53" s="799">
        <f>Таблица1000!J53</f>
        <v>0</v>
      </c>
      <c r="J53" s="799">
        <f>Таблица1000!K53</f>
        <v>0</v>
      </c>
      <c r="K53" s="799">
        <f>Таблица2000!J53</f>
        <v>0</v>
      </c>
      <c r="L53" s="799">
        <f>Таблица3000!H53+Таблица2000!K53+Таблица1000!L53</f>
        <v>0</v>
      </c>
      <c r="M53" s="799">
        <f>Таблица2000!L53</f>
        <v>0</v>
      </c>
      <c r="N53" s="799">
        <f>Таблица3000!I53+Таблица2000!M53+Таблица1000!M53</f>
        <v>0</v>
      </c>
      <c r="O53" s="799">
        <f>Таблица3000!J53+Таблица2000!N53+Таблица1000!N53</f>
        <v>0</v>
      </c>
      <c r="P53" s="799">
        <f>Таблица3000!K53+Таблица2000!O53+Таблица1000!O53</f>
        <v>0</v>
      </c>
      <c r="Q53" s="799">
        <f>Таблица3000!L53+Таблица2000!P53+Таблица1000!P53</f>
        <v>0</v>
      </c>
      <c r="R53" s="799">
        <f>Таблица2000!Q53</f>
        <v>0</v>
      </c>
      <c r="S53" s="799">
        <f>Таблица2000!R53</f>
        <v>0</v>
      </c>
      <c r="T53" s="799">
        <f>Таблица3000!M53+Таблица2000!S53+Таблица1000!Q53</f>
        <v>0</v>
      </c>
      <c r="U53" s="799">
        <f>Таблица2000!T53</f>
        <v>0</v>
      </c>
      <c r="V53" s="799">
        <f>Таблица3000!N53+Таблица2000!U53+Таблица1000!R53</f>
        <v>0</v>
      </c>
      <c r="W53" s="799">
        <f>Таблица2000!V53</f>
        <v>0</v>
      </c>
      <c r="X53" s="699">
        <f>IF(Таблица4601!$F$9=0,0,(G53*1000/Таблица4601!$F$9))</f>
        <v>0</v>
      </c>
      <c r="Y53" s="699">
        <f>IF(Таблица4601!$F$9=0,0,(N53*1000/Таблица4601!$F$9))</f>
        <v>0</v>
      </c>
      <c r="Z53" s="699">
        <f>IF(Таблица4601!$F$9=0,0,(V53*1000/Таблица4601!$F$9))</f>
        <v>0</v>
      </c>
      <c r="AA53" s="699">
        <f t="shared" si="1"/>
        <v>0</v>
      </c>
    </row>
    <row r="54" spans="1:27" x14ac:dyDescent="0.15">
      <c r="A54" s="37" t="s">
        <v>644</v>
      </c>
      <c r="B54" s="506" t="s">
        <v>209</v>
      </c>
      <c r="C54" s="6" t="s">
        <v>186</v>
      </c>
      <c r="D54" s="241" t="s">
        <v>189</v>
      </c>
      <c r="E54" s="799">
        <f>Таблица3000!F54+Таблица2000!G54+Таблица1000!G54</f>
        <v>0</v>
      </c>
      <c r="F54" s="799">
        <f>Таблица2000!H54</f>
        <v>0</v>
      </c>
      <c r="G54" s="799">
        <f>Таблица3000!G54+Таблица2000!I54+Таблица1000!H54</f>
        <v>0</v>
      </c>
      <c r="H54" s="799">
        <f>Таблица1000!I54</f>
        <v>0</v>
      </c>
      <c r="I54" s="799">
        <f>Таблица1000!J54</f>
        <v>0</v>
      </c>
      <c r="J54" s="799">
        <f>Таблица1000!K54</f>
        <v>0</v>
      </c>
      <c r="K54" s="799">
        <f>Таблица2000!J54</f>
        <v>0</v>
      </c>
      <c r="L54" s="799">
        <f>Таблица3000!H54+Таблица2000!K54+Таблица1000!L54</f>
        <v>0</v>
      </c>
      <c r="M54" s="799">
        <f>Таблица2000!L54</f>
        <v>0</v>
      </c>
      <c r="N54" s="799">
        <f>Таблица3000!I54+Таблица2000!M54+Таблица1000!M54</f>
        <v>0</v>
      </c>
      <c r="O54" s="799">
        <f>Таблица3000!J54+Таблица2000!N54+Таблица1000!N54</f>
        <v>0</v>
      </c>
      <c r="P54" s="799">
        <f>Таблица3000!K54+Таблица2000!O54+Таблица1000!O54</f>
        <v>0</v>
      </c>
      <c r="Q54" s="799">
        <f>Таблица3000!L54+Таблица2000!P54+Таблица1000!P54</f>
        <v>0</v>
      </c>
      <c r="R54" s="799">
        <f>Таблица2000!Q54</f>
        <v>0</v>
      </c>
      <c r="S54" s="799">
        <f>Таблица2000!R54</f>
        <v>0</v>
      </c>
      <c r="T54" s="799">
        <f>Таблица3000!M54+Таблица2000!S54+Таблица1000!Q54</f>
        <v>0</v>
      </c>
      <c r="U54" s="799">
        <f>Таблица2000!T54</f>
        <v>0</v>
      </c>
      <c r="V54" s="799">
        <f>Таблица3000!N54+Таблица2000!U54+Таблица1000!R54</f>
        <v>0</v>
      </c>
      <c r="W54" s="799">
        <f>Таблица2000!V54</f>
        <v>0</v>
      </c>
      <c r="X54" s="699">
        <f>IF(Таблица4601!$F$9=0,0,(G54*1000/Таблица4601!$F$9))</f>
        <v>0</v>
      </c>
      <c r="Y54" s="699">
        <f>IF(Таблица4601!$F$9=0,0,(N54*1000/Таблица4601!$F$9))</f>
        <v>0</v>
      </c>
      <c r="Z54" s="699">
        <f>IF(Таблица4601!$F$9=0,0,(V54*1000/Таблица4601!$F$9))</f>
        <v>0</v>
      </c>
      <c r="AA54" s="699">
        <f t="shared" si="1"/>
        <v>0</v>
      </c>
    </row>
    <row r="55" spans="1:27" x14ac:dyDescent="0.15">
      <c r="A55" s="37" t="s">
        <v>291</v>
      </c>
      <c r="B55" s="506" t="s">
        <v>210</v>
      </c>
      <c r="C55" s="6" t="s">
        <v>187</v>
      </c>
      <c r="D55" s="241" t="s">
        <v>313</v>
      </c>
      <c r="E55" s="799">
        <f>Таблица3000!F55+Таблица2000!G55+Таблица1000!G55</f>
        <v>0</v>
      </c>
      <c r="F55" s="799">
        <f>Таблица2000!H55</f>
        <v>0</v>
      </c>
      <c r="G55" s="799">
        <f>Таблица3000!G55+Таблица2000!I55+Таблица1000!H55</f>
        <v>0</v>
      </c>
      <c r="H55" s="799">
        <f>Таблица1000!I55</f>
        <v>0</v>
      </c>
      <c r="I55" s="799">
        <f>Таблица1000!J55</f>
        <v>0</v>
      </c>
      <c r="J55" s="799">
        <f>Таблица1000!K55</f>
        <v>0</v>
      </c>
      <c r="K55" s="799">
        <f>Таблица2000!J55</f>
        <v>0</v>
      </c>
      <c r="L55" s="799">
        <f>Таблица3000!H55+Таблица2000!K55+Таблица1000!L55</f>
        <v>0</v>
      </c>
      <c r="M55" s="799">
        <f>Таблица2000!L55</f>
        <v>0</v>
      </c>
      <c r="N55" s="799">
        <f>Таблица3000!I55+Таблица2000!M55+Таблица1000!M55</f>
        <v>0</v>
      </c>
      <c r="O55" s="799">
        <f>Таблица3000!J55+Таблица2000!N55+Таблица1000!N55</f>
        <v>0</v>
      </c>
      <c r="P55" s="799">
        <f>Таблица3000!K55+Таблица2000!O55+Таблица1000!O55</f>
        <v>0</v>
      </c>
      <c r="Q55" s="799">
        <f>Таблица3000!L55+Таблица2000!P55+Таблица1000!P55</f>
        <v>0</v>
      </c>
      <c r="R55" s="799">
        <f>Таблица2000!Q55</f>
        <v>0</v>
      </c>
      <c r="S55" s="799">
        <f>Таблица2000!R55</f>
        <v>0</v>
      </c>
      <c r="T55" s="799">
        <f>Таблица3000!M55+Таблица2000!S55+Таблица1000!Q55</f>
        <v>0</v>
      </c>
      <c r="U55" s="799">
        <f>Таблица2000!T55</f>
        <v>0</v>
      </c>
      <c r="V55" s="799">
        <f>Таблица3000!N55+Таблица2000!U55+Таблица1000!R55</f>
        <v>0</v>
      </c>
      <c r="W55" s="799">
        <f>Таблица2000!V55</f>
        <v>0</v>
      </c>
      <c r="X55" s="699">
        <f>IF(Таблица4601!$F$9=0,0,(G55*1000/Таблица4601!$F$9))</f>
        <v>0</v>
      </c>
      <c r="Y55" s="699">
        <f>IF(Таблица4601!$F$9=0,0,(N55*1000/Таблица4601!$F$9))</f>
        <v>0</v>
      </c>
      <c r="Z55" s="699">
        <f>IF(Таблица4601!$F$9=0,0,(V55*1000/Таблица4601!$F$9))</f>
        <v>0</v>
      </c>
      <c r="AA55" s="699">
        <f t="shared" si="1"/>
        <v>0</v>
      </c>
    </row>
    <row r="56" spans="1:27" x14ac:dyDescent="0.15">
      <c r="A56" s="37" t="s">
        <v>292</v>
      </c>
      <c r="B56" s="506" t="s">
        <v>211</v>
      </c>
      <c r="C56" s="6" t="s">
        <v>188</v>
      </c>
      <c r="D56" s="241" t="s">
        <v>764</v>
      </c>
      <c r="E56" s="799">
        <f>Таблица3000!F56+Таблица2000!G56+Таблица1000!G56</f>
        <v>0</v>
      </c>
      <c r="F56" s="799">
        <f>Таблица2000!H56</f>
        <v>0</v>
      </c>
      <c r="G56" s="799">
        <f>Таблица3000!G56+Таблица2000!I56+Таблица1000!H56</f>
        <v>0</v>
      </c>
      <c r="H56" s="799">
        <f>Таблица1000!I56</f>
        <v>0</v>
      </c>
      <c r="I56" s="799">
        <f>Таблица1000!J56</f>
        <v>0</v>
      </c>
      <c r="J56" s="799">
        <f>Таблица1000!K56</f>
        <v>0</v>
      </c>
      <c r="K56" s="799">
        <f>Таблица2000!J56</f>
        <v>0</v>
      </c>
      <c r="L56" s="799">
        <f>Таблица3000!H56+Таблица2000!K56+Таблица1000!L56</f>
        <v>0</v>
      </c>
      <c r="M56" s="799">
        <f>Таблица2000!L56</f>
        <v>0</v>
      </c>
      <c r="N56" s="799">
        <f>Таблица3000!I56+Таблица2000!M56+Таблица1000!M56</f>
        <v>0</v>
      </c>
      <c r="O56" s="799">
        <f>Таблица3000!J56+Таблица2000!N56+Таблица1000!N56</f>
        <v>0</v>
      </c>
      <c r="P56" s="799">
        <f>Таблица3000!K56+Таблица2000!O56+Таблица1000!O56</f>
        <v>0</v>
      </c>
      <c r="Q56" s="799">
        <f>Таблица3000!L56+Таблица2000!P56+Таблица1000!P56</f>
        <v>0</v>
      </c>
      <c r="R56" s="799">
        <f>Таблица2000!Q56</f>
        <v>0</v>
      </c>
      <c r="S56" s="799">
        <f>Таблица2000!R56</f>
        <v>0</v>
      </c>
      <c r="T56" s="799">
        <f>Таблица3000!M56+Таблица2000!S56+Таблица1000!Q56</f>
        <v>0</v>
      </c>
      <c r="U56" s="799">
        <f>Таблица2000!T56</f>
        <v>0</v>
      </c>
      <c r="V56" s="799">
        <f>Таблица3000!N56+Таблица2000!U56+Таблица1000!R56</f>
        <v>0</v>
      </c>
      <c r="W56" s="799">
        <f>Таблица2000!V56</f>
        <v>0</v>
      </c>
      <c r="X56" s="699">
        <f>IF(Таблица4601!$F$9=0,0,(G56*1000/Таблица4601!$F$9))</f>
        <v>0</v>
      </c>
      <c r="Y56" s="699">
        <f>IF(Таблица4601!$F$9=0,0,(N56*1000/Таблица4601!$F$9))</f>
        <v>0</v>
      </c>
      <c r="Z56" s="699">
        <f>IF(Таблица4601!$F$9=0,0,(V56*1000/Таблица4601!$F$9))</f>
        <v>0</v>
      </c>
      <c r="AA56" s="699">
        <f t="shared" si="1"/>
        <v>0</v>
      </c>
    </row>
    <row r="57" spans="1:27" x14ac:dyDescent="0.15">
      <c r="A57" s="37" t="s">
        <v>293</v>
      </c>
      <c r="B57" s="506" t="s">
        <v>296</v>
      </c>
      <c r="C57" s="6" t="s">
        <v>304</v>
      </c>
      <c r="D57" s="241" t="s">
        <v>314</v>
      </c>
      <c r="E57" s="799">
        <f>Таблица3000!F57+Таблица2000!G57+Таблица1000!G57</f>
        <v>0</v>
      </c>
      <c r="F57" s="799">
        <f>Таблица2000!H57</f>
        <v>0</v>
      </c>
      <c r="G57" s="799">
        <f>Таблица3000!G57+Таблица2000!I57+Таблица1000!H57</f>
        <v>0</v>
      </c>
      <c r="H57" s="799">
        <f>Таблица1000!I57</f>
        <v>0</v>
      </c>
      <c r="I57" s="799">
        <f>Таблица1000!J57</f>
        <v>0</v>
      </c>
      <c r="J57" s="799">
        <f>Таблица1000!K57</f>
        <v>0</v>
      </c>
      <c r="K57" s="799">
        <f>Таблица2000!J57</f>
        <v>0</v>
      </c>
      <c r="L57" s="799">
        <f>Таблица3000!H57+Таблица2000!K57+Таблица1000!L57</f>
        <v>0</v>
      </c>
      <c r="M57" s="799">
        <f>Таблица2000!L57</f>
        <v>0</v>
      </c>
      <c r="N57" s="799">
        <f>Таблица3000!I57+Таблица2000!M57+Таблица1000!M57</f>
        <v>0</v>
      </c>
      <c r="O57" s="799">
        <f>Таблица3000!J57+Таблица2000!N57+Таблица1000!N57</f>
        <v>0</v>
      </c>
      <c r="P57" s="799">
        <f>Таблица3000!K57+Таблица2000!O57+Таблица1000!O57</f>
        <v>0</v>
      </c>
      <c r="Q57" s="799">
        <f>Таблица3000!L57+Таблица2000!P57+Таблица1000!P57</f>
        <v>0</v>
      </c>
      <c r="R57" s="799">
        <f>Таблица2000!Q57</f>
        <v>0</v>
      </c>
      <c r="S57" s="799">
        <f>Таблица2000!R57</f>
        <v>0</v>
      </c>
      <c r="T57" s="799">
        <f>Таблица3000!M57+Таблица2000!S57+Таблица1000!Q57</f>
        <v>0</v>
      </c>
      <c r="U57" s="799">
        <f>Таблица2000!T57</f>
        <v>0</v>
      </c>
      <c r="V57" s="799">
        <f>Таблица3000!N57+Таблица2000!U57+Таблица1000!R57</f>
        <v>0</v>
      </c>
      <c r="W57" s="799">
        <f>Таблица2000!V57</f>
        <v>0</v>
      </c>
      <c r="X57" s="699">
        <f>IF(Таблица4601!$F$9=0,0,(G57*1000/Таблица4601!$F$9))</f>
        <v>0</v>
      </c>
      <c r="Y57" s="699">
        <f>IF(Таблица4601!$F$9=0,0,(N57*1000/Таблица4601!$F$9))</f>
        <v>0</v>
      </c>
      <c r="Z57" s="699">
        <f>IF(Таблица4601!$F$9=0,0,(V57*1000/Таблица4601!$F$9))</f>
        <v>0</v>
      </c>
      <c r="AA57" s="699">
        <f t="shared" si="1"/>
        <v>0</v>
      </c>
    </row>
    <row r="58" spans="1:27" x14ac:dyDescent="0.15">
      <c r="A58" s="37" t="s">
        <v>294</v>
      </c>
      <c r="B58" s="506" t="s">
        <v>297</v>
      </c>
      <c r="C58" s="6" t="s">
        <v>305</v>
      </c>
      <c r="D58" s="241" t="s">
        <v>315</v>
      </c>
      <c r="E58" s="799">
        <f>Таблица3000!F58+Таблица2000!G58+Таблица1000!G58</f>
        <v>0</v>
      </c>
      <c r="F58" s="799">
        <f>Таблица2000!H58</f>
        <v>0</v>
      </c>
      <c r="G58" s="799">
        <f>Таблица3000!G58+Таблица2000!I58+Таблица1000!H58</f>
        <v>0</v>
      </c>
      <c r="H58" s="799">
        <f>Таблица1000!I58</f>
        <v>0</v>
      </c>
      <c r="I58" s="799">
        <f>Таблица1000!J58</f>
        <v>0</v>
      </c>
      <c r="J58" s="799">
        <f>Таблица1000!K58</f>
        <v>0</v>
      </c>
      <c r="K58" s="799">
        <f>Таблица2000!J58</f>
        <v>0</v>
      </c>
      <c r="L58" s="799">
        <f>Таблица3000!H58+Таблица2000!K58+Таблица1000!L58</f>
        <v>0</v>
      </c>
      <c r="M58" s="799">
        <f>Таблица2000!L58</f>
        <v>0</v>
      </c>
      <c r="N58" s="799">
        <f>Таблица3000!I58+Таблица2000!M58+Таблица1000!M58</f>
        <v>0</v>
      </c>
      <c r="O58" s="799">
        <f>Таблица3000!J58+Таблица2000!N58+Таблица1000!N58</f>
        <v>0</v>
      </c>
      <c r="P58" s="799">
        <f>Таблица3000!K58+Таблица2000!O58+Таблица1000!O58</f>
        <v>0</v>
      </c>
      <c r="Q58" s="799">
        <f>Таблица3000!L58+Таблица2000!P58+Таблица1000!P58</f>
        <v>0</v>
      </c>
      <c r="R58" s="799">
        <f>Таблица2000!Q58</f>
        <v>0</v>
      </c>
      <c r="S58" s="799">
        <f>Таблица2000!R58</f>
        <v>0</v>
      </c>
      <c r="T58" s="799">
        <f>Таблица3000!M58+Таблица2000!S58+Таблица1000!Q58</f>
        <v>0</v>
      </c>
      <c r="U58" s="799">
        <f>Таблица2000!T58</f>
        <v>0</v>
      </c>
      <c r="V58" s="799">
        <f>Таблица3000!N58+Таблица2000!U58+Таблица1000!R58</f>
        <v>0</v>
      </c>
      <c r="W58" s="799">
        <f>Таблица2000!V58</f>
        <v>0</v>
      </c>
      <c r="X58" s="699">
        <f>IF(Таблица4601!$F$9=0,0,(G58*1000/Таблица4601!$F$9))</f>
        <v>0</v>
      </c>
      <c r="Y58" s="699">
        <f>IF(Таблица4601!$F$9=0,0,(N58*1000/Таблица4601!$F$9))</f>
        <v>0</v>
      </c>
      <c r="Z58" s="699">
        <f>IF(Таблица4601!$F$9=0,0,(V58*1000/Таблица4601!$F$9))</f>
        <v>0</v>
      </c>
      <c r="AA58" s="699">
        <f t="shared" si="1"/>
        <v>0</v>
      </c>
    </row>
    <row r="59" spans="1:27" x14ac:dyDescent="0.15">
      <c r="A59" s="37" t="s">
        <v>1759</v>
      </c>
      <c r="B59" s="741" t="s">
        <v>1760</v>
      </c>
      <c r="C59" s="6" t="s">
        <v>306</v>
      </c>
      <c r="D59" s="752" t="s">
        <v>1761</v>
      </c>
      <c r="E59" s="799">
        <f>Таблица3000!F59+Таблица2000!G59+Таблица1000!G59</f>
        <v>0</v>
      </c>
      <c r="F59" s="799">
        <f>Таблица2000!H59</f>
        <v>0</v>
      </c>
      <c r="G59" s="799">
        <f>Таблица3000!G59+Таблица2000!I59+Таблица1000!H59</f>
        <v>0</v>
      </c>
      <c r="H59" s="799">
        <f>Таблица1000!I59</f>
        <v>0</v>
      </c>
      <c r="I59" s="799">
        <f>Таблица1000!J59</f>
        <v>0</v>
      </c>
      <c r="J59" s="799">
        <f>Таблица1000!K59</f>
        <v>0</v>
      </c>
      <c r="K59" s="799">
        <f>Таблица2000!J59</f>
        <v>0</v>
      </c>
      <c r="L59" s="799">
        <f>Таблица3000!H59+Таблица2000!K59+Таблица1000!L59</f>
        <v>0</v>
      </c>
      <c r="M59" s="799">
        <f>Таблица2000!L59</f>
        <v>0</v>
      </c>
      <c r="N59" s="799">
        <f>Таблица3000!I59+Таблица2000!M59+Таблица1000!M59</f>
        <v>0</v>
      </c>
      <c r="O59" s="799">
        <f>Таблица3000!J59+Таблица2000!N59+Таблица1000!N59</f>
        <v>0</v>
      </c>
      <c r="P59" s="799">
        <f>Таблица3000!K59+Таблица2000!O59+Таблица1000!O59</f>
        <v>0</v>
      </c>
      <c r="Q59" s="799">
        <f>Таблица3000!L59+Таблица2000!P59+Таблица1000!P59</f>
        <v>0</v>
      </c>
      <c r="R59" s="799">
        <f>Таблица2000!Q59</f>
        <v>0</v>
      </c>
      <c r="S59" s="799">
        <f>Таблица2000!R59</f>
        <v>0</v>
      </c>
      <c r="T59" s="799">
        <f>Таблица3000!M59+Таблица2000!S59+Таблица1000!Q59</f>
        <v>0</v>
      </c>
      <c r="U59" s="799">
        <f>Таблица2000!T59</f>
        <v>0</v>
      </c>
      <c r="V59" s="799">
        <f>Таблица3000!N59+Таблица2000!U59+Таблица1000!R59</f>
        <v>0</v>
      </c>
      <c r="W59" s="799">
        <f>Таблица2000!V59</f>
        <v>0</v>
      </c>
      <c r="X59" s="699">
        <f>IF(Таблица4601!$F$9=0,0,(G59*1000/Таблица4601!$F$9))</f>
        <v>0</v>
      </c>
      <c r="Y59" s="699">
        <f>IF(Таблица4601!$F$9=0,0,(N59*1000/Таблица4601!$F$9))</f>
        <v>0</v>
      </c>
      <c r="Z59" s="699">
        <f>IF(Таблица4601!$F$9=0,0,(V59*1000/Таблица4601!$F$9))</f>
        <v>0</v>
      </c>
      <c r="AA59" s="699">
        <f t="shared" si="1"/>
        <v>0</v>
      </c>
    </row>
    <row r="60" spans="1:27" x14ac:dyDescent="0.15">
      <c r="A60" s="125" t="s">
        <v>1087</v>
      </c>
      <c r="B60" s="509" t="s">
        <v>1331</v>
      </c>
      <c r="C60" s="606" t="s">
        <v>307</v>
      </c>
      <c r="D60" s="124" t="s">
        <v>1333</v>
      </c>
      <c r="E60" s="799">
        <f>Таблица3000!F60+Таблица2000!G60+Таблица1000!G60</f>
        <v>0</v>
      </c>
      <c r="F60" s="799">
        <f>Таблица2000!H60</f>
        <v>0</v>
      </c>
      <c r="G60" s="799">
        <f>Таблица3000!G60+Таблица2000!I60+Таблица1000!H60</f>
        <v>0</v>
      </c>
      <c r="H60" s="799">
        <f>Таблица1000!I60</f>
        <v>0</v>
      </c>
      <c r="I60" s="799">
        <f>Таблица1000!J60</f>
        <v>0</v>
      </c>
      <c r="J60" s="799">
        <f>Таблица1000!K60</f>
        <v>0</v>
      </c>
      <c r="K60" s="799">
        <f>Таблица2000!J60</f>
        <v>0</v>
      </c>
      <c r="L60" s="799">
        <f>Таблица3000!H60+Таблица2000!K60+Таблица1000!L60</f>
        <v>0</v>
      </c>
      <c r="M60" s="799">
        <f>Таблица2000!L60</f>
        <v>0</v>
      </c>
      <c r="N60" s="799">
        <f>Таблица3000!I60+Таблица2000!M60+Таблица1000!M60</f>
        <v>0</v>
      </c>
      <c r="O60" s="799">
        <f>Таблица3000!J60+Таблица2000!N60+Таблица1000!N60</f>
        <v>0</v>
      </c>
      <c r="P60" s="799">
        <f>Таблица3000!K60+Таблица2000!O60+Таблица1000!O60</f>
        <v>0</v>
      </c>
      <c r="Q60" s="799">
        <f>Таблица3000!L60+Таблица2000!P60+Таблица1000!P60</f>
        <v>0</v>
      </c>
      <c r="R60" s="799">
        <f>Таблица2000!Q60</f>
        <v>0</v>
      </c>
      <c r="S60" s="799">
        <f>Таблица2000!R60</f>
        <v>0</v>
      </c>
      <c r="T60" s="799">
        <f>Таблица3000!M60+Таблица2000!S60+Таблица1000!Q60</f>
        <v>0</v>
      </c>
      <c r="U60" s="799">
        <f>Таблица2000!T60</f>
        <v>0</v>
      </c>
      <c r="V60" s="799">
        <f>Таблица3000!N60+Таблица2000!U60+Таблица1000!R60</f>
        <v>0</v>
      </c>
      <c r="W60" s="799">
        <f>Таблица2000!V60</f>
        <v>0</v>
      </c>
      <c r="X60" s="699">
        <f>IF(Таблица4601!$F$9=0,0,(G60*1000/Таблица4601!$F$9))</f>
        <v>0</v>
      </c>
      <c r="Y60" s="699">
        <f>IF(Таблица4601!$F$9=0,0,(N60*1000/Таблица4601!$F$9))</f>
        <v>0</v>
      </c>
      <c r="Z60" s="699">
        <f>IF(Таблица4601!$F$9=0,0,(V60*1000/Таблица4601!$F$9))</f>
        <v>0</v>
      </c>
      <c r="AA60" s="699">
        <f t="shared" si="1"/>
        <v>0</v>
      </c>
    </row>
    <row r="61" spans="1:27" x14ac:dyDescent="0.15">
      <c r="A61" s="37" t="s">
        <v>17</v>
      </c>
      <c r="B61" s="506" t="s">
        <v>298</v>
      </c>
      <c r="C61" s="606" t="s">
        <v>308</v>
      </c>
      <c r="D61" s="241" t="s">
        <v>29</v>
      </c>
      <c r="E61" s="799">
        <f>Таблица3000!F61+Таблица2000!G61+Таблица1000!G61</f>
        <v>0</v>
      </c>
      <c r="F61" s="799">
        <f>Таблица2000!H61</f>
        <v>0</v>
      </c>
      <c r="G61" s="799">
        <f>Таблица3000!G61+Таблица2000!I61+Таблица1000!H61</f>
        <v>0</v>
      </c>
      <c r="H61" s="799">
        <f>Таблица1000!I61</f>
        <v>0</v>
      </c>
      <c r="I61" s="799">
        <f>Таблица1000!J61</f>
        <v>0</v>
      </c>
      <c r="J61" s="799">
        <f>Таблица1000!K61</f>
        <v>0</v>
      </c>
      <c r="K61" s="799">
        <f>Таблица2000!J61</f>
        <v>0</v>
      </c>
      <c r="L61" s="799">
        <f>Таблица3000!H61+Таблица2000!K61+Таблица1000!L61</f>
        <v>0</v>
      </c>
      <c r="M61" s="799">
        <f>Таблица2000!L61</f>
        <v>0</v>
      </c>
      <c r="N61" s="799">
        <f>Таблица3000!I61+Таблица2000!M61+Таблица1000!M61</f>
        <v>0</v>
      </c>
      <c r="O61" s="799">
        <f>Таблица3000!J61+Таблица2000!N61+Таблица1000!N61</f>
        <v>0</v>
      </c>
      <c r="P61" s="799">
        <f>Таблица3000!K61+Таблица2000!O61+Таблица1000!O61</f>
        <v>0</v>
      </c>
      <c r="Q61" s="799">
        <f>Таблица3000!L61+Таблица2000!P61+Таблица1000!P61</f>
        <v>0</v>
      </c>
      <c r="R61" s="799">
        <f>Таблица2000!Q61</f>
        <v>0</v>
      </c>
      <c r="S61" s="799">
        <f>Таблица2000!R61</f>
        <v>0</v>
      </c>
      <c r="T61" s="799">
        <f>Таблица3000!M61+Таблица2000!S61+Таблица1000!Q61</f>
        <v>0</v>
      </c>
      <c r="U61" s="799">
        <f>Таблица2000!T61</f>
        <v>0</v>
      </c>
      <c r="V61" s="799">
        <f>Таблица3000!N61+Таблица2000!U61+Таблица1000!R61</f>
        <v>0</v>
      </c>
      <c r="W61" s="799">
        <f>Таблица2000!V61</f>
        <v>0</v>
      </c>
      <c r="X61" s="699">
        <f>IF(Таблица4601!$F$9=0,0,(G61*1000/Таблица4601!$F$9))</f>
        <v>0</v>
      </c>
      <c r="Y61" s="699">
        <f>IF(Таблица4601!$F$9=0,0,(N61*1000/Таблица4601!$F$9))</f>
        <v>0</v>
      </c>
      <c r="Z61" s="699">
        <f>IF(Таблица4601!$F$9=0,0,(V61*1000/Таблица4601!$F$9))</f>
        <v>0</v>
      </c>
      <c r="AA61" s="699">
        <f t="shared" si="1"/>
        <v>0</v>
      </c>
    </row>
    <row r="62" spans="1:27" x14ac:dyDescent="0.15">
      <c r="A62" s="37" t="s">
        <v>1865</v>
      </c>
      <c r="B62" s="506" t="s">
        <v>1695</v>
      </c>
      <c r="C62" s="606" t="s">
        <v>1762</v>
      </c>
      <c r="D62" s="454" t="s">
        <v>1696</v>
      </c>
      <c r="E62" s="799">
        <f>Таблица3000!F62+Таблица2000!G62+Таблица1000!G62</f>
        <v>0</v>
      </c>
      <c r="F62" s="799">
        <f>Таблица2000!H62</f>
        <v>0</v>
      </c>
      <c r="G62" s="799">
        <f>Таблица3000!G62+Таблица2000!I62+Таблица1000!H62</f>
        <v>0</v>
      </c>
      <c r="H62" s="799">
        <f>Таблица1000!I62</f>
        <v>0</v>
      </c>
      <c r="I62" s="799">
        <f>Таблица1000!J62</f>
        <v>0</v>
      </c>
      <c r="J62" s="799">
        <f>Таблица1000!K62</f>
        <v>0</v>
      </c>
      <c r="K62" s="799">
        <f>Таблица2000!J62</f>
        <v>0</v>
      </c>
      <c r="L62" s="799">
        <f>Таблица3000!H62+Таблица2000!K62+Таблица1000!L62</f>
        <v>0</v>
      </c>
      <c r="M62" s="799">
        <f>Таблица2000!L62</f>
        <v>0</v>
      </c>
      <c r="N62" s="799">
        <f>Таблица3000!I62+Таблица2000!M62+Таблица1000!M62</f>
        <v>0</v>
      </c>
      <c r="O62" s="799">
        <f>Таблица3000!J62+Таблица2000!N62+Таблица1000!N62</f>
        <v>0</v>
      </c>
      <c r="P62" s="799">
        <f>Таблица3000!K62+Таблица2000!O62+Таблица1000!O62</f>
        <v>0</v>
      </c>
      <c r="Q62" s="799">
        <f>Таблица3000!L62+Таблица2000!P62+Таблица1000!P62</f>
        <v>0</v>
      </c>
      <c r="R62" s="799">
        <f>Таблица2000!Q62</f>
        <v>0</v>
      </c>
      <c r="S62" s="799">
        <f>Таблица2000!R62</f>
        <v>0</v>
      </c>
      <c r="T62" s="799">
        <f>Таблица3000!M62+Таблица2000!S62+Таблица1000!Q62</f>
        <v>0</v>
      </c>
      <c r="U62" s="799">
        <f>Таблица2000!T62</f>
        <v>0</v>
      </c>
      <c r="V62" s="799">
        <f>Таблица3000!N62+Таблица2000!U62+Таблица1000!R62</f>
        <v>0</v>
      </c>
      <c r="W62" s="799">
        <f>Таблица2000!V62</f>
        <v>0</v>
      </c>
      <c r="X62" s="699">
        <f>IF(Таблица4601!$F$9=0,0,(G62*1000/Таблица4601!$F$9))</f>
        <v>0</v>
      </c>
      <c r="Y62" s="699">
        <f>IF(Таблица4601!$F$9=0,0,(N62*1000/Таблица4601!$F$9))</f>
        <v>0</v>
      </c>
      <c r="Z62" s="699">
        <f>IF(Таблица4601!$F$9=0,0,(V62*1000/Таблица4601!$F$9))</f>
        <v>0</v>
      </c>
      <c r="AA62" s="699">
        <f t="shared" si="1"/>
        <v>0</v>
      </c>
    </row>
    <row r="63" spans="1:27" x14ac:dyDescent="0.15">
      <c r="A63" s="37" t="s">
        <v>643</v>
      </c>
      <c r="B63" s="506" t="s">
        <v>299</v>
      </c>
      <c r="C63" s="606" t="s">
        <v>309</v>
      </c>
      <c r="D63" s="241" t="s">
        <v>625</v>
      </c>
      <c r="E63" s="799">
        <f>Таблица3000!F63+Таблица2000!G63+Таблица1000!G63</f>
        <v>0</v>
      </c>
      <c r="F63" s="799">
        <f>Таблица2000!H63</f>
        <v>0</v>
      </c>
      <c r="G63" s="799">
        <f>Таблица3000!G63+Таблица2000!I63+Таблица1000!H63</f>
        <v>0</v>
      </c>
      <c r="H63" s="799">
        <f>Таблица1000!I63</f>
        <v>0</v>
      </c>
      <c r="I63" s="799">
        <f>Таблица1000!J63</f>
        <v>0</v>
      </c>
      <c r="J63" s="799">
        <f>Таблица1000!K63</f>
        <v>0</v>
      </c>
      <c r="K63" s="799">
        <f>Таблица2000!J63</f>
        <v>0</v>
      </c>
      <c r="L63" s="799">
        <f>Таблица3000!H63+Таблица2000!K63+Таблица1000!L63</f>
        <v>0</v>
      </c>
      <c r="M63" s="799">
        <f>Таблица2000!L63</f>
        <v>0</v>
      </c>
      <c r="N63" s="799">
        <f>Таблица3000!I63+Таблица2000!M63+Таблица1000!M63</f>
        <v>0</v>
      </c>
      <c r="O63" s="799">
        <f>Таблица3000!J63+Таблица2000!N63+Таблица1000!N63</f>
        <v>0</v>
      </c>
      <c r="P63" s="799">
        <f>Таблица3000!K63+Таблица2000!O63+Таблица1000!O63</f>
        <v>0</v>
      </c>
      <c r="Q63" s="799">
        <f>Таблица3000!L63+Таблица2000!P63+Таблица1000!P63</f>
        <v>0</v>
      </c>
      <c r="R63" s="799">
        <f>Таблица2000!Q63</f>
        <v>0</v>
      </c>
      <c r="S63" s="799">
        <f>Таблица2000!R63</f>
        <v>0</v>
      </c>
      <c r="T63" s="799">
        <f>Таблица3000!M63+Таблица2000!S63+Таблица1000!Q63</f>
        <v>0</v>
      </c>
      <c r="U63" s="799">
        <f>Таблица2000!T63</f>
        <v>0</v>
      </c>
      <c r="V63" s="799">
        <f>Таблица3000!N63+Таблица2000!U63+Таблица1000!R63</f>
        <v>0</v>
      </c>
      <c r="W63" s="799">
        <f>Таблица2000!V63</f>
        <v>0</v>
      </c>
      <c r="X63" s="699">
        <f>IF(Таблица4601!$F$9=0,0,(G63*1000/Таблица4601!$F$9))</f>
        <v>0</v>
      </c>
      <c r="Y63" s="699">
        <f>IF(Таблица4601!$F$9=0,0,(N63*1000/Таблица4601!$F$9))</f>
        <v>0</v>
      </c>
      <c r="Z63" s="699">
        <f>IF(Таблица4601!$F$9=0,0,(V63*1000/Таблица4601!$F$9))</f>
        <v>0</v>
      </c>
      <c r="AA63" s="699">
        <f t="shared" si="1"/>
        <v>0</v>
      </c>
    </row>
    <row r="64" spans="1:27" s="119" customFormat="1" x14ac:dyDescent="0.15">
      <c r="A64" s="37" t="s">
        <v>295</v>
      </c>
      <c r="B64" s="506" t="s">
        <v>300</v>
      </c>
      <c r="C64" s="606" t="s">
        <v>310</v>
      </c>
      <c r="D64" s="241" t="s">
        <v>316</v>
      </c>
      <c r="E64" s="799">
        <f>Таблица3000!F64+Таблица2000!G64+Таблица1000!G64</f>
        <v>0</v>
      </c>
      <c r="F64" s="799">
        <f>Таблица2000!H64</f>
        <v>0</v>
      </c>
      <c r="G64" s="799">
        <f>Таблица3000!G64+Таблица2000!I64+Таблица1000!H64</f>
        <v>0</v>
      </c>
      <c r="H64" s="799">
        <f>Таблица1000!I64</f>
        <v>0</v>
      </c>
      <c r="I64" s="799">
        <f>Таблица1000!J64</f>
        <v>0</v>
      </c>
      <c r="J64" s="799">
        <f>Таблица1000!K64</f>
        <v>0</v>
      </c>
      <c r="K64" s="799">
        <f>Таблица2000!J64</f>
        <v>0</v>
      </c>
      <c r="L64" s="799">
        <f>Таблица3000!H64+Таблица2000!K64+Таблица1000!L64</f>
        <v>0</v>
      </c>
      <c r="M64" s="799">
        <f>Таблица2000!L64</f>
        <v>0</v>
      </c>
      <c r="N64" s="799">
        <f>Таблица3000!I64+Таблица2000!M64+Таблица1000!M64</f>
        <v>0</v>
      </c>
      <c r="O64" s="799">
        <f>Таблица3000!J64+Таблица2000!N64+Таблица1000!N64</f>
        <v>0</v>
      </c>
      <c r="P64" s="799">
        <f>Таблица3000!K64+Таблица2000!O64+Таблица1000!O64</f>
        <v>0</v>
      </c>
      <c r="Q64" s="799">
        <f>Таблица3000!L64+Таблица2000!P64+Таблица1000!P64</f>
        <v>0</v>
      </c>
      <c r="R64" s="799">
        <f>Таблица2000!Q64</f>
        <v>0</v>
      </c>
      <c r="S64" s="799">
        <f>Таблица2000!R64</f>
        <v>0</v>
      </c>
      <c r="T64" s="799">
        <f>Таблица3000!M64+Таблица2000!S64+Таблица1000!Q64</f>
        <v>0</v>
      </c>
      <c r="U64" s="799">
        <f>Таблица2000!T64</f>
        <v>0</v>
      </c>
      <c r="V64" s="799">
        <f>Таблица3000!N64+Таблица2000!U64+Таблица1000!R64</f>
        <v>0</v>
      </c>
      <c r="W64" s="799">
        <f>Таблица2000!V64</f>
        <v>0</v>
      </c>
      <c r="X64" s="699">
        <f>IF(Таблица4601!$F$9=0,0,(G64*1000/Таблица4601!$F$9))</f>
        <v>0</v>
      </c>
      <c r="Y64" s="699">
        <f>IF(Таблица4601!$F$9=0,0,(N64*1000/Таблица4601!$F$9))</f>
        <v>0</v>
      </c>
      <c r="Z64" s="699">
        <f>IF(Таблица4601!$F$9=0,0,(V64*1000/Таблица4601!$F$9))</f>
        <v>0</v>
      </c>
      <c r="AA64" s="699">
        <f t="shared" si="1"/>
        <v>0</v>
      </c>
    </row>
    <row r="65" spans="1:27" x14ac:dyDescent="0.15">
      <c r="A65" s="37" t="s">
        <v>185</v>
      </c>
      <c r="B65" s="506" t="s">
        <v>301</v>
      </c>
      <c r="C65" s="606" t="s">
        <v>311</v>
      </c>
      <c r="D65" s="241" t="s">
        <v>765</v>
      </c>
      <c r="E65" s="799">
        <f>Таблица3000!F65+Таблица2000!G65+Таблица1000!G65</f>
        <v>0</v>
      </c>
      <c r="F65" s="799">
        <f>Таблица2000!H65</f>
        <v>0</v>
      </c>
      <c r="G65" s="799">
        <f>Таблица3000!G65+Таблица2000!I65+Таблица1000!H65</f>
        <v>0</v>
      </c>
      <c r="H65" s="799">
        <f>Таблица1000!I65</f>
        <v>0</v>
      </c>
      <c r="I65" s="799">
        <f>Таблица1000!J65</f>
        <v>0</v>
      </c>
      <c r="J65" s="799">
        <f>Таблица1000!K65</f>
        <v>0</v>
      </c>
      <c r="K65" s="799">
        <f>Таблица2000!J65</f>
        <v>0</v>
      </c>
      <c r="L65" s="799">
        <f>Таблица3000!H65+Таблица2000!K65+Таблица1000!L65</f>
        <v>0</v>
      </c>
      <c r="M65" s="799">
        <f>Таблица2000!L65</f>
        <v>0</v>
      </c>
      <c r="N65" s="799">
        <f>Таблица3000!I65+Таблица2000!M65+Таблица1000!M65</f>
        <v>0</v>
      </c>
      <c r="O65" s="799">
        <f>Таблица3000!J65+Таблица2000!N65+Таблица1000!N65</f>
        <v>0</v>
      </c>
      <c r="P65" s="799">
        <f>Таблица3000!K65+Таблица2000!O65+Таблица1000!O65</f>
        <v>0</v>
      </c>
      <c r="Q65" s="799">
        <f>Таблица3000!L65+Таблица2000!P65+Таблица1000!P65</f>
        <v>0</v>
      </c>
      <c r="R65" s="799">
        <f>Таблица2000!Q65</f>
        <v>0</v>
      </c>
      <c r="S65" s="799">
        <f>Таблица2000!R65</f>
        <v>0</v>
      </c>
      <c r="T65" s="799">
        <f>Таблица3000!M65+Таблица2000!S65+Таблица1000!Q65</f>
        <v>0</v>
      </c>
      <c r="U65" s="799">
        <f>Таблица2000!T65</f>
        <v>0</v>
      </c>
      <c r="V65" s="799">
        <f>Таблица3000!N65+Таблица2000!U65+Таблица1000!R65</f>
        <v>0</v>
      </c>
      <c r="W65" s="799">
        <f>Таблица2000!V65</f>
        <v>0</v>
      </c>
      <c r="X65" s="699">
        <f>IF(Таблица4601!$F$9=0,0,(G65*1000/Таблица4601!$F$9))</f>
        <v>0</v>
      </c>
      <c r="Y65" s="699">
        <f>IF(Таблица4601!$F$9=0,0,(N65*1000/Таблица4601!$F$9))</f>
        <v>0</v>
      </c>
      <c r="Z65" s="699">
        <f>IF(Таблица4601!$F$9=0,0,(V65*1000/Таблица4601!$F$9))</f>
        <v>0</v>
      </c>
      <c r="AA65" s="699">
        <f t="shared" si="1"/>
        <v>0</v>
      </c>
    </row>
    <row r="66" spans="1:27" ht="21" x14ac:dyDescent="0.15">
      <c r="A66" s="37" t="s">
        <v>673</v>
      </c>
      <c r="B66" s="506" t="s">
        <v>302</v>
      </c>
      <c r="C66" s="606" t="s">
        <v>1332</v>
      </c>
      <c r="D66" s="241" t="s">
        <v>317</v>
      </c>
      <c r="E66" s="799">
        <f>Таблица3000!F66+Таблица2000!G66+Таблица1000!G66</f>
        <v>0</v>
      </c>
      <c r="F66" s="799">
        <f>Таблица2000!H66</f>
        <v>0</v>
      </c>
      <c r="G66" s="799">
        <f>Таблица3000!G66+Таблица2000!I66+Таблица1000!H66</f>
        <v>0</v>
      </c>
      <c r="H66" s="799">
        <f>Таблица1000!I66</f>
        <v>0</v>
      </c>
      <c r="I66" s="799">
        <f>Таблица1000!J66</f>
        <v>0</v>
      </c>
      <c r="J66" s="799">
        <f>Таблица1000!K66</f>
        <v>0</v>
      </c>
      <c r="K66" s="799">
        <f>Таблица2000!J66</f>
        <v>0</v>
      </c>
      <c r="L66" s="799">
        <f>Таблица3000!H66+Таблица2000!K66+Таблица1000!L66</f>
        <v>0</v>
      </c>
      <c r="M66" s="799">
        <f>Таблица2000!L66</f>
        <v>0</v>
      </c>
      <c r="N66" s="799">
        <f>Таблица3000!I66+Таблица2000!M66+Таблица1000!M66</f>
        <v>0</v>
      </c>
      <c r="O66" s="799">
        <f>Таблица3000!J66+Таблица2000!N66+Таблица1000!N66</f>
        <v>0</v>
      </c>
      <c r="P66" s="799">
        <f>Таблица3000!K66+Таблица2000!O66+Таблица1000!O66</f>
        <v>0</v>
      </c>
      <c r="Q66" s="799">
        <f>Таблица3000!L66+Таблица2000!P66+Таблица1000!P66</f>
        <v>0</v>
      </c>
      <c r="R66" s="799">
        <f>Таблица2000!Q66</f>
        <v>0</v>
      </c>
      <c r="S66" s="799">
        <f>Таблица2000!R66</f>
        <v>0</v>
      </c>
      <c r="T66" s="799">
        <f>Таблица3000!M66+Таблица2000!S66+Таблица1000!Q66</f>
        <v>0</v>
      </c>
      <c r="U66" s="799">
        <f>Таблица2000!T66</f>
        <v>0</v>
      </c>
      <c r="V66" s="799">
        <f>Таблица3000!N66+Таблица2000!U66+Таблица1000!R66</f>
        <v>0</v>
      </c>
      <c r="W66" s="799">
        <f>Таблица2000!V66</f>
        <v>0</v>
      </c>
      <c r="X66" s="699">
        <f>IF(Таблица4601!$F$9=0,0,(G66*1000/Таблица4601!$F$9))</f>
        <v>0</v>
      </c>
      <c r="Y66" s="699">
        <f>IF(Таблица4601!$F$9=0,0,(N66*1000/Таблица4601!$F$9))</f>
        <v>0</v>
      </c>
      <c r="Z66" s="699">
        <f>IF(Таблица4601!$F$9=0,0,(V66*1000/Таблица4601!$F$9))</f>
        <v>0</v>
      </c>
      <c r="AA66" s="699">
        <f t="shared" si="1"/>
        <v>0</v>
      </c>
    </row>
    <row r="67" spans="1:27" x14ac:dyDescent="0.15">
      <c r="A67" s="37" t="s">
        <v>184</v>
      </c>
      <c r="B67" s="506" t="s">
        <v>303</v>
      </c>
      <c r="C67" s="606" t="s">
        <v>1444</v>
      </c>
      <c r="D67" s="241" t="s">
        <v>577</v>
      </c>
      <c r="E67" s="799">
        <f>Таблица3000!F67+Таблица2000!G67+Таблица1000!G67</f>
        <v>0</v>
      </c>
      <c r="F67" s="799">
        <f>Таблица2000!H67</f>
        <v>0</v>
      </c>
      <c r="G67" s="799">
        <f>Таблица3000!G67+Таблица2000!I67+Таблица1000!H67</f>
        <v>0</v>
      </c>
      <c r="H67" s="799">
        <f>Таблица1000!I67</f>
        <v>0</v>
      </c>
      <c r="I67" s="799">
        <f>Таблица1000!J67</f>
        <v>0</v>
      </c>
      <c r="J67" s="799">
        <f>Таблица1000!K67</f>
        <v>0</v>
      </c>
      <c r="K67" s="799">
        <f>Таблица2000!J67</f>
        <v>0</v>
      </c>
      <c r="L67" s="799">
        <f>Таблица3000!H67+Таблица2000!K67+Таблица1000!L67</f>
        <v>0</v>
      </c>
      <c r="M67" s="799">
        <f>Таблица2000!L67</f>
        <v>0</v>
      </c>
      <c r="N67" s="799">
        <f>Таблица3000!I67+Таблица2000!M67+Таблица1000!M67</f>
        <v>0</v>
      </c>
      <c r="O67" s="799">
        <f>Таблица3000!J67+Таблица2000!N67+Таблица1000!N67</f>
        <v>0</v>
      </c>
      <c r="P67" s="799">
        <f>Таблица3000!K67+Таблица2000!O67+Таблица1000!O67</f>
        <v>0</v>
      </c>
      <c r="Q67" s="799">
        <f>Таблица3000!L67+Таблица2000!P67+Таблица1000!P67</f>
        <v>0</v>
      </c>
      <c r="R67" s="799">
        <f>Таблица2000!Q67</f>
        <v>0</v>
      </c>
      <c r="S67" s="799">
        <f>Таблица2000!R67</f>
        <v>0</v>
      </c>
      <c r="T67" s="799">
        <f>Таблица3000!M67+Таблица2000!S67+Таблица1000!Q67</f>
        <v>0</v>
      </c>
      <c r="U67" s="799">
        <f>Таблица2000!T67</f>
        <v>0</v>
      </c>
      <c r="V67" s="799">
        <f>Таблица3000!N67+Таблица2000!U67+Таблица1000!R67</f>
        <v>0</v>
      </c>
      <c r="W67" s="799">
        <f>Таблица2000!V67</f>
        <v>0</v>
      </c>
      <c r="X67" s="699">
        <f>IF(Таблица4601!$F$9=0,0,(G67*1000/Таблица4601!$F$9))</f>
        <v>0</v>
      </c>
      <c r="Y67" s="699">
        <f>IF(Таблица4601!$F$9=0,0,(N67*1000/Таблица4601!$F$9))</f>
        <v>0</v>
      </c>
      <c r="Z67" s="699">
        <f>IF(Таблица4601!$F$9=0,0,(V67*1000/Таблица4601!$F$9))</f>
        <v>0</v>
      </c>
      <c r="AA67" s="699">
        <f t="shared" si="1"/>
        <v>0</v>
      </c>
    </row>
    <row r="68" spans="1:27" s="119" customFormat="1" x14ac:dyDescent="0.15">
      <c r="A68" s="229" t="s">
        <v>1551</v>
      </c>
      <c r="B68" s="506" t="s">
        <v>1443</v>
      </c>
      <c r="C68" s="606" t="s">
        <v>1763</v>
      </c>
      <c r="D68" s="241"/>
      <c r="E68" s="799">
        <f>Таблица3000!F68+Таблица2000!G68+Таблица1000!G68</f>
        <v>0</v>
      </c>
      <c r="F68" s="799">
        <f>Таблица2000!H68</f>
        <v>0</v>
      </c>
      <c r="G68" s="799">
        <f>Таблица3000!G68+Таблица2000!I68+Таблица1000!H68</f>
        <v>0</v>
      </c>
      <c r="H68" s="799">
        <f>Таблица1000!I68</f>
        <v>0</v>
      </c>
      <c r="I68" s="799">
        <f>Таблица1000!J68</f>
        <v>0</v>
      </c>
      <c r="J68" s="799">
        <f>Таблица1000!K68</f>
        <v>0</v>
      </c>
      <c r="K68" s="799">
        <f>Таблица2000!J68</f>
        <v>0</v>
      </c>
      <c r="L68" s="799">
        <f>Таблица3000!H68+Таблица2000!K68+Таблица1000!L68</f>
        <v>0</v>
      </c>
      <c r="M68" s="799">
        <f>Таблица2000!L68</f>
        <v>0</v>
      </c>
      <c r="N68" s="799">
        <f>Таблица3000!I68+Таблица2000!M68+Таблица1000!M68</f>
        <v>0</v>
      </c>
      <c r="O68" s="799">
        <f>Таблица3000!J68+Таблица2000!N68+Таблица1000!N68</f>
        <v>0</v>
      </c>
      <c r="P68" s="799">
        <f>Таблица3000!K68+Таблица2000!O68+Таблица1000!O68</f>
        <v>0</v>
      </c>
      <c r="Q68" s="799">
        <f>Таблица3000!L68+Таблица2000!P68+Таблица1000!P68</f>
        <v>0</v>
      </c>
      <c r="R68" s="799">
        <f>Таблица2000!Q68</f>
        <v>0</v>
      </c>
      <c r="S68" s="799">
        <f>Таблица2000!R68</f>
        <v>0</v>
      </c>
      <c r="T68" s="799">
        <f>Таблица3000!M68+Таблица2000!S68+Таблица1000!Q68</f>
        <v>0</v>
      </c>
      <c r="U68" s="799">
        <f>Таблица2000!T68</f>
        <v>0</v>
      </c>
      <c r="V68" s="799">
        <f>Таблица3000!N68+Таблица2000!U68+Таблица1000!R68</f>
        <v>0</v>
      </c>
      <c r="W68" s="799">
        <f>Таблица2000!V68</f>
        <v>0</v>
      </c>
      <c r="X68" s="699">
        <f>IF(Таблица4601!$F$9=0,0,(G68*1000/Таблица4601!$F$9))</f>
        <v>0</v>
      </c>
      <c r="Y68" s="699">
        <f>IF(Таблица4601!$F$9=0,0,(N68*1000/Таблица4601!$F$9))</f>
        <v>0</v>
      </c>
      <c r="Z68" s="699">
        <f>IF(Таблица4601!$F$9=0,0,(V68*1000/Таблица4601!$F$9))</f>
        <v>0</v>
      </c>
      <c r="AA68" s="699">
        <f t="shared" si="1"/>
        <v>0</v>
      </c>
    </row>
    <row r="69" spans="1:27" ht="21" x14ac:dyDescent="0.15">
      <c r="A69" s="98" t="s">
        <v>642</v>
      </c>
      <c r="B69" s="99" t="s">
        <v>212</v>
      </c>
      <c r="C69" s="99" t="s">
        <v>136</v>
      </c>
      <c r="D69" s="101" t="s">
        <v>864</v>
      </c>
      <c r="E69" s="799">
        <f>Таблица3000!F69+Таблица2000!G69+Таблица1000!G69</f>
        <v>0</v>
      </c>
      <c r="F69" s="799">
        <f>Таблица2000!H69</f>
        <v>0</v>
      </c>
      <c r="G69" s="799">
        <f>Таблица3000!G69+Таблица2000!I69+Таблица1000!H69</f>
        <v>0</v>
      </c>
      <c r="H69" s="799">
        <f>Таблица1000!I69</f>
        <v>0</v>
      </c>
      <c r="I69" s="799">
        <f>Таблица1000!J69</f>
        <v>0</v>
      </c>
      <c r="J69" s="799">
        <f>Таблица1000!K69</f>
        <v>0</v>
      </c>
      <c r="K69" s="799">
        <f>Таблица2000!J69</f>
        <v>0</v>
      </c>
      <c r="L69" s="799">
        <f>Таблица3000!H69+Таблица2000!K69+Таблица1000!L69</f>
        <v>0</v>
      </c>
      <c r="M69" s="799">
        <f>Таблица2000!L69</f>
        <v>0</v>
      </c>
      <c r="N69" s="799">
        <f>Таблица3000!I69+Таблица2000!M69+Таблица1000!M69</f>
        <v>0</v>
      </c>
      <c r="O69" s="799">
        <f>Таблица3000!J69+Таблица2000!N69+Таблица1000!N69</f>
        <v>0</v>
      </c>
      <c r="P69" s="799">
        <f>Таблица3000!K69+Таблица2000!O69+Таблица1000!O69</f>
        <v>0</v>
      </c>
      <c r="Q69" s="799">
        <f>Таблица3000!L69+Таблица2000!P69+Таблица1000!P69</f>
        <v>0</v>
      </c>
      <c r="R69" s="799">
        <f>Таблица2000!Q69</f>
        <v>0</v>
      </c>
      <c r="S69" s="799">
        <f>Таблица2000!R69</f>
        <v>0</v>
      </c>
      <c r="T69" s="799">
        <f>Таблица3000!M69+Таблица2000!S69+Таблица1000!Q69</f>
        <v>0</v>
      </c>
      <c r="U69" s="799">
        <f>Таблица2000!T69</f>
        <v>0</v>
      </c>
      <c r="V69" s="799">
        <f>Таблица3000!N69+Таблица2000!U69+Таблица1000!R69</f>
        <v>0</v>
      </c>
      <c r="W69" s="799">
        <f>Таблица2000!V69</f>
        <v>0</v>
      </c>
      <c r="X69" s="699">
        <f>IF(Таблица4601!$F$9=0,0,(G69*1000/Таблица4601!$F$9))</f>
        <v>0</v>
      </c>
      <c r="Y69" s="699">
        <f>IF(Таблица4601!$F$9=0,0,(N69*1000/Таблица4601!$F$9))</f>
        <v>0</v>
      </c>
      <c r="Z69" s="699">
        <f>IF(Таблица4601!$F$9=0,0,(V69*1000/Таблица4601!$F$9))</f>
        <v>0</v>
      </c>
      <c r="AA69" s="699">
        <f t="shared" si="1"/>
        <v>0</v>
      </c>
    </row>
    <row r="70" spans="1:27" ht="31.5" x14ac:dyDescent="0.15">
      <c r="A70" s="37" t="s">
        <v>641</v>
      </c>
      <c r="B70" s="506" t="s">
        <v>318</v>
      </c>
      <c r="C70" s="6" t="s">
        <v>319</v>
      </c>
      <c r="D70" s="241" t="s">
        <v>167</v>
      </c>
      <c r="E70" s="799">
        <f>Таблица3000!F70+Таблица2000!G70+Таблица1000!G70</f>
        <v>0</v>
      </c>
      <c r="F70" s="799">
        <f>Таблица2000!H70</f>
        <v>0</v>
      </c>
      <c r="G70" s="799">
        <f>Таблица3000!G70+Таблица2000!I70+Таблица1000!H70</f>
        <v>0</v>
      </c>
      <c r="H70" s="799">
        <f>Таблица1000!I70</f>
        <v>0</v>
      </c>
      <c r="I70" s="799">
        <f>Таблица1000!J70</f>
        <v>0</v>
      </c>
      <c r="J70" s="799">
        <f>Таблица1000!K70</f>
        <v>0</v>
      </c>
      <c r="K70" s="799">
        <f>Таблица2000!J70</f>
        <v>0</v>
      </c>
      <c r="L70" s="799">
        <f>Таблица3000!H70+Таблица2000!K70+Таблица1000!L70</f>
        <v>0</v>
      </c>
      <c r="M70" s="799">
        <f>Таблица2000!L70</f>
        <v>0</v>
      </c>
      <c r="N70" s="799">
        <f>Таблица3000!I70+Таблица2000!M70+Таблица1000!M70</f>
        <v>0</v>
      </c>
      <c r="O70" s="799">
        <f>Таблица3000!J70+Таблица2000!N70+Таблица1000!N70</f>
        <v>0</v>
      </c>
      <c r="P70" s="799">
        <f>Таблица3000!K70+Таблица2000!O70+Таблица1000!O70</f>
        <v>0</v>
      </c>
      <c r="Q70" s="799">
        <f>Таблица3000!L70+Таблица2000!P70+Таблица1000!P70</f>
        <v>0</v>
      </c>
      <c r="R70" s="799">
        <f>Таблица2000!Q70</f>
        <v>0</v>
      </c>
      <c r="S70" s="799">
        <f>Таблица2000!R70</f>
        <v>0</v>
      </c>
      <c r="T70" s="799">
        <f>Таблица3000!M70+Таблица2000!S70+Таблица1000!Q70</f>
        <v>0</v>
      </c>
      <c r="U70" s="799">
        <f>Таблица2000!T70</f>
        <v>0</v>
      </c>
      <c r="V70" s="799">
        <f>Таблица3000!N70+Таблица2000!U70+Таблица1000!R70</f>
        <v>0</v>
      </c>
      <c r="W70" s="799">
        <f>Таблица2000!V70</f>
        <v>0</v>
      </c>
      <c r="X70" s="699">
        <f>IF(Таблица4601!$F$9=0,0,(G70*1000/Таблица4601!$F$9))</f>
        <v>0</v>
      </c>
      <c r="Y70" s="699">
        <f>IF(Таблица4601!$F$9=0,0,(N70*1000/Таблица4601!$F$9))</f>
        <v>0</v>
      </c>
      <c r="Z70" s="699">
        <f>IF(Таблица4601!$F$9=0,0,(V70*1000/Таблица4601!$F$9))</f>
        <v>0</v>
      </c>
      <c r="AA70" s="699">
        <f t="shared" si="1"/>
        <v>0</v>
      </c>
    </row>
    <row r="71" spans="1:27" ht="23.25" customHeight="1" x14ac:dyDescent="0.15">
      <c r="A71" s="37" t="s">
        <v>1328</v>
      </c>
      <c r="B71" s="506" t="s">
        <v>1016</v>
      </c>
      <c r="C71" s="606" t="s">
        <v>1764</v>
      </c>
      <c r="D71" s="241"/>
      <c r="E71" s="799">
        <f>Таблица3000!F71+Таблица2000!G71+Таблица1000!G71</f>
        <v>0</v>
      </c>
      <c r="F71" s="799">
        <f>Таблица2000!H71</f>
        <v>0</v>
      </c>
      <c r="G71" s="799">
        <f>Таблица3000!G71+Таблица2000!I71+Таблица1000!H71</f>
        <v>0</v>
      </c>
      <c r="H71" s="799">
        <f>Таблица1000!I71</f>
        <v>0</v>
      </c>
      <c r="I71" s="799">
        <f>Таблица1000!J71</f>
        <v>0</v>
      </c>
      <c r="J71" s="799">
        <f>Таблица1000!K71</f>
        <v>0</v>
      </c>
      <c r="K71" s="799">
        <f>Таблица2000!J71</f>
        <v>0</v>
      </c>
      <c r="L71" s="799">
        <f>Таблица3000!H71+Таблица2000!K71+Таблица1000!L71</f>
        <v>0</v>
      </c>
      <c r="M71" s="799">
        <f>Таблица2000!L71</f>
        <v>0</v>
      </c>
      <c r="N71" s="799">
        <f>Таблица3000!I71+Таблица2000!M71+Таблица1000!M71</f>
        <v>0</v>
      </c>
      <c r="O71" s="799">
        <f>Таблица3000!J71+Таблица2000!N71+Таблица1000!N71</f>
        <v>0</v>
      </c>
      <c r="P71" s="799">
        <f>Таблица3000!K71+Таблица2000!O71+Таблица1000!O71</f>
        <v>0</v>
      </c>
      <c r="Q71" s="799">
        <f>Таблица3000!L71+Таблица2000!P71+Таблица1000!P71</f>
        <v>0</v>
      </c>
      <c r="R71" s="799">
        <f>Таблица2000!Q71</f>
        <v>0</v>
      </c>
      <c r="S71" s="799">
        <f>Таблица2000!R71</f>
        <v>0</v>
      </c>
      <c r="T71" s="799">
        <f>Таблица3000!M71+Таблица2000!S71+Таблица1000!Q71</f>
        <v>0</v>
      </c>
      <c r="U71" s="799">
        <f>Таблица2000!T71</f>
        <v>0</v>
      </c>
      <c r="V71" s="799">
        <f>Таблица3000!N71+Таблица2000!U71+Таблица1000!R71</f>
        <v>0</v>
      </c>
      <c r="W71" s="799">
        <f>Таблица2000!V71</f>
        <v>0</v>
      </c>
      <c r="X71" s="699">
        <f>IF(Таблица4601!$F$9=0,0,(G71*1000/Таблица4601!$F$9))</f>
        <v>0</v>
      </c>
      <c r="Y71" s="699">
        <f>IF(Таблица4601!$F$9=0,0,(N71*1000/Таблица4601!$F$9))</f>
        <v>0</v>
      </c>
      <c r="Z71" s="699">
        <f>IF(Таблица4601!$F$9=0,0,(V71*1000/Таблица4601!$F$9))</f>
        <v>0</v>
      </c>
      <c r="AA71" s="699">
        <f t="shared" si="1"/>
        <v>0</v>
      </c>
    </row>
    <row r="72" spans="1:27" ht="23.25" customHeight="1" x14ac:dyDescent="0.15">
      <c r="A72" s="37" t="s">
        <v>1765</v>
      </c>
      <c r="B72" s="506" t="s">
        <v>1766</v>
      </c>
      <c r="C72" s="606" t="s">
        <v>1017</v>
      </c>
      <c r="D72" s="753" t="s">
        <v>1767</v>
      </c>
      <c r="E72" s="799">
        <f>Таблица3000!F72+Таблица2000!G72+Таблица1000!G72</f>
        <v>0</v>
      </c>
      <c r="F72" s="799">
        <f>Таблица2000!H72</f>
        <v>0</v>
      </c>
      <c r="G72" s="799">
        <f>Таблица3000!G72+Таблица2000!I72+Таблица1000!H72</f>
        <v>0</v>
      </c>
      <c r="H72" s="799">
        <f>Таблица1000!I72</f>
        <v>0</v>
      </c>
      <c r="I72" s="799">
        <f>Таблица1000!J72</f>
        <v>0</v>
      </c>
      <c r="J72" s="799">
        <f>Таблица1000!K72</f>
        <v>0</v>
      </c>
      <c r="K72" s="799">
        <f>Таблица2000!J72</f>
        <v>0</v>
      </c>
      <c r="L72" s="799">
        <f>Таблица3000!H72+Таблица2000!K72+Таблица1000!L72</f>
        <v>0</v>
      </c>
      <c r="M72" s="799">
        <f>Таблица2000!L72</f>
        <v>0</v>
      </c>
      <c r="N72" s="799">
        <f>Таблица3000!I72+Таблица2000!M72+Таблица1000!M72</f>
        <v>0</v>
      </c>
      <c r="O72" s="799">
        <f>Таблица3000!J72+Таблица2000!N72+Таблица1000!N72</f>
        <v>0</v>
      </c>
      <c r="P72" s="799">
        <f>Таблица3000!K72+Таблица2000!O72+Таблица1000!O72</f>
        <v>0</v>
      </c>
      <c r="Q72" s="799">
        <f>Таблица3000!L72+Таблица2000!P72+Таблица1000!P72</f>
        <v>0</v>
      </c>
      <c r="R72" s="799">
        <f>Таблица2000!Q72</f>
        <v>0</v>
      </c>
      <c r="S72" s="799">
        <f>Таблица2000!R72</f>
        <v>0</v>
      </c>
      <c r="T72" s="799">
        <f>Таблица3000!M72+Таблица2000!S72+Таблица1000!Q72</f>
        <v>0</v>
      </c>
      <c r="U72" s="799">
        <f>Таблица2000!T72</f>
        <v>0</v>
      </c>
      <c r="V72" s="799">
        <f>Таблица3000!N72+Таблица2000!U72+Таблица1000!R72</f>
        <v>0</v>
      </c>
      <c r="W72" s="799">
        <f>Таблица2000!V72</f>
        <v>0</v>
      </c>
      <c r="X72" s="699">
        <f>IF(Таблица4601!$F$9=0,0,(G72*1000/Таблица4601!$F$9))</f>
        <v>0</v>
      </c>
      <c r="Y72" s="699">
        <f>IF(Таблица4601!$F$9=0,0,(N72*1000/Таблица4601!$F$9))</f>
        <v>0</v>
      </c>
      <c r="Z72" s="699">
        <f>IF(Таблица4601!$F$9=0,0,(V72*1000/Таблица4601!$F$9))</f>
        <v>0</v>
      </c>
      <c r="AA72" s="699">
        <f t="shared" si="1"/>
        <v>0</v>
      </c>
    </row>
    <row r="73" spans="1:27" ht="31.5" x14ac:dyDescent="0.15">
      <c r="A73" s="740" t="s">
        <v>1768</v>
      </c>
      <c r="B73" s="506" t="s">
        <v>1326</v>
      </c>
      <c r="C73" s="6" t="s">
        <v>1327</v>
      </c>
      <c r="D73" s="241" t="s">
        <v>1574</v>
      </c>
      <c r="E73" s="799">
        <f>Таблица3000!F73+Таблица2000!G73+Таблица1000!G73</f>
        <v>0</v>
      </c>
      <c r="F73" s="799">
        <f>Таблица2000!H73</f>
        <v>0</v>
      </c>
      <c r="G73" s="799">
        <f>Таблица3000!G73+Таблица2000!I73+Таблица1000!H73</f>
        <v>0</v>
      </c>
      <c r="H73" s="799">
        <f>Таблица1000!I73</f>
        <v>0</v>
      </c>
      <c r="I73" s="799">
        <f>Таблица1000!J73</f>
        <v>0</v>
      </c>
      <c r="J73" s="799">
        <f>Таблица1000!K73</f>
        <v>0</v>
      </c>
      <c r="K73" s="799">
        <f>Таблица2000!J73</f>
        <v>0</v>
      </c>
      <c r="L73" s="799">
        <f>Таблица3000!H73+Таблица2000!K73+Таблица1000!L73</f>
        <v>0</v>
      </c>
      <c r="M73" s="799">
        <f>Таблица2000!L73</f>
        <v>0</v>
      </c>
      <c r="N73" s="799">
        <f>Таблица3000!I73+Таблица2000!M73+Таблица1000!M73</f>
        <v>0</v>
      </c>
      <c r="O73" s="799">
        <f>Таблица3000!J73+Таблица2000!N73+Таблица1000!N73</f>
        <v>0</v>
      </c>
      <c r="P73" s="799">
        <f>Таблица3000!K73+Таблица2000!O73+Таблица1000!O73</f>
        <v>0</v>
      </c>
      <c r="Q73" s="799">
        <f>Таблица3000!L73+Таблица2000!P73+Таблица1000!P73</f>
        <v>0</v>
      </c>
      <c r="R73" s="799">
        <f>Таблица2000!Q73</f>
        <v>0</v>
      </c>
      <c r="S73" s="799">
        <f>Таблица2000!R73</f>
        <v>0</v>
      </c>
      <c r="T73" s="799">
        <f>Таблица3000!M73+Таблица2000!S73+Таблица1000!Q73</f>
        <v>0</v>
      </c>
      <c r="U73" s="799">
        <f>Таблица2000!T73</f>
        <v>0</v>
      </c>
      <c r="V73" s="799">
        <f>Таблица3000!N73+Таблица2000!U73+Таблица1000!R73</f>
        <v>0</v>
      </c>
      <c r="W73" s="799">
        <f>Таблица2000!V73</f>
        <v>0</v>
      </c>
      <c r="X73" s="699">
        <f>IF(Таблица4601!$F$9=0,0,(G73*1000/Таблица4601!$F$9))</f>
        <v>0</v>
      </c>
      <c r="Y73" s="699">
        <f>IF(Таблица4601!$F$9=0,0,(N73*1000/Таблица4601!$F$9))</f>
        <v>0</v>
      </c>
      <c r="Z73" s="699">
        <f>IF(Таблица4601!$F$9=0,0,(V73*1000/Таблица4601!$F$9))</f>
        <v>0</v>
      </c>
      <c r="AA73" s="699">
        <f t="shared" si="1"/>
        <v>0</v>
      </c>
    </row>
    <row r="74" spans="1:27" x14ac:dyDescent="0.15">
      <c r="A74" s="36" t="s">
        <v>674</v>
      </c>
      <c r="B74" s="99" t="s">
        <v>213</v>
      </c>
      <c r="C74" s="46" t="s">
        <v>137</v>
      </c>
      <c r="D74" s="35" t="s">
        <v>626</v>
      </c>
      <c r="E74" s="799">
        <f>Таблица3000!F74+Таблица2000!G74+Таблица1000!G74</f>
        <v>0</v>
      </c>
      <c r="F74" s="799">
        <f>Таблица2000!H74</f>
        <v>0</v>
      </c>
      <c r="G74" s="799">
        <f>Таблица3000!G74+Таблица2000!I74+Таблица1000!H74</f>
        <v>0</v>
      </c>
      <c r="H74" s="799">
        <f>Таблица1000!I74</f>
        <v>0</v>
      </c>
      <c r="I74" s="799">
        <f>Таблица1000!J74</f>
        <v>0</v>
      </c>
      <c r="J74" s="799">
        <f>Таблица1000!K74</f>
        <v>0</v>
      </c>
      <c r="K74" s="799">
        <f>Таблица2000!J74</f>
        <v>0</v>
      </c>
      <c r="L74" s="799">
        <f>Таблица3000!H74+Таблица2000!K74+Таблица1000!L74</f>
        <v>0</v>
      </c>
      <c r="M74" s="799">
        <f>Таблица2000!L74</f>
        <v>0</v>
      </c>
      <c r="N74" s="799">
        <f>Таблица3000!I74+Таблица2000!M74+Таблица1000!M74</f>
        <v>0</v>
      </c>
      <c r="O74" s="799">
        <f>Таблица3000!J74+Таблица2000!N74+Таблица1000!N74</f>
        <v>0</v>
      </c>
      <c r="P74" s="799">
        <f>Таблица3000!K74+Таблица2000!O74+Таблица1000!O74</f>
        <v>0</v>
      </c>
      <c r="Q74" s="799">
        <f>Таблица3000!L74+Таблица2000!P74+Таблица1000!P74</f>
        <v>0</v>
      </c>
      <c r="R74" s="799">
        <f>Таблица2000!Q74</f>
        <v>0</v>
      </c>
      <c r="S74" s="799">
        <f>Таблица2000!R74</f>
        <v>0</v>
      </c>
      <c r="T74" s="799">
        <f>Таблица3000!M74+Таблица2000!S74+Таблица1000!Q74</f>
        <v>0</v>
      </c>
      <c r="U74" s="799">
        <f>Таблица2000!T74</f>
        <v>0</v>
      </c>
      <c r="V74" s="799">
        <f>Таблица3000!N74+Таблица2000!U74+Таблица1000!R74</f>
        <v>0</v>
      </c>
      <c r="W74" s="799">
        <f>Таблица2000!V74</f>
        <v>0</v>
      </c>
      <c r="X74" s="699">
        <f>IF(Таблица4601!$F$9=0,0,(G74*1000/Таблица4601!$F$9))</f>
        <v>0</v>
      </c>
      <c r="Y74" s="699">
        <f>IF(Таблица4601!$F$9=0,0,(N74*1000/Таблица4601!$F$9))</f>
        <v>0</v>
      </c>
      <c r="Z74" s="699">
        <f>IF(Таблица4601!$F$9=0,0,(V74*1000/Таблица4601!$F$9))</f>
        <v>0</v>
      </c>
      <c r="AA74" s="699">
        <f t="shared" si="1"/>
        <v>0</v>
      </c>
    </row>
    <row r="75" spans="1:27" ht="12" customHeight="1" x14ac:dyDescent="0.15">
      <c r="A75" s="37" t="s">
        <v>675</v>
      </c>
      <c r="B75" s="506" t="s">
        <v>214</v>
      </c>
      <c r="C75" s="6" t="s">
        <v>75</v>
      </c>
      <c r="D75" s="241" t="s">
        <v>766</v>
      </c>
      <c r="E75" s="799">
        <f>Таблица3000!F75+Таблица2000!G75+Таблица1000!G75</f>
        <v>0</v>
      </c>
      <c r="F75" s="799">
        <f>Таблица2000!H75</f>
        <v>0</v>
      </c>
      <c r="G75" s="799">
        <f>Таблица3000!G75+Таблица2000!I75+Таблица1000!H75</f>
        <v>0</v>
      </c>
      <c r="H75" s="799">
        <f>Таблица1000!I75</f>
        <v>0</v>
      </c>
      <c r="I75" s="799">
        <f>Таблица1000!J75</f>
        <v>0</v>
      </c>
      <c r="J75" s="799">
        <f>Таблица1000!K75</f>
        <v>0</v>
      </c>
      <c r="K75" s="799">
        <f>Таблица2000!J75</f>
        <v>0</v>
      </c>
      <c r="L75" s="799">
        <f>Таблица3000!H75+Таблица2000!K75+Таблица1000!L75</f>
        <v>0</v>
      </c>
      <c r="M75" s="799">
        <f>Таблица2000!L75</f>
        <v>0</v>
      </c>
      <c r="N75" s="799">
        <f>Таблица3000!I75+Таблица2000!M75+Таблица1000!M75</f>
        <v>0</v>
      </c>
      <c r="O75" s="799">
        <f>Таблица3000!J75+Таблица2000!N75+Таблица1000!N75</f>
        <v>0</v>
      </c>
      <c r="P75" s="799">
        <f>Таблица3000!K75+Таблица2000!O75+Таблица1000!O75</f>
        <v>0</v>
      </c>
      <c r="Q75" s="799">
        <f>Таблица3000!L75+Таблица2000!P75+Таблица1000!P75</f>
        <v>0</v>
      </c>
      <c r="R75" s="799">
        <f>Таблица2000!Q75</f>
        <v>0</v>
      </c>
      <c r="S75" s="799">
        <f>Таблица2000!R75</f>
        <v>0</v>
      </c>
      <c r="T75" s="799">
        <f>Таблица3000!M75+Таблица2000!S75+Таблица1000!Q75</f>
        <v>0</v>
      </c>
      <c r="U75" s="799">
        <f>Таблица2000!T75</f>
        <v>0</v>
      </c>
      <c r="V75" s="799">
        <f>Таблица3000!N75+Таблица2000!U75+Таблица1000!R75</f>
        <v>0</v>
      </c>
      <c r="W75" s="799">
        <f>Таблица2000!V75</f>
        <v>0</v>
      </c>
      <c r="X75" s="699">
        <f>IF(Таблица4601!$F$9=0,0,(G75*1000/Таблица4601!$F$9))</f>
        <v>0</v>
      </c>
      <c r="Y75" s="699">
        <f>IF(Таблица4601!$F$9=0,0,(N75*1000/Таблица4601!$F$9))</f>
        <v>0</v>
      </c>
      <c r="Z75" s="699">
        <f>IF(Таблица4601!$F$9=0,0,(V75*1000/Таблица4601!$F$9))</f>
        <v>0</v>
      </c>
      <c r="AA75" s="699">
        <f t="shared" si="1"/>
        <v>0</v>
      </c>
    </row>
    <row r="76" spans="1:27" x14ac:dyDescent="0.15">
      <c r="A76" s="37" t="s">
        <v>676</v>
      </c>
      <c r="B76" s="506" t="s">
        <v>495</v>
      </c>
      <c r="C76" s="17" t="s">
        <v>496</v>
      </c>
      <c r="D76" s="241" t="s">
        <v>514</v>
      </c>
      <c r="E76" s="799">
        <f>Таблица3000!F76+Таблица2000!G76+Таблица1000!G76</f>
        <v>0</v>
      </c>
      <c r="F76" s="799">
        <f>Таблица2000!H76</f>
        <v>0</v>
      </c>
      <c r="G76" s="799">
        <f>Таблица3000!G76+Таблица2000!I76+Таблица1000!H76</f>
        <v>0</v>
      </c>
      <c r="H76" s="799">
        <f>Таблица1000!I76</f>
        <v>0</v>
      </c>
      <c r="I76" s="799">
        <f>Таблица1000!J76</f>
        <v>0</v>
      </c>
      <c r="J76" s="799">
        <f>Таблица1000!K76</f>
        <v>0</v>
      </c>
      <c r="K76" s="799">
        <f>Таблица2000!J76</f>
        <v>0</v>
      </c>
      <c r="L76" s="799">
        <f>Таблица3000!H76+Таблица2000!K76+Таблица1000!L76</f>
        <v>0</v>
      </c>
      <c r="M76" s="799">
        <f>Таблица2000!L76</f>
        <v>0</v>
      </c>
      <c r="N76" s="799">
        <f>Таблица3000!I76+Таблица2000!M76+Таблица1000!M76</f>
        <v>0</v>
      </c>
      <c r="O76" s="799">
        <f>Таблица3000!J76+Таблица2000!N76+Таблица1000!N76</f>
        <v>0</v>
      </c>
      <c r="P76" s="799">
        <f>Таблица3000!K76+Таблица2000!O76+Таблица1000!O76</f>
        <v>0</v>
      </c>
      <c r="Q76" s="799">
        <f>Таблица3000!L76+Таблица2000!P76+Таблица1000!P76</f>
        <v>0</v>
      </c>
      <c r="R76" s="799">
        <f>Таблица2000!Q76</f>
        <v>0</v>
      </c>
      <c r="S76" s="799">
        <f>Таблица2000!R76</f>
        <v>0</v>
      </c>
      <c r="T76" s="799">
        <f>Таблица3000!M76+Таблица2000!S76+Таблица1000!Q76</f>
        <v>0</v>
      </c>
      <c r="U76" s="799">
        <f>Таблица2000!T76</f>
        <v>0</v>
      </c>
      <c r="V76" s="799">
        <f>Таблица3000!N76+Таблица2000!U76+Таблица1000!R76</f>
        <v>0</v>
      </c>
      <c r="W76" s="799">
        <f>Таблица2000!V76</f>
        <v>0</v>
      </c>
      <c r="X76" s="699">
        <f>IF(Таблица4601!$F$9=0,0,(G76*1000/Таблица4601!$F$9))</f>
        <v>0</v>
      </c>
      <c r="Y76" s="699">
        <f>IF(Таблица4601!$F$9=0,0,(N76*1000/Таблица4601!$F$9))</f>
        <v>0</v>
      </c>
      <c r="Z76" s="699">
        <f>IF(Таблица4601!$F$9=0,0,(V76*1000/Таблица4601!$F$9))</f>
        <v>0</v>
      </c>
      <c r="AA76" s="699">
        <f t="shared" si="1"/>
        <v>0</v>
      </c>
    </row>
    <row r="77" spans="1:27" x14ac:dyDescent="0.15">
      <c r="A77" s="37" t="s">
        <v>677</v>
      </c>
      <c r="B77" s="506" t="s">
        <v>497</v>
      </c>
      <c r="C77" s="17" t="s">
        <v>498</v>
      </c>
      <c r="D77" s="241" t="s">
        <v>515</v>
      </c>
      <c r="E77" s="799">
        <f>Таблица3000!F77+Таблица2000!G77+Таблица1000!G77</f>
        <v>0</v>
      </c>
      <c r="F77" s="799">
        <f>Таблица2000!H77</f>
        <v>0</v>
      </c>
      <c r="G77" s="799">
        <f>Таблица3000!G77+Таблица2000!I77+Таблица1000!H77</f>
        <v>0</v>
      </c>
      <c r="H77" s="799">
        <f>Таблица1000!I77</f>
        <v>0</v>
      </c>
      <c r="I77" s="799">
        <f>Таблица1000!J77</f>
        <v>0</v>
      </c>
      <c r="J77" s="799">
        <f>Таблица1000!K77</f>
        <v>0</v>
      </c>
      <c r="K77" s="799">
        <f>Таблица2000!J77</f>
        <v>0</v>
      </c>
      <c r="L77" s="799">
        <f>Таблица3000!H77+Таблица2000!K77+Таблица1000!L77</f>
        <v>0</v>
      </c>
      <c r="M77" s="799">
        <f>Таблица2000!L77</f>
        <v>0</v>
      </c>
      <c r="N77" s="799">
        <f>Таблица3000!I77+Таблица2000!M77+Таблица1000!M77</f>
        <v>0</v>
      </c>
      <c r="O77" s="799">
        <f>Таблица3000!J77+Таблица2000!N77+Таблица1000!N77</f>
        <v>0</v>
      </c>
      <c r="P77" s="799">
        <f>Таблица3000!K77+Таблица2000!O77+Таблица1000!O77</f>
        <v>0</v>
      </c>
      <c r="Q77" s="799">
        <f>Таблица3000!L77+Таблица2000!P77+Таблица1000!P77</f>
        <v>0</v>
      </c>
      <c r="R77" s="799">
        <f>Таблица2000!Q77</f>
        <v>0</v>
      </c>
      <c r="S77" s="799">
        <f>Таблица2000!R77</f>
        <v>0</v>
      </c>
      <c r="T77" s="799">
        <f>Таблица3000!M77+Таблица2000!S77+Таблица1000!Q77</f>
        <v>0</v>
      </c>
      <c r="U77" s="799">
        <f>Таблица2000!T77</f>
        <v>0</v>
      </c>
      <c r="V77" s="799">
        <f>Таблица3000!N77+Таблица2000!U77+Таблица1000!R77</f>
        <v>0</v>
      </c>
      <c r="W77" s="799">
        <f>Таблица2000!V77</f>
        <v>0</v>
      </c>
      <c r="X77" s="699">
        <f>IF(Таблица4601!$F$9=0,0,(G77*1000/Таблица4601!$F$9))</f>
        <v>0</v>
      </c>
      <c r="Y77" s="699">
        <f>IF(Таблица4601!$F$9=0,0,(N77*1000/Таблица4601!$F$9))</f>
        <v>0</v>
      </c>
      <c r="Z77" s="699">
        <f>IF(Таблица4601!$F$9=0,0,(V77*1000/Таблица4601!$F$9))</f>
        <v>0</v>
      </c>
      <c r="AA77" s="699">
        <f t="shared" si="1"/>
        <v>0</v>
      </c>
    </row>
    <row r="78" spans="1:27" ht="21" x14ac:dyDescent="0.15">
      <c r="A78" s="229" t="s">
        <v>1560</v>
      </c>
      <c r="B78" s="506" t="s">
        <v>1446</v>
      </c>
      <c r="C78" s="17" t="s">
        <v>1450</v>
      </c>
      <c r="D78" s="241" t="s">
        <v>1447</v>
      </c>
      <c r="E78" s="799">
        <f>Таблица3000!F78+Таблица2000!G78+Таблица1000!G78</f>
        <v>0</v>
      </c>
      <c r="F78" s="799">
        <f>Таблица2000!H78</f>
        <v>0</v>
      </c>
      <c r="G78" s="799">
        <f>Таблица3000!G78+Таблица2000!I78+Таблица1000!H78</f>
        <v>0</v>
      </c>
      <c r="H78" s="799">
        <f>Таблица1000!I78</f>
        <v>0</v>
      </c>
      <c r="I78" s="799">
        <f>Таблица1000!J78</f>
        <v>0</v>
      </c>
      <c r="J78" s="799">
        <f>Таблица1000!K78</f>
        <v>0</v>
      </c>
      <c r="K78" s="799">
        <f>Таблица2000!J78</f>
        <v>0</v>
      </c>
      <c r="L78" s="799">
        <f>Таблица3000!H78+Таблица2000!K78+Таблица1000!L78</f>
        <v>0</v>
      </c>
      <c r="M78" s="799">
        <f>Таблица2000!L78</f>
        <v>0</v>
      </c>
      <c r="N78" s="799">
        <f>Таблица3000!I78+Таблица2000!M78+Таблица1000!M78</f>
        <v>0</v>
      </c>
      <c r="O78" s="799">
        <f>Таблица3000!J78+Таблица2000!N78+Таблица1000!N78</f>
        <v>0</v>
      </c>
      <c r="P78" s="799">
        <f>Таблица3000!K78+Таблица2000!O78+Таблица1000!O78</f>
        <v>0</v>
      </c>
      <c r="Q78" s="799">
        <f>Таблица3000!L78+Таблица2000!P78+Таблица1000!P78</f>
        <v>0</v>
      </c>
      <c r="R78" s="799">
        <f>Таблица2000!Q78</f>
        <v>0</v>
      </c>
      <c r="S78" s="799">
        <f>Таблица2000!R78</f>
        <v>0</v>
      </c>
      <c r="T78" s="799">
        <f>Таблица3000!M78+Таблица2000!S78+Таблица1000!Q78</f>
        <v>0</v>
      </c>
      <c r="U78" s="799">
        <f>Таблица2000!T78</f>
        <v>0</v>
      </c>
      <c r="V78" s="799">
        <f>Таблица3000!N78+Таблица2000!U78+Таблица1000!R78</f>
        <v>0</v>
      </c>
      <c r="W78" s="799">
        <f>Таблица2000!V78</f>
        <v>0</v>
      </c>
      <c r="X78" s="699">
        <f>IF(Таблица4601!$F$9=0,0,(G78*1000/Таблица4601!$F$9))</f>
        <v>0</v>
      </c>
      <c r="Y78" s="699">
        <f>IF(Таблица4601!$F$9=0,0,(N78*1000/Таблица4601!$F$9))</f>
        <v>0</v>
      </c>
      <c r="Z78" s="699">
        <f>IF(Таблица4601!$F$9=0,0,(V78*1000/Таблица4601!$F$9))</f>
        <v>0</v>
      </c>
      <c r="AA78" s="699">
        <f t="shared" si="1"/>
        <v>0</v>
      </c>
    </row>
    <row r="79" spans="1:27" ht="31.5" x14ac:dyDescent="0.15">
      <c r="A79" s="37" t="s">
        <v>678</v>
      </c>
      <c r="B79" s="506" t="s">
        <v>215</v>
      </c>
      <c r="C79" s="6" t="s">
        <v>76</v>
      </c>
      <c r="D79" s="241" t="s">
        <v>767</v>
      </c>
      <c r="E79" s="799">
        <f>Таблица3000!F79+Таблица2000!G79+Таблица1000!G79</f>
        <v>0</v>
      </c>
      <c r="F79" s="799">
        <f>Таблица2000!H79</f>
        <v>0</v>
      </c>
      <c r="G79" s="799">
        <f>Таблица3000!G79+Таблица2000!I79+Таблица1000!H79</f>
        <v>0</v>
      </c>
      <c r="H79" s="799">
        <f>Таблица1000!I79</f>
        <v>0</v>
      </c>
      <c r="I79" s="799">
        <f>Таблица1000!J79</f>
        <v>0</v>
      </c>
      <c r="J79" s="799">
        <f>Таблица1000!K79</f>
        <v>0</v>
      </c>
      <c r="K79" s="799">
        <f>Таблица2000!J79</f>
        <v>0</v>
      </c>
      <c r="L79" s="799">
        <f>Таблица3000!H79+Таблица2000!K79+Таблица1000!L79</f>
        <v>0</v>
      </c>
      <c r="M79" s="799">
        <f>Таблица2000!L79</f>
        <v>0</v>
      </c>
      <c r="N79" s="799">
        <f>Таблица3000!I79+Таблица2000!M79+Таблица1000!M79</f>
        <v>0</v>
      </c>
      <c r="O79" s="799">
        <f>Таблица3000!J79+Таблица2000!N79+Таблица1000!N79</f>
        <v>0</v>
      </c>
      <c r="P79" s="799">
        <f>Таблица3000!K79+Таблица2000!O79+Таблица1000!O79</f>
        <v>0</v>
      </c>
      <c r="Q79" s="799">
        <f>Таблица3000!L79+Таблица2000!P79+Таблица1000!P79</f>
        <v>0</v>
      </c>
      <c r="R79" s="799">
        <f>Таблица2000!Q79</f>
        <v>0</v>
      </c>
      <c r="S79" s="799">
        <f>Таблица2000!R79</f>
        <v>0</v>
      </c>
      <c r="T79" s="799">
        <f>Таблица3000!M79+Таблица2000!S79+Таблица1000!Q79</f>
        <v>0</v>
      </c>
      <c r="U79" s="799">
        <f>Таблица2000!T79</f>
        <v>0</v>
      </c>
      <c r="V79" s="799">
        <f>Таблица3000!N79+Таблица2000!U79+Таблица1000!R79</f>
        <v>0</v>
      </c>
      <c r="W79" s="799">
        <f>Таблица2000!V79</f>
        <v>0</v>
      </c>
      <c r="X79" s="699">
        <f>IF(Таблица4601!$F$9=0,0,(G79*1000/Таблица4601!$F$9))</f>
        <v>0</v>
      </c>
      <c r="Y79" s="699">
        <f>IF(Таблица4601!$F$9=0,0,(N79*1000/Таблица4601!$F$9))</f>
        <v>0</v>
      </c>
      <c r="Z79" s="699">
        <f>IF(Таблица4601!$F$9=0,0,(V79*1000/Таблица4601!$F$9))</f>
        <v>0</v>
      </c>
      <c r="AA79" s="699">
        <f t="shared" si="1"/>
        <v>0</v>
      </c>
    </row>
    <row r="80" spans="1:27" ht="21" x14ac:dyDescent="0.15">
      <c r="A80" s="37" t="s">
        <v>484</v>
      </c>
      <c r="B80" s="506" t="s">
        <v>216</v>
      </c>
      <c r="C80" s="6" t="s">
        <v>77</v>
      </c>
      <c r="D80" s="241" t="s">
        <v>768</v>
      </c>
      <c r="E80" s="799">
        <f>Таблица3000!F80+Таблица2000!G80+Таблица1000!G80</f>
        <v>0</v>
      </c>
      <c r="F80" s="799">
        <f>Таблица2000!H80</f>
        <v>0</v>
      </c>
      <c r="G80" s="799">
        <f>Таблица3000!G80+Таблица2000!I80+Таблица1000!H80</f>
        <v>0</v>
      </c>
      <c r="H80" s="799">
        <f>Таблица1000!I80</f>
        <v>0</v>
      </c>
      <c r="I80" s="799">
        <f>Таблица1000!J80</f>
        <v>0</v>
      </c>
      <c r="J80" s="799">
        <f>Таблица1000!K80</f>
        <v>0</v>
      </c>
      <c r="K80" s="799">
        <f>Таблица2000!J80</f>
        <v>0</v>
      </c>
      <c r="L80" s="799">
        <f>Таблица3000!H80+Таблица2000!K80+Таблица1000!L80</f>
        <v>0</v>
      </c>
      <c r="M80" s="799">
        <f>Таблица2000!L80</f>
        <v>0</v>
      </c>
      <c r="N80" s="799">
        <f>Таблица3000!I80+Таблица2000!M80+Таблица1000!M80</f>
        <v>0</v>
      </c>
      <c r="O80" s="799">
        <f>Таблица3000!J80+Таблица2000!N80+Таблица1000!N80</f>
        <v>0</v>
      </c>
      <c r="P80" s="799">
        <f>Таблица3000!K80+Таблица2000!O80+Таблица1000!O80</f>
        <v>0</v>
      </c>
      <c r="Q80" s="799">
        <f>Таблица3000!L80+Таблица2000!P80+Таблица1000!P80</f>
        <v>0</v>
      </c>
      <c r="R80" s="799">
        <f>Таблица2000!Q80</f>
        <v>0</v>
      </c>
      <c r="S80" s="799">
        <f>Таблица2000!R80</f>
        <v>0</v>
      </c>
      <c r="T80" s="799">
        <f>Таблица3000!M80+Таблица2000!S80+Таблица1000!Q80</f>
        <v>0</v>
      </c>
      <c r="U80" s="799">
        <f>Таблица2000!T80</f>
        <v>0</v>
      </c>
      <c r="V80" s="799">
        <f>Таблица3000!N80+Таблица2000!U80+Таблица1000!R80</f>
        <v>0</v>
      </c>
      <c r="W80" s="799">
        <f>Таблица2000!V80</f>
        <v>0</v>
      </c>
      <c r="X80" s="699">
        <f>IF(Таблица4601!$F$9=0,0,(G80*1000/Таблица4601!$F$9))</f>
        <v>0</v>
      </c>
      <c r="Y80" s="699">
        <f>IF(Таблица4601!$F$9=0,0,(N80*1000/Таблица4601!$F$9))</f>
        <v>0</v>
      </c>
      <c r="Z80" s="699">
        <f>IF(Таблица4601!$F$9=0,0,(V80*1000/Таблица4601!$F$9))</f>
        <v>0</v>
      </c>
      <c r="AA80" s="699">
        <f t="shared" si="1"/>
        <v>0</v>
      </c>
    </row>
    <row r="81" spans="1:27" ht="33.75" customHeight="1" x14ac:dyDescent="0.15">
      <c r="A81" s="37" t="s">
        <v>865</v>
      </c>
      <c r="B81" s="506" t="s">
        <v>320</v>
      </c>
      <c r="C81" s="8" t="s">
        <v>326</v>
      </c>
      <c r="D81" s="241" t="s">
        <v>332</v>
      </c>
      <c r="E81" s="799">
        <f>Таблица3000!F81+Таблица2000!G81+Таблица1000!G81</f>
        <v>0</v>
      </c>
      <c r="F81" s="799">
        <f>Таблица2000!H81</f>
        <v>0</v>
      </c>
      <c r="G81" s="799">
        <f>Таблица3000!G81+Таблица2000!I81+Таблица1000!H81</f>
        <v>0</v>
      </c>
      <c r="H81" s="799">
        <f>Таблица1000!I81</f>
        <v>0</v>
      </c>
      <c r="I81" s="799">
        <f>Таблица1000!J81</f>
        <v>0</v>
      </c>
      <c r="J81" s="799">
        <f>Таблица1000!K81</f>
        <v>0</v>
      </c>
      <c r="K81" s="799">
        <f>Таблица2000!J81</f>
        <v>0</v>
      </c>
      <c r="L81" s="799">
        <f>Таблица3000!H81+Таблица2000!K81+Таблица1000!L81</f>
        <v>0</v>
      </c>
      <c r="M81" s="799">
        <f>Таблица2000!L81</f>
        <v>0</v>
      </c>
      <c r="N81" s="799">
        <f>Таблица3000!I81+Таблица2000!M81+Таблица1000!M81</f>
        <v>0</v>
      </c>
      <c r="O81" s="799">
        <f>Таблица3000!J81+Таблица2000!N81+Таблица1000!N81</f>
        <v>0</v>
      </c>
      <c r="P81" s="799">
        <f>Таблица3000!K81+Таблица2000!O81+Таблица1000!O81</f>
        <v>0</v>
      </c>
      <c r="Q81" s="799">
        <f>Таблица3000!L81+Таблица2000!P81+Таблица1000!P81</f>
        <v>0</v>
      </c>
      <c r="R81" s="799">
        <f>Таблица2000!Q81</f>
        <v>0</v>
      </c>
      <c r="S81" s="799">
        <f>Таблица2000!R81</f>
        <v>0</v>
      </c>
      <c r="T81" s="799">
        <f>Таблица3000!M81+Таблица2000!S81+Таблица1000!Q81</f>
        <v>0</v>
      </c>
      <c r="U81" s="799">
        <f>Таблица2000!T81</f>
        <v>0</v>
      </c>
      <c r="V81" s="799">
        <f>Таблица3000!N81+Таблица2000!U81+Таблица1000!R81</f>
        <v>0</v>
      </c>
      <c r="W81" s="799">
        <f>Таблица2000!V81</f>
        <v>0</v>
      </c>
      <c r="X81" s="699">
        <f>IF(Таблица4601!$F$9=0,0,(G81*1000/Таблица4601!$F$9))</f>
        <v>0</v>
      </c>
      <c r="Y81" s="699">
        <f>IF(Таблица4601!$F$9=0,0,(N81*1000/Таблица4601!$F$9))</f>
        <v>0</v>
      </c>
      <c r="Z81" s="699">
        <f>IF(Таблица4601!$F$9=0,0,(V81*1000/Таблица4601!$F$9))</f>
        <v>0</v>
      </c>
      <c r="AA81" s="699">
        <f t="shared" ref="AA81:AA144" si="2">IF(N81=0,0,O81*100/N81)</f>
        <v>0</v>
      </c>
    </row>
    <row r="82" spans="1:27" ht="21" x14ac:dyDescent="0.15">
      <c r="A82" s="37" t="s">
        <v>433</v>
      </c>
      <c r="B82" s="506" t="s">
        <v>217</v>
      </c>
      <c r="C82" s="6" t="s">
        <v>190</v>
      </c>
      <c r="D82" s="241" t="s">
        <v>636</v>
      </c>
      <c r="E82" s="799">
        <f>Таблица3000!F82+Таблица2000!G82+Таблица1000!G82</f>
        <v>0</v>
      </c>
      <c r="F82" s="799">
        <f>Таблица2000!H82</f>
        <v>0</v>
      </c>
      <c r="G82" s="799">
        <f>Таблица3000!G82+Таблица2000!I82+Таблица1000!H82</f>
        <v>0</v>
      </c>
      <c r="H82" s="799">
        <f>Таблица1000!I82</f>
        <v>0</v>
      </c>
      <c r="I82" s="799">
        <f>Таблица1000!J82</f>
        <v>0</v>
      </c>
      <c r="J82" s="799">
        <f>Таблица1000!K82</f>
        <v>0</v>
      </c>
      <c r="K82" s="799">
        <f>Таблица2000!J82</f>
        <v>0</v>
      </c>
      <c r="L82" s="799">
        <f>Таблица3000!H82+Таблица2000!K82+Таблица1000!L82</f>
        <v>0</v>
      </c>
      <c r="M82" s="799">
        <f>Таблица2000!L82</f>
        <v>0</v>
      </c>
      <c r="N82" s="799">
        <f>Таблица3000!I82+Таблица2000!M82+Таблица1000!M82</f>
        <v>0</v>
      </c>
      <c r="O82" s="799">
        <f>Таблица3000!J82+Таблица2000!N82+Таблица1000!N82</f>
        <v>0</v>
      </c>
      <c r="P82" s="799">
        <f>Таблица3000!K82+Таблица2000!O82+Таблица1000!O82</f>
        <v>0</v>
      </c>
      <c r="Q82" s="799">
        <f>Таблица3000!L82+Таблица2000!P82+Таблица1000!P82</f>
        <v>0</v>
      </c>
      <c r="R82" s="799">
        <f>Таблица2000!Q82</f>
        <v>0</v>
      </c>
      <c r="S82" s="799">
        <f>Таблица2000!R82</f>
        <v>0</v>
      </c>
      <c r="T82" s="799">
        <f>Таблица3000!M82+Таблица2000!S82+Таблица1000!Q82</f>
        <v>0</v>
      </c>
      <c r="U82" s="799">
        <f>Таблица2000!T82</f>
        <v>0</v>
      </c>
      <c r="V82" s="799">
        <f>Таблица3000!N82+Таблица2000!U82+Таблица1000!R82</f>
        <v>0</v>
      </c>
      <c r="W82" s="799">
        <f>Таблица2000!V82</f>
        <v>0</v>
      </c>
      <c r="X82" s="699">
        <f>IF(Таблица4601!$F$9=0,0,(G82*1000/Таблица4601!$F$9))</f>
        <v>0</v>
      </c>
      <c r="Y82" s="699">
        <f>IF(Таблица4601!$F$9=0,0,(N82*1000/Таблица4601!$F$9))</f>
        <v>0</v>
      </c>
      <c r="Z82" s="699">
        <f>IF(Таблица4601!$F$9=0,0,(V82*1000/Таблица4601!$F$9))</f>
        <v>0</v>
      </c>
      <c r="AA82" s="699">
        <f t="shared" si="2"/>
        <v>0</v>
      </c>
    </row>
    <row r="83" spans="1:27" x14ac:dyDescent="0.15">
      <c r="A83" s="37" t="s">
        <v>1570</v>
      </c>
      <c r="B83" s="506" t="s">
        <v>1571</v>
      </c>
      <c r="C83" s="6" t="s">
        <v>1572</v>
      </c>
      <c r="D83" s="251" t="s">
        <v>1573</v>
      </c>
      <c r="E83" s="799">
        <f>Таблица3000!F83+Таблица2000!G83+Таблица1000!G83</f>
        <v>0</v>
      </c>
      <c r="F83" s="799">
        <f>Таблица2000!H83</f>
        <v>0</v>
      </c>
      <c r="G83" s="799">
        <f>Таблица3000!G83+Таблица2000!I83+Таблица1000!H83</f>
        <v>0</v>
      </c>
      <c r="H83" s="799">
        <f>Таблица1000!I83</f>
        <v>0</v>
      </c>
      <c r="I83" s="799">
        <f>Таблица1000!J83</f>
        <v>0</v>
      </c>
      <c r="J83" s="799">
        <f>Таблица1000!K83</f>
        <v>0</v>
      </c>
      <c r="K83" s="799">
        <f>Таблица2000!J83</f>
        <v>0</v>
      </c>
      <c r="L83" s="799">
        <f>Таблица3000!H83+Таблица2000!K83+Таблица1000!L83</f>
        <v>0</v>
      </c>
      <c r="M83" s="799">
        <f>Таблица2000!L83</f>
        <v>0</v>
      </c>
      <c r="N83" s="799">
        <f>Таблица3000!I83+Таблица2000!M83+Таблица1000!M83</f>
        <v>0</v>
      </c>
      <c r="O83" s="799">
        <f>Таблица3000!J83+Таблица2000!N83+Таблица1000!N83</f>
        <v>0</v>
      </c>
      <c r="P83" s="799">
        <f>Таблица3000!K83+Таблица2000!O83+Таблица1000!O83</f>
        <v>0</v>
      </c>
      <c r="Q83" s="799">
        <f>Таблица3000!L83+Таблица2000!P83+Таблица1000!P83</f>
        <v>0</v>
      </c>
      <c r="R83" s="799">
        <f>Таблица2000!Q83</f>
        <v>0</v>
      </c>
      <c r="S83" s="799">
        <f>Таблица2000!R83</f>
        <v>0</v>
      </c>
      <c r="T83" s="799">
        <f>Таблица3000!M83+Таблица2000!S83+Таблица1000!Q83</f>
        <v>0</v>
      </c>
      <c r="U83" s="799">
        <f>Таблица2000!T83</f>
        <v>0</v>
      </c>
      <c r="V83" s="799">
        <f>Таблица3000!N83+Таблица2000!U83+Таблица1000!R83</f>
        <v>0</v>
      </c>
      <c r="W83" s="799">
        <f>Таблица2000!V83</f>
        <v>0</v>
      </c>
      <c r="X83" s="699">
        <f>IF(Таблица4601!$F$9=0,0,(G83*1000/Таблица4601!$F$9))</f>
        <v>0</v>
      </c>
      <c r="Y83" s="699">
        <f>IF(Таблица4601!$F$9=0,0,(N83*1000/Таблица4601!$F$9))</f>
        <v>0</v>
      </c>
      <c r="Z83" s="699">
        <f>IF(Таблица4601!$F$9=0,0,(V83*1000/Таблица4601!$F$9))</f>
        <v>0</v>
      </c>
      <c r="AA83" s="699">
        <f t="shared" si="2"/>
        <v>0</v>
      </c>
    </row>
    <row r="84" spans="1:27" ht="21" x14ac:dyDescent="0.15">
      <c r="A84" s="37" t="s">
        <v>470</v>
      </c>
      <c r="B84" s="506" t="s">
        <v>321</v>
      </c>
      <c r="C84" s="6" t="s">
        <v>327</v>
      </c>
      <c r="D84" s="241" t="s">
        <v>333</v>
      </c>
      <c r="E84" s="799">
        <f>Таблица3000!F84+Таблица2000!G84+Таблица1000!G84</f>
        <v>0</v>
      </c>
      <c r="F84" s="799">
        <f>Таблица2000!H84</f>
        <v>0</v>
      </c>
      <c r="G84" s="799">
        <f>Таблица3000!G84+Таблица2000!I84+Таблица1000!H84</f>
        <v>0</v>
      </c>
      <c r="H84" s="799">
        <f>Таблица1000!I84</f>
        <v>0</v>
      </c>
      <c r="I84" s="799">
        <f>Таблица1000!J84</f>
        <v>0</v>
      </c>
      <c r="J84" s="799">
        <f>Таблица1000!K84</f>
        <v>0</v>
      </c>
      <c r="K84" s="799">
        <f>Таблица2000!J84</f>
        <v>0</v>
      </c>
      <c r="L84" s="799">
        <f>Таблица3000!H84+Таблица2000!K84+Таблица1000!L84</f>
        <v>0</v>
      </c>
      <c r="M84" s="799">
        <f>Таблица2000!L84</f>
        <v>0</v>
      </c>
      <c r="N84" s="799">
        <f>Таблица3000!I84+Таблица2000!M84+Таблица1000!M84</f>
        <v>0</v>
      </c>
      <c r="O84" s="799">
        <f>Таблица3000!J84+Таблица2000!N84+Таблица1000!N84</f>
        <v>0</v>
      </c>
      <c r="P84" s="799">
        <f>Таблица3000!K84+Таблица2000!O84+Таблица1000!O84</f>
        <v>0</v>
      </c>
      <c r="Q84" s="799">
        <f>Таблица3000!L84+Таблица2000!P84+Таблица1000!P84</f>
        <v>0</v>
      </c>
      <c r="R84" s="799">
        <f>Таблица2000!Q84</f>
        <v>0</v>
      </c>
      <c r="S84" s="799">
        <f>Таблица2000!R84</f>
        <v>0</v>
      </c>
      <c r="T84" s="799">
        <f>Таблица3000!M84+Таблица2000!S84+Таблица1000!Q84</f>
        <v>0</v>
      </c>
      <c r="U84" s="799">
        <f>Таблица2000!T84</f>
        <v>0</v>
      </c>
      <c r="V84" s="799">
        <f>Таблица3000!N84+Таблица2000!U84+Таблица1000!R84</f>
        <v>0</v>
      </c>
      <c r="W84" s="799">
        <f>Таблица2000!V84</f>
        <v>0</v>
      </c>
      <c r="X84" s="699">
        <f>IF(Таблица4601!$F$9=0,0,(G84*1000/Таблица4601!$F$9))</f>
        <v>0</v>
      </c>
      <c r="Y84" s="699">
        <f>IF(Таблица4601!$F$9=0,0,(N84*1000/Таблица4601!$F$9))</f>
        <v>0</v>
      </c>
      <c r="Z84" s="699">
        <f>IF(Таблица4601!$F$9=0,0,(V84*1000/Таблица4601!$F$9))</f>
        <v>0</v>
      </c>
      <c r="AA84" s="699">
        <f t="shared" si="2"/>
        <v>0</v>
      </c>
    </row>
    <row r="85" spans="1:27" x14ac:dyDescent="0.15">
      <c r="A85" s="37" t="s">
        <v>679</v>
      </c>
      <c r="B85" s="506" t="s">
        <v>322</v>
      </c>
      <c r="C85" s="6" t="s">
        <v>328</v>
      </c>
      <c r="D85" s="241" t="s">
        <v>334</v>
      </c>
      <c r="E85" s="799">
        <f>Таблица3000!F85+Таблица2000!G85+Таблица1000!G85</f>
        <v>0</v>
      </c>
      <c r="F85" s="799">
        <f>Таблица2000!H85</f>
        <v>0</v>
      </c>
      <c r="G85" s="799">
        <f>Таблица3000!G85+Таблица2000!I85+Таблица1000!H85</f>
        <v>0</v>
      </c>
      <c r="H85" s="799">
        <f>Таблица1000!I85</f>
        <v>0</v>
      </c>
      <c r="I85" s="799">
        <f>Таблица1000!J85</f>
        <v>0</v>
      </c>
      <c r="J85" s="799">
        <f>Таблица1000!K85</f>
        <v>0</v>
      </c>
      <c r="K85" s="799">
        <f>Таблица2000!J85</f>
        <v>0</v>
      </c>
      <c r="L85" s="799">
        <f>Таблица3000!H85+Таблица2000!K85+Таблица1000!L85</f>
        <v>0</v>
      </c>
      <c r="M85" s="799">
        <f>Таблица2000!L85</f>
        <v>0</v>
      </c>
      <c r="N85" s="799">
        <f>Таблица3000!I85+Таблица2000!M85+Таблица1000!M85</f>
        <v>0</v>
      </c>
      <c r="O85" s="799">
        <f>Таблица3000!J85+Таблица2000!N85+Таблица1000!N85</f>
        <v>0</v>
      </c>
      <c r="P85" s="799">
        <f>Таблица3000!K85+Таблица2000!O85+Таблица1000!O85</f>
        <v>0</v>
      </c>
      <c r="Q85" s="799">
        <f>Таблица3000!L85+Таблица2000!P85+Таблица1000!P85</f>
        <v>0</v>
      </c>
      <c r="R85" s="799">
        <f>Таблица2000!Q85</f>
        <v>0</v>
      </c>
      <c r="S85" s="799">
        <f>Таблица2000!R85</f>
        <v>0</v>
      </c>
      <c r="T85" s="799">
        <f>Таблица3000!M85+Таблица2000!S85+Таблица1000!Q85</f>
        <v>0</v>
      </c>
      <c r="U85" s="799">
        <f>Таблица2000!T85</f>
        <v>0</v>
      </c>
      <c r="V85" s="799">
        <f>Таблица3000!N85+Таблица2000!U85+Таблица1000!R85</f>
        <v>0</v>
      </c>
      <c r="W85" s="799">
        <f>Таблица2000!V85</f>
        <v>0</v>
      </c>
      <c r="X85" s="699">
        <f>IF(Таблица4601!$F$9=0,0,(G85*1000/Таблица4601!$F$9))</f>
        <v>0</v>
      </c>
      <c r="Y85" s="699">
        <f>IF(Таблица4601!$F$9=0,0,(N85*1000/Таблица4601!$F$9))</f>
        <v>0</v>
      </c>
      <c r="Z85" s="699">
        <f>IF(Таблица4601!$F$9=0,0,(V85*1000/Таблица4601!$F$9))</f>
        <v>0</v>
      </c>
      <c r="AA85" s="699">
        <f t="shared" si="2"/>
        <v>0</v>
      </c>
    </row>
    <row r="86" spans="1:27" x14ac:dyDescent="0.15">
      <c r="A86" s="37" t="s">
        <v>434</v>
      </c>
      <c r="B86" s="506" t="s">
        <v>323</v>
      </c>
      <c r="C86" s="6" t="s">
        <v>329</v>
      </c>
      <c r="D86" s="241" t="s">
        <v>435</v>
      </c>
      <c r="E86" s="799">
        <f>Таблица3000!F86+Таблица2000!G86+Таблица1000!G86</f>
        <v>0</v>
      </c>
      <c r="F86" s="799">
        <f>Таблица2000!H86</f>
        <v>0</v>
      </c>
      <c r="G86" s="799">
        <f>Таблица3000!G86+Таблица2000!I86+Таблица1000!H86</f>
        <v>0</v>
      </c>
      <c r="H86" s="799">
        <f>Таблица1000!I86</f>
        <v>0</v>
      </c>
      <c r="I86" s="799">
        <f>Таблица1000!J86</f>
        <v>0</v>
      </c>
      <c r="J86" s="799">
        <f>Таблица1000!K86</f>
        <v>0</v>
      </c>
      <c r="K86" s="799">
        <f>Таблица2000!J86</f>
        <v>0</v>
      </c>
      <c r="L86" s="799">
        <f>Таблица3000!H86+Таблица2000!K86+Таблица1000!L86</f>
        <v>0</v>
      </c>
      <c r="M86" s="799">
        <f>Таблица2000!L86</f>
        <v>0</v>
      </c>
      <c r="N86" s="799">
        <f>Таблица3000!I86+Таблица2000!M86+Таблица1000!M86</f>
        <v>0</v>
      </c>
      <c r="O86" s="799">
        <f>Таблица3000!J86+Таблица2000!N86+Таблица1000!N86</f>
        <v>0</v>
      </c>
      <c r="P86" s="799">
        <f>Таблица3000!K86+Таблица2000!O86+Таблица1000!O86</f>
        <v>0</v>
      </c>
      <c r="Q86" s="799">
        <f>Таблица3000!L86+Таблица2000!P86+Таблица1000!P86</f>
        <v>0</v>
      </c>
      <c r="R86" s="799">
        <f>Таблица2000!Q86</f>
        <v>0</v>
      </c>
      <c r="S86" s="799">
        <f>Таблица2000!R86</f>
        <v>0</v>
      </c>
      <c r="T86" s="799">
        <f>Таблица3000!M86+Таблица2000!S86+Таблица1000!Q86</f>
        <v>0</v>
      </c>
      <c r="U86" s="799">
        <f>Таблица2000!T86</f>
        <v>0</v>
      </c>
      <c r="V86" s="799">
        <f>Таблица3000!N86+Таблица2000!U86+Таблица1000!R86</f>
        <v>0</v>
      </c>
      <c r="W86" s="799">
        <f>Таблица2000!V86</f>
        <v>0</v>
      </c>
      <c r="X86" s="699">
        <f>IF(Таблица4601!$F$9=0,0,(G86*1000/Таблица4601!$F$9))</f>
        <v>0</v>
      </c>
      <c r="Y86" s="699">
        <f>IF(Таблица4601!$F$9=0,0,(N86*1000/Таблица4601!$F$9))</f>
        <v>0</v>
      </c>
      <c r="Z86" s="699">
        <f>IF(Таблица4601!$F$9=0,0,(V86*1000/Таблица4601!$F$9))</f>
        <v>0</v>
      </c>
      <c r="AA86" s="699">
        <f t="shared" si="2"/>
        <v>0</v>
      </c>
    </row>
    <row r="87" spans="1:27" x14ac:dyDescent="0.15">
      <c r="A87" s="37" t="s">
        <v>680</v>
      </c>
      <c r="B87" s="506" t="s">
        <v>324</v>
      </c>
      <c r="C87" s="6" t="s">
        <v>330</v>
      </c>
      <c r="D87" s="241" t="s">
        <v>30</v>
      </c>
      <c r="E87" s="799">
        <f>Таблица3000!F87+Таблица2000!G87+Таблица1000!G87</f>
        <v>0</v>
      </c>
      <c r="F87" s="799">
        <f>Таблица2000!H87</f>
        <v>0</v>
      </c>
      <c r="G87" s="799">
        <f>Таблица3000!G87+Таблица2000!I87+Таблица1000!H87</f>
        <v>0</v>
      </c>
      <c r="H87" s="799">
        <f>Таблица1000!I87</f>
        <v>0</v>
      </c>
      <c r="I87" s="799">
        <f>Таблица1000!J87</f>
        <v>0</v>
      </c>
      <c r="J87" s="799">
        <f>Таблица1000!K87</f>
        <v>0</v>
      </c>
      <c r="K87" s="799">
        <f>Таблица2000!J87</f>
        <v>0</v>
      </c>
      <c r="L87" s="799">
        <f>Таблица3000!H87+Таблица2000!K87+Таблица1000!L87</f>
        <v>0</v>
      </c>
      <c r="M87" s="799">
        <f>Таблица2000!L87</f>
        <v>0</v>
      </c>
      <c r="N87" s="799">
        <f>Таблица3000!I87+Таблица2000!M87+Таблица1000!M87</f>
        <v>0</v>
      </c>
      <c r="O87" s="799">
        <f>Таблица3000!J87+Таблица2000!N87+Таблица1000!N87</f>
        <v>0</v>
      </c>
      <c r="P87" s="799">
        <f>Таблица3000!K87+Таблица2000!O87+Таблица1000!O87</f>
        <v>0</v>
      </c>
      <c r="Q87" s="799">
        <f>Таблица3000!L87+Таблица2000!P87+Таблица1000!P87</f>
        <v>0</v>
      </c>
      <c r="R87" s="799">
        <f>Таблица2000!Q87</f>
        <v>0</v>
      </c>
      <c r="S87" s="799">
        <f>Таблица2000!R87</f>
        <v>0</v>
      </c>
      <c r="T87" s="799">
        <f>Таблица3000!M87+Таблица2000!S87+Таблица1000!Q87</f>
        <v>0</v>
      </c>
      <c r="U87" s="799">
        <f>Таблица2000!T87</f>
        <v>0</v>
      </c>
      <c r="V87" s="799">
        <f>Таблица3000!N87+Таблица2000!U87+Таблица1000!R87</f>
        <v>0</v>
      </c>
      <c r="W87" s="799">
        <f>Таблица2000!V87</f>
        <v>0</v>
      </c>
      <c r="X87" s="699">
        <f>IF(Таблица4601!$F$9=0,0,(G87*1000/Таблица4601!$F$9))</f>
        <v>0</v>
      </c>
      <c r="Y87" s="699">
        <f>IF(Таблица4601!$F$9=0,0,(N87*1000/Таблица4601!$F$9))</f>
        <v>0</v>
      </c>
      <c r="Z87" s="699">
        <f>IF(Таблица4601!$F$9=0,0,(V87*1000/Таблица4601!$F$9))</f>
        <v>0</v>
      </c>
      <c r="AA87" s="699">
        <f t="shared" si="2"/>
        <v>0</v>
      </c>
    </row>
    <row r="88" spans="1:27" ht="31.5" x14ac:dyDescent="0.15">
      <c r="A88" s="37" t="s">
        <v>839</v>
      </c>
      <c r="B88" s="506" t="s">
        <v>325</v>
      </c>
      <c r="C88" s="6" t="s">
        <v>331</v>
      </c>
      <c r="D88" s="241" t="s">
        <v>335</v>
      </c>
      <c r="E88" s="799">
        <f>Таблица3000!F88+Таблица2000!G88+Таблица1000!G88</f>
        <v>0</v>
      </c>
      <c r="F88" s="799">
        <f>Таблица2000!H88</f>
        <v>0</v>
      </c>
      <c r="G88" s="799">
        <f>Таблица3000!G88+Таблица2000!I88+Таблица1000!H88</f>
        <v>0</v>
      </c>
      <c r="H88" s="799">
        <f>Таблица1000!I88</f>
        <v>0</v>
      </c>
      <c r="I88" s="799">
        <f>Таблица1000!J88</f>
        <v>0</v>
      </c>
      <c r="J88" s="799">
        <f>Таблица1000!K88</f>
        <v>0</v>
      </c>
      <c r="K88" s="799">
        <f>Таблица2000!J88</f>
        <v>0</v>
      </c>
      <c r="L88" s="799">
        <f>Таблица3000!H88+Таблица2000!K88+Таблица1000!L88</f>
        <v>0</v>
      </c>
      <c r="M88" s="799">
        <f>Таблица2000!L88</f>
        <v>0</v>
      </c>
      <c r="N88" s="799">
        <f>Таблица3000!I88+Таблица2000!M88+Таблица1000!M88</f>
        <v>0</v>
      </c>
      <c r="O88" s="799">
        <f>Таблица3000!J88+Таблица2000!N88+Таблица1000!N88</f>
        <v>0</v>
      </c>
      <c r="P88" s="799">
        <f>Таблица3000!K88+Таблица2000!O88+Таблица1000!O88</f>
        <v>0</v>
      </c>
      <c r="Q88" s="799">
        <f>Таблица3000!L88+Таблица2000!P88+Таблица1000!P88</f>
        <v>0</v>
      </c>
      <c r="R88" s="799">
        <f>Таблица2000!Q88</f>
        <v>0</v>
      </c>
      <c r="S88" s="799">
        <f>Таблица2000!R88</f>
        <v>0</v>
      </c>
      <c r="T88" s="799">
        <f>Таблица3000!M88+Таблица2000!S88+Таблица1000!Q88</f>
        <v>0</v>
      </c>
      <c r="U88" s="799">
        <f>Таблица2000!T88</f>
        <v>0</v>
      </c>
      <c r="V88" s="799">
        <f>Таблица3000!N88+Таблица2000!U88+Таблица1000!R88</f>
        <v>0</v>
      </c>
      <c r="W88" s="799">
        <f>Таблица2000!V88</f>
        <v>0</v>
      </c>
      <c r="X88" s="699">
        <f>IF(Таблица4601!$F$9=0,0,(G88*1000/Таблица4601!$F$9))</f>
        <v>0</v>
      </c>
      <c r="Y88" s="699">
        <f>IF(Таблица4601!$F$9=0,0,(N88*1000/Таблица4601!$F$9))</f>
        <v>0</v>
      </c>
      <c r="Z88" s="699">
        <f>IF(Таблица4601!$F$9=0,0,(V88*1000/Таблица4601!$F$9))</f>
        <v>0</v>
      </c>
      <c r="AA88" s="699">
        <f t="shared" si="2"/>
        <v>0</v>
      </c>
    </row>
    <row r="89" spans="1:27" ht="21" x14ac:dyDescent="0.15">
      <c r="A89" s="229" t="s">
        <v>1448</v>
      </c>
      <c r="B89" s="506" t="s">
        <v>1449</v>
      </c>
      <c r="C89" s="6" t="s">
        <v>1451</v>
      </c>
      <c r="D89" s="241"/>
      <c r="E89" s="799">
        <f>Таблица3000!F89+Таблица2000!G89+Таблица1000!G89</f>
        <v>0</v>
      </c>
      <c r="F89" s="799">
        <f>Таблица2000!H89</f>
        <v>0</v>
      </c>
      <c r="G89" s="799">
        <f>Таблица3000!G89+Таблица2000!I89+Таблица1000!H89</f>
        <v>0</v>
      </c>
      <c r="H89" s="799">
        <f>Таблица1000!I89</f>
        <v>0</v>
      </c>
      <c r="I89" s="799">
        <f>Таблица1000!J89</f>
        <v>0</v>
      </c>
      <c r="J89" s="799">
        <f>Таблица1000!K89</f>
        <v>0</v>
      </c>
      <c r="K89" s="799">
        <f>Таблица2000!J89</f>
        <v>0</v>
      </c>
      <c r="L89" s="799">
        <f>Таблица3000!H89+Таблица2000!K89+Таблица1000!L89</f>
        <v>0</v>
      </c>
      <c r="M89" s="799">
        <f>Таблица2000!L89</f>
        <v>0</v>
      </c>
      <c r="N89" s="799">
        <f>Таблица3000!I89+Таблица2000!M89+Таблица1000!M89</f>
        <v>0</v>
      </c>
      <c r="O89" s="799">
        <f>Таблица3000!J89+Таблица2000!N89+Таблица1000!N89</f>
        <v>0</v>
      </c>
      <c r="P89" s="799">
        <f>Таблица3000!K89+Таблица2000!O89+Таблица1000!O89</f>
        <v>0</v>
      </c>
      <c r="Q89" s="799">
        <f>Таблица3000!L89+Таблица2000!P89+Таблица1000!P89</f>
        <v>0</v>
      </c>
      <c r="R89" s="799">
        <f>Таблица2000!Q89</f>
        <v>0</v>
      </c>
      <c r="S89" s="799">
        <f>Таблица2000!R89</f>
        <v>0</v>
      </c>
      <c r="T89" s="799">
        <f>Таблица3000!M89+Таблица2000!S89+Таблица1000!Q89</f>
        <v>0</v>
      </c>
      <c r="U89" s="799">
        <f>Таблица2000!T89</f>
        <v>0</v>
      </c>
      <c r="V89" s="799">
        <f>Таблица3000!N89+Таблица2000!U89+Таблица1000!R89</f>
        <v>0</v>
      </c>
      <c r="W89" s="799">
        <f>Таблица2000!V89</f>
        <v>0</v>
      </c>
      <c r="X89" s="699">
        <f>IF(Таблица4601!$F$9=0,0,(G89*1000/Таблица4601!$F$9))</f>
        <v>0</v>
      </c>
      <c r="Y89" s="699">
        <f>IF(Таблица4601!$F$9=0,0,(N89*1000/Таблица4601!$F$9))</f>
        <v>0</v>
      </c>
      <c r="Z89" s="699">
        <f>IF(Таблица4601!$F$9=0,0,(V89*1000/Таблица4601!$F$9))</f>
        <v>0</v>
      </c>
      <c r="AA89" s="699">
        <f t="shared" si="2"/>
        <v>0</v>
      </c>
    </row>
    <row r="90" spans="1:27" ht="42" x14ac:dyDescent="0.15">
      <c r="A90" s="37" t="s">
        <v>681</v>
      </c>
      <c r="B90" s="506" t="s">
        <v>336</v>
      </c>
      <c r="C90" s="17" t="s">
        <v>340</v>
      </c>
      <c r="D90" s="241" t="s">
        <v>499</v>
      </c>
      <c r="E90" s="799">
        <f>Таблица3000!F90+Таблица2000!G90+Таблица1000!G90</f>
        <v>0</v>
      </c>
      <c r="F90" s="799">
        <f>Таблица2000!H90</f>
        <v>0</v>
      </c>
      <c r="G90" s="799">
        <f>Таблица3000!G90+Таблица2000!I90+Таблица1000!H90</f>
        <v>0</v>
      </c>
      <c r="H90" s="799">
        <f>Таблица1000!I90</f>
        <v>0</v>
      </c>
      <c r="I90" s="799">
        <f>Таблица1000!J90</f>
        <v>0</v>
      </c>
      <c r="J90" s="799">
        <f>Таблица1000!K90</f>
        <v>0</v>
      </c>
      <c r="K90" s="799">
        <f>Таблица2000!J90</f>
        <v>0</v>
      </c>
      <c r="L90" s="799">
        <f>Таблица3000!H90+Таблица2000!K90+Таблица1000!L90</f>
        <v>0</v>
      </c>
      <c r="M90" s="799">
        <f>Таблица2000!L90</f>
        <v>0</v>
      </c>
      <c r="N90" s="799">
        <f>Таблица3000!I90+Таблица2000!M90+Таблица1000!M90</f>
        <v>0</v>
      </c>
      <c r="O90" s="799">
        <f>Таблица3000!J90+Таблица2000!N90+Таблица1000!N90</f>
        <v>0</v>
      </c>
      <c r="P90" s="799">
        <f>Таблица3000!K90+Таблица2000!O90+Таблица1000!O90</f>
        <v>0</v>
      </c>
      <c r="Q90" s="799">
        <f>Таблица3000!L90+Таблица2000!P90+Таблица1000!P90</f>
        <v>0</v>
      </c>
      <c r="R90" s="799">
        <f>Таблица2000!Q90</f>
        <v>0</v>
      </c>
      <c r="S90" s="799">
        <f>Таблица2000!R90</f>
        <v>0</v>
      </c>
      <c r="T90" s="799">
        <f>Таблица3000!M90+Таблица2000!S90+Таблица1000!Q90</f>
        <v>0</v>
      </c>
      <c r="U90" s="799">
        <f>Таблица2000!T90</f>
        <v>0</v>
      </c>
      <c r="V90" s="799">
        <f>Таблица3000!N90+Таблица2000!U90+Таблица1000!R90</f>
        <v>0</v>
      </c>
      <c r="W90" s="799">
        <f>Таблица2000!V90</f>
        <v>0</v>
      </c>
      <c r="X90" s="699">
        <f>IF(Таблица4601!$F$9=0,0,(G90*1000/Таблица4601!$F$9))</f>
        <v>0</v>
      </c>
      <c r="Y90" s="699">
        <f>IF(Таблица4601!$F$9=0,0,(N90*1000/Таблица4601!$F$9))</f>
        <v>0</v>
      </c>
      <c r="Z90" s="699">
        <f>IF(Таблица4601!$F$9=0,0,(V90*1000/Таблица4601!$F$9))</f>
        <v>0</v>
      </c>
      <c r="AA90" s="699">
        <f t="shared" si="2"/>
        <v>0</v>
      </c>
    </row>
    <row r="91" spans="1:27" ht="14.25" customHeight="1" x14ac:dyDescent="0.15">
      <c r="A91" s="37" t="s">
        <v>682</v>
      </c>
      <c r="B91" s="506" t="s">
        <v>337</v>
      </c>
      <c r="C91" s="17" t="s">
        <v>341</v>
      </c>
      <c r="D91" s="241" t="s">
        <v>516</v>
      </c>
      <c r="E91" s="799">
        <f>Таблица3000!F91+Таблица2000!G91+Таблица1000!G91</f>
        <v>0</v>
      </c>
      <c r="F91" s="799">
        <f>Таблица2000!H91</f>
        <v>0</v>
      </c>
      <c r="G91" s="799">
        <f>Таблица3000!G91+Таблица2000!I91+Таблица1000!H91</f>
        <v>0</v>
      </c>
      <c r="H91" s="799">
        <f>Таблица1000!I91</f>
        <v>0</v>
      </c>
      <c r="I91" s="799">
        <f>Таблица1000!J91</f>
        <v>0</v>
      </c>
      <c r="J91" s="799">
        <f>Таблица1000!K91</f>
        <v>0</v>
      </c>
      <c r="K91" s="799">
        <f>Таблица2000!J91</f>
        <v>0</v>
      </c>
      <c r="L91" s="799">
        <f>Таблица3000!H91+Таблица2000!K91+Таблица1000!L91</f>
        <v>0</v>
      </c>
      <c r="M91" s="799">
        <f>Таблица2000!L91</f>
        <v>0</v>
      </c>
      <c r="N91" s="799">
        <f>Таблица3000!I91+Таблица2000!M91+Таблица1000!M91</f>
        <v>0</v>
      </c>
      <c r="O91" s="799">
        <f>Таблица3000!J91+Таблица2000!N91+Таблица1000!N91</f>
        <v>0</v>
      </c>
      <c r="P91" s="799">
        <f>Таблица3000!K91+Таблица2000!O91+Таблица1000!O91</f>
        <v>0</v>
      </c>
      <c r="Q91" s="799">
        <f>Таблица3000!L91+Таблица2000!P91+Таблица1000!P91</f>
        <v>0</v>
      </c>
      <c r="R91" s="799">
        <f>Таблица2000!Q91</f>
        <v>0</v>
      </c>
      <c r="S91" s="799">
        <f>Таблица2000!R91</f>
        <v>0</v>
      </c>
      <c r="T91" s="799">
        <f>Таблица3000!M91+Таблица2000!S91+Таблица1000!Q91</f>
        <v>0</v>
      </c>
      <c r="U91" s="799">
        <f>Таблица2000!T91</f>
        <v>0</v>
      </c>
      <c r="V91" s="799">
        <f>Таблица3000!N91+Таблица2000!U91+Таблица1000!R91</f>
        <v>0</v>
      </c>
      <c r="W91" s="799">
        <f>Таблица2000!V91</f>
        <v>0</v>
      </c>
      <c r="X91" s="699">
        <f>IF(Таблица4601!$F$9=0,0,(G91*1000/Таблица4601!$F$9))</f>
        <v>0</v>
      </c>
      <c r="Y91" s="699">
        <f>IF(Таблица4601!$F$9=0,0,(N91*1000/Таблица4601!$F$9))</f>
        <v>0</v>
      </c>
      <c r="Z91" s="699">
        <f>IF(Таблица4601!$F$9=0,0,(V91*1000/Таблица4601!$F$9))</f>
        <v>0</v>
      </c>
      <c r="AA91" s="699">
        <f t="shared" si="2"/>
        <v>0</v>
      </c>
    </row>
    <row r="92" spans="1:27" s="119" customFormat="1" x14ac:dyDescent="0.15">
      <c r="A92" s="37" t="s">
        <v>683</v>
      </c>
      <c r="B92" s="506" t="s">
        <v>338</v>
      </c>
      <c r="C92" s="17" t="s">
        <v>342</v>
      </c>
      <c r="D92" s="241" t="s">
        <v>517</v>
      </c>
      <c r="E92" s="799">
        <f>Таблица3000!F92+Таблица2000!G92+Таблица1000!G92</f>
        <v>0</v>
      </c>
      <c r="F92" s="799">
        <f>Таблица2000!H92</f>
        <v>0</v>
      </c>
      <c r="G92" s="799">
        <f>Таблица3000!G92+Таблица2000!I92+Таблица1000!H92</f>
        <v>0</v>
      </c>
      <c r="H92" s="799">
        <f>Таблица1000!I92</f>
        <v>0</v>
      </c>
      <c r="I92" s="799">
        <f>Таблица1000!J92</f>
        <v>0</v>
      </c>
      <c r="J92" s="799">
        <f>Таблица1000!K92</f>
        <v>0</v>
      </c>
      <c r="K92" s="799">
        <f>Таблица2000!J92</f>
        <v>0</v>
      </c>
      <c r="L92" s="799">
        <f>Таблица3000!H92+Таблица2000!K92+Таблица1000!L92</f>
        <v>0</v>
      </c>
      <c r="M92" s="799">
        <f>Таблица2000!L92</f>
        <v>0</v>
      </c>
      <c r="N92" s="799">
        <f>Таблица3000!I92+Таблица2000!M92+Таблица1000!M92</f>
        <v>0</v>
      </c>
      <c r="O92" s="799">
        <f>Таблица3000!J92+Таблица2000!N92+Таблица1000!N92</f>
        <v>0</v>
      </c>
      <c r="P92" s="799">
        <f>Таблица3000!K92+Таблица2000!O92+Таблица1000!O92</f>
        <v>0</v>
      </c>
      <c r="Q92" s="799">
        <f>Таблица3000!L92+Таблица2000!P92+Таблица1000!P92</f>
        <v>0</v>
      </c>
      <c r="R92" s="799">
        <f>Таблица2000!Q92</f>
        <v>0</v>
      </c>
      <c r="S92" s="799">
        <f>Таблица2000!R92</f>
        <v>0</v>
      </c>
      <c r="T92" s="799">
        <f>Таблица3000!M92+Таблица2000!S92+Таблица1000!Q92</f>
        <v>0</v>
      </c>
      <c r="U92" s="799">
        <f>Таблица2000!T92</f>
        <v>0</v>
      </c>
      <c r="V92" s="799">
        <f>Таблица3000!N92+Таблица2000!U92+Таблица1000!R92</f>
        <v>0</v>
      </c>
      <c r="W92" s="799">
        <f>Таблица2000!V92</f>
        <v>0</v>
      </c>
      <c r="X92" s="699">
        <f>IF(Таблица4601!$F$9=0,0,(G92*1000/Таблица4601!$F$9))</f>
        <v>0</v>
      </c>
      <c r="Y92" s="699">
        <f>IF(Таблица4601!$F$9=0,0,(N92*1000/Таблица4601!$F$9))</f>
        <v>0</v>
      </c>
      <c r="Z92" s="699">
        <f>IF(Таблица4601!$F$9=0,0,(V92*1000/Таблица4601!$F$9))</f>
        <v>0</v>
      </c>
      <c r="AA92" s="699">
        <f t="shared" si="2"/>
        <v>0</v>
      </c>
    </row>
    <row r="93" spans="1:27" x14ac:dyDescent="0.15">
      <c r="A93" s="37" t="s">
        <v>684</v>
      </c>
      <c r="B93" s="506" t="s">
        <v>339</v>
      </c>
      <c r="C93" s="17" t="s">
        <v>343</v>
      </c>
      <c r="D93" s="241" t="s">
        <v>866</v>
      </c>
      <c r="E93" s="799">
        <f>Таблица3000!F93+Таблица2000!G93+Таблица1000!G93</f>
        <v>0</v>
      </c>
      <c r="F93" s="799">
        <f>Таблица2000!H93</f>
        <v>0</v>
      </c>
      <c r="G93" s="799">
        <f>Таблица3000!G93+Таблица2000!I93+Таблица1000!H93</f>
        <v>0</v>
      </c>
      <c r="H93" s="799">
        <f>Таблица1000!I93</f>
        <v>0</v>
      </c>
      <c r="I93" s="799">
        <f>Таблица1000!J93</f>
        <v>0</v>
      </c>
      <c r="J93" s="799">
        <f>Таблица1000!K93</f>
        <v>0</v>
      </c>
      <c r="K93" s="799">
        <f>Таблица2000!J93</f>
        <v>0</v>
      </c>
      <c r="L93" s="799">
        <f>Таблица3000!H93+Таблица2000!K93+Таблица1000!L93</f>
        <v>0</v>
      </c>
      <c r="M93" s="799">
        <f>Таблица2000!L93</f>
        <v>0</v>
      </c>
      <c r="N93" s="799">
        <f>Таблица3000!I93+Таблица2000!M93+Таблица1000!M93</f>
        <v>0</v>
      </c>
      <c r="O93" s="799">
        <f>Таблица3000!J93+Таблица2000!N93+Таблица1000!N93</f>
        <v>0</v>
      </c>
      <c r="P93" s="799">
        <f>Таблица3000!K93+Таблица2000!O93+Таблица1000!O93</f>
        <v>0</v>
      </c>
      <c r="Q93" s="799">
        <f>Таблица3000!L93+Таблица2000!P93+Таблица1000!P93</f>
        <v>0</v>
      </c>
      <c r="R93" s="799">
        <f>Таблица2000!Q93</f>
        <v>0</v>
      </c>
      <c r="S93" s="799">
        <f>Таблица2000!R93</f>
        <v>0</v>
      </c>
      <c r="T93" s="799">
        <f>Таблица3000!M93+Таблица2000!S93+Таблица1000!Q93</f>
        <v>0</v>
      </c>
      <c r="U93" s="799">
        <f>Таблица2000!T93</f>
        <v>0</v>
      </c>
      <c r="V93" s="799">
        <f>Таблица3000!N93+Таблица2000!U93+Таблица1000!R93</f>
        <v>0</v>
      </c>
      <c r="W93" s="799">
        <f>Таблица2000!V93</f>
        <v>0</v>
      </c>
      <c r="X93" s="699">
        <f>IF(Таблица4601!$F$9=0,0,(G93*1000/Таблица4601!$F$9))</f>
        <v>0</v>
      </c>
      <c r="Y93" s="699">
        <f>IF(Таблица4601!$F$9=0,0,(N93*1000/Таблица4601!$F$9))</f>
        <v>0</v>
      </c>
      <c r="Z93" s="699">
        <f>IF(Таблица4601!$F$9=0,0,(V93*1000/Таблица4601!$F$9))</f>
        <v>0</v>
      </c>
      <c r="AA93" s="699">
        <f t="shared" si="2"/>
        <v>0</v>
      </c>
    </row>
    <row r="94" spans="1:27" x14ac:dyDescent="0.15">
      <c r="A94" s="37" t="s">
        <v>685</v>
      </c>
      <c r="B94" s="506" t="s">
        <v>518</v>
      </c>
      <c r="C94" s="17" t="s">
        <v>519</v>
      </c>
      <c r="D94" s="241" t="s">
        <v>867</v>
      </c>
      <c r="E94" s="799">
        <f>Таблица3000!F94+Таблица2000!G94+Таблица1000!G94</f>
        <v>0</v>
      </c>
      <c r="F94" s="799">
        <f>Таблица2000!H94</f>
        <v>0</v>
      </c>
      <c r="G94" s="799">
        <f>Таблица3000!G94+Таблица2000!I94+Таблица1000!H94</f>
        <v>0</v>
      </c>
      <c r="H94" s="799">
        <f>Таблица1000!I94</f>
        <v>0</v>
      </c>
      <c r="I94" s="799">
        <f>Таблица1000!J94</f>
        <v>0</v>
      </c>
      <c r="J94" s="799">
        <f>Таблица1000!K94</f>
        <v>0</v>
      </c>
      <c r="K94" s="799">
        <f>Таблица2000!J94</f>
        <v>0</v>
      </c>
      <c r="L94" s="799">
        <f>Таблица3000!H94+Таблица2000!K94+Таблица1000!L94</f>
        <v>0</v>
      </c>
      <c r="M94" s="799">
        <f>Таблица2000!L94</f>
        <v>0</v>
      </c>
      <c r="N94" s="799">
        <f>Таблица3000!I94+Таблица2000!M94+Таблица1000!M94</f>
        <v>0</v>
      </c>
      <c r="O94" s="799">
        <f>Таблица3000!J94+Таблица2000!N94+Таблица1000!N94</f>
        <v>0</v>
      </c>
      <c r="P94" s="799">
        <f>Таблица3000!K94+Таблица2000!O94+Таблица1000!O94</f>
        <v>0</v>
      </c>
      <c r="Q94" s="799">
        <f>Таблица3000!L94+Таблица2000!P94+Таблица1000!P94</f>
        <v>0</v>
      </c>
      <c r="R94" s="799">
        <f>Таблица2000!Q94</f>
        <v>0</v>
      </c>
      <c r="S94" s="799">
        <f>Таблица2000!R94</f>
        <v>0</v>
      </c>
      <c r="T94" s="799">
        <f>Таблица3000!M94+Таблица2000!S94+Таблица1000!Q94</f>
        <v>0</v>
      </c>
      <c r="U94" s="799">
        <f>Таблица2000!T94</f>
        <v>0</v>
      </c>
      <c r="V94" s="799">
        <f>Таблица3000!N94+Таблица2000!U94+Таблица1000!R94</f>
        <v>0</v>
      </c>
      <c r="W94" s="799">
        <f>Таблица2000!V94</f>
        <v>0</v>
      </c>
      <c r="X94" s="699">
        <f>IF(Таблица4601!$F$9=0,0,(G94*1000/Таблица4601!$F$9))</f>
        <v>0</v>
      </c>
      <c r="Y94" s="699">
        <f>IF(Таблица4601!$F$9=0,0,(N94*1000/Таблица4601!$F$9))</f>
        <v>0</v>
      </c>
      <c r="Z94" s="699">
        <f>IF(Таблица4601!$F$9=0,0,(V94*1000/Таблица4601!$F$9))</f>
        <v>0</v>
      </c>
      <c r="AA94" s="699">
        <f t="shared" si="2"/>
        <v>0</v>
      </c>
    </row>
    <row r="95" spans="1:27" x14ac:dyDescent="0.15">
      <c r="A95" s="229" t="s">
        <v>1452</v>
      </c>
      <c r="B95" s="506" t="s">
        <v>1453</v>
      </c>
      <c r="C95" s="17" t="s">
        <v>1454</v>
      </c>
      <c r="D95" s="241"/>
      <c r="E95" s="799">
        <f>Таблица3000!F95+Таблица2000!G95+Таблица1000!G95</f>
        <v>0</v>
      </c>
      <c r="F95" s="799">
        <f>Таблица2000!H95</f>
        <v>0</v>
      </c>
      <c r="G95" s="799">
        <f>Таблица3000!G95+Таблица2000!I95+Таблица1000!H95</f>
        <v>0</v>
      </c>
      <c r="H95" s="799">
        <f>Таблица1000!I95</f>
        <v>0</v>
      </c>
      <c r="I95" s="799">
        <f>Таблица1000!J95</f>
        <v>0</v>
      </c>
      <c r="J95" s="799">
        <f>Таблица1000!K95</f>
        <v>0</v>
      </c>
      <c r="K95" s="799">
        <f>Таблица2000!J95</f>
        <v>0</v>
      </c>
      <c r="L95" s="799">
        <f>Таблица3000!H95+Таблица2000!K95+Таблица1000!L95</f>
        <v>0</v>
      </c>
      <c r="M95" s="799">
        <f>Таблица2000!L95</f>
        <v>0</v>
      </c>
      <c r="N95" s="799">
        <f>Таблица3000!I95+Таблица2000!M95+Таблица1000!M95</f>
        <v>0</v>
      </c>
      <c r="O95" s="799">
        <f>Таблица3000!J95+Таблица2000!N95+Таблица1000!N95</f>
        <v>0</v>
      </c>
      <c r="P95" s="799">
        <f>Таблица3000!K95+Таблица2000!O95+Таблица1000!O95</f>
        <v>0</v>
      </c>
      <c r="Q95" s="799">
        <f>Таблица3000!L95+Таблица2000!P95+Таблица1000!P95</f>
        <v>0</v>
      </c>
      <c r="R95" s="799">
        <f>Таблица2000!Q95</f>
        <v>0</v>
      </c>
      <c r="S95" s="799">
        <f>Таблица2000!R95</f>
        <v>0</v>
      </c>
      <c r="T95" s="799">
        <f>Таблица3000!M95+Таблица2000!S95+Таблица1000!Q95</f>
        <v>0</v>
      </c>
      <c r="U95" s="799">
        <f>Таблица2000!T95</f>
        <v>0</v>
      </c>
      <c r="V95" s="799">
        <f>Таблица3000!N95+Таблица2000!U95+Таблица1000!R95</f>
        <v>0</v>
      </c>
      <c r="W95" s="799">
        <f>Таблица2000!V95</f>
        <v>0</v>
      </c>
      <c r="X95" s="699">
        <f>IF(Таблица4601!$F$9=0,0,(G95*1000/Таблица4601!$F$9))</f>
        <v>0</v>
      </c>
      <c r="Y95" s="699">
        <f>IF(Таблица4601!$F$9=0,0,(N95*1000/Таблица4601!$F$9))</f>
        <v>0</v>
      </c>
      <c r="Z95" s="699">
        <f>IF(Таблица4601!$F$9=0,0,(V95*1000/Таблица4601!$F$9))</f>
        <v>0</v>
      </c>
      <c r="AA95" s="699">
        <f t="shared" si="2"/>
        <v>0</v>
      </c>
    </row>
    <row r="96" spans="1:27" ht="21" x14ac:dyDescent="0.15">
      <c r="A96" s="37" t="s">
        <v>520</v>
      </c>
      <c r="B96" s="506" t="s">
        <v>438</v>
      </c>
      <c r="C96" s="17" t="s">
        <v>436</v>
      </c>
      <c r="D96" s="241" t="s">
        <v>521</v>
      </c>
      <c r="E96" s="799">
        <f>Таблица3000!F96+Таблица2000!G96+Таблица1000!G96</f>
        <v>0</v>
      </c>
      <c r="F96" s="799">
        <f>Таблица2000!H96</f>
        <v>0</v>
      </c>
      <c r="G96" s="799">
        <f>Таблица3000!G96+Таблица2000!I96+Таблица1000!H96</f>
        <v>0</v>
      </c>
      <c r="H96" s="799">
        <f>Таблица1000!I96</f>
        <v>0</v>
      </c>
      <c r="I96" s="799">
        <f>Таблица1000!J96</f>
        <v>0</v>
      </c>
      <c r="J96" s="799">
        <f>Таблица1000!K96</f>
        <v>0</v>
      </c>
      <c r="K96" s="799">
        <f>Таблица2000!J96</f>
        <v>0</v>
      </c>
      <c r="L96" s="799">
        <f>Таблица3000!H96+Таблица2000!K96+Таблица1000!L96</f>
        <v>0</v>
      </c>
      <c r="M96" s="799">
        <f>Таблица2000!L96</f>
        <v>0</v>
      </c>
      <c r="N96" s="799">
        <f>Таблица3000!I96+Таблица2000!M96+Таблица1000!M96</f>
        <v>0</v>
      </c>
      <c r="O96" s="799">
        <f>Таблица3000!J96+Таблица2000!N96+Таблица1000!N96</f>
        <v>0</v>
      </c>
      <c r="P96" s="799">
        <f>Таблица3000!K96+Таблица2000!O96+Таблица1000!O96</f>
        <v>0</v>
      </c>
      <c r="Q96" s="799">
        <f>Таблица3000!L96+Таблица2000!P96+Таблица1000!P96</f>
        <v>0</v>
      </c>
      <c r="R96" s="799">
        <f>Таблица2000!Q96</f>
        <v>0</v>
      </c>
      <c r="S96" s="799">
        <f>Таблица2000!R96</f>
        <v>0</v>
      </c>
      <c r="T96" s="799">
        <f>Таблица3000!M96+Таблица2000!S96+Таблица1000!Q96</f>
        <v>0</v>
      </c>
      <c r="U96" s="799">
        <f>Таблица2000!T96</f>
        <v>0</v>
      </c>
      <c r="V96" s="799">
        <f>Таблица3000!N96+Таблица2000!U96+Таблица1000!R96</f>
        <v>0</v>
      </c>
      <c r="W96" s="799">
        <f>Таблица2000!V96</f>
        <v>0</v>
      </c>
      <c r="X96" s="699">
        <f>IF(Таблица4601!$F$9=0,0,(G96*1000/Таблица4601!$F$9))</f>
        <v>0</v>
      </c>
      <c r="Y96" s="699">
        <f>IF(Таблица4601!$F$9=0,0,(N96*1000/Таблица4601!$F$9))</f>
        <v>0</v>
      </c>
      <c r="Z96" s="699">
        <f>IF(Таблица4601!$F$9=0,0,(V96*1000/Таблица4601!$F$9))</f>
        <v>0</v>
      </c>
      <c r="AA96" s="699">
        <f t="shared" si="2"/>
        <v>0</v>
      </c>
    </row>
    <row r="97" spans="1:27" x14ac:dyDescent="0.15">
      <c r="A97" s="37" t="s">
        <v>686</v>
      </c>
      <c r="B97" s="506" t="s">
        <v>439</v>
      </c>
      <c r="C97" s="17" t="s">
        <v>437</v>
      </c>
      <c r="D97" s="241" t="s">
        <v>31</v>
      </c>
      <c r="E97" s="799">
        <f>Таблица3000!F97+Таблица2000!G97+Таблица1000!G97</f>
        <v>0</v>
      </c>
      <c r="F97" s="799">
        <f>Таблица2000!H97</f>
        <v>0</v>
      </c>
      <c r="G97" s="799">
        <f>Таблица3000!G97+Таблица2000!I97+Таблица1000!H97</f>
        <v>0</v>
      </c>
      <c r="H97" s="799">
        <f>Таблица1000!I97</f>
        <v>0</v>
      </c>
      <c r="I97" s="799">
        <f>Таблица1000!J97</f>
        <v>0</v>
      </c>
      <c r="J97" s="799">
        <f>Таблица1000!K97</f>
        <v>0</v>
      </c>
      <c r="K97" s="799">
        <f>Таблица2000!J97</f>
        <v>0</v>
      </c>
      <c r="L97" s="799">
        <f>Таблица3000!H97+Таблица2000!K97+Таблица1000!L97</f>
        <v>0</v>
      </c>
      <c r="M97" s="799">
        <f>Таблица2000!L97</f>
        <v>0</v>
      </c>
      <c r="N97" s="799">
        <f>Таблица3000!I97+Таблица2000!M97+Таблица1000!M97</f>
        <v>0</v>
      </c>
      <c r="O97" s="799">
        <f>Таблица3000!J97+Таблица2000!N97+Таблица1000!N97</f>
        <v>0</v>
      </c>
      <c r="P97" s="799">
        <f>Таблица3000!K97+Таблица2000!O97+Таблица1000!O97</f>
        <v>0</v>
      </c>
      <c r="Q97" s="799">
        <f>Таблица3000!L97+Таблица2000!P97+Таблица1000!P97</f>
        <v>0</v>
      </c>
      <c r="R97" s="799">
        <f>Таблица2000!Q97</f>
        <v>0</v>
      </c>
      <c r="S97" s="799">
        <f>Таблица2000!R97</f>
        <v>0</v>
      </c>
      <c r="T97" s="799">
        <f>Таблица3000!M97+Таблица2000!S97+Таблица1000!Q97</f>
        <v>0</v>
      </c>
      <c r="U97" s="799">
        <f>Таблица2000!T97</f>
        <v>0</v>
      </c>
      <c r="V97" s="799">
        <f>Таблица3000!N97+Таблица2000!U97+Таблица1000!R97</f>
        <v>0</v>
      </c>
      <c r="W97" s="799">
        <f>Таблица2000!V97</f>
        <v>0</v>
      </c>
      <c r="X97" s="699">
        <f>IF(Таблица4601!$F$9=0,0,(G97*1000/Таблица4601!$F$9))</f>
        <v>0</v>
      </c>
      <c r="Y97" s="699">
        <f>IF(Таблица4601!$F$9=0,0,(N97*1000/Таблица4601!$F$9))</f>
        <v>0</v>
      </c>
      <c r="Z97" s="699">
        <f>IF(Таблица4601!$F$9=0,0,(V97*1000/Таблица4601!$F$9))</f>
        <v>0</v>
      </c>
      <c r="AA97" s="699">
        <f t="shared" si="2"/>
        <v>0</v>
      </c>
    </row>
    <row r="98" spans="1:27" ht="21" x14ac:dyDescent="0.15">
      <c r="A98" s="37" t="s">
        <v>687</v>
      </c>
      <c r="B98" s="506" t="s">
        <v>523</v>
      </c>
      <c r="C98" s="17" t="s">
        <v>524</v>
      </c>
      <c r="D98" s="241" t="s">
        <v>525</v>
      </c>
      <c r="E98" s="799">
        <f>Таблица3000!F98+Таблица2000!G98+Таблица1000!G98</f>
        <v>0</v>
      </c>
      <c r="F98" s="799">
        <f>Таблица2000!H98</f>
        <v>0</v>
      </c>
      <c r="G98" s="799">
        <f>Таблица3000!G98+Таблица2000!I98+Таблица1000!H98</f>
        <v>0</v>
      </c>
      <c r="H98" s="799">
        <f>Таблица1000!I98</f>
        <v>0</v>
      </c>
      <c r="I98" s="799">
        <f>Таблица1000!J98</f>
        <v>0</v>
      </c>
      <c r="J98" s="799">
        <f>Таблица1000!K98</f>
        <v>0</v>
      </c>
      <c r="K98" s="799">
        <f>Таблица2000!J98</f>
        <v>0</v>
      </c>
      <c r="L98" s="799">
        <f>Таблица3000!H98+Таблица2000!K98+Таблица1000!L98</f>
        <v>0</v>
      </c>
      <c r="M98" s="799">
        <f>Таблица2000!L98</f>
        <v>0</v>
      </c>
      <c r="N98" s="799">
        <f>Таблица3000!I98+Таблица2000!M98+Таблица1000!M98</f>
        <v>0</v>
      </c>
      <c r="O98" s="799">
        <f>Таблица3000!J98+Таблица2000!N98+Таблица1000!N98</f>
        <v>0</v>
      </c>
      <c r="P98" s="799">
        <f>Таблица3000!K98+Таблица2000!O98+Таблица1000!O98</f>
        <v>0</v>
      </c>
      <c r="Q98" s="799">
        <f>Таблица3000!L98+Таблица2000!P98+Таблица1000!P98</f>
        <v>0</v>
      </c>
      <c r="R98" s="799">
        <f>Таблица2000!Q98</f>
        <v>0</v>
      </c>
      <c r="S98" s="799">
        <f>Таблица2000!R98</f>
        <v>0</v>
      </c>
      <c r="T98" s="799">
        <f>Таблица3000!M98+Таблица2000!S98+Таблица1000!Q98</f>
        <v>0</v>
      </c>
      <c r="U98" s="799">
        <f>Таблица2000!T98</f>
        <v>0</v>
      </c>
      <c r="V98" s="799">
        <f>Таблица3000!N98+Таблица2000!U98+Таблица1000!R98</f>
        <v>0</v>
      </c>
      <c r="W98" s="799">
        <f>Таблица2000!V98</f>
        <v>0</v>
      </c>
      <c r="X98" s="699">
        <f>IF(Таблица4601!$F$9=0,0,(G98*1000/Таблица4601!$F$9))</f>
        <v>0</v>
      </c>
      <c r="Y98" s="699">
        <f>IF(Таблица4601!$F$9=0,0,(N98*1000/Таблица4601!$F$9))</f>
        <v>0</v>
      </c>
      <c r="Z98" s="699">
        <f>IF(Таблица4601!$F$9=0,0,(V98*1000/Таблица4601!$F$9))</f>
        <v>0</v>
      </c>
      <c r="AA98" s="699">
        <f t="shared" si="2"/>
        <v>0</v>
      </c>
    </row>
    <row r="99" spans="1:27" x14ac:dyDescent="0.15">
      <c r="A99" s="37" t="s">
        <v>620</v>
      </c>
      <c r="B99" s="506" t="s">
        <v>526</v>
      </c>
      <c r="C99" s="17" t="s">
        <v>527</v>
      </c>
      <c r="D99" s="241" t="s">
        <v>528</v>
      </c>
      <c r="E99" s="799">
        <f>Таблица3000!F99+Таблица2000!G99+Таблица1000!G99</f>
        <v>0</v>
      </c>
      <c r="F99" s="799">
        <f>Таблица2000!H99</f>
        <v>0</v>
      </c>
      <c r="G99" s="799">
        <f>Таблица3000!G99+Таблица2000!I99+Таблица1000!H99</f>
        <v>0</v>
      </c>
      <c r="H99" s="799">
        <f>Таблица1000!I99</f>
        <v>0</v>
      </c>
      <c r="I99" s="799">
        <f>Таблица1000!J99</f>
        <v>0</v>
      </c>
      <c r="J99" s="799">
        <f>Таблица1000!K99</f>
        <v>0</v>
      </c>
      <c r="K99" s="799">
        <f>Таблица2000!J99</f>
        <v>0</v>
      </c>
      <c r="L99" s="799">
        <f>Таблица3000!H99+Таблица2000!K99+Таблица1000!L99</f>
        <v>0</v>
      </c>
      <c r="M99" s="799">
        <f>Таблица2000!L99</f>
        <v>0</v>
      </c>
      <c r="N99" s="799">
        <f>Таблица3000!I99+Таблица2000!M99+Таблица1000!M99</f>
        <v>0</v>
      </c>
      <c r="O99" s="799">
        <f>Таблица3000!J99+Таблица2000!N99+Таблица1000!N99</f>
        <v>0</v>
      </c>
      <c r="P99" s="799">
        <f>Таблица3000!K99+Таблица2000!O99+Таблица1000!O99</f>
        <v>0</v>
      </c>
      <c r="Q99" s="799">
        <f>Таблица3000!L99+Таблица2000!P99+Таблица1000!P99</f>
        <v>0</v>
      </c>
      <c r="R99" s="799">
        <f>Таблица2000!Q99</f>
        <v>0</v>
      </c>
      <c r="S99" s="799">
        <f>Таблица2000!R99</f>
        <v>0</v>
      </c>
      <c r="T99" s="799">
        <f>Таблица3000!M99+Таблица2000!S99+Таблица1000!Q99</f>
        <v>0</v>
      </c>
      <c r="U99" s="799">
        <f>Таблица2000!T99</f>
        <v>0</v>
      </c>
      <c r="V99" s="799">
        <f>Таблица3000!N99+Таблица2000!U99+Таблица1000!R99</f>
        <v>0</v>
      </c>
      <c r="W99" s="799">
        <f>Таблица2000!V99</f>
        <v>0</v>
      </c>
      <c r="X99" s="699">
        <f>IF(Таблица4601!$F$9=0,0,(G99*1000/Таблица4601!$F$9))</f>
        <v>0</v>
      </c>
      <c r="Y99" s="699">
        <f>IF(Таблица4601!$F$9=0,0,(N99*1000/Таблица4601!$F$9))</f>
        <v>0</v>
      </c>
      <c r="Z99" s="699">
        <f>IF(Таблица4601!$F$9=0,0,(V99*1000/Таблица4601!$F$9))</f>
        <v>0</v>
      </c>
      <c r="AA99" s="699">
        <f t="shared" si="2"/>
        <v>0</v>
      </c>
    </row>
    <row r="100" spans="1:27" x14ac:dyDescent="0.15">
      <c r="A100" s="229" t="s">
        <v>1455</v>
      </c>
      <c r="B100" s="506" t="s">
        <v>1456</v>
      </c>
      <c r="C100" s="17" t="s">
        <v>1457</v>
      </c>
      <c r="D100" s="241"/>
      <c r="E100" s="799">
        <f>Таблица3000!F100+Таблица2000!G100+Таблица1000!G100</f>
        <v>0</v>
      </c>
      <c r="F100" s="799">
        <f>Таблица2000!H100</f>
        <v>0</v>
      </c>
      <c r="G100" s="799">
        <f>Таблица3000!G100+Таблица2000!I100+Таблица1000!H100</f>
        <v>0</v>
      </c>
      <c r="H100" s="799">
        <f>Таблица1000!I100</f>
        <v>0</v>
      </c>
      <c r="I100" s="799">
        <f>Таблица1000!J100</f>
        <v>0</v>
      </c>
      <c r="J100" s="799">
        <f>Таблица1000!K100</f>
        <v>0</v>
      </c>
      <c r="K100" s="799">
        <f>Таблица2000!J100</f>
        <v>0</v>
      </c>
      <c r="L100" s="799">
        <f>Таблица3000!H100+Таблица2000!K100+Таблица1000!L100</f>
        <v>0</v>
      </c>
      <c r="M100" s="799">
        <f>Таблица2000!L100</f>
        <v>0</v>
      </c>
      <c r="N100" s="799">
        <f>Таблица3000!I100+Таблица2000!M100+Таблица1000!M100</f>
        <v>0</v>
      </c>
      <c r="O100" s="799">
        <f>Таблица3000!J100+Таблица2000!N100+Таблица1000!N100</f>
        <v>0</v>
      </c>
      <c r="P100" s="799">
        <f>Таблица3000!K100+Таблица2000!O100+Таблица1000!O100</f>
        <v>0</v>
      </c>
      <c r="Q100" s="799">
        <f>Таблица3000!L100+Таблица2000!P100+Таблица1000!P100</f>
        <v>0</v>
      </c>
      <c r="R100" s="799">
        <f>Таблица2000!Q100</f>
        <v>0</v>
      </c>
      <c r="S100" s="799">
        <f>Таблица2000!R100</f>
        <v>0</v>
      </c>
      <c r="T100" s="799">
        <f>Таблица3000!M100+Таблица2000!S100+Таблица1000!Q100</f>
        <v>0</v>
      </c>
      <c r="U100" s="799">
        <f>Таблица2000!T100</f>
        <v>0</v>
      </c>
      <c r="V100" s="799">
        <f>Таблица3000!N100+Таблица2000!U100+Таблица1000!R100</f>
        <v>0</v>
      </c>
      <c r="W100" s="799">
        <f>Таблица2000!V100</f>
        <v>0</v>
      </c>
      <c r="X100" s="699">
        <f>IF(Таблица4601!$F$9=0,0,(G100*1000/Таблица4601!$F$9))</f>
        <v>0</v>
      </c>
      <c r="Y100" s="699">
        <f>IF(Таблица4601!$F$9=0,0,(N100*1000/Таблица4601!$F$9))</f>
        <v>0</v>
      </c>
      <c r="Z100" s="699">
        <f>IF(Таблица4601!$F$9=0,0,(V100*1000/Таблица4601!$F$9))</f>
        <v>0</v>
      </c>
      <c r="AA100" s="699">
        <f t="shared" si="2"/>
        <v>0</v>
      </c>
    </row>
    <row r="101" spans="1:27" ht="21" x14ac:dyDescent="0.15">
      <c r="A101" s="36" t="s">
        <v>688</v>
      </c>
      <c r="B101" s="99" t="s">
        <v>218</v>
      </c>
      <c r="C101" s="46" t="s">
        <v>138</v>
      </c>
      <c r="D101" s="35" t="s">
        <v>32</v>
      </c>
      <c r="E101" s="799">
        <f>Таблица3000!F101+Таблица2000!G101+Таблица1000!G101</f>
        <v>0</v>
      </c>
      <c r="F101" s="799">
        <f>Таблица2000!H101</f>
        <v>0</v>
      </c>
      <c r="G101" s="799">
        <f>Таблица3000!G101+Таблица2000!I101+Таблица1000!H101</f>
        <v>0</v>
      </c>
      <c r="H101" s="799">
        <f>Таблица1000!I101</f>
        <v>0</v>
      </c>
      <c r="I101" s="799">
        <f>Таблица1000!J101</f>
        <v>0</v>
      </c>
      <c r="J101" s="799">
        <f>Таблица1000!K101</f>
        <v>0</v>
      </c>
      <c r="K101" s="799">
        <f>Таблица2000!J101</f>
        <v>0</v>
      </c>
      <c r="L101" s="799">
        <f>Таблица3000!H101+Таблица2000!K101+Таблица1000!L101</f>
        <v>0</v>
      </c>
      <c r="M101" s="799">
        <f>Таблица2000!L101</f>
        <v>0</v>
      </c>
      <c r="N101" s="799">
        <f>Таблица3000!I101+Таблица2000!M101+Таблица1000!M101</f>
        <v>0</v>
      </c>
      <c r="O101" s="799">
        <f>Таблица3000!J101+Таблица2000!N101+Таблица1000!N101</f>
        <v>0</v>
      </c>
      <c r="P101" s="799">
        <f>Таблица3000!K101+Таблица2000!O101+Таблица1000!O101</f>
        <v>0</v>
      </c>
      <c r="Q101" s="799">
        <f>Таблица3000!L101+Таблица2000!P101+Таблица1000!P101</f>
        <v>0</v>
      </c>
      <c r="R101" s="799">
        <f>Таблица2000!Q101</f>
        <v>0</v>
      </c>
      <c r="S101" s="799">
        <f>Таблица2000!R101</f>
        <v>0</v>
      </c>
      <c r="T101" s="799">
        <f>Таблица3000!M101+Таблица2000!S101+Таблица1000!Q101</f>
        <v>0</v>
      </c>
      <c r="U101" s="799">
        <f>Таблица2000!T101</f>
        <v>0</v>
      </c>
      <c r="V101" s="799">
        <f>Таблица3000!N101+Таблица2000!U101+Таблица1000!R101</f>
        <v>0</v>
      </c>
      <c r="W101" s="799">
        <f>Таблица2000!V101</f>
        <v>0</v>
      </c>
      <c r="X101" s="699">
        <f>IF(Таблица4601!$F$9=0,0,(G101*1000/Таблица4601!$F$9))</f>
        <v>0</v>
      </c>
      <c r="Y101" s="699">
        <f>IF(Таблица4601!$F$9=0,0,(N101*1000/Таблица4601!$F$9))</f>
        <v>0</v>
      </c>
      <c r="Z101" s="699">
        <f>IF(Таблица4601!$F$9=0,0,(V101*1000/Таблица4601!$F$9))</f>
        <v>0</v>
      </c>
      <c r="AA101" s="699">
        <f t="shared" si="2"/>
        <v>0</v>
      </c>
    </row>
    <row r="102" spans="1:27" x14ac:dyDescent="0.15">
      <c r="A102" s="37" t="s">
        <v>793</v>
      </c>
      <c r="B102" s="506" t="s">
        <v>219</v>
      </c>
      <c r="C102" s="6" t="s">
        <v>91</v>
      </c>
      <c r="D102" s="241" t="s">
        <v>794</v>
      </c>
      <c r="E102" s="799">
        <f>Таблица3000!F102+Таблица2000!G102+Таблица1000!G102</f>
        <v>0</v>
      </c>
      <c r="F102" s="799">
        <f>Таблица2000!H102</f>
        <v>0</v>
      </c>
      <c r="G102" s="799">
        <f>Таблица3000!G102+Таблица2000!I102+Таблица1000!H102</f>
        <v>0</v>
      </c>
      <c r="H102" s="799">
        <f>Таблица1000!I102</f>
        <v>0</v>
      </c>
      <c r="I102" s="799">
        <f>Таблица1000!J102</f>
        <v>0</v>
      </c>
      <c r="J102" s="799">
        <f>Таблица1000!K102</f>
        <v>0</v>
      </c>
      <c r="K102" s="799">
        <f>Таблица2000!J102</f>
        <v>0</v>
      </c>
      <c r="L102" s="799">
        <f>Таблица3000!H102+Таблица2000!K102+Таблица1000!L102</f>
        <v>0</v>
      </c>
      <c r="M102" s="799">
        <f>Таблица2000!L102</f>
        <v>0</v>
      </c>
      <c r="N102" s="799">
        <f>Таблица3000!I102+Таблица2000!M102+Таблица1000!M102</f>
        <v>0</v>
      </c>
      <c r="O102" s="799">
        <f>Таблица3000!J102+Таблица2000!N102+Таблица1000!N102</f>
        <v>0</v>
      </c>
      <c r="P102" s="799">
        <f>Таблица3000!K102+Таблица2000!O102+Таблица1000!O102</f>
        <v>0</v>
      </c>
      <c r="Q102" s="799">
        <f>Таблица3000!L102+Таблица2000!P102+Таблица1000!P102</f>
        <v>0</v>
      </c>
      <c r="R102" s="799">
        <f>Таблица2000!Q102</f>
        <v>0</v>
      </c>
      <c r="S102" s="799">
        <f>Таблица2000!R102</f>
        <v>0</v>
      </c>
      <c r="T102" s="799">
        <f>Таблица3000!M102+Таблица2000!S102+Таблица1000!Q102</f>
        <v>0</v>
      </c>
      <c r="U102" s="799">
        <f>Таблица2000!T102</f>
        <v>0</v>
      </c>
      <c r="V102" s="799">
        <f>Таблица3000!N102+Таблица2000!U102+Таблица1000!R102</f>
        <v>0</v>
      </c>
      <c r="W102" s="799">
        <f>Таблица2000!V102</f>
        <v>0</v>
      </c>
      <c r="X102" s="699">
        <f>IF(Таблица4601!$F$9=0,0,(G102*1000/Таблица4601!$F$9))</f>
        <v>0</v>
      </c>
      <c r="Y102" s="699">
        <f>IF(Таблица4601!$F$9=0,0,(N102*1000/Таблица4601!$F$9))</f>
        <v>0</v>
      </c>
      <c r="Z102" s="699">
        <f>IF(Таблица4601!$F$9=0,0,(V102*1000/Таблица4601!$F$9))</f>
        <v>0</v>
      </c>
      <c r="AA102" s="699">
        <f t="shared" si="2"/>
        <v>0</v>
      </c>
    </row>
    <row r="103" spans="1:27" x14ac:dyDescent="0.15">
      <c r="A103" s="3" t="s">
        <v>795</v>
      </c>
      <c r="B103" s="506" t="s">
        <v>261</v>
      </c>
      <c r="C103" s="6" t="s">
        <v>110</v>
      </c>
      <c r="D103" s="241" t="s">
        <v>796</v>
      </c>
      <c r="E103" s="799">
        <f>Таблица3000!F103+Таблица2000!G103+Таблица1000!G103</f>
        <v>0</v>
      </c>
      <c r="F103" s="799">
        <f>Таблица2000!H103</f>
        <v>0</v>
      </c>
      <c r="G103" s="799">
        <f>Таблица3000!G103+Таблица2000!I103+Таблица1000!H103</f>
        <v>0</v>
      </c>
      <c r="H103" s="799">
        <f>Таблица1000!I103</f>
        <v>0</v>
      </c>
      <c r="I103" s="799">
        <f>Таблица1000!J103</f>
        <v>0</v>
      </c>
      <c r="J103" s="799">
        <f>Таблица1000!K103</f>
        <v>0</v>
      </c>
      <c r="K103" s="799">
        <f>Таблица2000!J103</f>
        <v>0</v>
      </c>
      <c r="L103" s="799">
        <f>Таблица3000!H103+Таблица2000!K103+Таблица1000!L103</f>
        <v>0</v>
      </c>
      <c r="M103" s="799">
        <f>Таблица2000!L103</f>
        <v>0</v>
      </c>
      <c r="N103" s="799">
        <f>Таблица3000!I103+Таблица2000!M103+Таблица1000!M103</f>
        <v>0</v>
      </c>
      <c r="O103" s="799">
        <f>Таблица3000!J103+Таблица2000!N103+Таблица1000!N103</f>
        <v>0</v>
      </c>
      <c r="P103" s="799">
        <f>Таблица3000!K103+Таблица2000!O103+Таблица1000!O103</f>
        <v>0</v>
      </c>
      <c r="Q103" s="799">
        <f>Таблица3000!L103+Таблица2000!P103+Таблица1000!P103</f>
        <v>0</v>
      </c>
      <c r="R103" s="799">
        <f>Таблица2000!Q103</f>
        <v>0</v>
      </c>
      <c r="S103" s="799">
        <f>Таблица2000!R103</f>
        <v>0</v>
      </c>
      <c r="T103" s="799">
        <f>Таблица3000!M103+Таблица2000!S103+Таблица1000!Q103</f>
        <v>0</v>
      </c>
      <c r="U103" s="799">
        <f>Таблица2000!T103</f>
        <v>0</v>
      </c>
      <c r="V103" s="799">
        <f>Таблица3000!N103+Таблица2000!U103+Таблица1000!R103</f>
        <v>0</v>
      </c>
      <c r="W103" s="799">
        <f>Таблица2000!V103</f>
        <v>0</v>
      </c>
      <c r="X103" s="699">
        <f>IF(Таблица4601!$F$9=0,0,(G103*1000/Таблица4601!$F$9))</f>
        <v>0</v>
      </c>
      <c r="Y103" s="699">
        <f>IF(Таблица4601!$F$9=0,0,(N103*1000/Таблица4601!$F$9))</f>
        <v>0</v>
      </c>
      <c r="Z103" s="699">
        <f>IF(Таблица4601!$F$9=0,0,(V103*1000/Таблица4601!$F$9))</f>
        <v>0</v>
      </c>
      <c r="AA103" s="699">
        <f t="shared" si="2"/>
        <v>0</v>
      </c>
    </row>
    <row r="104" spans="1:27" x14ac:dyDescent="0.15">
      <c r="A104" s="37" t="s">
        <v>797</v>
      </c>
      <c r="B104" s="506" t="s">
        <v>798</v>
      </c>
      <c r="C104" s="6" t="s">
        <v>799</v>
      </c>
      <c r="D104" s="241" t="s">
        <v>800</v>
      </c>
      <c r="E104" s="799">
        <f>Таблица3000!F104+Таблица2000!G104+Таблица1000!G104</f>
        <v>0</v>
      </c>
      <c r="F104" s="799">
        <f>Таблица2000!H104</f>
        <v>0</v>
      </c>
      <c r="G104" s="799">
        <f>Таблица3000!G104+Таблица2000!I104+Таблица1000!H104</f>
        <v>0</v>
      </c>
      <c r="H104" s="799">
        <f>Таблица1000!I104</f>
        <v>0</v>
      </c>
      <c r="I104" s="799">
        <f>Таблица1000!J104</f>
        <v>0</v>
      </c>
      <c r="J104" s="799">
        <f>Таблица1000!K104</f>
        <v>0</v>
      </c>
      <c r="K104" s="799">
        <f>Таблица2000!J104</f>
        <v>0</v>
      </c>
      <c r="L104" s="799">
        <f>Таблица3000!H104+Таблица2000!K104+Таблица1000!L104</f>
        <v>0</v>
      </c>
      <c r="M104" s="799">
        <f>Таблица2000!L104</f>
        <v>0</v>
      </c>
      <c r="N104" s="799">
        <f>Таблица3000!I104+Таблица2000!M104+Таблица1000!M104</f>
        <v>0</v>
      </c>
      <c r="O104" s="799">
        <f>Таблица3000!J104+Таблица2000!N104+Таблица1000!N104</f>
        <v>0</v>
      </c>
      <c r="P104" s="799">
        <f>Таблица3000!K104+Таблица2000!O104+Таблица1000!O104</f>
        <v>0</v>
      </c>
      <c r="Q104" s="799">
        <f>Таблица3000!L104+Таблица2000!P104+Таблица1000!P104</f>
        <v>0</v>
      </c>
      <c r="R104" s="799">
        <f>Таблица2000!Q104</f>
        <v>0</v>
      </c>
      <c r="S104" s="799">
        <f>Таблица2000!R104</f>
        <v>0</v>
      </c>
      <c r="T104" s="799">
        <f>Таблица3000!M104+Таблица2000!S104+Таблица1000!Q104</f>
        <v>0</v>
      </c>
      <c r="U104" s="799">
        <f>Таблица2000!T104</f>
        <v>0</v>
      </c>
      <c r="V104" s="799">
        <f>Таблица3000!N104+Таблица2000!U104+Таблица1000!R104</f>
        <v>0</v>
      </c>
      <c r="W104" s="799">
        <f>Таблица2000!V104</f>
        <v>0</v>
      </c>
      <c r="X104" s="699">
        <f>IF(Таблица4601!$F$9=0,0,(G104*1000/Таблица4601!$F$9))</f>
        <v>0</v>
      </c>
      <c r="Y104" s="699">
        <f>IF(Таблица4601!$F$9=0,0,(N104*1000/Таблица4601!$F$9))</f>
        <v>0</v>
      </c>
      <c r="Z104" s="699">
        <f>IF(Таблица4601!$F$9=0,0,(V104*1000/Таблица4601!$F$9))</f>
        <v>0</v>
      </c>
      <c r="AA104" s="699">
        <f t="shared" si="2"/>
        <v>0</v>
      </c>
    </row>
    <row r="105" spans="1:27" x14ac:dyDescent="0.15">
      <c r="A105" s="37" t="s">
        <v>801</v>
      </c>
      <c r="B105" s="506" t="s">
        <v>262</v>
      </c>
      <c r="C105" s="6" t="s">
        <v>111</v>
      </c>
      <c r="D105" s="241" t="s">
        <v>109</v>
      </c>
      <c r="E105" s="799">
        <f>Таблица3000!F105+Таблица2000!G105+Таблица1000!G105</f>
        <v>0</v>
      </c>
      <c r="F105" s="799">
        <f>Таблица2000!H105</f>
        <v>0</v>
      </c>
      <c r="G105" s="799">
        <f>Таблица3000!G105+Таблица2000!I105+Таблица1000!H105</f>
        <v>0</v>
      </c>
      <c r="H105" s="799">
        <f>Таблица1000!I105</f>
        <v>0</v>
      </c>
      <c r="I105" s="799">
        <f>Таблица1000!J105</f>
        <v>0</v>
      </c>
      <c r="J105" s="799">
        <f>Таблица1000!K105</f>
        <v>0</v>
      </c>
      <c r="K105" s="799">
        <f>Таблица2000!J105</f>
        <v>0</v>
      </c>
      <c r="L105" s="799">
        <f>Таблица3000!H105+Таблица2000!K105+Таблица1000!L105</f>
        <v>0</v>
      </c>
      <c r="M105" s="799">
        <f>Таблица2000!L105</f>
        <v>0</v>
      </c>
      <c r="N105" s="799">
        <f>Таблица3000!I105+Таблица2000!M105+Таблица1000!M105</f>
        <v>0</v>
      </c>
      <c r="O105" s="799">
        <f>Таблица3000!J105+Таблица2000!N105+Таблица1000!N105</f>
        <v>0</v>
      </c>
      <c r="P105" s="799">
        <f>Таблица3000!K105+Таблица2000!O105+Таблица1000!O105</f>
        <v>0</v>
      </c>
      <c r="Q105" s="799">
        <f>Таблица3000!L105+Таблица2000!P105+Таблица1000!P105</f>
        <v>0</v>
      </c>
      <c r="R105" s="799">
        <f>Таблица2000!Q105</f>
        <v>0</v>
      </c>
      <c r="S105" s="799">
        <f>Таблица2000!R105</f>
        <v>0</v>
      </c>
      <c r="T105" s="799">
        <f>Таблица3000!M105+Таблица2000!S105+Таблица1000!Q105</f>
        <v>0</v>
      </c>
      <c r="U105" s="799">
        <f>Таблица2000!T105</f>
        <v>0</v>
      </c>
      <c r="V105" s="799">
        <f>Таблица3000!N105+Таблица2000!U105+Таблица1000!R105</f>
        <v>0</v>
      </c>
      <c r="W105" s="799">
        <f>Таблица2000!V105</f>
        <v>0</v>
      </c>
      <c r="X105" s="699">
        <f>IF(Таблица4601!$F$9=0,0,(G105*1000/Таблица4601!$F$9))</f>
        <v>0</v>
      </c>
      <c r="Y105" s="699">
        <f>IF(Таблица4601!$F$9=0,0,(N105*1000/Таблица4601!$F$9))</f>
        <v>0</v>
      </c>
      <c r="Z105" s="699">
        <f>IF(Таблица4601!$F$9=0,0,(V105*1000/Таблица4601!$F$9))</f>
        <v>0</v>
      </c>
      <c r="AA105" s="699">
        <f t="shared" si="2"/>
        <v>0</v>
      </c>
    </row>
    <row r="106" spans="1:27" x14ac:dyDescent="0.15">
      <c r="A106" s="37" t="s">
        <v>802</v>
      </c>
      <c r="B106" s="506" t="s">
        <v>345</v>
      </c>
      <c r="C106" s="33" t="s">
        <v>344</v>
      </c>
      <c r="D106" s="241" t="s">
        <v>803</v>
      </c>
      <c r="E106" s="799">
        <f>Таблица3000!F106+Таблица2000!G106+Таблица1000!G106</f>
        <v>0</v>
      </c>
      <c r="F106" s="799">
        <f>Таблица2000!H106</f>
        <v>0</v>
      </c>
      <c r="G106" s="799">
        <f>Таблица3000!G106+Таблица2000!I106+Таблица1000!H106</f>
        <v>0</v>
      </c>
      <c r="H106" s="799">
        <f>Таблица1000!I106</f>
        <v>0</v>
      </c>
      <c r="I106" s="799">
        <f>Таблица1000!J106</f>
        <v>0</v>
      </c>
      <c r="J106" s="799">
        <f>Таблица1000!K106</f>
        <v>0</v>
      </c>
      <c r="K106" s="799">
        <f>Таблица2000!J106</f>
        <v>0</v>
      </c>
      <c r="L106" s="799">
        <f>Таблица3000!H106+Таблица2000!K106+Таблица1000!L106</f>
        <v>0</v>
      </c>
      <c r="M106" s="799">
        <f>Таблица2000!L106</f>
        <v>0</v>
      </c>
      <c r="N106" s="799">
        <f>Таблица3000!I106+Таблица2000!M106+Таблица1000!M106</f>
        <v>0</v>
      </c>
      <c r="O106" s="799">
        <f>Таблица3000!J106+Таблица2000!N106+Таблица1000!N106</f>
        <v>0</v>
      </c>
      <c r="P106" s="799">
        <f>Таблица3000!K106+Таблица2000!O106+Таблица1000!O106</f>
        <v>0</v>
      </c>
      <c r="Q106" s="799">
        <f>Таблица3000!L106+Таблица2000!P106+Таблица1000!P106</f>
        <v>0</v>
      </c>
      <c r="R106" s="799">
        <f>Таблица2000!Q106</f>
        <v>0</v>
      </c>
      <c r="S106" s="799">
        <f>Таблица2000!R106</f>
        <v>0</v>
      </c>
      <c r="T106" s="799">
        <f>Таблица3000!M106+Таблица2000!S106+Таблица1000!Q106</f>
        <v>0</v>
      </c>
      <c r="U106" s="799">
        <f>Таблица2000!T106</f>
        <v>0</v>
      </c>
      <c r="V106" s="799">
        <f>Таблица3000!N106+Таблица2000!U106+Таблица1000!R106</f>
        <v>0</v>
      </c>
      <c r="W106" s="799">
        <f>Таблица2000!V106</f>
        <v>0</v>
      </c>
      <c r="X106" s="699">
        <f>IF(Таблица4601!$F$9=0,0,(G106*1000/Таблица4601!$F$9))</f>
        <v>0</v>
      </c>
      <c r="Y106" s="699">
        <f>IF(Таблица4601!$F$9=0,0,(N106*1000/Таблица4601!$F$9))</f>
        <v>0</v>
      </c>
      <c r="Z106" s="699">
        <f>IF(Таблица4601!$F$9=0,0,(V106*1000/Таблица4601!$F$9))</f>
        <v>0</v>
      </c>
      <c r="AA106" s="699">
        <f t="shared" si="2"/>
        <v>0</v>
      </c>
    </row>
    <row r="107" spans="1:27" x14ac:dyDescent="0.15">
      <c r="A107" s="37" t="s">
        <v>868</v>
      </c>
      <c r="B107" s="506" t="s">
        <v>442</v>
      </c>
      <c r="C107" s="33" t="s">
        <v>441</v>
      </c>
      <c r="D107" s="241" t="s">
        <v>869</v>
      </c>
      <c r="E107" s="799">
        <f>Таблица3000!F107+Таблица2000!G107+Таблица1000!G107</f>
        <v>0</v>
      </c>
      <c r="F107" s="799">
        <f>Таблица2000!H107</f>
        <v>0</v>
      </c>
      <c r="G107" s="799">
        <f>Таблица3000!G107+Таблица2000!I107+Таблица1000!H107</f>
        <v>0</v>
      </c>
      <c r="H107" s="799">
        <f>Таблица1000!I107</f>
        <v>0</v>
      </c>
      <c r="I107" s="799">
        <f>Таблица1000!J107</f>
        <v>0</v>
      </c>
      <c r="J107" s="799">
        <f>Таблица1000!K107</f>
        <v>0</v>
      </c>
      <c r="K107" s="799">
        <f>Таблица2000!J107</f>
        <v>0</v>
      </c>
      <c r="L107" s="799">
        <f>Таблица3000!H107+Таблица2000!K107+Таблица1000!L107</f>
        <v>0</v>
      </c>
      <c r="M107" s="799">
        <f>Таблица2000!L107</f>
        <v>0</v>
      </c>
      <c r="N107" s="799">
        <f>Таблица3000!I107+Таблица2000!M107+Таблица1000!M107</f>
        <v>0</v>
      </c>
      <c r="O107" s="799">
        <f>Таблица3000!J107+Таблица2000!N107+Таблица1000!N107</f>
        <v>0</v>
      </c>
      <c r="P107" s="799">
        <f>Таблица3000!K107+Таблица2000!O107+Таблица1000!O107</f>
        <v>0</v>
      </c>
      <c r="Q107" s="799">
        <f>Таблица3000!L107+Таблица2000!P107+Таблица1000!P107</f>
        <v>0</v>
      </c>
      <c r="R107" s="799">
        <f>Таблица2000!Q107</f>
        <v>0</v>
      </c>
      <c r="S107" s="799">
        <f>Таблица2000!R107</f>
        <v>0</v>
      </c>
      <c r="T107" s="799">
        <f>Таблица3000!M107+Таблица2000!S107+Таблица1000!Q107</f>
        <v>0</v>
      </c>
      <c r="U107" s="799">
        <f>Таблица2000!T107</f>
        <v>0</v>
      </c>
      <c r="V107" s="799">
        <f>Таблица3000!N107+Таблица2000!U107+Таблица1000!R107</f>
        <v>0</v>
      </c>
      <c r="W107" s="799">
        <f>Таблица2000!V107</f>
        <v>0</v>
      </c>
      <c r="X107" s="699">
        <f>IF(Таблица4601!$F$9=0,0,(G107*1000/Таблица4601!$F$9))</f>
        <v>0</v>
      </c>
      <c r="Y107" s="699">
        <f>IF(Таблица4601!$F$9=0,0,(N107*1000/Таблица4601!$F$9))</f>
        <v>0</v>
      </c>
      <c r="Z107" s="699">
        <f>IF(Таблица4601!$F$9=0,0,(V107*1000/Таблица4601!$F$9))</f>
        <v>0</v>
      </c>
      <c r="AA107" s="699">
        <f t="shared" si="2"/>
        <v>0</v>
      </c>
    </row>
    <row r="108" spans="1:27" x14ac:dyDescent="0.15">
      <c r="A108" s="37" t="s">
        <v>804</v>
      </c>
      <c r="B108" s="506" t="s">
        <v>806</v>
      </c>
      <c r="C108" s="33" t="s">
        <v>807</v>
      </c>
      <c r="D108" s="241" t="s">
        <v>805</v>
      </c>
      <c r="E108" s="799">
        <f>Таблица3000!F108+Таблица2000!G108+Таблица1000!G108</f>
        <v>0</v>
      </c>
      <c r="F108" s="799">
        <f>Таблица2000!H108</f>
        <v>0</v>
      </c>
      <c r="G108" s="799">
        <f>Таблица3000!G108+Таблица2000!I108+Таблица1000!H108</f>
        <v>0</v>
      </c>
      <c r="H108" s="799">
        <f>Таблица1000!I108</f>
        <v>0</v>
      </c>
      <c r="I108" s="799">
        <f>Таблица1000!J108</f>
        <v>0</v>
      </c>
      <c r="J108" s="799">
        <f>Таблица1000!K108</f>
        <v>0</v>
      </c>
      <c r="K108" s="799">
        <f>Таблица2000!J108</f>
        <v>0</v>
      </c>
      <c r="L108" s="799">
        <f>Таблица3000!H108+Таблица2000!K108+Таблица1000!L108</f>
        <v>0</v>
      </c>
      <c r="M108" s="799">
        <f>Таблица2000!L108</f>
        <v>0</v>
      </c>
      <c r="N108" s="799">
        <f>Таблица3000!I108+Таблица2000!M108+Таблица1000!M108</f>
        <v>0</v>
      </c>
      <c r="O108" s="799">
        <f>Таблица3000!J108+Таблица2000!N108+Таблица1000!N108</f>
        <v>0</v>
      </c>
      <c r="P108" s="799">
        <f>Таблица3000!K108+Таблица2000!O108+Таблица1000!O108</f>
        <v>0</v>
      </c>
      <c r="Q108" s="799">
        <f>Таблица3000!L108+Таблица2000!P108+Таблица1000!P108</f>
        <v>0</v>
      </c>
      <c r="R108" s="799">
        <f>Таблица2000!Q108</f>
        <v>0</v>
      </c>
      <c r="S108" s="799">
        <f>Таблица2000!R108</f>
        <v>0</v>
      </c>
      <c r="T108" s="799">
        <f>Таблица3000!M108+Таблица2000!S108+Таблица1000!Q108</f>
        <v>0</v>
      </c>
      <c r="U108" s="799">
        <f>Таблица2000!T108</f>
        <v>0</v>
      </c>
      <c r="V108" s="799">
        <f>Таблица3000!N108+Таблица2000!U108+Таблица1000!R108</f>
        <v>0</v>
      </c>
      <c r="W108" s="799">
        <f>Таблица2000!V108</f>
        <v>0</v>
      </c>
      <c r="X108" s="699">
        <f>IF(Таблица4601!$F$9=0,0,(G108*1000/Таблица4601!$F$9))</f>
        <v>0</v>
      </c>
      <c r="Y108" s="699">
        <f>IF(Таблица4601!$F$9=0,0,(N108*1000/Таблица4601!$F$9))</f>
        <v>0</v>
      </c>
      <c r="Z108" s="699">
        <f>IF(Таблица4601!$F$9=0,0,(V108*1000/Таблица4601!$F$9))</f>
        <v>0</v>
      </c>
      <c r="AA108" s="699">
        <f t="shared" si="2"/>
        <v>0</v>
      </c>
    </row>
    <row r="109" spans="1:27" x14ac:dyDescent="0.15">
      <c r="A109" s="37" t="s">
        <v>870</v>
      </c>
      <c r="B109" s="506" t="s">
        <v>808</v>
      </c>
      <c r="C109" s="33" t="s">
        <v>809</v>
      </c>
      <c r="D109" s="241" t="s">
        <v>871</v>
      </c>
      <c r="E109" s="799">
        <f>Таблица3000!F109+Таблица2000!G109+Таблица1000!G109</f>
        <v>0</v>
      </c>
      <c r="F109" s="799">
        <f>Таблица2000!H109</f>
        <v>0</v>
      </c>
      <c r="G109" s="799">
        <f>Таблица3000!G109+Таблица2000!I109+Таблица1000!H109</f>
        <v>0</v>
      </c>
      <c r="H109" s="799">
        <f>Таблица1000!I109</f>
        <v>0</v>
      </c>
      <c r="I109" s="799">
        <f>Таблица1000!J109</f>
        <v>0</v>
      </c>
      <c r="J109" s="799">
        <f>Таблица1000!K109</f>
        <v>0</v>
      </c>
      <c r="K109" s="799">
        <f>Таблица2000!J109</f>
        <v>0</v>
      </c>
      <c r="L109" s="799">
        <f>Таблица3000!H109+Таблица2000!K109+Таблица1000!L109</f>
        <v>0</v>
      </c>
      <c r="M109" s="799">
        <f>Таблица2000!L109</f>
        <v>0</v>
      </c>
      <c r="N109" s="799">
        <f>Таблица3000!I109+Таблица2000!M109+Таблица1000!M109</f>
        <v>0</v>
      </c>
      <c r="O109" s="799">
        <f>Таблица3000!J109+Таблица2000!N109+Таблица1000!N109</f>
        <v>0</v>
      </c>
      <c r="P109" s="799">
        <f>Таблица3000!K109+Таблица2000!O109+Таблица1000!O109</f>
        <v>0</v>
      </c>
      <c r="Q109" s="799">
        <f>Таблица3000!L109+Таблица2000!P109+Таблица1000!P109</f>
        <v>0</v>
      </c>
      <c r="R109" s="799">
        <f>Таблица2000!Q109</f>
        <v>0</v>
      </c>
      <c r="S109" s="799">
        <f>Таблица2000!R109</f>
        <v>0</v>
      </c>
      <c r="T109" s="799">
        <f>Таблица3000!M109+Таблица2000!S109+Таблица1000!Q109</f>
        <v>0</v>
      </c>
      <c r="U109" s="799">
        <f>Таблица2000!T109</f>
        <v>0</v>
      </c>
      <c r="V109" s="799">
        <f>Таблица3000!N109+Таблица2000!U109+Таблица1000!R109</f>
        <v>0</v>
      </c>
      <c r="W109" s="799">
        <f>Таблица2000!V109</f>
        <v>0</v>
      </c>
      <c r="X109" s="699">
        <f>IF(Таблица4601!$F$9=0,0,(G109*1000/Таблица4601!$F$9))</f>
        <v>0</v>
      </c>
      <c r="Y109" s="699">
        <f>IF(Таблица4601!$F$9=0,0,(N109*1000/Таблица4601!$F$9))</f>
        <v>0</v>
      </c>
      <c r="Z109" s="699">
        <f>IF(Таблица4601!$F$9=0,0,(V109*1000/Таблица4601!$F$9))</f>
        <v>0</v>
      </c>
      <c r="AA109" s="699">
        <f t="shared" si="2"/>
        <v>0</v>
      </c>
    </row>
    <row r="110" spans="1:27" s="119" customFormat="1" x14ac:dyDescent="0.15">
      <c r="A110" s="37" t="s">
        <v>607</v>
      </c>
      <c r="B110" s="506" t="s">
        <v>810</v>
      </c>
      <c r="C110" s="33" t="s">
        <v>811</v>
      </c>
      <c r="D110" s="241" t="s">
        <v>769</v>
      </c>
      <c r="E110" s="799">
        <f>Таблица3000!F110+Таблица2000!G110+Таблица1000!G110</f>
        <v>0</v>
      </c>
      <c r="F110" s="799">
        <f>Таблица2000!H110</f>
        <v>0</v>
      </c>
      <c r="G110" s="799">
        <f>Таблица3000!G110+Таблица2000!I110+Таблица1000!H110</f>
        <v>0</v>
      </c>
      <c r="H110" s="799">
        <f>Таблица1000!I110</f>
        <v>0</v>
      </c>
      <c r="I110" s="799">
        <f>Таблица1000!J110</f>
        <v>0</v>
      </c>
      <c r="J110" s="799">
        <f>Таблица1000!K110</f>
        <v>0</v>
      </c>
      <c r="K110" s="799">
        <f>Таблица2000!J110</f>
        <v>0</v>
      </c>
      <c r="L110" s="799">
        <f>Таблица3000!H110+Таблица2000!K110+Таблица1000!L110</f>
        <v>0</v>
      </c>
      <c r="M110" s="799">
        <f>Таблица2000!L110</f>
        <v>0</v>
      </c>
      <c r="N110" s="799">
        <f>Таблица3000!I110+Таблица2000!M110+Таблица1000!M110</f>
        <v>0</v>
      </c>
      <c r="O110" s="799">
        <f>Таблица3000!J110+Таблица2000!N110+Таблица1000!N110</f>
        <v>0</v>
      </c>
      <c r="P110" s="799">
        <f>Таблица3000!K110+Таблица2000!O110+Таблица1000!O110</f>
        <v>0</v>
      </c>
      <c r="Q110" s="799">
        <f>Таблица3000!L110+Таблица2000!P110+Таблица1000!P110</f>
        <v>0</v>
      </c>
      <c r="R110" s="799">
        <f>Таблица2000!Q110</f>
        <v>0</v>
      </c>
      <c r="S110" s="799">
        <f>Таблица2000!R110</f>
        <v>0</v>
      </c>
      <c r="T110" s="799">
        <f>Таблица3000!M110+Таблица2000!S110+Таблица1000!Q110</f>
        <v>0</v>
      </c>
      <c r="U110" s="799">
        <f>Таблица2000!T110</f>
        <v>0</v>
      </c>
      <c r="V110" s="799">
        <f>Таблица3000!N110+Таблица2000!U110+Таблица1000!R110</f>
        <v>0</v>
      </c>
      <c r="W110" s="799">
        <f>Таблица2000!V110</f>
        <v>0</v>
      </c>
      <c r="X110" s="699">
        <f>IF(Таблица4601!$F$9=0,0,(G110*1000/Таблица4601!$F$9))</f>
        <v>0</v>
      </c>
      <c r="Y110" s="699">
        <f>IF(Таблица4601!$F$9=0,0,(N110*1000/Таблица4601!$F$9))</f>
        <v>0</v>
      </c>
      <c r="Z110" s="699">
        <f>IF(Таблица4601!$F$9=0,0,(V110*1000/Таблица4601!$F$9))</f>
        <v>0</v>
      </c>
      <c r="AA110" s="699">
        <f t="shared" si="2"/>
        <v>0</v>
      </c>
    </row>
    <row r="111" spans="1:27" ht="11.25" customHeight="1" x14ac:dyDescent="0.15">
      <c r="A111" s="37" t="s">
        <v>872</v>
      </c>
      <c r="B111" s="506" t="s">
        <v>812</v>
      </c>
      <c r="C111" s="33" t="s">
        <v>813</v>
      </c>
      <c r="D111" s="241" t="s">
        <v>873</v>
      </c>
      <c r="E111" s="799">
        <f>Таблица3000!F111+Таблица2000!G111+Таблица1000!G111</f>
        <v>0</v>
      </c>
      <c r="F111" s="799">
        <f>Таблица2000!H111</f>
        <v>0</v>
      </c>
      <c r="G111" s="799">
        <f>Таблица3000!G111+Таблица2000!I111+Таблица1000!H111</f>
        <v>0</v>
      </c>
      <c r="H111" s="799">
        <f>Таблица1000!I111</f>
        <v>0</v>
      </c>
      <c r="I111" s="799">
        <f>Таблица1000!J111</f>
        <v>0</v>
      </c>
      <c r="J111" s="799">
        <f>Таблица1000!K111</f>
        <v>0</v>
      </c>
      <c r="K111" s="799">
        <f>Таблица2000!J111</f>
        <v>0</v>
      </c>
      <c r="L111" s="799">
        <f>Таблица3000!H111+Таблица2000!K111+Таблица1000!L111</f>
        <v>0</v>
      </c>
      <c r="M111" s="799">
        <f>Таблица2000!L111</f>
        <v>0</v>
      </c>
      <c r="N111" s="799">
        <f>Таблица3000!I111+Таблица2000!M111+Таблица1000!M111</f>
        <v>0</v>
      </c>
      <c r="O111" s="799">
        <f>Таблица3000!J111+Таблица2000!N111+Таблица1000!N111</f>
        <v>0</v>
      </c>
      <c r="P111" s="799">
        <f>Таблица3000!K111+Таблица2000!O111+Таблица1000!O111</f>
        <v>0</v>
      </c>
      <c r="Q111" s="799">
        <f>Таблица3000!L111+Таблица2000!P111+Таблица1000!P111</f>
        <v>0</v>
      </c>
      <c r="R111" s="799">
        <f>Таблица2000!Q111</f>
        <v>0</v>
      </c>
      <c r="S111" s="799">
        <f>Таблица2000!R111</f>
        <v>0</v>
      </c>
      <c r="T111" s="799">
        <f>Таблица3000!M111+Таблица2000!S111+Таблица1000!Q111</f>
        <v>0</v>
      </c>
      <c r="U111" s="799">
        <f>Таблица2000!T111</f>
        <v>0</v>
      </c>
      <c r="V111" s="799">
        <f>Таблица3000!N111+Таблица2000!U111+Таблица1000!R111</f>
        <v>0</v>
      </c>
      <c r="W111" s="799">
        <f>Таблица2000!V111</f>
        <v>0</v>
      </c>
      <c r="X111" s="699">
        <f>IF(Таблица4601!$F$9=0,0,(G111*1000/Таблица4601!$F$9))</f>
        <v>0</v>
      </c>
      <c r="Y111" s="699">
        <f>IF(Таблица4601!$F$9=0,0,(N111*1000/Таблица4601!$F$9))</f>
        <v>0</v>
      </c>
      <c r="Z111" s="699">
        <f>IF(Таблица4601!$F$9=0,0,(V111*1000/Таблица4601!$F$9))</f>
        <v>0</v>
      </c>
      <c r="AA111" s="699">
        <f t="shared" si="2"/>
        <v>0</v>
      </c>
    </row>
    <row r="112" spans="1:27" ht="12.75" customHeight="1" x14ac:dyDescent="0.15">
      <c r="A112" s="37" t="s">
        <v>874</v>
      </c>
      <c r="B112" s="506" t="s">
        <v>875</v>
      </c>
      <c r="C112" s="33" t="s">
        <v>876</v>
      </c>
      <c r="D112" s="241" t="s">
        <v>877</v>
      </c>
      <c r="E112" s="799">
        <f>Таблица3000!F112+Таблица2000!G112+Таблица1000!G112</f>
        <v>0</v>
      </c>
      <c r="F112" s="799">
        <f>Таблица2000!H112</f>
        <v>0</v>
      </c>
      <c r="G112" s="799">
        <f>Таблица3000!G112+Таблица2000!I112+Таблица1000!H112</f>
        <v>0</v>
      </c>
      <c r="H112" s="799">
        <f>Таблица1000!I112</f>
        <v>0</v>
      </c>
      <c r="I112" s="799">
        <f>Таблица1000!J112</f>
        <v>0</v>
      </c>
      <c r="J112" s="799">
        <f>Таблица1000!K112</f>
        <v>0</v>
      </c>
      <c r="K112" s="799">
        <f>Таблица2000!J112</f>
        <v>0</v>
      </c>
      <c r="L112" s="799">
        <f>Таблица3000!H112+Таблица2000!K112+Таблица1000!L112</f>
        <v>0</v>
      </c>
      <c r="M112" s="799">
        <f>Таблица2000!L112</f>
        <v>0</v>
      </c>
      <c r="N112" s="799">
        <f>Таблица3000!I112+Таблица2000!M112+Таблица1000!M112</f>
        <v>0</v>
      </c>
      <c r="O112" s="799">
        <f>Таблица3000!J112+Таблица2000!N112+Таблица1000!N112</f>
        <v>0</v>
      </c>
      <c r="P112" s="799">
        <f>Таблица3000!K112+Таблица2000!O112+Таблица1000!O112</f>
        <v>0</v>
      </c>
      <c r="Q112" s="799">
        <f>Таблица3000!L112+Таблица2000!P112+Таблица1000!P112</f>
        <v>0</v>
      </c>
      <c r="R112" s="799">
        <f>Таблица2000!Q112</f>
        <v>0</v>
      </c>
      <c r="S112" s="799">
        <f>Таблица2000!R112</f>
        <v>0</v>
      </c>
      <c r="T112" s="799">
        <f>Таблица3000!M112+Таблица2000!S112+Таблица1000!Q112</f>
        <v>0</v>
      </c>
      <c r="U112" s="799">
        <f>Таблица2000!T112</f>
        <v>0</v>
      </c>
      <c r="V112" s="799">
        <f>Таблица3000!N112+Таблица2000!U112+Таблица1000!R112</f>
        <v>0</v>
      </c>
      <c r="W112" s="799">
        <f>Таблица2000!V112</f>
        <v>0</v>
      </c>
      <c r="X112" s="699">
        <f>IF(Таблица4601!$F$9=0,0,(G112*1000/Таблица4601!$F$9))</f>
        <v>0</v>
      </c>
      <c r="Y112" s="699">
        <f>IF(Таблица4601!$F$9=0,0,(N112*1000/Таблица4601!$F$9))</f>
        <v>0</v>
      </c>
      <c r="Z112" s="699">
        <f>IF(Таблица4601!$F$9=0,0,(V112*1000/Таблица4601!$F$9))</f>
        <v>0</v>
      </c>
      <c r="AA112" s="699">
        <f t="shared" si="2"/>
        <v>0</v>
      </c>
    </row>
    <row r="113" spans="1:27" x14ac:dyDescent="0.15">
      <c r="A113" s="740" t="s">
        <v>1769</v>
      </c>
      <c r="B113" s="506" t="s">
        <v>880</v>
      </c>
      <c r="C113" s="33" t="s">
        <v>881</v>
      </c>
      <c r="D113" s="241" t="s">
        <v>882</v>
      </c>
      <c r="E113" s="799">
        <f>Таблица3000!F113+Таблица2000!G113+Таблица1000!G113</f>
        <v>0</v>
      </c>
      <c r="F113" s="799">
        <f>Таблица2000!H113</f>
        <v>0</v>
      </c>
      <c r="G113" s="799">
        <f>Таблица3000!G113+Таблица2000!I113+Таблица1000!H113</f>
        <v>0</v>
      </c>
      <c r="H113" s="799">
        <f>Таблица1000!I113</f>
        <v>0</v>
      </c>
      <c r="I113" s="799">
        <f>Таблица1000!J113</f>
        <v>0</v>
      </c>
      <c r="J113" s="799">
        <f>Таблица1000!K113</f>
        <v>0</v>
      </c>
      <c r="K113" s="799">
        <f>Таблица2000!J113</f>
        <v>0</v>
      </c>
      <c r="L113" s="799">
        <f>Таблица3000!H113+Таблица2000!K113+Таблица1000!L113</f>
        <v>0</v>
      </c>
      <c r="M113" s="799">
        <f>Таблица2000!L113</f>
        <v>0</v>
      </c>
      <c r="N113" s="799">
        <f>Таблица3000!I113+Таблица2000!M113+Таблица1000!M113</f>
        <v>0</v>
      </c>
      <c r="O113" s="799">
        <f>Таблица3000!J113+Таблица2000!N113+Таблица1000!N113</f>
        <v>0</v>
      </c>
      <c r="P113" s="799">
        <f>Таблица3000!K113+Таблица2000!O113+Таблица1000!O113</f>
        <v>0</v>
      </c>
      <c r="Q113" s="799">
        <f>Таблица3000!L113+Таблица2000!P113+Таблица1000!P113</f>
        <v>0</v>
      </c>
      <c r="R113" s="799">
        <f>Таблица2000!Q113</f>
        <v>0</v>
      </c>
      <c r="S113" s="799">
        <f>Таблица2000!R113</f>
        <v>0</v>
      </c>
      <c r="T113" s="799">
        <f>Таблица3000!M113+Таблица2000!S113+Таблица1000!Q113</f>
        <v>0</v>
      </c>
      <c r="U113" s="799">
        <f>Таблица2000!T113</f>
        <v>0</v>
      </c>
      <c r="V113" s="799">
        <f>Таблица3000!N113+Таблица2000!U113+Таблица1000!R113</f>
        <v>0</v>
      </c>
      <c r="W113" s="799">
        <f>Таблица2000!V113</f>
        <v>0</v>
      </c>
      <c r="X113" s="699">
        <f>IF(Таблица4601!$F$9=0,0,(G113*1000/Таблица4601!$F$9))</f>
        <v>0</v>
      </c>
      <c r="Y113" s="699">
        <f>IF(Таблица4601!$F$9=0,0,(N113*1000/Таблица4601!$F$9))</f>
        <v>0</v>
      </c>
      <c r="Z113" s="699">
        <f>IF(Таблица4601!$F$9=0,0,(V113*1000/Таблица4601!$F$9))</f>
        <v>0</v>
      </c>
      <c r="AA113" s="699">
        <f t="shared" si="2"/>
        <v>0</v>
      </c>
    </row>
    <row r="114" spans="1:27" ht="31.5" x14ac:dyDescent="0.15">
      <c r="A114" s="37" t="s">
        <v>689</v>
      </c>
      <c r="B114" s="506" t="s">
        <v>878</v>
      </c>
      <c r="C114" s="33" t="s">
        <v>879</v>
      </c>
      <c r="D114" s="241" t="s">
        <v>652</v>
      </c>
      <c r="E114" s="799">
        <f>Таблица3000!F114+Таблица2000!G114+Таблица1000!G114</f>
        <v>0</v>
      </c>
      <c r="F114" s="799">
        <f>Таблица2000!H114</f>
        <v>0</v>
      </c>
      <c r="G114" s="799">
        <f>Таблица3000!G114+Таблица2000!I114+Таблица1000!H114</f>
        <v>0</v>
      </c>
      <c r="H114" s="799">
        <f>Таблица1000!I114</f>
        <v>0</v>
      </c>
      <c r="I114" s="799">
        <f>Таблица1000!J114</f>
        <v>0</v>
      </c>
      <c r="J114" s="799">
        <f>Таблица1000!K114</f>
        <v>0</v>
      </c>
      <c r="K114" s="799">
        <f>Таблица2000!J114</f>
        <v>0</v>
      </c>
      <c r="L114" s="799">
        <f>Таблица3000!H114+Таблица2000!K114+Таблица1000!L114</f>
        <v>0</v>
      </c>
      <c r="M114" s="799">
        <f>Таблица2000!L114</f>
        <v>0</v>
      </c>
      <c r="N114" s="799">
        <f>Таблица3000!I114+Таблица2000!M114+Таблица1000!M114</f>
        <v>0</v>
      </c>
      <c r="O114" s="799">
        <f>Таблица3000!J114+Таблица2000!N114+Таблица1000!N114</f>
        <v>0</v>
      </c>
      <c r="P114" s="799">
        <f>Таблица3000!K114+Таблица2000!O114+Таблица1000!O114</f>
        <v>0</v>
      </c>
      <c r="Q114" s="799">
        <f>Таблица3000!L114+Таблица2000!P114+Таблица1000!P114</f>
        <v>0</v>
      </c>
      <c r="R114" s="799">
        <f>Таблица2000!Q114</f>
        <v>0</v>
      </c>
      <c r="S114" s="799">
        <f>Таблица2000!R114</f>
        <v>0</v>
      </c>
      <c r="T114" s="799">
        <f>Таблица3000!M114+Таблица2000!S114+Таблица1000!Q114</f>
        <v>0</v>
      </c>
      <c r="U114" s="799">
        <f>Таблица2000!T114</f>
        <v>0</v>
      </c>
      <c r="V114" s="799">
        <f>Таблица3000!N114+Таблица2000!U114+Таблица1000!R114</f>
        <v>0</v>
      </c>
      <c r="W114" s="799">
        <f>Таблица2000!V114</f>
        <v>0</v>
      </c>
      <c r="X114" s="699">
        <f>IF(Таблица4601!$F$9=0,0,(G114*1000/Таблица4601!$F$9))</f>
        <v>0</v>
      </c>
      <c r="Y114" s="699">
        <f>IF(Таблица4601!$F$9=0,0,(N114*1000/Таблица4601!$F$9))</f>
        <v>0</v>
      </c>
      <c r="Z114" s="699">
        <f>IF(Таблица4601!$F$9=0,0,(V114*1000/Таблица4601!$F$9))</f>
        <v>0</v>
      </c>
      <c r="AA114" s="699">
        <f t="shared" si="2"/>
        <v>0</v>
      </c>
    </row>
    <row r="115" spans="1:27" x14ac:dyDescent="0.15">
      <c r="A115" s="37" t="s">
        <v>639</v>
      </c>
      <c r="B115" s="506" t="s">
        <v>883</v>
      </c>
      <c r="C115" s="33" t="s">
        <v>884</v>
      </c>
      <c r="D115" s="241" t="s">
        <v>33</v>
      </c>
      <c r="E115" s="799">
        <f>Таблица3000!F115+Таблица2000!G115+Таблица1000!G115</f>
        <v>0</v>
      </c>
      <c r="F115" s="799">
        <f>Таблица2000!H115</f>
        <v>0</v>
      </c>
      <c r="G115" s="799">
        <f>Таблица3000!G115+Таблица2000!I115+Таблица1000!H115</f>
        <v>0</v>
      </c>
      <c r="H115" s="799">
        <f>Таблица1000!I115</f>
        <v>0</v>
      </c>
      <c r="I115" s="799">
        <f>Таблица1000!J115</f>
        <v>0</v>
      </c>
      <c r="J115" s="799">
        <f>Таблица1000!K115</f>
        <v>0</v>
      </c>
      <c r="K115" s="799">
        <f>Таблица2000!J115</f>
        <v>0</v>
      </c>
      <c r="L115" s="799">
        <f>Таблица3000!H115+Таблица2000!K115+Таблица1000!L115</f>
        <v>0</v>
      </c>
      <c r="M115" s="799">
        <f>Таблица2000!L115</f>
        <v>0</v>
      </c>
      <c r="N115" s="799">
        <f>Таблица3000!I115+Таблица2000!M115+Таблица1000!M115</f>
        <v>0</v>
      </c>
      <c r="O115" s="799">
        <f>Таблица3000!J115+Таблица2000!N115+Таблица1000!N115</f>
        <v>0</v>
      </c>
      <c r="P115" s="799">
        <f>Таблица3000!K115+Таблица2000!O115+Таблица1000!O115</f>
        <v>0</v>
      </c>
      <c r="Q115" s="799">
        <f>Таблица3000!L115+Таблица2000!P115+Таблица1000!P115</f>
        <v>0</v>
      </c>
      <c r="R115" s="799">
        <f>Таблица2000!Q115</f>
        <v>0</v>
      </c>
      <c r="S115" s="799">
        <f>Таблица2000!R115</f>
        <v>0</v>
      </c>
      <c r="T115" s="799">
        <f>Таблица3000!M115+Таблица2000!S115+Таблица1000!Q115</f>
        <v>0</v>
      </c>
      <c r="U115" s="799">
        <f>Таблица2000!T115</f>
        <v>0</v>
      </c>
      <c r="V115" s="799">
        <f>Таблица3000!N115+Таблица2000!U115+Таблица1000!R115</f>
        <v>0</v>
      </c>
      <c r="W115" s="799">
        <f>Таблица2000!V115</f>
        <v>0</v>
      </c>
      <c r="X115" s="699">
        <f>IF(Таблица4601!$F$9=0,0,(G115*1000/Таблица4601!$F$9))</f>
        <v>0</v>
      </c>
      <c r="Y115" s="699">
        <f>IF(Таблица4601!$F$9=0,0,(N115*1000/Таблица4601!$F$9))</f>
        <v>0</v>
      </c>
      <c r="Z115" s="699">
        <f>IF(Таблица4601!$F$9=0,0,(V115*1000/Таблица4601!$F$9))</f>
        <v>0</v>
      </c>
      <c r="AA115" s="699">
        <f t="shared" si="2"/>
        <v>0</v>
      </c>
    </row>
    <row r="116" spans="1:27" x14ac:dyDescent="0.15">
      <c r="A116" s="37" t="s">
        <v>690</v>
      </c>
      <c r="B116" s="506" t="s">
        <v>885</v>
      </c>
      <c r="C116" s="33" t="s">
        <v>886</v>
      </c>
      <c r="D116" s="241" t="s">
        <v>346</v>
      </c>
      <c r="E116" s="799">
        <f>Таблица3000!F116+Таблица2000!G116+Таблица1000!G116</f>
        <v>0</v>
      </c>
      <c r="F116" s="799">
        <f>Таблица2000!H116</f>
        <v>0</v>
      </c>
      <c r="G116" s="799">
        <f>Таблица3000!G116+Таблица2000!I116+Таблица1000!H116</f>
        <v>0</v>
      </c>
      <c r="H116" s="799">
        <f>Таблица1000!I116</f>
        <v>0</v>
      </c>
      <c r="I116" s="799">
        <f>Таблица1000!J116</f>
        <v>0</v>
      </c>
      <c r="J116" s="799">
        <f>Таблица1000!K116</f>
        <v>0</v>
      </c>
      <c r="K116" s="799">
        <f>Таблица2000!J116</f>
        <v>0</v>
      </c>
      <c r="L116" s="799">
        <f>Таблица3000!H116+Таблица2000!K116+Таблица1000!L116</f>
        <v>0</v>
      </c>
      <c r="M116" s="799">
        <f>Таблица2000!L116</f>
        <v>0</v>
      </c>
      <c r="N116" s="799">
        <f>Таблица3000!I116+Таблица2000!M116+Таблица1000!M116</f>
        <v>0</v>
      </c>
      <c r="O116" s="799">
        <f>Таблица3000!J116+Таблица2000!N116+Таблица1000!N116</f>
        <v>0</v>
      </c>
      <c r="P116" s="799">
        <f>Таблица3000!K116+Таблица2000!O116+Таблица1000!O116</f>
        <v>0</v>
      </c>
      <c r="Q116" s="799">
        <f>Таблица3000!L116+Таблица2000!P116+Таблица1000!P116</f>
        <v>0</v>
      </c>
      <c r="R116" s="799">
        <f>Таблица2000!Q116</f>
        <v>0</v>
      </c>
      <c r="S116" s="799">
        <f>Таблица2000!R116</f>
        <v>0</v>
      </c>
      <c r="T116" s="799">
        <f>Таблица3000!M116+Таблица2000!S116+Таблица1000!Q116</f>
        <v>0</v>
      </c>
      <c r="U116" s="799">
        <f>Таблица2000!T116</f>
        <v>0</v>
      </c>
      <c r="V116" s="799">
        <f>Таблица3000!N116+Таблица2000!U116+Таблица1000!R116</f>
        <v>0</v>
      </c>
      <c r="W116" s="799">
        <f>Таблица2000!V116</f>
        <v>0</v>
      </c>
      <c r="X116" s="699">
        <f>IF(Таблица4601!$F$9=0,0,(G116*1000/Таблица4601!$F$9))</f>
        <v>0</v>
      </c>
      <c r="Y116" s="699">
        <f>IF(Таблица4601!$F$9=0,0,(N116*1000/Таблица4601!$F$9))</f>
        <v>0</v>
      </c>
      <c r="Z116" s="699">
        <f>IF(Таблица4601!$F$9=0,0,(V116*1000/Таблица4601!$F$9))</f>
        <v>0</v>
      </c>
      <c r="AA116" s="699">
        <f t="shared" si="2"/>
        <v>0</v>
      </c>
    </row>
    <row r="117" spans="1:27" x14ac:dyDescent="0.15">
      <c r="A117" s="229" t="s">
        <v>1458</v>
      </c>
      <c r="B117" s="506" t="s">
        <v>1459</v>
      </c>
      <c r="C117" s="33" t="s">
        <v>1460</v>
      </c>
      <c r="D117" s="241"/>
      <c r="E117" s="799">
        <f>Таблица3000!F117+Таблица2000!G117+Таблица1000!G117</f>
        <v>0</v>
      </c>
      <c r="F117" s="799">
        <f>Таблица2000!H117</f>
        <v>0</v>
      </c>
      <c r="G117" s="799">
        <f>Таблица3000!G117+Таблица2000!I117+Таблица1000!H117</f>
        <v>0</v>
      </c>
      <c r="H117" s="799">
        <f>Таблица1000!I117</f>
        <v>0</v>
      </c>
      <c r="I117" s="799">
        <f>Таблица1000!J117</f>
        <v>0</v>
      </c>
      <c r="J117" s="799">
        <f>Таблица1000!K117</f>
        <v>0</v>
      </c>
      <c r="K117" s="799">
        <f>Таблица2000!J117</f>
        <v>0</v>
      </c>
      <c r="L117" s="799">
        <f>Таблица3000!H117+Таблица2000!K117+Таблица1000!L117</f>
        <v>0</v>
      </c>
      <c r="M117" s="799">
        <f>Таблица2000!L117</f>
        <v>0</v>
      </c>
      <c r="N117" s="799">
        <f>Таблица3000!I117+Таблица2000!M117+Таблица1000!M117</f>
        <v>0</v>
      </c>
      <c r="O117" s="799">
        <f>Таблица3000!J117+Таблица2000!N117+Таблица1000!N117</f>
        <v>0</v>
      </c>
      <c r="P117" s="799">
        <f>Таблица3000!K117+Таблица2000!O117+Таблица1000!O117</f>
        <v>0</v>
      </c>
      <c r="Q117" s="799">
        <f>Таблица3000!L117+Таблица2000!P117+Таблица1000!P117</f>
        <v>0</v>
      </c>
      <c r="R117" s="799">
        <f>Таблица2000!Q117</f>
        <v>0</v>
      </c>
      <c r="S117" s="799">
        <f>Таблица2000!R117</f>
        <v>0</v>
      </c>
      <c r="T117" s="799">
        <f>Таблица3000!M117+Таблица2000!S117+Таблица1000!Q117</f>
        <v>0</v>
      </c>
      <c r="U117" s="799">
        <f>Таблица2000!T117</f>
        <v>0</v>
      </c>
      <c r="V117" s="799">
        <f>Таблица3000!N117+Таблица2000!U117+Таблица1000!R117</f>
        <v>0</v>
      </c>
      <c r="W117" s="799">
        <f>Таблица2000!V117</f>
        <v>0</v>
      </c>
      <c r="X117" s="699">
        <f>IF(Таблица4601!$F$9=0,0,(G117*1000/Таблица4601!$F$9))</f>
        <v>0</v>
      </c>
      <c r="Y117" s="699">
        <f>IF(Таблица4601!$F$9=0,0,(N117*1000/Таблица4601!$F$9))</f>
        <v>0</v>
      </c>
      <c r="Z117" s="699">
        <f>IF(Таблица4601!$F$9=0,0,(V117*1000/Таблица4601!$F$9))</f>
        <v>0</v>
      </c>
      <c r="AA117" s="699">
        <f t="shared" si="2"/>
        <v>0</v>
      </c>
    </row>
    <row r="118" spans="1:27" x14ac:dyDescent="0.15">
      <c r="A118" s="37" t="s">
        <v>440</v>
      </c>
      <c r="B118" s="506" t="s">
        <v>887</v>
      </c>
      <c r="C118" s="33" t="s">
        <v>888</v>
      </c>
      <c r="D118" s="241" t="s">
        <v>608</v>
      </c>
      <c r="E118" s="799">
        <f>Таблица3000!F118+Таблица2000!G118+Таблица1000!G118</f>
        <v>0</v>
      </c>
      <c r="F118" s="799">
        <f>Таблица2000!H118</f>
        <v>0</v>
      </c>
      <c r="G118" s="799">
        <f>Таблица3000!G118+Таблица2000!I118+Таблица1000!H118</f>
        <v>0</v>
      </c>
      <c r="H118" s="799">
        <f>Таблица1000!I118</f>
        <v>0</v>
      </c>
      <c r="I118" s="799">
        <f>Таблица1000!J118</f>
        <v>0</v>
      </c>
      <c r="J118" s="799">
        <f>Таблица1000!K118</f>
        <v>0</v>
      </c>
      <c r="K118" s="799">
        <f>Таблица2000!J118</f>
        <v>0</v>
      </c>
      <c r="L118" s="799">
        <f>Таблица3000!H118+Таблица2000!K118+Таблица1000!L118</f>
        <v>0</v>
      </c>
      <c r="M118" s="799">
        <f>Таблица2000!L118</f>
        <v>0</v>
      </c>
      <c r="N118" s="799">
        <f>Таблица3000!I118+Таблица2000!M118+Таблица1000!M118</f>
        <v>0</v>
      </c>
      <c r="O118" s="799">
        <f>Таблица3000!J118+Таблица2000!N118+Таблица1000!N118</f>
        <v>0</v>
      </c>
      <c r="P118" s="799">
        <f>Таблица3000!K118+Таблица2000!O118+Таблица1000!O118</f>
        <v>0</v>
      </c>
      <c r="Q118" s="799">
        <f>Таблица3000!L118+Таблица2000!P118+Таблица1000!P118</f>
        <v>0</v>
      </c>
      <c r="R118" s="799">
        <f>Таблица2000!Q118</f>
        <v>0</v>
      </c>
      <c r="S118" s="799">
        <f>Таблица2000!R118</f>
        <v>0</v>
      </c>
      <c r="T118" s="799">
        <f>Таблица3000!M118+Таблица2000!S118+Таблица1000!Q118</f>
        <v>0</v>
      </c>
      <c r="U118" s="799">
        <f>Таблица2000!T118</f>
        <v>0</v>
      </c>
      <c r="V118" s="799">
        <f>Таблица3000!N118+Таблица2000!U118+Таблица1000!R118</f>
        <v>0</v>
      </c>
      <c r="W118" s="799">
        <f>Таблица2000!V118</f>
        <v>0</v>
      </c>
      <c r="X118" s="699">
        <f>IF(Таблица4601!$F$9=0,0,(G118*1000/Таблица4601!$F$9))</f>
        <v>0</v>
      </c>
      <c r="Y118" s="699">
        <f>IF(Таблица4601!$F$9=0,0,(N118*1000/Таблица4601!$F$9))</f>
        <v>0</v>
      </c>
      <c r="Z118" s="699">
        <f>IF(Таблица4601!$F$9=0,0,(V118*1000/Таблица4601!$F$9))</f>
        <v>0</v>
      </c>
      <c r="AA118" s="699">
        <f t="shared" si="2"/>
        <v>0</v>
      </c>
    </row>
    <row r="119" spans="1:27" x14ac:dyDescent="0.15">
      <c r="A119" s="37" t="s">
        <v>691</v>
      </c>
      <c r="B119" s="506" t="s">
        <v>889</v>
      </c>
      <c r="C119" s="33" t="s">
        <v>890</v>
      </c>
      <c r="D119" s="241" t="s">
        <v>609</v>
      </c>
      <c r="E119" s="799">
        <f>Таблица3000!F119+Таблица2000!G119+Таблица1000!G119</f>
        <v>0</v>
      </c>
      <c r="F119" s="799">
        <f>Таблица2000!H119</f>
        <v>0</v>
      </c>
      <c r="G119" s="799">
        <f>Таблица3000!G119+Таблица2000!I119+Таблица1000!H119</f>
        <v>0</v>
      </c>
      <c r="H119" s="799">
        <f>Таблица1000!I119</f>
        <v>0</v>
      </c>
      <c r="I119" s="799">
        <f>Таблица1000!J119</f>
        <v>0</v>
      </c>
      <c r="J119" s="799">
        <f>Таблица1000!K119</f>
        <v>0</v>
      </c>
      <c r="K119" s="799">
        <f>Таблица2000!J119</f>
        <v>0</v>
      </c>
      <c r="L119" s="799">
        <f>Таблица3000!H119+Таблица2000!K119+Таблица1000!L119</f>
        <v>0</v>
      </c>
      <c r="M119" s="799">
        <f>Таблица2000!L119</f>
        <v>0</v>
      </c>
      <c r="N119" s="799">
        <f>Таблица3000!I119+Таблица2000!M119+Таблица1000!M119</f>
        <v>0</v>
      </c>
      <c r="O119" s="799">
        <f>Таблица3000!J119+Таблица2000!N119+Таблица1000!N119</f>
        <v>0</v>
      </c>
      <c r="P119" s="799">
        <f>Таблица3000!K119+Таблица2000!O119+Таблица1000!O119</f>
        <v>0</v>
      </c>
      <c r="Q119" s="799">
        <f>Таблица3000!L119+Таблица2000!P119+Таблица1000!P119</f>
        <v>0</v>
      </c>
      <c r="R119" s="799">
        <f>Таблица2000!Q119</f>
        <v>0</v>
      </c>
      <c r="S119" s="799">
        <f>Таблица2000!R119</f>
        <v>0</v>
      </c>
      <c r="T119" s="799">
        <f>Таблица3000!M119+Таблица2000!S119+Таблица1000!Q119</f>
        <v>0</v>
      </c>
      <c r="U119" s="799">
        <f>Таблица2000!T119</f>
        <v>0</v>
      </c>
      <c r="V119" s="799">
        <f>Таблица3000!N119+Таблица2000!U119+Таблица1000!R119</f>
        <v>0</v>
      </c>
      <c r="W119" s="799">
        <f>Таблица2000!V119</f>
        <v>0</v>
      </c>
      <c r="X119" s="699">
        <f>IF(Таблица4601!$F$9=0,0,(G119*1000/Таблица4601!$F$9))</f>
        <v>0</v>
      </c>
      <c r="Y119" s="699">
        <f>IF(Таблица4601!$F$9=0,0,(N119*1000/Таблица4601!$F$9))</f>
        <v>0</v>
      </c>
      <c r="Z119" s="699">
        <f>IF(Таблица4601!$F$9=0,0,(V119*1000/Таблица4601!$F$9))</f>
        <v>0</v>
      </c>
      <c r="AA119" s="699">
        <f t="shared" si="2"/>
        <v>0</v>
      </c>
    </row>
    <row r="120" spans="1:27" ht="21" x14ac:dyDescent="0.15">
      <c r="A120" s="229" t="s">
        <v>1552</v>
      </c>
      <c r="B120" s="506" t="s">
        <v>1462</v>
      </c>
      <c r="C120" s="33" t="s">
        <v>1463</v>
      </c>
      <c r="D120" s="241"/>
      <c r="E120" s="799">
        <f>Таблица3000!F120+Таблица2000!G120+Таблица1000!G120</f>
        <v>0</v>
      </c>
      <c r="F120" s="799">
        <f>Таблица2000!H120</f>
        <v>0</v>
      </c>
      <c r="G120" s="799">
        <f>Таблица3000!G120+Таблица2000!I120+Таблица1000!H120</f>
        <v>0</v>
      </c>
      <c r="H120" s="799">
        <f>Таблица1000!I120</f>
        <v>0</v>
      </c>
      <c r="I120" s="799">
        <f>Таблица1000!J120</f>
        <v>0</v>
      </c>
      <c r="J120" s="799">
        <f>Таблица1000!K120</f>
        <v>0</v>
      </c>
      <c r="K120" s="799">
        <f>Таблица2000!J120</f>
        <v>0</v>
      </c>
      <c r="L120" s="799">
        <f>Таблица3000!H120+Таблица2000!K120+Таблица1000!L120</f>
        <v>0</v>
      </c>
      <c r="M120" s="799">
        <f>Таблица2000!L120</f>
        <v>0</v>
      </c>
      <c r="N120" s="799">
        <f>Таблица3000!I120+Таблица2000!M120+Таблица1000!M120</f>
        <v>0</v>
      </c>
      <c r="O120" s="799">
        <f>Таблица3000!J120+Таблица2000!N120+Таблица1000!N120</f>
        <v>0</v>
      </c>
      <c r="P120" s="799">
        <f>Таблица3000!K120+Таблица2000!O120+Таблица1000!O120</f>
        <v>0</v>
      </c>
      <c r="Q120" s="799">
        <f>Таблица3000!L120+Таблица2000!P120+Таблица1000!P120</f>
        <v>0</v>
      </c>
      <c r="R120" s="799">
        <f>Таблица2000!Q120</f>
        <v>0</v>
      </c>
      <c r="S120" s="799">
        <f>Таблица2000!R120</f>
        <v>0</v>
      </c>
      <c r="T120" s="799">
        <f>Таблица3000!M120+Таблица2000!S120+Таблица1000!Q120</f>
        <v>0</v>
      </c>
      <c r="U120" s="799">
        <f>Таблица2000!T120</f>
        <v>0</v>
      </c>
      <c r="V120" s="799">
        <f>Таблица3000!N120+Таблица2000!U120+Таблица1000!R120</f>
        <v>0</v>
      </c>
      <c r="W120" s="799">
        <f>Таблица2000!V120</f>
        <v>0</v>
      </c>
      <c r="X120" s="699">
        <f>IF(Таблица4601!$F$9=0,0,(G120*1000/Таблица4601!$F$9))</f>
        <v>0</v>
      </c>
      <c r="Y120" s="699">
        <f>IF(Таблица4601!$F$9=0,0,(N120*1000/Таблица4601!$F$9))</f>
        <v>0</v>
      </c>
      <c r="Z120" s="699">
        <f>IF(Таблица4601!$F$9=0,0,(V120*1000/Таблица4601!$F$9))</f>
        <v>0</v>
      </c>
      <c r="AA120" s="699">
        <f t="shared" si="2"/>
        <v>0</v>
      </c>
    </row>
    <row r="121" spans="1:27" ht="14.25" customHeight="1" x14ac:dyDescent="0.15">
      <c r="A121" s="36" t="s">
        <v>692</v>
      </c>
      <c r="B121" s="99" t="s">
        <v>220</v>
      </c>
      <c r="C121" s="46" t="s">
        <v>146</v>
      </c>
      <c r="D121" s="35" t="s">
        <v>34</v>
      </c>
      <c r="E121" s="799">
        <f>Таблица3000!F121+Таблица2000!G121+Таблица1000!G121</f>
        <v>0</v>
      </c>
      <c r="F121" s="799">
        <f>Таблица2000!H121</f>
        <v>0</v>
      </c>
      <c r="G121" s="799">
        <f>Таблица3000!G121+Таблица2000!I121+Таблица1000!H121</f>
        <v>0</v>
      </c>
      <c r="H121" s="799">
        <f>Таблица1000!I121</f>
        <v>0</v>
      </c>
      <c r="I121" s="799">
        <f>Таблица1000!J121</f>
        <v>0</v>
      </c>
      <c r="J121" s="799">
        <f>Таблица1000!K121</f>
        <v>0</v>
      </c>
      <c r="K121" s="799">
        <f>Таблица2000!J121</f>
        <v>0</v>
      </c>
      <c r="L121" s="799">
        <f>Таблица3000!H121+Таблица2000!K121+Таблица1000!L121</f>
        <v>0</v>
      </c>
      <c r="M121" s="799">
        <f>Таблица2000!L121</f>
        <v>0</v>
      </c>
      <c r="N121" s="799">
        <f>Таблица3000!I121+Таблица2000!M121+Таблица1000!M121</f>
        <v>0</v>
      </c>
      <c r="O121" s="799">
        <f>Таблица3000!J121+Таблица2000!N121+Таблица1000!N121</f>
        <v>0</v>
      </c>
      <c r="P121" s="799">
        <f>Таблица3000!K121+Таблица2000!O121+Таблица1000!O121</f>
        <v>0</v>
      </c>
      <c r="Q121" s="799">
        <f>Таблица3000!L121+Таблица2000!P121+Таблица1000!P121</f>
        <v>0</v>
      </c>
      <c r="R121" s="799">
        <f>Таблица2000!Q121</f>
        <v>0</v>
      </c>
      <c r="S121" s="799">
        <f>Таблица2000!R121</f>
        <v>0</v>
      </c>
      <c r="T121" s="799">
        <f>Таблица3000!M121+Таблица2000!S121+Таблица1000!Q121</f>
        <v>0</v>
      </c>
      <c r="U121" s="799">
        <f>Таблица2000!T121</f>
        <v>0</v>
      </c>
      <c r="V121" s="799">
        <f>Таблица3000!N121+Таблица2000!U121+Таблица1000!R121</f>
        <v>0</v>
      </c>
      <c r="W121" s="799">
        <f>Таблица2000!V121</f>
        <v>0</v>
      </c>
      <c r="X121" s="699">
        <f>IF(Таблица4601!$F$9=0,0,(G121*1000/Таблица4601!$F$9))</f>
        <v>0</v>
      </c>
      <c r="Y121" s="699">
        <f>IF(Таблица4601!$F$9=0,0,(N121*1000/Таблица4601!$F$9))</f>
        <v>0</v>
      </c>
      <c r="Z121" s="699">
        <f>IF(Таблица4601!$F$9=0,0,(V121*1000/Таблица4601!$F$9))</f>
        <v>0</v>
      </c>
      <c r="AA121" s="699">
        <f t="shared" si="2"/>
        <v>0</v>
      </c>
    </row>
    <row r="122" spans="1:27" x14ac:dyDescent="0.15">
      <c r="A122" s="37" t="s">
        <v>592</v>
      </c>
      <c r="B122" s="506" t="s">
        <v>221</v>
      </c>
      <c r="C122" s="6" t="s">
        <v>78</v>
      </c>
      <c r="D122" s="241" t="s">
        <v>472</v>
      </c>
      <c r="E122" s="799">
        <f>Таблица3000!F122+Таблица2000!G122+Таблица1000!G122</f>
        <v>0</v>
      </c>
      <c r="F122" s="799">
        <f>Таблица2000!H122</f>
        <v>0</v>
      </c>
      <c r="G122" s="799">
        <f>Таблица3000!G122+Таблица2000!I122+Таблица1000!H122</f>
        <v>0</v>
      </c>
      <c r="H122" s="799">
        <f>Таблица1000!I122</f>
        <v>0</v>
      </c>
      <c r="I122" s="799">
        <f>Таблица1000!J122</f>
        <v>0</v>
      </c>
      <c r="J122" s="799">
        <f>Таблица1000!K122</f>
        <v>0</v>
      </c>
      <c r="K122" s="799">
        <f>Таблица2000!J122</f>
        <v>0</v>
      </c>
      <c r="L122" s="799">
        <f>Таблица3000!H122+Таблица2000!K122+Таблица1000!L122</f>
        <v>0</v>
      </c>
      <c r="M122" s="799">
        <f>Таблица2000!L122</f>
        <v>0</v>
      </c>
      <c r="N122" s="799">
        <f>Таблица3000!I122+Таблица2000!M122+Таблица1000!M122</f>
        <v>0</v>
      </c>
      <c r="O122" s="799">
        <f>Таблица3000!J122+Таблица2000!N122+Таблица1000!N122</f>
        <v>0</v>
      </c>
      <c r="P122" s="799">
        <f>Таблица3000!K122+Таблица2000!O122+Таблица1000!O122</f>
        <v>0</v>
      </c>
      <c r="Q122" s="799">
        <f>Таблица3000!L122+Таблица2000!P122+Таблица1000!P122</f>
        <v>0</v>
      </c>
      <c r="R122" s="799">
        <f>Таблица2000!Q122</f>
        <v>0</v>
      </c>
      <c r="S122" s="799">
        <f>Таблица2000!R122</f>
        <v>0</v>
      </c>
      <c r="T122" s="799">
        <f>Таблица3000!M122+Таблица2000!S122+Таблица1000!Q122</f>
        <v>0</v>
      </c>
      <c r="U122" s="799">
        <f>Таблица2000!T122</f>
        <v>0</v>
      </c>
      <c r="V122" s="799">
        <f>Таблица3000!N122+Таблица2000!U122+Таблица1000!R122</f>
        <v>0</v>
      </c>
      <c r="W122" s="799">
        <f>Таблица2000!V122</f>
        <v>0</v>
      </c>
      <c r="X122" s="699">
        <f>IF(Таблица4601!$F$9=0,0,(G122*1000/Таблица4601!$F$9))</f>
        <v>0</v>
      </c>
      <c r="Y122" s="699">
        <f>IF(Таблица4601!$F$9=0,0,(N122*1000/Таблица4601!$F$9))</f>
        <v>0</v>
      </c>
      <c r="Z122" s="699">
        <f>IF(Таблица4601!$F$9=0,0,(V122*1000/Таблица4601!$F$9))</f>
        <v>0</v>
      </c>
      <c r="AA122" s="699">
        <f t="shared" si="2"/>
        <v>0</v>
      </c>
    </row>
    <row r="123" spans="1:27" x14ac:dyDescent="0.15">
      <c r="A123" s="37" t="s">
        <v>693</v>
      </c>
      <c r="B123" s="506" t="s">
        <v>359</v>
      </c>
      <c r="C123" s="6" t="s">
        <v>347</v>
      </c>
      <c r="D123" s="241" t="s">
        <v>891</v>
      </c>
      <c r="E123" s="799">
        <f>Таблица3000!F123+Таблица2000!G123+Таблица1000!G123</f>
        <v>0</v>
      </c>
      <c r="F123" s="799">
        <f>Таблица2000!H123</f>
        <v>0</v>
      </c>
      <c r="G123" s="799">
        <f>Таблица3000!G123+Таблица2000!I123+Таблица1000!H123</f>
        <v>0</v>
      </c>
      <c r="H123" s="799">
        <f>Таблица1000!I123</f>
        <v>0</v>
      </c>
      <c r="I123" s="799">
        <f>Таблица1000!J123</f>
        <v>0</v>
      </c>
      <c r="J123" s="799">
        <f>Таблица1000!K123</f>
        <v>0</v>
      </c>
      <c r="K123" s="799">
        <f>Таблица2000!J123</f>
        <v>0</v>
      </c>
      <c r="L123" s="799">
        <f>Таблица3000!H123+Таблица2000!K123+Таблица1000!L123</f>
        <v>0</v>
      </c>
      <c r="M123" s="799">
        <f>Таблица2000!L123</f>
        <v>0</v>
      </c>
      <c r="N123" s="799">
        <f>Таблица3000!I123+Таблица2000!M123+Таблица1000!M123</f>
        <v>0</v>
      </c>
      <c r="O123" s="799">
        <f>Таблица3000!J123+Таблица2000!N123+Таблица1000!N123</f>
        <v>0</v>
      </c>
      <c r="P123" s="799">
        <f>Таблица3000!K123+Таблица2000!O123+Таблица1000!O123</f>
        <v>0</v>
      </c>
      <c r="Q123" s="799">
        <f>Таблица3000!L123+Таблица2000!P123+Таблица1000!P123</f>
        <v>0</v>
      </c>
      <c r="R123" s="799">
        <f>Таблица2000!Q123</f>
        <v>0</v>
      </c>
      <c r="S123" s="799">
        <f>Таблица2000!R123</f>
        <v>0</v>
      </c>
      <c r="T123" s="799">
        <f>Таблица3000!M123+Таблица2000!S123+Таблица1000!Q123</f>
        <v>0</v>
      </c>
      <c r="U123" s="799">
        <f>Таблица2000!T123</f>
        <v>0</v>
      </c>
      <c r="V123" s="799">
        <f>Таблица3000!N123+Таблица2000!U123+Таблица1000!R123</f>
        <v>0</v>
      </c>
      <c r="W123" s="799">
        <f>Таблица2000!V123</f>
        <v>0</v>
      </c>
      <c r="X123" s="699">
        <f>IF(Таблица4601!$F$9=0,0,(G123*1000/Таблица4601!$F$9))</f>
        <v>0</v>
      </c>
      <c r="Y123" s="699">
        <f>IF(Таблица4601!$F$9=0,0,(N123*1000/Таблица4601!$F$9))</f>
        <v>0</v>
      </c>
      <c r="Z123" s="699">
        <f>IF(Таблица4601!$F$9=0,0,(V123*1000/Таблица4601!$F$9))</f>
        <v>0</v>
      </c>
      <c r="AA123" s="699">
        <f t="shared" si="2"/>
        <v>0</v>
      </c>
    </row>
    <row r="124" spans="1:27" s="119" customFormat="1" ht="21" x14ac:dyDescent="0.15">
      <c r="A124" s="37" t="s">
        <v>968</v>
      </c>
      <c r="B124" s="506" t="s">
        <v>360</v>
      </c>
      <c r="C124" s="6" t="s">
        <v>348</v>
      </c>
      <c r="D124" s="241" t="s">
        <v>485</v>
      </c>
      <c r="E124" s="799">
        <f>Таблица3000!F124+Таблица2000!G124+Таблица1000!G124</f>
        <v>0</v>
      </c>
      <c r="F124" s="799">
        <f>Таблица2000!H124</f>
        <v>0</v>
      </c>
      <c r="G124" s="799">
        <f>Таблица3000!G124+Таблица2000!I124+Таблица1000!H124</f>
        <v>0</v>
      </c>
      <c r="H124" s="799">
        <f>Таблица1000!I124</f>
        <v>0</v>
      </c>
      <c r="I124" s="799">
        <f>Таблица1000!J124</f>
        <v>0</v>
      </c>
      <c r="J124" s="799">
        <f>Таблица1000!K124</f>
        <v>0</v>
      </c>
      <c r="K124" s="799">
        <f>Таблица2000!J124</f>
        <v>0</v>
      </c>
      <c r="L124" s="799">
        <f>Таблица3000!H124+Таблица2000!K124+Таблица1000!L124</f>
        <v>0</v>
      </c>
      <c r="M124" s="799">
        <f>Таблица2000!L124</f>
        <v>0</v>
      </c>
      <c r="N124" s="799">
        <f>Таблица3000!I124+Таблица2000!M124+Таблица1000!M124</f>
        <v>0</v>
      </c>
      <c r="O124" s="799">
        <f>Таблица3000!J124+Таблица2000!N124+Таблица1000!N124</f>
        <v>0</v>
      </c>
      <c r="P124" s="799">
        <f>Таблица3000!K124+Таблица2000!O124+Таблица1000!O124</f>
        <v>0</v>
      </c>
      <c r="Q124" s="799">
        <f>Таблица3000!L124+Таблица2000!P124+Таблица1000!P124</f>
        <v>0</v>
      </c>
      <c r="R124" s="799">
        <f>Таблица2000!Q124</f>
        <v>0</v>
      </c>
      <c r="S124" s="799">
        <f>Таблица2000!R124</f>
        <v>0</v>
      </c>
      <c r="T124" s="799">
        <f>Таблица3000!M124+Таблица2000!S124+Таблица1000!Q124</f>
        <v>0</v>
      </c>
      <c r="U124" s="799">
        <f>Таблица2000!T124</f>
        <v>0</v>
      </c>
      <c r="V124" s="799">
        <f>Таблица3000!N124+Таблица2000!U124+Таблица1000!R124</f>
        <v>0</v>
      </c>
      <c r="W124" s="799">
        <f>Таблица2000!V124</f>
        <v>0</v>
      </c>
      <c r="X124" s="699">
        <f>IF(Таблица4601!$F$9=0,0,(G124*1000/Таблица4601!$F$9))</f>
        <v>0</v>
      </c>
      <c r="Y124" s="699">
        <f>IF(Таблица4601!$F$9=0,0,(N124*1000/Таблица4601!$F$9))</f>
        <v>0</v>
      </c>
      <c r="Z124" s="699">
        <f>IF(Таблица4601!$F$9=0,0,(V124*1000/Таблица4601!$F$9))</f>
        <v>0</v>
      </c>
      <c r="AA124" s="699">
        <f t="shared" si="2"/>
        <v>0</v>
      </c>
    </row>
    <row r="125" spans="1:27" x14ac:dyDescent="0.15">
      <c r="A125" s="37" t="s">
        <v>969</v>
      </c>
      <c r="B125" s="506" t="s">
        <v>361</v>
      </c>
      <c r="C125" s="6" t="s">
        <v>349</v>
      </c>
      <c r="D125" s="241" t="s">
        <v>600</v>
      </c>
      <c r="E125" s="799">
        <f>Таблица3000!F125+Таблица2000!G125+Таблица1000!G125</f>
        <v>0</v>
      </c>
      <c r="F125" s="799">
        <f>Таблица2000!H125</f>
        <v>0</v>
      </c>
      <c r="G125" s="799">
        <f>Таблица3000!G125+Таблица2000!I125+Таблица1000!H125</f>
        <v>0</v>
      </c>
      <c r="H125" s="799">
        <f>Таблица1000!I125</f>
        <v>0</v>
      </c>
      <c r="I125" s="799">
        <f>Таблица1000!J125</f>
        <v>0</v>
      </c>
      <c r="J125" s="799">
        <f>Таблица1000!K125</f>
        <v>0</v>
      </c>
      <c r="K125" s="799">
        <f>Таблица2000!J125</f>
        <v>0</v>
      </c>
      <c r="L125" s="799">
        <f>Таблица3000!H125+Таблица2000!K125+Таблица1000!L125</f>
        <v>0</v>
      </c>
      <c r="M125" s="799">
        <f>Таблица2000!L125</f>
        <v>0</v>
      </c>
      <c r="N125" s="799">
        <f>Таблица3000!I125+Таблица2000!M125+Таблица1000!M125</f>
        <v>0</v>
      </c>
      <c r="O125" s="799">
        <f>Таблица3000!J125+Таблица2000!N125+Таблица1000!N125</f>
        <v>0</v>
      </c>
      <c r="P125" s="799">
        <f>Таблица3000!K125+Таблица2000!O125+Таблица1000!O125</f>
        <v>0</v>
      </c>
      <c r="Q125" s="799">
        <f>Таблица3000!L125+Таблица2000!P125+Таблица1000!P125</f>
        <v>0</v>
      </c>
      <c r="R125" s="799">
        <f>Таблица2000!Q125</f>
        <v>0</v>
      </c>
      <c r="S125" s="799">
        <f>Таблица2000!R125</f>
        <v>0</v>
      </c>
      <c r="T125" s="799">
        <f>Таблица3000!M125+Таблица2000!S125+Таблица1000!Q125</f>
        <v>0</v>
      </c>
      <c r="U125" s="799">
        <f>Таблица2000!T125</f>
        <v>0</v>
      </c>
      <c r="V125" s="799">
        <f>Таблица3000!N125+Таблица2000!U125+Таблица1000!R125</f>
        <v>0</v>
      </c>
      <c r="W125" s="799">
        <f>Таблица2000!V125</f>
        <v>0</v>
      </c>
      <c r="X125" s="699">
        <f>IF(Таблица4601!$F$9=0,0,(G125*1000/Таблица4601!$F$9))</f>
        <v>0</v>
      </c>
      <c r="Y125" s="699">
        <f>IF(Таблица4601!$F$9=0,0,(N125*1000/Таблица4601!$F$9))</f>
        <v>0</v>
      </c>
      <c r="Z125" s="699">
        <f>IF(Таблица4601!$F$9=0,0,(V125*1000/Таблица4601!$F$9))</f>
        <v>0</v>
      </c>
      <c r="AA125" s="699">
        <f t="shared" si="2"/>
        <v>0</v>
      </c>
    </row>
    <row r="126" spans="1:27" customFormat="1" ht="15" x14ac:dyDescent="0.25">
      <c r="A126" s="37" t="s">
        <v>694</v>
      </c>
      <c r="B126" s="506" t="s">
        <v>362</v>
      </c>
      <c r="C126" s="6" t="s">
        <v>350</v>
      </c>
      <c r="D126" s="241" t="s">
        <v>770</v>
      </c>
      <c r="E126" s="799">
        <f>Таблица3000!F126+Таблица2000!G126+Таблица1000!G126</f>
        <v>0</v>
      </c>
      <c r="F126" s="799">
        <f>Таблица2000!H126</f>
        <v>0</v>
      </c>
      <c r="G126" s="799">
        <f>Таблица3000!G126+Таблица2000!I126+Таблица1000!H126</f>
        <v>0</v>
      </c>
      <c r="H126" s="799">
        <f>Таблица1000!I126</f>
        <v>0</v>
      </c>
      <c r="I126" s="799">
        <f>Таблица1000!J126</f>
        <v>0</v>
      </c>
      <c r="J126" s="799">
        <f>Таблица1000!K126</f>
        <v>0</v>
      </c>
      <c r="K126" s="799">
        <f>Таблица2000!J126</f>
        <v>0</v>
      </c>
      <c r="L126" s="799">
        <f>Таблица3000!H126+Таблица2000!K126+Таблица1000!L126</f>
        <v>0</v>
      </c>
      <c r="M126" s="799">
        <f>Таблица2000!L126</f>
        <v>0</v>
      </c>
      <c r="N126" s="799">
        <f>Таблица3000!I126+Таблица2000!M126+Таблица1000!M126</f>
        <v>0</v>
      </c>
      <c r="O126" s="799">
        <f>Таблица3000!J126+Таблица2000!N126+Таблица1000!N126</f>
        <v>0</v>
      </c>
      <c r="P126" s="799">
        <f>Таблица3000!K126+Таблица2000!O126+Таблица1000!O126</f>
        <v>0</v>
      </c>
      <c r="Q126" s="799">
        <f>Таблица3000!L126+Таблица2000!P126+Таблица1000!P126</f>
        <v>0</v>
      </c>
      <c r="R126" s="799">
        <f>Таблица2000!Q126</f>
        <v>0</v>
      </c>
      <c r="S126" s="799">
        <f>Таблица2000!R126</f>
        <v>0</v>
      </c>
      <c r="T126" s="799">
        <f>Таблица3000!M126+Таблица2000!S126+Таблица1000!Q126</f>
        <v>0</v>
      </c>
      <c r="U126" s="799">
        <f>Таблица2000!T126</f>
        <v>0</v>
      </c>
      <c r="V126" s="799">
        <f>Таблица3000!N126+Таблица2000!U126+Таблица1000!R126</f>
        <v>0</v>
      </c>
      <c r="W126" s="799">
        <f>Таблица2000!V126</f>
        <v>0</v>
      </c>
      <c r="X126" s="699">
        <f>IF(Таблица4601!$F$9=0,0,(G126*1000/Таблица4601!$F$9))</f>
        <v>0</v>
      </c>
      <c r="Y126" s="699">
        <f>IF(Таблица4601!$F$9=0,0,(N126*1000/Таблица4601!$F$9))</f>
        <v>0</v>
      </c>
      <c r="Z126" s="699">
        <f>IF(Таблица4601!$F$9=0,0,(V126*1000/Таблица4601!$F$9))</f>
        <v>0</v>
      </c>
      <c r="AA126" s="699">
        <f t="shared" si="2"/>
        <v>0</v>
      </c>
    </row>
    <row r="127" spans="1:27" x14ac:dyDescent="0.15">
      <c r="A127" s="37" t="s">
        <v>695</v>
      </c>
      <c r="B127" s="506" t="s">
        <v>363</v>
      </c>
      <c r="C127" s="6" t="s">
        <v>351</v>
      </c>
      <c r="D127" s="241" t="s">
        <v>371</v>
      </c>
      <c r="E127" s="799">
        <f>Таблица3000!F127+Таблица2000!G127+Таблица1000!G127</f>
        <v>0</v>
      </c>
      <c r="F127" s="799">
        <f>Таблица2000!H127</f>
        <v>0</v>
      </c>
      <c r="G127" s="799">
        <f>Таблица3000!G127+Таблица2000!I127+Таблица1000!H127</f>
        <v>0</v>
      </c>
      <c r="H127" s="799">
        <f>Таблица1000!I127</f>
        <v>0</v>
      </c>
      <c r="I127" s="799">
        <f>Таблица1000!J127</f>
        <v>0</v>
      </c>
      <c r="J127" s="799">
        <f>Таблица1000!K127</f>
        <v>0</v>
      </c>
      <c r="K127" s="799">
        <f>Таблица2000!J127</f>
        <v>0</v>
      </c>
      <c r="L127" s="799">
        <f>Таблица3000!H127+Таблица2000!K127+Таблица1000!L127</f>
        <v>0</v>
      </c>
      <c r="M127" s="799">
        <f>Таблица2000!L127</f>
        <v>0</v>
      </c>
      <c r="N127" s="799">
        <f>Таблица3000!I127+Таблица2000!M127+Таблица1000!M127</f>
        <v>0</v>
      </c>
      <c r="O127" s="799">
        <f>Таблица3000!J127+Таблица2000!N127+Таблица1000!N127</f>
        <v>0</v>
      </c>
      <c r="P127" s="799">
        <f>Таблица3000!K127+Таблица2000!O127+Таблица1000!O127</f>
        <v>0</v>
      </c>
      <c r="Q127" s="799">
        <f>Таблица3000!L127+Таблица2000!P127+Таблица1000!P127</f>
        <v>0</v>
      </c>
      <c r="R127" s="799">
        <f>Таблица2000!Q127</f>
        <v>0</v>
      </c>
      <c r="S127" s="799">
        <f>Таблица2000!R127</f>
        <v>0</v>
      </c>
      <c r="T127" s="799">
        <f>Таблица3000!M127+Таблица2000!S127+Таблица1000!Q127</f>
        <v>0</v>
      </c>
      <c r="U127" s="799">
        <f>Таблица2000!T127</f>
        <v>0</v>
      </c>
      <c r="V127" s="799">
        <f>Таблица3000!N127+Таблица2000!U127+Таблица1000!R127</f>
        <v>0</v>
      </c>
      <c r="W127" s="799">
        <f>Таблица2000!V127</f>
        <v>0</v>
      </c>
      <c r="X127" s="699">
        <f>IF(Таблица4601!$F$9=0,0,(G127*1000/Таблица4601!$F$9))</f>
        <v>0</v>
      </c>
      <c r="Y127" s="699">
        <f>IF(Таблица4601!$F$9=0,0,(N127*1000/Таблица4601!$F$9))</f>
        <v>0</v>
      </c>
      <c r="Z127" s="699">
        <f>IF(Таблица4601!$F$9=0,0,(V127*1000/Таблица4601!$F$9))</f>
        <v>0</v>
      </c>
      <c r="AA127" s="699">
        <f t="shared" si="2"/>
        <v>0</v>
      </c>
    </row>
    <row r="128" spans="1:27" ht="21" x14ac:dyDescent="0.15">
      <c r="A128" s="37" t="s">
        <v>696</v>
      </c>
      <c r="B128" s="506" t="s">
        <v>364</v>
      </c>
      <c r="C128" s="6" t="s">
        <v>352</v>
      </c>
      <c r="D128" s="241" t="s">
        <v>372</v>
      </c>
      <c r="E128" s="799">
        <f>Таблица3000!F128+Таблица2000!G128+Таблица1000!G128</f>
        <v>0</v>
      </c>
      <c r="F128" s="799">
        <f>Таблица2000!H128</f>
        <v>0</v>
      </c>
      <c r="G128" s="799">
        <f>Таблица3000!G128+Таблица2000!I128+Таблица1000!H128</f>
        <v>0</v>
      </c>
      <c r="H128" s="799">
        <f>Таблица1000!I128</f>
        <v>0</v>
      </c>
      <c r="I128" s="799">
        <f>Таблица1000!J128</f>
        <v>0</v>
      </c>
      <c r="J128" s="799">
        <f>Таблица1000!K128</f>
        <v>0</v>
      </c>
      <c r="K128" s="799">
        <f>Таблица2000!J128</f>
        <v>0</v>
      </c>
      <c r="L128" s="799">
        <f>Таблица3000!H128+Таблица2000!K128+Таблица1000!L128</f>
        <v>0</v>
      </c>
      <c r="M128" s="799">
        <f>Таблица2000!L128</f>
        <v>0</v>
      </c>
      <c r="N128" s="799">
        <f>Таблица3000!I128+Таблица2000!M128+Таблица1000!M128</f>
        <v>0</v>
      </c>
      <c r="O128" s="799">
        <f>Таблица3000!J128+Таблица2000!N128+Таблица1000!N128</f>
        <v>0</v>
      </c>
      <c r="P128" s="799">
        <f>Таблица3000!K128+Таблица2000!O128+Таблица1000!O128</f>
        <v>0</v>
      </c>
      <c r="Q128" s="799">
        <f>Таблица3000!L128+Таблица2000!P128+Таблица1000!P128</f>
        <v>0</v>
      </c>
      <c r="R128" s="799">
        <f>Таблица2000!Q128</f>
        <v>0</v>
      </c>
      <c r="S128" s="799">
        <f>Таблица2000!R128</f>
        <v>0</v>
      </c>
      <c r="T128" s="799">
        <f>Таблица3000!M128+Таблица2000!S128+Таблица1000!Q128</f>
        <v>0</v>
      </c>
      <c r="U128" s="799">
        <f>Таблица2000!T128</f>
        <v>0</v>
      </c>
      <c r="V128" s="799">
        <f>Таблица3000!N128+Таблица2000!U128+Таблица1000!R128</f>
        <v>0</v>
      </c>
      <c r="W128" s="799">
        <f>Таблица2000!V128</f>
        <v>0</v>
      </c>
      <c r="X128" s="699">
        <f>IF(Таблица4601!$F$9=0,0,(G128*1000/Таблица4601!$F$9))</f>
        <v>0</v>
      </c>
      <c r="Y128" s="699">
        <f>IF(Таблица4601!$F$9=0,0,(N128*1000/Таблица4601!$F$9))</f>
        <v>0</v>
      </c>
      <c r="Z128" s="699">
        <f>IF(Таблица4601!$F$9=0,0,(V128*1000/Таблица4601!$F$9))</f>
        <v>0</v>
      </c>
      <c r="AA128" s="699">
        <f t="shared" si="2"/>
        <v>0</v>
      </c>
    </row>
    <row r="129" spans="1:27" x14ac:dyDescent="0.15">
      <c r="A129" s="37" t="s">
        <v>818</v>
      </c>
      <c r="B129" s="506" t="s">
        <v>365</v>
      </c>
      <c r="C129" s="6" t="s">
        <v>353</v>
      </c>
      <c r="D129" s="241" t="s">
        <v>892</v>
      </c>
      <c r="E129" s="799">
        <f>Таблица3000!F129+Таблица2000!G129+Таблица1000!G129</f>
        <v>0</v>
      </c>
      <c r="F129" s="799">
        <f>Таблица2000!H129</f>
        <v>0</v>
      </c>
      <c r="G129" s="799">
        <f>Таблица3000!G129+Таблица2000!I129+Таблица1000!H129</f>
        <v>0</v>
      </c>
      <c r="H129" s="799">
        <f>Таблица1000!I129</f>
        <v>0</v>
      </c>
      <c r="I129" s="799">
        <f>Таблица1000!J129</f>
        <v>0</v>
      </c>
      <c r="J129" s="799">
        <f>Таблица1000!K129</f>
        <v>0</v>
      </c>
      <c r="K129" s="799">
        <f>Таблица2000!J129</f>
        <v>0</v>
      </c>
      <c r="L129" s="799">
        <f>Таблица3000!H129+Таблица2000!K129+Таблица1000!L129</f>
        <v>0</v>
      </c>
      <c r="M129" s="799">
        <f>Таблица2000!L129</f>
        <v>0</v>
      </c>
      <c r="N129" s="799">
        <f>Таблица3000!I129+Таблица2000!M129+Таблица1000!M129</f>
        <v>0</v>
      </c>
      <c r="O129" s="799">
        <f>Таблица3000!J129+Таблица2000!N129+Таблица1000!N129</f>
        <v>0</v>
      </c>
      <c r="P129" s="799">
        <f>Таблица3000!K129+Таблица2000!O129+Таблица1000!O129</f>
        <v>0</v>
      </c>
      <c r="Q129" s="799">
        <f>Таблица3000!L129+Таблица2000!P129+Таблица1000!P129</f>
        <v>0</v>
      </c>
      <c r="R129" s="799">
        <f>Таблица2000!Q129</f>
        <v>0</v>
      </c>
      <c r="S129" s="799">
        <f>Таблица2000!R129</f>
        <v>0</v>
      </c>
      <c r="T129" s="799">
        <f>Таблица3000!M129+Таблица2000!S129+Таблица1000!Q129</f>
        <v>0</v>
      </c>
      <c r="U129" s="799">
        <f>Таблица2000!T129</f>
        <v>0</v>
      </c>
      <c r="V129" s="799">
        <f>Таблица3000!N129+Таблица2000!U129+Таблица1000!R129</f>
        <v>0</v>
      </c>
      <c r="W129" s="799">
        <f>Таблица2000!V129</f>
        <v>0</v>
      </c>
      <c r="X129" s="699">
        <f>IF(Таблица4601!$F$9=0,0,(G129*1000/Таблица4601!$F$9))</f>
        <v>0</v>
      </c>
      <c r="Y129" s="699">
        <f>IF(Таблица4601!$F$9=0,0,(N129*1000/Таблица4601!$F$9))</f>
        <v>0</v>
      </c>
      <c r="Z129" s="699">
        <f>IF(Таблица4601!$F$9=0,0,(V129*1000/Таблица4601!$F$9))</f>
        <v>0</v>
      </c>
      <c r="AA129" s="699">
        <f t="shared" si="2"/>
        <v>0</v>
      </c>
    </row>
    <row r="130" spans="1:27" ht="23.25" customHeight="1" x14ac:dyDescent="0.15">
      <c r="A130" s="37" t="s">
        <v>697</v>
      </c>
      <c r="B130" s="506" t="s">
        <v>366</v>
      </c>
      <c r="C130" s="6" t="s">
        <v>354</v>
      </c>
      <c r="D130" s="241" t="s">
        <v>771</v>
      </c>
      <c r="E130" s="799">
        <f>Таблица3000!F130+Таблица2000!G130+Таблица1000!G130</f>
        <v>0</v>
      </c>
      <c r="F130" s="799">
        <f>Таблица2000!H130</f>
        <v>0</v>
      </c>
      <c r="G130" s="799">
        <f>Таблица3000!G130+Таблица2000!I130+Таблица1000!H130</f>
        <v>0</v>
      </c>
      <c r="H130" s="799">
        <f>Таблица1000!I130</f>
        <v>0</v>
      </c>
      <c r="I130" s="799">
        <f>Таблица1000!J130</f>
        <v>0</v>
      </c>
      <c r="J130" s="799">
        <f>Таблица1000!K130</f>
        <v>0</v>
      </c>
      <c r="K130" s="799">
        <f>Таблица2000!J130</f>
        <v>0</v>
      </c>
      <c r="L130" s="799">
        <f>Таблица3000!H130+Таблица2000!K130+Таблица1000!L130</f>
        <v>0</v>
      </c>
      <c r="M130" s="799">
        <f>Таблица2000!L130</f>
        <v>0</v>
      </c>
      <c r="N130" s="799">
        <f>Таблица3000!I130+Таблица2000!M130+Таблица1000!M130</f>
        <v>0</v>
      </c>
      <c r="O130" s="799">
        <f>Таблица3000!J130+Таблица2000!N130+Таблица1000!N130</f>
        <v>0</v>
      </c>
      <c r="P130" s="799">
        <f>Таблица3000!K130+Таблица2000!O130+Таблица1000!O130</f>
        <v>0</v>
      </c>
      <c r="Q130" s="799">
        <f>Таблица3000!L130+Таблица2000!P130+Таблица1000!P130</f>
        <v>0</v>
      </c>
      <c r="R130" s="799">
        <f>Таблица2000!Q130</f>
        <v>0</v>
      </c>
      <c r="S130" s="799">
        <f>Таблица2000!R130</f>
        <v>0</v>
      </c>
      <c r="T130" s="799">
        <f>Таблица3000!M130+Таблица2000!S130+Таблица1000!Q130</f>
        <v>0</v>
      </c>
      <c r="U130" s="799">
        <f>Таблица2000!T130</f>
        <v>0</v>
      </c>
      <c r="V130" s="799">
        <f>Таблица3000!N130+Таблица2000!U130+Таблица1000!R130</f>
        <v>0</v>
      </c>
      <c r="W130" s="799">
        <f>Таблица2000!V130</f>
        <v>0</v>
      </c>
      <c r="X130" s="699">
        <f>IF(Таблица4601!$F$9=0,0,(G130*1000/Таблица4601!$F$9))</f>
        <v>0</v>
      </c>
      <c r="Y130" s="699">
        <f>IF(Таблица4601!$F$9=0,0,(N130*1000/Таблица4601!$F$9))</f>
        <v>0</v>
      </c>
      <c r="Z130" s="699">
        <f>IF(Таблица4601!$F$9=0,0,(V130*1000/Таблица4601!$F$9))</f>
        <v>0</v>
      </c>
      <c r="AA130" s="699">
        <f t="shared" si="2"/>
        <v>0</v>
      </c>
    </row>
    <row r="131" spans="1:27" x14ac:dyDescent="0.15">
      <c r="A131" s="37" t="s">
        <v>698</v>
      </c>
      <c r="B131" s="506" t="s">
        <v>367</v>
      </c>
      <c r="C131" s="6" t="s">
        <v>355</v>
      </c>
      <c r="D131" s="241" t="s">
        <v>772</v>
      </c>
      <c r="E131" s="799">
        <f>Таблица3000!F131+Таблица2000!G131+Таблица1000!G131</f>
        <v>0</v>
      </c>
      <c r="F131" s="799">
        <f>Таблица2000!H131</f>
        <v>0</v>
      </c>
      <c r="G131" s="799">
        <f>Таблица3000!G131+Таблица2000!I131+Таблица1000!H131</f>
        <v>0</v>
      </c>
      <c r="H131" s="799">
        <f>Таблица1000!I131</f>
        <v>0</v>
      </c>
      <c r="I131" s="799">
        <f>Таблица1000!J131</f>
        <v>0</v>
      </c>
      <c r="J131" s="799">
        <f>Таблица1000!K131</f>
        <v>0</v>
      </c>
      <c r="K131" s="799">
        <f>Таблица2000!J131</f>
        <v>0</v>
      </c>
      <c r="L131" s="799">
        <f>Таблица3000!H131+Таблица2000!K131+Таблица1000!L131</f>
        <v>0</v>
      </c>
      <c r="M131" s="799">
        <f>Таблица2000!L131</f>
        <v>0</v>
      </c>
      <c r="N131" s="799">
        <f>Таблица3000!I131+Таблица2000!M131+Таблица1000!M131</f>
        <v>0</v>
      </c>
      <c r="O131" s="799">
        <f>Таблица3000!J131+Таблица2000!N131+Таблица1000!N131</f>
        <v>0</v>
      </c>
      <c r="P131" s="799">
        <f>Таблица3000!K131+Таблица2000!O131+Таблица1000!O131</f>
        <v>0</v>
      </c>
      <c r="Q131" s="799">
        <f>Таблица3000!L131+Таблица2000!P131+Таблица1000!P131</f>
        <v>0</v>
      </c>
      <c r="R131" s="799">
        <f>Таблица2000!Q131</f>
        <v>0</v>
      </c>
      <c r="S131" s="799">
        <f>Таблица2000!R131</f>
        <v>0</v>
      </c>
      <c r="T131" s="799">
        <f>Таблица3000!M131+Таблица2000!S131+Таблица1000!Q131</f>
        <v>0</v>
      </c>
      <c r="U131" s="799">
        <f>Таблица2000!T131</f>
        <v>0</v>
      </c>
      <c r="V131" s="799">
        <f>Таблица3000!N131+Таблица2000!U131+Таблица1000!R131</f>
        <v>0</v>
      </c>
      <c r="W131" s="799">
        <f>Таблица2000!V131</f>
        <v>0</v>
      </c>
      <c r="X131" s="699">
        <f>IF(Таблица4601!$F$9=0,0,(G131*1000/Таблица4601!$F$9))</f>
        <v>0</v>
      </c>
      <c r="Y131" s="699">
        <f>IF(Таблица4601!$F$9=0,0,(N131*1000/Таблица4601!$F$9))</f>
        <v>0</v>
      </c>
      <c r="Z131" s="699">
        <f>IF(Таблица4601!$F$9=0,0,(V131*1000/Таблица4601!$F$9))</f>
        <v>0</v>
      </c>
      <c r="AA131" s="699">
        <f t="shared" si="2"/>
        <v>0</v>
      </c>
    </row>
    <row r="132" spans="1:27" x14ac:dyDescent="0.15">
      <c r="A132" s="229" t="s">
        <v>1464</v>
      </c>
      <c r="B132" s="506" t="s">
        <v>1465</v>
      </c>
      <c r="C132" s="6" t="s">
        <v>1466</v>
      </c>
      <c r="D132" s="241"/>
      <c r="E132" s="799">
        <f>Таблица3000!F132+Таблица2000!G132+Таблица1000!G132</f>
        <v>0</v>
      </c>
      <c r="F132" s="799">
        <f>Таблица2000!H132</f>
        <v>0</v>
      </c>
      <c r="G132" s="799">
        <f>Таблица3000!G132+Таблица2000!I132+Таблица1000!H132</f>
        <v>0</v>
      </c>
      <c r="H132" s="799">
        <f>Таблица1000!I132</f>
        <v>0</v>
      </c>
      <c r="I132" s="799">
        <f>Таблица1000!J132</f>
        <v>0</v>
      </c>
      <c r="J132" s="799">
        <f>Таблица1000!K132</f>
        <v>0</v>
      </c>
      <c r="K132" s="799">
        <f>Таблица2000!J132</f>
        <v>0</v>
      </c>
      <c r="L132" s="799">
        <f>Таблица3000!H132+Таблица2000!K132+Таблица1000!L132</f>
        <v>0</v>
      </c>
      <c r="M132" s="799">
        <f>Таблица2000!L132</f>
        <v>0</v>
      </c>
      <c r="N132" s="799">
        <f>Таблица3000!I132+Таблица2000!M132+Таблица1000!M132</f>
        <v>0</v>
      </c>
      <c r="O132" s="799">
        <f>Таблица3000!J132+Таблица2000!N132+Таблица1000!N132</f>
        <v>0</v>
      </c>
      <c r="P132" s="799">
        <f>Таблица3000!K132+Таблица2000!O132+Таблица1000!O132</f>
        <v>0</v>
      </c>
      <c r="Q132" s="799">
        <f>Таблица3000!L132+Таблица2000!P132+Таблица1000!P132</f>
        <v>0</v>
      </c>
      <c r="R132" s="799">
        <f>Таблица2000!Q132</f>
        <v>0</v>
      </c>
      <c r="S132" s="799">
        <f>Таблица2000!R132</f>
        <v>0</v>
      </c>
      <c r="T132" s="799">
        <f>Таблица3000!M132+Таблица2000!S132+Таблица1000!Q132</f>
        <v>0</v>
      </c>
      <c r="U132" s="799">
        <f>Таблица2000!T132</f>
        <v>0</v>
      </c>
      <c r="V132" s="799">
        <f>Таблица3000!N132+Таблица2000!U132+Таблица1000!R132</f>
        <v>0</v>
      </c>
      <c r="W132" s="799">
        <f>Таблица2000!V132</f>
        <v>0</v>
      </c>
      <c r="X132" s="699">
        <f>IF(Таблица4601!$F$9=0,0,(G132*1000/Таблица4601!$F$9))</f>
        <v>0</v>
      </c>
      <c r="Y132" s="699">
        <f>IF(Таблица4601!$F$9=0,0,(N132*1000/Таблица4601!$F$9))</f>
        <v>0</v>
      </c>
      <c r="Z132" s="699">
        <f>IF(Таблица4601!$F$9=0,0,(V132*1000/Таблица4601!$F$9))</f>
        <v>0</v>
      </c>
      <c r="AA132" s="699">
        <f t="shared" si="2"/>
        <v>0</v>
      </c>
    </row>
    <row r="133" spans="1:27" x14ac:dyDescent="0.15">
      <c r="A133" s="37" t="s">
        <v>699</v>
      </c>
      <c r="B133" s="506" t="s">
        <v>368</v>
      </c>
      <c r="C133" s="6" t="s">
        <v>356</v>
      </c>
      <c r="D133" s="241" t="s">
        <v>773</v>
      </c>
      <c r="E133" s="799">
        <f>Таблица3000!F133+Таблица2000!G133+Таблица1000!G133</f>
        <v>0</v>
      </c>
      <c r="F133" s="799">
        <f>Таблица2000!H133</f>
        <v>0</v>
      </c>
      <c r="G133" s="799">
        <f>Таблица3000!G133+Таблица2000!I133+Таблица1000!H133</f>
        <v>0</v>
      </c>
      <c r="H133" s="799">
        <f>Таблица1000!I133</f>
        <v>0</v>
      </c>
      <c r="I133" s="799">
        <f>Таблица1000!J133</f>
        <v>0</v>
      </c>
      <c r="J133" s="799">
        <f>Таблица1000!K133</f>
        <v>0</v>
      </c>
      <c r="K133" s="799">
        <f>Таблица2000!J133</f>
        <v>0</v>
      </c>
      <c r="L133" s="799">
        <f>Таблица3000!H133+Таблица2000!K133+Таблица1000!L133</f>
        <v>0</v>
      </c>
      <c r="M133" s="799">
        <f>Таблица2000!L133</f>
        <v>0</v>
      </c>
      <c r="N133" s="799">
        <f>Таблица3000!I133+Таблица2000!M133+Таблица1000!M133</f>
        <v>0</v>
      </c>
      <c r="O133" s="799">
        <f>Таблица3000!J133+Таблица2000!N133+Таблица1000!N133</f>
        <v>0</v>
      </c>
      <c r="P133" s="799">
        <f>Таблица3000!K133+Таблица2000!O133+Таблица1000!O133</f>
        <v>0</v>
      </c>
      <c r="Q133" s="799">
        <f>Таблица3000!L133+Таблица2000!P133+Таблица1000!P133</f>
        <v>0</v>
      </c>
      <c r="R133" s="799">
        <f>Таблица2000!Q133</f>
        <v>0</v>
      </c>
      <c r="S133" s="799">
        <f>Таблица2000!R133</f>
        <v>0</v>
      </c>
      <c r="T133" s="799">
        <f>Таблица3000!M133+Таблица2000!S133+Таблица1000!Q133</f>
        <v>0</v>
      </c>
      <c r="U133" s="799">
        <f>Таблица2000!T133</f>
        <v>0</v>
      </c>
      <c r="V133" s="799">
        <f>Таблица3000!N133+Таблица2000!U133+Таблица1000!R133</f>
        <v>0</v>
      </c>
      <c r="W133" s="799">
        <f>Таблица2000!V133</f>
        <v>0</v>
      </c>
      <c r="X133" s="699">
        <f>IF(Таблица4601!$F$9=0,0,(G133*1000/Таблица4601!$F$9))</f>
        <v>0</v>
      </c>
      <c r="Y133" s="699">
        <f>IF(Таблица4601!$F$9=0,0,(N133*1000/Таблица4601!$F$9))</f>
        <v>0</v>
      </c>
      <c r="Z133" s="699">
        <f>IF(Таблица4601!$F$9=0,0,(V133*1000/Таблица4601!$F$9))</f>
        <v>0</v>
      </c>
      <c r="AA133" s="699">
        <f t="shared" si="2"/>
        <v>0</v>
      </c>
    </row>
    <row r="134" spans="1:27" ht="12" customHeight="1" x14ac:dyDescent="0.15">
      <c r="A134" s="37" t="s">
        <v>700</v>
      </c>
      <c r="B134" s="506" t="s">
        <v>369</v>
      </c>
      <c r="C134" s="6" t="s">
        <v>357</v>
      </c>
      <c r="D134" s="241" t="s">
        <v>774</v>
      </c>
      <c r="E134" s="799">
        <f>Таблица3000!F134+Таблица2000!G134+Таблица1000!G134</f>
        <v>0</v>
      </c>
      <c r="F134" s="799">
        <f>Таблица2000!H134</f>
        <v>0</v>
      </c>
      <c r="G134" s="799">
        <f>Таблица3000!G134+Таблица2000!I134+Таблица1000!H134</f>
        <v>0</v>
      </c>
      <c r="H134" s="799">
        <f>Таблица1000!I134</f>
        <v>0</v>
      </c>
      <c r="I134" s="799">
        <f>Таблица1000!J134</f>
        <v>0</v>
      </c>
      <c r="J134" s="799">
        <f>Таблица1000!K134</f>
        <v>0</v>
      </c>
      <c r="K134" s="799">
        <f>Таблица2000!J134</f>
        <v>0</v>
      </c>
      <c r="L134" s="799">
        <f>Таблица3000!H134+Таблица2000!K134+Таблица1000!L134</f>
        <v>0</v>
      </c>
      <c r="M134" s="799">
        <f>Таблица2000!L134</f>
        <v>0</v>
      </c>
      <c r="N134" s="799">
        <f>Таблица3000!I134+Таблица2000!M134+Таблица1000!M134</f>
        <v>0</v>
      </c>
      <c r="O134" s="799">
        <f>Таблица3000!J134+Таблица2000!N134+Таблица1000!N134</f>
        <v>0</v>
      </c>
      <c r="P134" s="799">
        <f>Таблица3000!K134+Таблица2000!O134+Таблица1000!O134</f>
        <v>0</v>
      </c>
      <c r="Q134" s="799">
        <f>Таблица3000!L134+Таблица2000!P134+Таблица1000!P134</f>
        <v>0</v>
      </c>
      <c r="R134" s="799">
        <f>Таблица2000!Q134</f>
        <v>0</v>
      </c>
      <c r="S134" s="799">
        <f>Таблица2000!R134</f>
        <v>0</v>
      </c>
      <c r="T134" s="799">
        <f>Таблица3000!M134+Таблица2000!S134+Таблица1000!Q134</f>
        <v>0</v>
      </c>
      <c r="U134" s="799">
        <f>Таблица2000!T134</f>
        <v>0</v>
      </c>
      <c r="V134" s="799">
        <f>Таблица3000!N134+Таблица2000!U134+Таблица1000!R134</f>
        <v>0</v>
      </c>
      <c r="W134" s="799">
        <f>Таблица2000!V134</f>
        <v>0</v>
      </c>
      <c r="X134" s="699">
        <f>IF(Таблица4601!$F$9=0,0,(G134*1000/Таблица4601!$F$9))</f>
        <v>0</v>
      </c>
      <c r="Y134" s="699">
        <f>IF(Таблица4601!$F$9=0,0,(N134*1000/Таблица4601!$F$9))</f>
        <v>0</v>
      </c>
      <c r="Z134" s="699">
        <f>IF(Таблица4601!$F$9=0,0,(V134*1000/Таблица4601!$F$9))</f>
        <v>0</v>
      </c>
      <c r="AA134" s="699">
        <f t="shared" si="2"/>
        <v>0</v>
      </c>
    </row>
    <row r="135" spans="1:27" x14ac:dyDescent="0.15">
      <c r="A135" s="37" t="s">
        <v>701</v>
      </c>
      <c r="B135" s="506" t="s">
        <v>370</v>
      </c>
      <c r="C135" s="6" t="s">
        <v>358</v>
      </c>
      <c r="D135" s="241" t="s">
        <v>775</v>
      </c>
      <c r="E135" s="799">
        <f>Таблица3000!F135+Таблица2000!G135+Таблица1000!G135</f>
        <v>0</v>
      </c>
      <c r="F135" s="799">
        <f>Таблица2000!H135</f>
        <v>0</v>
      </c>
      <c r="G135" s="799">
        <f>Таблица3000!G135+Таблица2000!I135+Таблица1000!H135</f>
        <v>0</v>
      </c>
      <c r="H135" s="799">
        <f>Таблица1000!I135</f>
        <v>0</v>
      </c>
      <c r="I135" s="799">
        <f>Таблица1000!J135</f>
        <v>0</v>
      </c>
      <c r="J135" s="799">
        <f>Таблица1000!K135</f>
        <v>0</v>
      </c>
      <c r="K135" s="799">
        <f>Таблица2000!J135</f>
        <v>0</v>
      </c>
      <c r="L135" s="799">
        <f>Таблица3000!H135+Таблица2000!K135+Таблица1000!L135</f>
        <v>0</v>
      </c>
      <c r="M135" s="799">
        <f>Таблица2000!L135</f>
        <v>0</v>
      </c>
      <c r="N135" s="799">
        <f>Таблица3000!I135+Таблица2000!M135+Таблица1000!M135</f>
        <v>0</v>
      </c>
      <c r="O135" s="799">
        <f>Таблица3000!J135+Таблица2000!N135+Таблица1000!N135</f>
        <v>0</v>
      </c>
      <c r="P135" s="799">
        <f>Таблица3000!K135+Таблица2000!O135+Таблица1000!O135</f>
        <v>0</v>
      </c>
      <c r="Q135" s="799">
        <f>Таблица3000!L135+Таблица2000!P135+Таблица1000!P135</f>
        <v>0</v>
      </c>
      <c r="R135" s="799">
        <f>Таблица2000!Q135</f>
        <v>0</v>
      </c>
      <c r="S135" s="799">
        <f>Таблица2000!R135</f>
        <v>0</v>
      </c>
      <c r="T135" s="799">
        <f>Таблица3000!M135+Таблица2000!S135+Таблица1000!Q135</f>
        <v>0</v>
      </c>
      <c r="U135" s="799">
        <f>Таблица2000!T135</f>
        <v>0</v>
      </c>
      <c r="V135" s="799">
        <f>Таблица3000!N135+Таблица2000!U135+Таблица1000!R135</f>
        <v>0</v>
      </c>
      <c r="W135" s="799">
        <f>Таблица2000!V135</f>
        <v>0</v>
      </c>
      <c r="X135" s="699">
        <f>IF(Таблица4601!$F$9=0,0,(G135*1000/Таблица4601!$F$9))</f>
        <v>0</v>
      </c>
      <c r="Y135" s="699">
        <f>IF(Таблица4601!$F$9=0,0,(N135*1000/Таблица4601!$F$9))</f>
        <v>0</v>
      </c>
      <c r="Z135" s="699">
        <f>IF(Таблица4601!$F$9=0,0,(V135*1000/Таблица4601!$F$9))</f>
        <v>0</v>
      </c>
      <c r="AA135" s="699">
        <f t="shared" si="2"/>
        <v>0</v>
      </c>
    </row>
    <row r="136" spans="1:27" x14ac:dyDescent="0.15">
      <c r="A136" s="229" t="s">
        <v>1537</v>
      </c>
      <c r="B136" s="506" t="s">
        <v>1468</v>
      </c>
      <c r="C136" s="6" t="s">
        <v>1469</v>
      </c>
      <c r="D136" s="241"/>
      <c r="E136" s="799">
        <f>Таблица3000!F136+Таблица2000!G136+Таблица1000!G136</f>
        <v>0</v>
      </c>
      <c r="F136" s="799">
        <f>Таблица2000!H136</f>
        <v>0</v>
      </c>
      <c r="G136" s="799">
        <f>Таблица3000!G136+Таблица2000!I136+Таблица1000!H136</f>
        <v>0</v>
      </c>
      <c r="H136" s="799">
        <f>Таблица1000!I136</f>
        <v>0</v>
      </c>
      <c r="I136" s="799">
        <f>Таблица1000!J136</f>
        <v>0</v>
      </c>
      <c r="J136" s="799">
        <f>Таблица1000!K136</f>
        <v>0</v>
      </c>
      <c r="K136" s="799">
        <f>Таблица2000!J136</f>
        <v>0</v>
      </c>
      <c r="L136" s="799">
        <f>Таблица3000!H136+Таблица2000!K136+Таблица1000!L136</f>
        <v>0</v>
      </c>
      <c r="M136" s="799">
        <f>Таблица2000!L136</f>
        <v>0</v>
      </c>
      <c r="N136" s="799">
        <f>Таблица3000!I136+Таблица2000!M136+Таблица1000!M136</f>
        <v>0</v>
      </c>
      <c r="O136" s="799">
        <f>Таблица3000!J136+Таблица2000!N136+Таблица1000!N136</f>
        <v>0</v>
      </c>
      <c r="P136" s="799">
        <f>Таблица3000!K136+Таблица2000!O136+Таблица1000!O136</f>
        <v>0</v>
      </c>
      <c r="Q136" s="799">
        <f>Таблица3000!L136+Таблица2000!P136+Таблица1000!P136</f>
        <v>0</v>
      </c>
      <c r="R136" s="799">
        <f>Таблица2000!Q136</f>
        <v>0</v>
      </c>
      <c r="S136" s="799">
        <f>Таблица2000!R136</f>
        <v>0</v>
      </c>
      <c r="T136" s="799">
        <f>Таблица3000!M136+Таблица2000!S136+Таблица1000!Q136</f>
        <v>0</v>
      </c>
      <c r="U136" s="799">
        <f>Таблица2000!T136</f>
        <v>0</v>
      </c>
      <c r="V136" s="799">
        <f>Таблица3000!N136+Таблица2000!U136+Таблица1000!R136</f>
        <v>0</v>
      </c>
      <c r="W136" s="799">
        <f>Таблица2000!V136</f>
        <v>0</v>
      </c>
      <c r="X136" s="699">
        <f>IF(Таблица4601!$F$9=0,0,(G136*1000/Таблица4601!$F$9))</f>
        <v>0</v>
      </c>
      <c r="Y136" s="699">
        <f>IF(Таблица4601!$F$9=0,0,(N136*1000/Таблица4601!$F$9))</f>
        <v>0</v>
      </c>
      <c r="Z136" s="699">
        <f>IF(Таблица4601!$F$9=0,0,(V136*1000/Таблица4601!$F$9))</f>
        <v>0</v>
      </c>
      <c r="AA136" s="699">
        <f t="shared" si="2"/>
        <v>0</v>
      </c>
    </row>
    <row r="137" spans="1:27" x14ac:dyDescent="0.15">
      <c r="A137" s="36" t="s">
        <v>702</v>
      </c>
      <c r="B137" s="99" t="s">
        <v>222</v>
      </c>
      <c r="C137" s="46" t="s">
        <v>139</v>
      </c>
      <c r="D137" s="35" t="s">
        <v>35</v>
      </c>
      <c r="E137" s="799">
        <f>Таблица3000!F137+Таблица2000!G137+Таблица1000!G137</f>
        <v>0</v>
      </c>
      <c r="F137" s="799">
        <f>Таблица2000!H137</f>
        <v>0</v>
      </c>
      <c r="G137" s="799">
        <f>Таблица3000!G137+Таблица2000!I137+Таблица1000!H137</f>
        <v>0</v>
      </c>
      <c r="H137" s="799">
        <f>Таблица1000!I137</f>
        <v>0</v>
      </c>
      <c r="I137" s="799">
        <f>Таблица1000!J137</f>
        <v>0</v>
      </c>
      <c r="J137" s="799">
        <f>Таблица1000!K137</f>
        <v>0</v>
      </c>
      <c r="K137" s="799">
        <f>Таблица2000!J137</f>
        <v>0</v>
      </c>
      <c r="L137" s="799">
        <f>Таблица3000!H137+Таблица2000!K137+Таблица1000!L137</f>
        <v>0</v>
      </c>
      <c r="M137" s="799">
        <f>Таблица2000!L137</f>
        <v>0</v>
      </c>
      <c r="N137" s="799">
        <f>Таблица3000!I137+Таблица2000!M137+Таблица1000!M137</f>
        <v>0</v>
      </c>
      <c r="O137" s="799">
        <f>Таблица3000!J137+Таблица2000!N137+Таблица1000!N137</f>
        <v>0</v>
      </c>
      <c r="P137" s="799">
        <f>Таблица3000!K137+Таблица2000!O137+Таблица1000!O137</f>
        <v>0</v>
      </c>
      <c r="Q137" s="799">
        <f>Таблица3000!L137+Таблица2000!P137+Таблица1000!P137</f>
        <v>0</v>
      </c>
      <c r="R137" s="799">
        <f>Таблица2000!Q137</f>
        <v>0</v>
      </c>
      <c r="S137" s="799">
        <f>Таблица2000!R137</f>
        <v>0</v>
      </c>
      <c r="T137" s="799">
        <f>Таблица3000!M137+Таблица2000!S137+Таблица1000!Q137</f>
        <v>0</v>
      </c>
      <c r="U137" s="799">
        <f>Таблица2000!T137</f>
        <v>0</v>
      </c>
      <c r="V137" s="799">
        <f>Таблица3000!N137+Таблица2000!U137+Таблица1000!R137</f>
        <v>0</v>
      </c>
      <c r="W137" s="799">
        <f>Таблица2000!V137</f>
        <v>0</v>
      </c>
      <c r="X137" s="699">
        <f>IF(Таблица4601!$F$9=0,0,(G137*1000/Таблица4601!$F$9))</f>
        <v>0</v>
      </c>
      <c r="Y137" s="699">
        <f>IF(Таблица4601!$F$9=0,0,(N137*1000/Таблица4601!$F$9))</f>
        <v>0</v>
      </c>
      <c r="Z137" s="699">
        <f>IF(Таблица4601!$F$9=0,0,(V137*1000/Таблица4601!$F$9))</f>
        <v>0</v>
      </c>
      <c r="AA137" s="699">
        <f t="shared" si="2"/>
        <v>0</v>
      </c>
    </row>
    <row r="138" spans="1:27" x14ac:dyDescent="0.15">
      <c r="A138" s="37" t="s">
        <v>703</v>
      </c>
      <c r="B138" s="506" t="s">
        <v>223</v>
      </c>
      <c r="C138" s="6" t="s">
        <v>79</v>
      </c>
      <c r="D138" s="241" t="s">
        <v>36</v>
      </c>
      <c r="E138" s="799">
        <f>Таблица3000!F138+Таблица2000!G138+Таблица1000!G138</f>
        <v>0</v>
      </c>
      <c r="F138" s="799">
        <f>Таблица2000!H138</f>
        <v>0</v>
      </c>
      <c r="G138" s="799">
        <f>Таблица3000!G138+Таблица2000!I138+Таблица1000!H138</f>
        <v>0</v>
      </c>
      <c r="H138" s="799">
        <f>Таблица1000!I138</f>
        <v>0</v>
      </c>
      <c r="I138" s="799">
        <f>Таблица1000!J138</f>
        <v>0</v>
      </c>
      <c r="J138" s="799">
        <f>Таблица1000!K138</f>
        <v>0</v>
      </c>
      <c r="K138" s="799">
        <f>Таблица2000!J138</f>
        <v>0</v>
      </c>
      <c r="L138" s="799">
        <f>Таблица3000!H138+Таблица2000!K138+Таблица1000!L138</f>
        <v>0</v>
      </c>
      <c r="M138" s="799">
        <f>Таблица2000!L138</f>
        <v>0</v>
      </c>
      <c r="N138" s="799">
        <f>Таблица3000!I138+Таблица2000!M138+Таблица1000!M138</f>
        <v>0</v>
      </c>
      <c r="O138" s="799">
        <f>Таблица3000!J138+Таблица2000!N138+Таблица1000!N138</f>
        <v>0</v>
      </c>
      <c r="P138" s="799">
        <f>Таблица3000!K138+Таблица2000!O138+Таблица1000!O138</f>
        <v>0</v>
      </c>
      <c r="Q138" s="799">
        <f>Таблица3000!L138+Таблица2000!P138+Таблица1000!P138</f>
        <v>0</v>
      </c>
      <c r="R138" s="799">
        <f>Таблица2000!Q138</f>
        <v>0</v>
      </c>
      <c r="S138" s="799">
        <f>Таблица2000!R138</f>
        <v>0</v>
      </c>
      <c r="T138" s="799">
        <f>Таблица3000!M138+Таблица2000!S138+Таблица1000!Q138</f>
        <v>0</v>
      </c>
      <c r="U138" s="799">
        <f>Таблица2000!T138</f>
        <v>0</v>
      </c>
      <c r="V138" s="799">
        <f>Таблица3000!N138+Таблица2000!U138+Таблица1000!R138</f>
        <v>0</v>
      </c>
      <c r="W138" s="799">
        <f>Таблица2000!V138</f>
        <v>0</v>
      </c>
      <c r="X138" s="699">
        <f>IF(Таблица4601!$F$9=0,0,(G138*1000/Таблица4601!$F$9))</f>
        <v>0</v>
      </c>
      <c r="Y138" s="699">
        <f>IF(Таблица4601!$F$9=0,0,(N138*1000/Таблица4601!$F$9))</f>
        <v>0</v>
      </c>
      <c r="Z138" s="699">
        <f>IF(Таблица4601!$F$9=0,0,(V138*1000/Таблица4601!$F$9))</f>
        <v>0</v>
      </c>
      <c r="AA138" s="699">
        <f t="shared" si="2"/>
        <v>0</v>
      </c>
    </row>
    <row r="139" spans="1:27" ht="11.25" customHeight="1" x14ac:dyDescent="0.15">
      <c r="A139" s="37" t="s">
        <v>704</v>
      </c>
      <c r="B139" s="506" t="s">
        <v>224</v>
      </c>
      <c r="C139" s="6" t="s">
        <v>80</v>
      </c>
      <c r="D139" s="241" t="s">
        <v>37</v>
      </c>
      <c r="E139" s="799">
        <f>Таблица3000!F139+Таблица2000!G139+Таблица1000!G139</f>
        <v>0</v>
      </c>
      <c r="F139" s="799">
        <f>Таблица2000!H139</f>
        <v>0</v>
      </c>
      <c r="G139" s="799">
        <f>Таблица3000!G139+Таблица2000!I139+Таблица1000!H139</f>
        <v>0</v>
      </c>
      <c r="H139" s="799">
        <f>Таблица1000!I139</f>
        <v>0</v>
      </c>
      <c r="I139" s="799">
        <f>Таблица1000!J139</f>
        <v>0</v>
      </c>
      <c r="J139" s="799">
        <f>Таблица1000!K139</f>
        <v>0</v>
      </c>
      <c r="K139" s="799">
        <f>Таблица2000!J139</f>
        <v>0</v>
      </c>
      <c r="L139" s="799">
        <f>Таблица3000!H139+Таблица2000!K139+Таблица1000!L139</f>
        <v>0</v>
      </c>
      <c r="M139" s="799">
        <f>Таблица2000!L139</f>
        <v>0</v>
      </c>
      <c r="N139" s="799">
        <f>Таблица3000!I139+Таблица2000!M139+Таблица1000!M139</f>
        <v>0</v>
      </c>
      <c r="O139" s="799">
        <f>Таблица3000!J139+Таблица2000!N139+Таблица1000!N139</f>
        <v>0</v>
      </c>
      <c r="P139" s="799">
        <f>Таблица3000!K139+Таблица2000!O139+Таблица1000!O139</f>
        <v>0</v>
      </c>
      <c r="Q139" s="799">
        <f>Таблица3000!L139+Таблица2000!P139+Таблица1000!P139</f>
        <v>0</v>
      </c>
      <c r="R139" s="799">
        <f>Таблица2000!Q139</f>
        <v>0</v>
      </c>
      <c r="S139" s="799">
        <f>Таблица2000!R139</f>
        <v>0</v>
      </c>
      <c r="T139" s="799">
        <f>Таблица3000!M139+Таблица2000!S139+Таблица1000!Q139</f>
        <v>0</v>
      </c>
      <c r="U139" s="799">
        <f>Таблица2000!T139</f>
        <v>0</v>
      </c>
      <c r="V139" s="799">
        <f>Таблица3000!N139+Таблица2000!U139+Таблица1000!R139</f>
        <v>0</v>
      </c>
      <c r="W139" s="799">
        <f>Таблица2000!V139</f>
        <v>0</v>
      </c>
      <c r="X139" s="699">
        <f>IF(Таблица4601!$F$9=0,0,(G139*1000/Таблица4601!$F$9))</f>
        <v>0</v>
      </c>
      <c r="Y139" s="699">
        <f>IF(Таблица4601!$F$9=0,0,(N139*1000/Таблица4601!$F$9))</f>
        <v>0</v>
      </c>
      <c r="Z139" s="699">
        <f>IF(Таблица4601!$F$9=0,0,(V139*1000/Таблица4601!$F$9))</f>
        <v>0</v>
      </c>
      <c r="AA139" s="699">
        <f t="shared" si="2"/>
        <v>0</v>
      </c>
    </row>
    <row r="140" spans="1:27" x14ac:dyDescent="0.15">
      <c r="A140" s="37" t="s">
        <v>893</v>
      </c>
      <c r="B140" s="506" t="s">
        <v>894</v>
      </c>
      <c r="C140" s="6" t="s">
        <v>895</v>
      </c>
      <c r="D140" s="241" t="s">
        <v>896</v>
      </c>
      <c r="E140" s="799">
        <f>Таблица3000!F140+Таблица2000!G140+Таблица1000!G140</f>
        <v>0</v>
      </c>
      <c r="F140" s="799">
        <f>Таблица2000!H140</f>
        <v>0</v>
      </c>
      <c r="G140" s="799">
        <f>Таблица3000!G140+Таблица2000!I140+Таблица1000!H140</f>
        <v>0</v>
      </c>
      <c r="H140" s="799">
        <f>Таблица1000!I140</f>
        <v>0</v>
      </c>
      <c r="I140" s="799">
        <f>Таблица1000!J140</f>
        <v>0</v>
      </c>
      <c r="J140" s="799">
        <f>Таблица1000!K140</f>
        <v>0</v>
      </c>
      <c r="K140" s="799">
        <f>Таблица2000!J140</f>
        <v>0</v>
      </c>
      <c r="L140" s="799">
        <f>Таблица3000!H140+Таблица2000!K140+Таблица1000!L140</f>
        <v>0</v>
      </c>
      <c r="M140" s="799">
        <f>Таблица2000!L140</f>
        <v>0</v>
      </c>
      <c r="N140" s="799">
        <f>Таблица3000!I140+Таблица2000!M140+Таблица1000!M140</f>
        <v>0</v>
      </c>
      <c r="O140" s="799">
        <f>Таблица3000!J140+Таблица2000!N140+Таблица1000!N140</f>
        <v>0</v>
      </c>
      <c r="P140" s="799">
        <f>Таблица3000!K140+Таблица2000!O140+Таблица1000!O140</f>
        <v>0</v>
      </c>
      <c r="Q140" s="799">
        <f>Таблица3000!L140+Таблица2000!P140+Таблица1000!P140</f>
        <v>0</v>
      </c>
      <c r="R140" s="799">
        <f>Таблица2000!Q140</f>
        <v>0</v>
      </c>
      <c r="S140" s="799">
        <f>Таблица2000!R140</f>
        <v>0</v>
      </c>
      <c r="T140" s="799">
        <f>Таблица3000!M140+Таблица2000!S140+Таблица1000!Q140</f>
        <v>0</v>
      </c>
      <c r="U140" s="799">
        <f>Таблица2000!T140</f>
        <v>0</v>
      </c>
      <c r="V140" s="799">
        <f>Таблица3000!N140+Таблица2000!U140+Таблица1000!R140</f>
        <v>0</v>
      </c>
      <c r="W140" s="799">
        <f>Таблица2000!V140</f>
        <v>0</v>
      </c>
      <c r="X140" s="699">
        <f>IF(Таблица4601!$F$9=0,0,(G140*1000/Таблица4601!$F$9))</f>
        <v>0</v>
      </c>
      <c r="Y140" s="699">
        <f>IF(Таблица4601!$F$9=0,0,(N140*1000/Таблица4601!$F$9))</f>
        <v>0</v>
      </c>
      <c r="Z140" s="699">
        <f>IF(Таблица4601!$F$9=0,0,(V140*1000/Таблица4601!$F$9))</f>
        <v>0</v>
      </c>
      <c r="AA140" s="699">
        <f t="shared" si="2"/>
        <v>0</v>
      </c>
    </row>
    <row r="141" spans="1:27" ht="21" x14ac:dyDescent="0.15">
      <c r="A141" s="37" t="s">
        <v>705</v>
      </c>
      <c r="B141" s="506" t="s">
        <v>225</v>
      </c>
      <c r="C141" s="6" t="s">
        <v>81</v>
      </c>
      <c r="D141" s="241" t="s">
        <v>38</v>
      </c>
      <c r="E141" s="799">
        <f>Таблица3000!F141+Таблица2000!G141+Таблица1000!G141</f>
        <v>0</v>
      </c>
      <c r="F141" s="799">
        <f>Таблица2000!H141</f>
        <v>0</v>
      </c>
      <c r="G141" s="799">
        <f>Таблица3000!G141+Таблица2000!I141+Таблица1000!H141</f>
        <v>0</v>
      </c>
      <c r="H141" s="799">
        <f>Таблица1000!I141</f>
        <v>0</v>
      </c>
      <c r="I141" s="799">
        <f>Таблица1000!J141</f>
        <v>0</v>
      </c>
      <c r="J141" s="799">
        <f>Таблица1000!K141</f>
        <v>0</v>
      </c>
      <c r="K141" s="799">
        <f>Таблица2000!J141</f>
        <v>0</v>
      </c>
      <c r="L141" s="799">
        <f>Таблица3000!H141+Таблица2000!K141+Таблица1000!L141</f>
        <v>0</v>
      </c>
      <c r="M141" s="799">
        <f>Таблица2000!L141</f>
        <v>0</v>
      </c>
      <c r="N141" s="799">
        <f>Таблица3000!I141+Таблица2000!M141+Таблица1000!M141</f>
        <v>0</v>
      </c>
      <c r="O141" s="799">
        <f>Таблица3000!J141+Таблица2000!N141+Таблица1000!N141</f>
        <v>0</v>
      </c>
      <c r="P141" s="799">
        <f>Таблица3000!K141+Таблица2000!O141+Таблица1000!O141</f>
        <v>0</v>
      </c>
      <c r="Q141" s="799">
        <f>Таблица3000!L141+Таблица2000!P141+Таблица1000!P141</f>
        <v>0</v>
      </c>
      <c r="R141" s="799">
        <f>Таблица2000!Q141</f>
        <v>0</v>
      </c>
      <c r="S141" s="799">
        <f>Таблица2000!R141</f>
        <v>0</v>
      </c>
      <c r="T141" s="799">
        <f>Таблица3000!M141+Таблица2000!S141+Таблица1000!Q141</f>
        <v>0</v>
      </c>
      <c r="U141" s="799">
        <f>Таблица2000!T141</f>
        <v>0</v>
      </c>
      <c r="V141" s="799">
        <f>Таблица3000!N141+Таблица2000!U141+Таблица1000!R141</f>
        <v>0</v>
      </c>
      <c r="W141" s="799">
        <f>Таблица2000!V141</f>
        <v>0</v>
      </c>
      <c r="X141" s="699">
        <f>IF(Таблица4601!$F$9=0,0,(G141*1000/Таблица4601!$F$9))</f>
        <v>0</v>
      </c>
      <c r="Y141" s="699">
        <f>IF(Таблица4601!$F$9=0,0,(N141*1000/Таблица4601!$F$9))</f>
        <v>0</v>
      </c>
      <c r="Z141" s="699">
        <f>IF(Таблица4601!$F$9=0,0,(V141*1000/Таблица4601!$F$9))</f>
        <v>0</v>
      </c>
      <c r="AA141" s="699">
        <f t="shared" si="2"/>
        <v>0</v>
      </c>
    </row>
    <row r="142" spans="1:27" x14ac:dyDescent="0.15">
      <c r="A142" s="37" t="s">
        <v>578</v>
      </c>
      <c r="B142" s="506" t="s">
        <v>376</v>
      </c>
      <c r="C142" s="6" t="s">
        <v>373</v>
      </c>
      <c r="D142" s="241" t="s">
        <v>374</v>
      </c>
      <c r="E142" s="799">
        <f>Таблица3000!F142+Таблица2000!G142+Таблица1000!G142</f>
        <v>0</v>
      </c>
      <c r="F142" s="799">
        <f>Таблица2000!H142</f>
        <v>0</v>
      </c>
      <c r="G142" s="799">
        <f>Таблица3000!G142+Таблица2000!I142+Таблица1000!H142</f>
        <v>0</v>
      </c>
      <c r="H142" s="799">
        <f>Таблица1000!I142</f>
        <v>0</v>
      </c>
      <c r="I142" s="799">
        <f>Таблица1000!J142</f>
        <v>0</v>
      </c>
      <c r="J142" s="799">
        <f>Таблица1000!K142</f>
        <v>0</v>
      </c>
      <c r="K142" s="799">
        <f>Таблица2000!J142</f>
        <v>0</v>
      </c>
      <c r="L142" s="799">
        <f>Таблица3000!H142+Таблица2000!K142+Таблица1000!L142</f>
        <v>0</v>
      </c>
      <c r="M142" s="799">
        <f>Таблица2000!L142</f>
        <v>0</v>
      </c>
      <c r="N142" s="799">
        <f>Таблица3000!I142+Таблица2000!M142+Таблица1000!M142</f>
        <v>0</v>
      </c>
      <c r="O142" s="799">
        <f>Таблица3000!J142+Таблица2000!N142+Таблица1000!N142</f>
        <v>0</v>
      </c>
      <c r="P142" s="799">
        <f>Таблица3000!K142+Таблица2000!O142+Таблица1000!O142</f>
        <v>0</v>
      </c>
      <c r="Q142" s="799">
        <f>Таблица3000!L142+Таблица2000!P142+Таблица1000!P142</f>
        <v>0</v>
      </c>
      <c r="R142" s="799">
        <f>Таблица2000!Q142</f>
        <v>0</v>
      </c>
      <c r="S142" s="799">
        <f>Таблица2000!R142</f>
        <v>0</v>
      </c>
      <c r="T142" s="799">
        <f>Таблица3000!M142+Таблица2000!S142+Таблица1000!Q142</f>
        <v>0</v>
      </c>
      <c r="U142" s="799">
        <f>Таблица2000!T142</f>
        <v>0</v>
      </c>
      <c r="V142" s="799">
        <f>Таблица3000!N142+Таблица2000!U142+Таблица1000!R142</f>
        <v>0</v>
      </c>
      <c r="W142" s="799">
        <f>Таблица2000!V142</f>
        <v>0</v>
      </c>
      <c r="X142" s="699">
        <f>IF(Таблица4601!$F$9=0,0,(G142*1000/Таблица4601!$F$9))</f>
        <v>0</v>
      </c>
      <c r="Y142" s="699">
        <f>IF(Таблица4601!$F$9=0,0,(N142*1000/Таблица4601!$F$9))</f>
        <v>0</v>
      </c>
      <c r="Z142" s="699">
        <f>IF(Таблица4601!$F$9=0,0,(V142*1000/Таблица4601!$F$9))</f>
        <v>0</v>
      </c>
      <c r="AA142" s="699">
        <f t="shared" si="2"/>
        <v>0</v>
      </c>
    </row>
    <row r="143" spans="1:27" ht="31.5" x14ac:dyDescent="0.15">
      <c r="A143" s="37" t="s">
        <v>706</v>
      </c>
      <c r="B143" s="506" t="s">
        <v>458</v>
      </c>
      <c r="C143" s="17" t="s">
        <v>445</v>
      </c>
      <c r="D143" s="241" t="s">
        <v>446</v>
      </c>
      <c r="E143" s="799">
        <f>Таблица3000!F143+Таблица2000!G143+Таблица1000!G143</f>
        <v>0</v>
      </c>
      <c r="F143" s="799">
        <f>Таблица2000!H143</f>
        <v>0</v>
      </c>
      <c r="G143" s="799">
        <f>Таблица3000!G143+Таблица2000!I143+Таблица1000!H143</f>
        <v>0</v>
      </c>
      <c r="H143" s="799">
        <f>Таблица1000!I143</f>
        <v>0</v>
      </c>
      <c r="I143" s="799">
        <f>Таблица1000!J143</f>
        <v>0</v>
      </c>
      <c r="J143" s="799">
        <f>Таблица1000!K143</f>
        <v>0</v>
      </c>
      <c r="K143" s="799">
        <f>Таблица2000!J143</f>
        <v>0</v>
      </c>
      <c r="L143" s="799">
        <f>Таблица3000!H143+Таблица2000!K143+Таблица1000!L143</f>
        <v>0</v>
      </c>
      <c r="M143" s="799">
        <f>Таблица2000!L143</f>
        <v>0</v>
      </c>
      <c r="N143" s="799">
        <f>Таблица3000!I143+Таблица2000!M143+Таблица1000!M143</f>
        <v>0</v>
      </c>
      <c r="O143" s="799">
        <f>Таблица3000!J143+Таблица2000!N143+Таблица1000!N143</f>
        <v>0</v>
      </c>
      <c r="P143" s="799">
        <f>Таблица3000!K143+Таблица2000!O143+Таблица1000!O143</f>
        <v>0</v>
      </c>
      <c r="Q143" s="799">
        <f>Таблица3000!L143+Таблица2000!P143+Таблица1000!P143</f>
        <v>0</v>
      </c>
      <c r="R143" s="799">
        <f>Таблица2000!Q143</f>
        <v>0</v>
      </c>
      <c r="S143" s="799">
        <f>Таблица2000!R143</f>
        <v>0</v>
      </c>
      <c r="T143" s="799">
        <f>Таблица3000!M143+Таблица2000!S143+Таблица1000!Q143</f>
        <v>0</v>
      </c>
      <c r="U143" s="799">
        <f>Таблица2000!T143</f>
        <v>0</v>
      </c>
      <c r="V143" s="799">
        <f>Таблица3000!N143+Таблица2000!U143+Таблица1000!R143</f>
        <v>0</v>
      </c>
      <c r="W143" s="799">
        <f>Таблица2000!V143</f>
        <v>0</v>
      </c>
      <c r="X143" s="699">
        <f>IF(Таблица4601!$F$9=0,0,(G143*1000/Таблица4601!$F$9))</f>
        <v>0</v>
      </c>
      <c r="Y143" s="699">
        <f>IF(Таблица4601!$F$9=0,0,(N143*1000/Таблица4601!$F$9))</f>
        <v>0</v>
      </c>
      <c r="Z143" s="699">
        <f>IF(Таблица4601!$F$9=0,0,(V143*1000/Таблица4601!$F$9))</f>
        <v>0</v>
      </c>
      <c r="AA143" s="699">
        <f t="shared" si="2"/>
        <v>0</v>
      </c>
    </row>
    <row r="144" spans="1:27" ht="31.5" x14ac:dyDescent="0.15">
      <c r="A144" s="37" t="s">
        <v>897</v>
      </c>
      <c r="B144" s="506" t="s">
        <v>459</v>
      </c>
      <c r="C144" s="17" t="s">
        <v>447</v>
      </c>
      <c r="D144" s="241" t="s">
        <v>448</v>
      </c>
      <c r="E144" s="799">
        <f>Таблица3000!F144+Таблица2000!G144+Таблица1000!G144</f>
        <v>0</v>
      </c>
      <c r="F144" s="799">
        <f>Таблица2000!H144</f>
        <v>0</v>
      </c>
      <c r="G144" s="799">
        <f>Таблица3000!G144+Таблица2000!I144+Таблица1000!H144</f>
        <v>0</v>
      </c>
      <c r="H144" s="799">
        <f>Таблица1000!I144</f>
        <v>0</v>
      </c>
      <c r="I144" s="799">
        <f>Таблица1000!J144</f>
        <v>0</v>
      </c>
      <c r="J144" s="799">
        <f>Таблица1000!K144</f>
        <v>0</v>
      </c>
      <c r="K144" s="799">
        <f>Таблица2000!J144</f>
        <v>0</v>
      </c>
      <c r="L144" s="799">
        <f>Таблица3000!H144+Таблица2000!K144+Таблица1000!L144</f>
        <v>0</v>
      </c>
      <c r="M144" s="799">
        <f>Таблица2000!L144</f>
        <v>0</v>
      </c>
      <c r="N144" s="799">
        <f>Таблица3000!I144+Таблица2000!M144+Таблица1000!M144</f>
        <v>0</v>
      </c>
      <c r="O144" s="799">
        <f>Таблица3000!J144+Таблица2000!N144+Таблица1000!N144</f>
        <v>0</v>
      </c>
      <c r="P144" s="799">
        <f>Таблица3000!K144+Таблица2000!O144+Таблица1000!O144</f>
        <v>0</v>
      </c>
      <c r="Q144" s="799">
        <f>Таблица3000!L144+Таблица2000!P144+Таблица1000!P144</f>
        <v>0</v>
      </c>
      <c r="R144" s="799">
        <f>Таблица2000!Q144</f>
        <v>0</v>
      </c>
      <c r="S144" s="799">
        <f>Таблица2000!R144</f>
        <v>0</v>
      </c>
      <c r="T144" s="799">
        <f>Таблица3000!M144+Таблица2000!S144+Таблица1000!Q144</f>
        <v>0</v>
      </c>
      <c r="U144" s="799">
        <f>Таблица2000!T144</f>
        <v>0</v>
      </c>
      <c r="V144" s="799">
        <f>Таблица3000!N144+Таблица2000!U144+Таблица1000!R144</f>
        <v>0</v>
      </c>
      <c r="W144" s="799">
        <f>Таблица2000!V144</f>
        <v>0</v>
      </c>
      <c r="X144" s="699">
        <f>IF(Таблица4601!$F$9=0,0,(G144*1000/Таблица4601!$F$9))</f>
        <v>0</v>
      </c>
      <c r="Y144" s="699">
        <f>IF(Таблица4601!$F$9=0,0,(N144*1000/Таблица4601!$F$9))</f>
        <v>0</v>
      </c>
      <c r="Z144" s="699">
        <f>IF(Таблица4601!$F$9=0,0,(V144*1000/Таблица4601!$F$9))</f>
        <v>0</v>
      </c>
      <c r="AA144" s="699">
        <f t="shared" si="2"/>
        <v>0</v>
      </c>
    </row>
    <row r="145" spans="1:27" ht="31.5" x14ac:dyDescent="0.15">
      <c r="A145" s="37" t="s">
        <v>898</v>
      </c>
      <c r="B145" s="506" t="s">
        <v>460</v>
      </c>
      <c r="C145" s="17" t="s">
        <v>449</v>
      </c>
      <c r="D145" s="241" t="s">
        <v>450</v>
      </c>
      <c r="E145" s="799">
        <f>Таблица3000!F145+Таблица2000!G145+Таблица1000!G145</f>
        <v>0</v>
      </c>
      <c r="F145" s="799">
        <f>Таблица2000!H145</f>
        <v>0</v>
      </c>
      <c r="G145" s="799">
        <f>Таблица3000!G145+Таблица2000!I145+Таблица1000!H145</f>
        <v>0</v>
      </c>
      <c r="H145" s="799">
        <f>Таблица1000!I145</f>
        <v>0</v>
      </c>
      <c r="I145" s="799">
        <f>Таблица1000!J145</f>
        <v>0</v>
      </c>
      <c r="J145" s="799">
        <f>Таблица1000!K145</f>
        <v>0</v>
      </c>
      <c r="K145" s="799">
        <f>Таблица2000!J145</f>
        <v>0</v>
      </c>
      <c r="L145" s="799">
        <f>Таблица3000!H145+Таблица2000!K145+Таблица1000!L145</f>
        <v>0</v>
      </c>
      <c r="M145" s="799">
        <f>Таблица2000!L145</f>
        <v>0</v>
      </c>
      <c r="N145" s="799">
        <f>Таблица3000!I145+Таблица2000!M145+Таблица1000!M145</f>
        <v>0</v>
      </c>
      <c r="O145" s="799">
        <f>Таблица3000!J145+Таблица2000!N145+Таблица1000!N145</f>
        <v>0</v>
      </c>
      <c r="P145" s="799">
        <f>Таблица3000!K145+Таблица2000!O145+Таблица1000!O145</f>
        <v>0</v>
      </c>
      <c r="Q145" s="799">
        <f>Таблица3000!L145+Таблица2000!P145+Таблица1000!P145</f>
        <v>0</v>
      </c>
      <c r="R145" s="799">
        <f>Таблица2000!Q145</f>
        <v>0</v>
      </c>
      <c r="S145" s="799">
        <f>Таблица2000!R145</f>
        <v>0</v>
      </c>
      <c r="T145" s="799">
        <f>Таблица3000!M145+Таблица2000!S145+Таблица1000!Q145</f>
        <v>0</v>
      </c>
      <c r="U145" s="799">
        <f>Таблица2000!T145</f>
        <v>0</v>
      </c>
      <c r="V145" s="799">
        <f>Таблица3000!N145+Таблица2000!U145+Таблица1000!R145</f>
        <v>0</v>
      </c>
      <c r="W145" s="799">
        <f>Таблица2000!V145</f>
        <v>0</v>
      </c>
      <c r="X145" s="699">
        <f>IF(Таблица4601!$F$9=0,0,(G145*1000/Таблица4601!$F$9))</f>
        <v>0</v>
      </c>
      <c r="Y145" s="699">
        <f>IF(Таблица4601!$F$9=0,0,(N145*1000/Таблица4601!$F$9))</f>
        <v>0</v>
      </c>
      <c r="Z145" s="699">
        <f>IF(Таблица4601!$F$9=0,0,(V145*1000/Таблица4601!$F$9))</f>
        <v>0</v>
      </c>
      <c r="AA145" s="699">
        <f t="shared" ref="AA145:AA208" si="3">IF(N145=0,0,O145*100/N145)</f>
        <v>0</v>
      </c>
    </row>
    <row r="146" spans="1:27" x14ac:dyDescent="0.15">
      <c r="A146" s="37" t="s">
        <v>663</v>
      </c>
      <c r="B146" s="506" t="s">
        <v>263</v>
      </c>
      <c r="C146" s="19" t="s">
        <v>117</v>
      </c>
      <c r="D146" s="241" t="s">
        <v>530</v>
      </c>
      <c r="E146" s="799">
        <f>Таблица3000!F146+Таблица2000!G146+Таблица1000!G146</f>
        <v>0</v>
      </c>
      <c r="F146" s="799">
        <f>Таблица2000!H146</f>
        <v>0</v>
      </c>
      <c r="G146" s="799">
        <f>Таблица3000!G146+Таблица2000!I146+Таблица1000!H146</f>
        <v>0</v>
      </c>
      <c r="H146" s="799">
        <f>Таблица1000!I146</f>
        <v>0</v>
      </c>
      <c r="I146" s="799">
        <f>Таблица1000!J146</f>
        <v>0</v>
      </c>
      <c r="J146" s="799">
        <f>Таблица1000!K146</f>
        <v>0</v>
      </c>
      <c r="K146" s="799">
        <f>Таблица2000!J146</f>
        <v>0</v>
      </c>
      <c r="L146" s="799">
        <f>Таблица3000!H146+Таблица2000!K146+Таблица1000!L146</f>
        <v>0</v>
      </c>
      <c r="M146" s="799">
        <f>Таблица2000!L146</f>
        <v>0</v>
      </c>
      <c r="N146" s="799">
        <f>Таблица3000!I146+Таблица2000!M146+Таблица1000!M146</f>
        <v>0</v>
      </c>
      <c r="O146" s="799">
        <f>Таблица3000!J146+Таблица2000!N146+Таблица1000!N146</f>
        <v>0</v>
      </c>
      <c r="P146" s="799">
        <f>Таблица3000!K146+Таблица2000!O146+Таблица1000!O146</f>
        <v>0</v>
      </c>
      <c r="Q146" s="799">
        <f>Таблица3000!L146+Таблица2000!P146+Таблица1000!P146</f>
        <v>0</v>
      </c>
      <c r="R146" s="799">
        <f>Таблица2000!Q146</f>
        <v>0</v>
      </c>
      <c r="S146" s="799">
        <f>Таблица2000!R146</f>
        <v>0</v>
      </c>
      <c r="T146" s="799">
        <f>Таблица3000!M146+Таблица2000!S146+Таблица1000!Q146</f>
        <v>0</v>
      </c>
      <c r="U146" s="799">
        <f>Таблица2000!T146</f>
        <v>0</v>
      </c>
      <c r="V146" s="799">
        <f>Таблица3000!N146+Таблица2000!U146+Таблица1000!R146</f>
        <v>0</v>
      </c>
      <c r="W146" s="799">
        <f>Таблица2000!V146</f>
        <v>0</v>
      </c>
      <c r="X146" s="699">
        <f>IF(Таблица4601!$F$9=0,0,(G146*1000/Таблица4601!$F$9))</f>
        <v>0</v>
      </c>
      <c r="Y146" s="699">
        <f>IF(Таблица4601!$F$9=0,0,(N146*1000/Таблица4601!$F$9))</f>
        <v>0</v>
      </c>
      <c r="Z146" s="699">
        <f>IF(Таблица4601!$F$9=0,0,(V146*1000/Таблица4601!$F$9))</f>
        <v>0</v>
      </c>
      <c r="AA146" s="699">
        <f t="shared" si="3"/>
        <v>0</v>
      </c>
    </row>
    <row r="147" spans="1:27" x14ac:dyDescent="0.15">
      <c r="A147" s="37" t="s">
        <v>579</v>
      </c>
      <c r="B147" s="506" t="s">
        <v>377</v>
      </c>
      <c r="C147" s="6" t="s">
        <v>661</v>
      </c>
      <c r="D147" s="241" t="s">
        <v>112</v>
      </c>
      <c r="E147" s="799">
        <f>Таблица3000!F147+Таблица2000!G147+Таблица1000!G147</f>
        <v>0</v>
      </c>
      <c r="F147" s="799">
        <f>Таблица2000!H147</f>
        <v>0</v>
      </c>
      <c r="G147" s="799">
        <f>Таблица3000!G147+Таблица2000!I147+Таблица1000!H147</f>
        <v>0</v>
      </c>
      <c r="H147" s="799">
        <f>Таблица1000!I147</f>
        <v>0</v>
      </c>
      <c r="I147" s="799">
        <f>Таблица1000!J147</f>
        <v>0</v>
      </c>
      <c r="J147" s="799">
        <f>Таблица1000!K147</f>
        <v>0</v>
      </c>
      <c r="K147" s="799">
        <f>Таблица2000!J147</f>
        <v>0</v>
      </c>
      <c r="L147" s="799">
        <f>Таблица3000!H147+Таблица2000!K147+Таблица1000!L147</f>
        <v>0</v>
      </c>
      <c r="M147" s="799">
        <f>Таблица2000!L147</f>
        <v>0</v>
      </c>
      <c r="N147" s="799">
        <f>Таблица3000!I147+Таблица2000!M147+Таблица1000!M147</f>
        <v>0</v>
      </c>
      <c r="O147" s="799">
        <f>Таблица3000!J147+Таблица2000!N147+Таблица1000!N147</f>
        <v>0</v>
      </c>
      <c r="P147" s="799">
        <f>Таблица3000!K147+Таблица2000!O147+Таблица1000!O147</f>
        <v>0</v>
      </c>
      <c r="Q147" s="799">
        <f>Таблица3000!L147+Таблица2000!P147+Таблица1000!P147</f>
        <v>0</v>
      </c>
      <c r="R147" s="799">
        <f>Таблица2000!Q147</f>
        <v>0</v>
      </c>
      <c r="S147" s="799">
        <f>Таблица2000!R147</f>
        <v>0</v>
      </c>
      <c r="T147" s="799">
        <f>Таблица3000!M147+Таблица2000!S147+Таблица1000!Q147</f>
        <v>0</v>
      </c>
      <c r="U147" s="799">
        <f>Таблица2000!T147</f>
        <v>0</v>
      </c>
      <c r="V147" s="799">
        <f>Таблица3000!N147+Таблица2000!U147+Таблица1000!R147</f>
        <v>0</v>
      </c>
      <c r="W147" s="799">
        <f>Таблица2000!V147</f>
        <v>0</v>
      </c>
      <c r="X147" s="699">
        <f>IF(Таблица4601!$F$9=0,0,(G147*1000/Таблица4601!$F$9))</f>
        <v>0</v>
      </c>
      <c r="Y147" s="699">
        <f>IF(Таблица4601!$F$9=0,0,(N147*1000/Таблица4601!$F$9))</f>
        <v>0</v>
      </c>
      <c r="Z147" s="699">
        <f>IF(Таблица4601!$F$9=0,0,(V147*1000/Таблица4601!$F$9))</f>
        <v>0</v>
      </c>
      <c r="AA147" s="699">
        <f t="shared" si="3"/>
        <v>0</v>
      </c>
    </row>
    <row r="148" spans="1:27" x14ac:dyDescent="0.15">
      <c r="A148" s="37" t="s">
        <v>580</v>
      </c>
      <c r="B148" s="506" t="s">
        <v>581</v>
      </c>
      <c r="C148" s="6" t="s">
        <v>828</v>
      </c>
      <c r="D148" s="241" t="s">
        <v>582</v>
      </c>
      <c r="E148" s="799">
        <f>Таблица3000!F148+Таблица2000!G148+Таблица1000!G148</f>
        <v>0</v>
      </c>
      <c r="F148" s="799">
        <f>Таблица2000!H148</f>
        <v>0</v>
      </c>
      <c r="G148" s="799">
        <f>Таблица3000!G148+Таблица2000!I148+Таблица1000!H148</f>
        <v>0</v>
      </c>
      <c r="H148" s="799">
        <f>Таблица1000!I148</f>
        <v>0</v>
      </c>
      <c r="I148" s="799">
        <f>Таблица1000!J148</f>
        <v>0</v>
      </c>
      <c r="J148" s="799">
        <f>Таблица1000!K148</f>
        <v>0</v>
      </c>
      <c r="K148" s="799">
        <f>Таблица2000!J148</f>
        <v>0</v>
      </c>
      <c r="L148" s="799">
        <f>Таблица3000!H148+Таблица2000!K148+Таблица1000!L148</f>
        <v>0</v>
      </c>
      <c r="M148" s="799">
        <f>Таблица2000!L148</f>
        <v>0</v>
      </c>
      <c r="N148" s="799">
        <f>Таблица3000!I148+Таблица2000!M148+Таблица1000!M148</f>
        <v>0</v>
      </c>
      <c r="O148" s="799">
        <f>Таблица3000!J148+Таблица2000!N148+Таблица1000!N148</f>
        <v>0</v>
      </c>
      <c r="P148" s="799">
        <f>Таблица3000!K148+Таблица2000!O148+Таблица1000!O148</f>
        <v>0</v>
      </c>
      <c r="Q148" s="799">
        <f>Таблица3000!L148+Таблица2000!P148+Таблица1000!P148</f>
        <v>0</v>
      </c>
      <c r="R148" s="799">
        <f>Таблица2000!Q148</f>
        <v>0</v>
      </c>
      <c r="S148" s="799">
        <f>Таблица2000!R148</f>
        <v>0</v>
      </c>
      <c r="T148" s="799">
        <f>Таблица3000!M148+Таблица2000!S148+Таблица1000!Q148</f>
        <v>0</v>
      </c>
      <c r="U148" s="799">
        <f>Таблица2000!T148</f>
        <v>0</v>
      </c>
      <c r="V148" s="799">
        <f>Таблица3000!N148+Таблица2000!U148+Таблица1000!R148</f>
        <v>0</v>
      </c>
      <c r="W148" s="799">
        <f>Таблица2000!V148</f>
        <v>0</v>
      </c>
      <c r="X148" s="699">
        <f>IF(Таблица4601!$F$9=0,0,(G148*1000/Таблица4601!$F$9))</f>
        <v>0</v>
      </c>
      <c r="Y148" s="699">
        <f>IF(Таблица4601!$F$9=0,0,(N148*1000/Таблица4601!$F$9))</f>
        <v>0</v>
      </c>
      <c r="Z148" s="699">
        <f>IF(Таблица4601!$F$9=0,0,(V148*1000/Таблица4601!$F$9))</f>
        <v>0</v>
      </c>
      <c r="AA148" s="699">
        <f t="shared" si="3"/>
        <v>0</v>
      </c>
    </row>
    <row r="149" spans="1:27" x14ac:dyDescent="0.15">
      <c r="A149" s="37" t="s">
        <v>583</v>
      </c>
      <c r="B149" s="506" t="s">
        <v>378</v>
      </c>
      <c r="C149" s="6" t="s">
        <v>830</v>
      </c>
      <c r="D149" s="241" t="s">
        <v>113</v>
      </c>
      <c r="E149" s="799">
        <f>Таблица3000!F149+Таблица2000!G149+Таблица1000!G149</f>
        <v>0</v>
      </c>
      <c r="F149" s="799">
        <f>Таблица2000!H149</f>
        <v>0</v>
      </c>
      <c r="G149" s="799">
        <f>Таблица3000!G149+Таблица2000!I149+Таблица1000!H149</f>
        <v>0</v>
      </c>
      <c r="H149" s="799">
        <f>Таблица1000!I149</f>
        <v>0</v>
      </c>
      <c r="I149" s="799">
        <f>Таблица1000!J149</f>
        <v>0</v>
      </c>
      <c r="J149" s="799">
        <f>Таблица1000!K149</f>
        <v>0</v>
      </c>
      <c r="K149" s="799">
        <f>Таблица2000!J149</f>
        <v>0</v>
      </c>
      <c r="L149" s="799">
        <f>Таблица3000!H149+Таблица2000!K149+Таблица1000!L149</f>
        <v>0</v>
      </c>
      <c r="M149" s="799">
        <f>Таблица2000!L149</f>
        <v>0</v>
      </c>
      <c r="N149" s="799">
        <f>Таблица3000!I149+Таблица2000!M149+Таблица1000!M149</f>
        <v>0</v>
      </c>
      <c r="O149" s="799">
        <f>Таблица3000!J149+Таблица2000!N149+Таблица1000!N149</f>
        <v>0</v>
      </c>
      <c r="P149" s="799">
        <f>Таблица3000!K149+Таблица2000!O149+Таблица1000!O149</f>
        <v>0</v>
      </c>
      <c r="Q149" s="799">
        <f>Таблица3000!L149+Таблица2000!P149+Таблица1000!P149</f>
        <v>0</v>
      </c>
      <c r="R149" s="799">
        <f>Таблица2000!Q149</f>
        <v>0</v>
      </c>
      <c r="S149" s="799">
        <f>Таблица2000!R149</f>
        <v>0</v>
      </c>
      <c r="T149" s="799">
        <f>Таблица3000!M149+Таблица2000!S149+Таблица1000!Q149</f>
        <v>0</v>
      </c>
      <c r="U149" s="799">
        <f>Таблица2000!T149</f>
        <v>0</v>
      </c>
      <c r="V149" s="799">
        <f>Таблица3000!N149+Таблица2000!U149+Таблица1000!R149</f>
        <v>0</v>
      </c>
      <c r="W149" s="799">
        <f>Таблица2000!V149</f>
        <v>0</v>
      </c>
      <c r="X149" s="699">
        <f>IF(Таблица4601!$F$9=0,0,(G149*1000/Таблица4601!$F$9))</f>
        <v>0</v>
      </c>
      <c r="Y149" s="699">
        <f>IF(Таблица4601!$F$9=0,0,(N149*1000/Таблица4601!$F$9))</f>
        <v>0</v>
      </c>
      <c r="Z149" s="699">
        <f>IF(Таблица4601!$F$9=0,0,(V149*1000/Таблица4601!$F$9))</f>
        <v>0</v>
      </c>
      <c r="AA149" s="699">
        <f t="shared" si="3"/>
        <v>0</v>
      </c>
    </row>
    <row r="150" spans="1:27" x14ac:dyDescent="0.15">
      <c r="A150" s="37" t="s">
        <v>584</v>
      </c>
      <c r="B150" s="506" t="s">
        <v>379</v>
      </c>
      <c r="C150" s="6" t="s">
        <v>831</v>
      </c>
      <c r="D150" s="241" t="s">
        <v>114</v>
      </c>
      <c r="E150" s="799">
        <f>Таблица3000!F150+Таблица2000!G150+Таблица1000!G150</f>
        <v>0</v>
      </c>
      <c r="F150" s="799">
        <f>Таблица2000!H150</f>
        <v>0</v>
      </c>
      <c r="G150" s="799">
        <f>Таблица3000!G150+Таблица2000!I150+Таблица1000!H150</f>
        <v>0</v>
      </c>
      <c r="H150" s="799">
        <f>Таблица1000!I150</f>
        <v>0</v>
      </c>
      <c r="I150" s="799">
        <f>Таблица1000!J150</f>
        <v>0</v>
      </c>
      <c r="J150" s="799">
        <f>Таблица1000!K150</f>
        <v>0</v>
      </c>
      <c r="K150" s="799">
        <f>Таблица2000!J150</f>
        <v>0</v>
      </c>
      <c r="L150" s="799">
        <f>Таблица3000!H150+Таблица2000!K150+Таблица1000!L150</f>
        <v>0</v>
      </c>
      <c r="M150" s="799">
        <f>Таблица2000!L150</f>
        <v>0</v>
      </c>
      <c r="N150" s="799">
        <f>Таблица3000!I150+Таблица2000!M150+Таблица1000!M150</f>
        <v>0</v>
      </c>
      <c r="O150" s="799">
        <f>Таблица3000!J150+Таблица2000!N150+Таблица1000!N150</f>
        <v>0</v>
      </c>
      <c r="P150" s="799">
        <f>Таблица3000!K150+Таблица2000!O150+Таблица1000!O150</f>
        <v>0</v>
      </c>
      <c r="Q150" s="799">
        <f>Таблица3000!L150+Таблица2000!P150+Таблица1000!P150</f>
        <v>0</v>
      </c>
      <c r="R150" s="799">
        <f>Таблица2000!Q150</f>
        <v>0</v>
      </c>
      <c r="S150" s="799">
        <f>Таблица2000!R150</f>
        <v>0</v>
      </c>
      <c r="T150" s="799">
        <f>Таблица3000!M150+Таблица2000!S150+Таблица1000!Q150</f>
        <v>0</v>
      </c>
      <c r="U150" s="799">
        <f>Таблица2000!T150</f>
        <v>0</v>
      </c>
      <c r="V150" s="799">
        <f>Таблица3000!N150+Таблица2000!U150+Таблица1000!R150</f>
        <v>0</v>
      </c>
      <c r="W150" s="799">
        <f>Таблица2000!V150</f>
        <v>0</v>
      </c>
      <c r="X150" s="699">
        <f>IF(Таблица4601!$F$9=0,0,(G150*1000/Таблица4601!$F$9))</f>
        <v>0</v>
      </c>
      <c r="Y150" s="699">
        <f>IF(Таблица4601!$F$9=0,0,(N150*1000/Таблица4601!$F$9))</f>
        <v>0</v>
      </c>
      <c r="Z150" s="699">
        <f>IF(Таблица4601!$F$9=0,0,(V150*1000/Таблица4601!$F$9))</f>
        <v>0</v>
      </c>
      <c r="AA150" s="699">
        <f t="shared" si="3"/>
        <v>0</v>
      </c>
    </row>
    <row r="151" spans="1:27" ht="21" x14ac:dyDescent="0.15">
      <c r="A151" s="37" t="s">
        <v>585</v>
      </c>
      <c r="B151" s="506" t="s">
        <v>380</v>
      </c>
      <c r="C151" s="6" t="s">
        <v>832</v>
      </c>
      <c r="D151" s="241" t="s">
        <v>115</v>
      </c>
      <c r="E151" s="799">
        <f>Таблица3000!F151+Таблица2000!G151+Таблица1000!G151</f>
        <v>0</v>
      </c>
      <c r="F151" s="799">
        <f>Таблица2000!H151</f>
        <v>0</v>
      </c>
      <c r="G151" s="799">
        <f>Таблица3000!G151+Таблица2000!I151+Таблица1000!H151</f>
        <v>0</v>
      </c>
      <c r="H151" s="799">
        <f>Таблица1000!I151</f>
        <v>0</v>
      </c>
      <c r="I151" s="799">
        <f>Таблица1000!J151</f>
        <v>0</v>
      </c>
      <c r="J151" s="799">
        <f>Таблица1000!K151</f>
        <v>0</v>
      </c>
      <c r="K151" s="799">
        <f>Таблица2000!J151</f>
        <v>0</v>
      </c>
      <c r="L151" s="799">
        <f>Таблица3000!H151+Таблица2000!K151+Таблица1000!L151</f>
        <v>0</v>
      </c>
      <c r="M151" s="799">
        <f>Таблица2000!L151</f>
        <v>0</v>
      </c>
      <c r="N151" s="799">
        <f>Таблица3000!I151+Таблица2000!M151+Таблица1000!M151</f>
        <v>0</v>
      </c>
      <c r="O151" s="799">
        <f>Таблица3000!J151+Таблица2000!N151+Таблица1000!N151</f>
        <v>0</v>
      </c>
      <c r="P151" s="799">
        <f>Таблица3000!K151+Таблица2000!O151+Таблица1000!O151</f>
        <v>0</v>
      </c>
      <c r="Q151" s="799">
        <f>Таблица3000!L151+Таблица2000!P151+Таблица1000!P151</f>
        <v>0</v>
      </c>
      <c r="R151" s="799">
        <f>Таблица2000!Q151</f>
        <v>0</v>
      </c>
      <c r="S151" s="799">
        <f>Таблица2000!R151</f>
        <v>0</v>
      </c>
      <c r="T151" s="799">
        <f>Таблица3000!M151+Таблица2000!S151+Таблица1000!Q151</f>
        <v>0</v>
      </c>
      <c r="U151" s="799">
        <f>Таблица2000!T151</f>
        <v>0</v>
      </c>
      <c r="V151" s="799">
        <f>Таблица3000!N151+Таблица2000!U151+Таблица1000!R151</f>
        <v>0</v>
      </c>
      <c r="W151" s="799">
        <f>Таблица2000!V151</f>
        <v>0</v>
      </c>
      <c r="X151" s="699">
        <f>IF(Таблица4601!$F$9=0,0,(G151*1000/Таблица4601!$F$9))</f>
        <v>0</v>
      </c>
      <c r="Y151" s="699">
        <f>IF(Таблица4601!$F$9=0,0,(N151*1000/Таблица4601!$F$9))</f>
        <v>0</v>
      </c>
      <c r="Z151" s="699">
        <f>IF(Таблица4601!$F$9=0,0,(V151*1000/Таблица4601!$F$9))</f>
        <v>0</v>
      </c>
      <c r="AA151" s="699">
        <f t="shared" si="3"/>
        <v>0</v>
      </c>
    </row>
    <row r="152" spans="1:27" x14ac:dyDescent="0.15">
      <c r="A152" s="37" t="s">
        <v>586</v>
      </c>
      <c r="B152" s="506" t="s">
        <v>461</v>
      </c>
      <c r="C152" s="6" t="s">
        <v>833</v>
      </c>
      <c r="D152" s="241" t="s">
        <v>451</v>
      </c>
      <c r="E152" s="799">
        <f>Таблица3000!F152+Таблица2000!G152+Таблица1000!G152</f>
        <v>0</v>
      </c>
      <c r="F152" s="799">
        <f>Таблица2000!H152</f>
        <v>0</v>
      </c>
      <c r="G152" s="799">
        <f>Таблица3000!G152+Таблица2000!I152+Таблица1000!H152</f>
        <v>0</v>
      </c>
      <c r="H152" s="799">
        <f>Таблица1000!I152</f>
        <v>0</v>
      </c>
      <c r="I152" s="799">
        <f>Таблица1000!J152</f>
        <v>0</v>
      </c>
      <c r="J152" s="799">
        <f>Таблица1000!K152</f>
        <v>0</v>
      </c>
      <c r="K152" s="799">
        <f>Таблица2000!J152</f>
        <v>0</v>
      </c>
      <c r="L152" s="799">
        <f>Таблица3000!H152+Таблица2000!K152+Таблица1000!L152</f>
        <v>0</v>
      </c>
      <c r="M152" s="799">
        <f>Таблица2000!L152</f>
        <v>0</v>
      </c>
      <c r="N152" s="799">
        <f>Таблица3000!I152+Таблица2000!M152+Таблица1000!M152</f>
        <v>0</v>
      </c>
      <c r="O152" s="799">
        <f>Таблица3000!J152+Таблица2000!N152+Таблица1000!N152</f>
        <v>0</v>
      </c>
      <c r="P152" s="799">
        <f>Таблица3000!K152+Таблица2000!O152+Таблица1000!O152</f>
        <v>0</v>
      </c>
      <c r="Q152" s="799">
        <f>Таблица3000!L152+Таблица2000!P152+Таблица1000!P152</f>
        <v>0</v>
      </c>
      <c r="R152" s="799">
        <f>Таблица2000!Q152</f>
        <v>0</v>
      </c>
      <c r="S152" s="799">
        <f>Таблица2000!R152</f>
        <v>0</v>
      </c>
      <c r="T152" s="799">
        <f>Таблица3000!M152+Таблица2000!S152+Таблица1000!Q152</f>
        <v>0</v>
      </c>
      <c r="U152" s="799">
        <f>Таблица2000!T152</f>
        <v>0</v>
      </c>
      <c r="V152" s="799">
        <f>Таблица3000!N152+Таблица2000!U152+Таблица1000!R152</f>
        <v>0</v>
      </c>
      <c r="W152" s="799">
        <f>Таблица2000!V152</f>
        <v>0</v>
      </c>
      <c r="X152" s="699">
        <f>IF(Таблица4601!$F$9=0,0,(G152*1000/Таблица4601!$F$9))</f>
        <v>0</v>
      </c>
      <c r="Y152" s="699">
        <f>IF(Таблица4601!$F$9=0,0,(N152*1000/Таблица4601!$F$9))</f>
        <v>0</v>
      </c>
      <c r="Z152" s="699">
        <f>IF(Таблица4601!$F$9=0,0,(V152*1000/Таблица4601!$F$9))</f>
        <v>0</v>
      </c>
      <c r="AA152" s="699">
        <f t="shared" si="3"/>
        <v>0</v>
      </c>
    </row>
    <row r="153" spans="1:27" x14ac:dyDescent="0.15">
      <c r="A153" s="37" t="s">
        <v>587</v>
      </c>
      <c r="B153" s="506" t="s">
        <v>588</v>
      </c>
      <c r="C153" s="6" t="s">
        <v>829</v>
      </c>
      <c r="D153" s="241" t="s">
        <v>589</v>
      </c>
      <c r="E153" s="799">
        <f>Таблица3000!F153+Таблица2000!G153+Таблица1000!G153</f>
        <v>0</v>
      </c>
      <c r="F153" s="799">
        <f>Таблица2000!H153</f>
        <v>0</v>
      </c>
      <c r="G153" s="799">
        <f>Таблица3000!G153+Таблица2000!I153+Таблица1000!H153</f>
        <v>0</v>
      </c>
      <c r="H153" s="799">
        <f>Таблица1000!I153</f>
        <v>0</v>
      </c>
      <c r="I153" s="799">
        <f>Таблица1000!J153</f>
        <v>0</v>
      </c>
      <c r="J153" s="799">
        <f>Таблица1000!K153</f>
        <v>0</v>
      </c>
      <c r="K153" s="799">
        <f>Таблица2000!J153</f>
        <v>0</v>
      </c>
      <c r="L153" s="799">
        <f>Таблица3000!H153+Таблица2000!K153+Таблица1000!L153</f>
        <v>0</v>
      </c>
      <c r="M153" s="799">
        <f>Таблица2000!L153</f>
        <v>0</v>
      </c>
      <c r="N153" s="799">
        <f>Таблица3000!I153+Таблица2000!M153+Таблица1000!M153</f>
        <v>0</v>
      </c>
      <c r="O153" s="799">
        <f>Таблица3000!J153+Таблица2000!N153+Таблица1000!N153</f>
        <v>0</v>
      </c>
      <c r="P153" s="799">
        <f>Таблица3000!K153+Таблица2000!O153+Таблица1000!O153</f>
        <v>0</v>
      </c>
      <c r="Q153" s="799">
        <f>Таблица3000!L153+Таблица2000!P153+Таблица1000!P153</f>
        <v>0</v>
      </c>
      <c r="R153" s="799">
        <f>Таблица2000!Q153</f>
        <v>0</v>
      </c>
      <c r="S153" s="799">
        <f>Таблица2000!R153</f>
        <v>0</v>
      </c>
      <c r="T153" s="799">
        <f>Таблица3000!M153+Таблица2000!S153+Таблица1000!Q153</f>
        <v>0</v>
      </c>
      <c r="U153" s="799">
        <f>Таблица2000!T153</f>
        <v>0</v>
      </c>
      <c r="V153" s="799">
        <f>Таблица3000!N153+Таблица2000!U153+Таблица1000!R153</f>
        <v>0</v>
      </c>
      <c r="W153" s="799">
        <f>Таблица2000!V153</f>
        <v>0</v>
      </c>
      <c r="X153" s="699">
        <f>IF(Таблица4601!$F$9=0,0,(G153*1000/Таблица4601!$F$9))</f>
        <v>0</v>
      </c>
      <c r="Y153" s="699">
        <f>IF(Таблица4601!$F$9=0,0,(N153*1000/Таблица4601!$F$9))</f>
        <v>0</v>
      </c>
      <c r="Z153" s="699">
        <f>IF(Таблица4601!$F$9=0,0,(V153*1000/Таблица4601!$F$9))</f>
        <v>0</v>
      </c>
      <c r="AA153" s="699">
        <f t="shared" si="3"/>
        <v>0</v>
      </c>
    </row>
    <row r="154" spans="1:27" x14ac:dyDescent="0.15">
      <c r="A154" s="37" t="s">
        <v>707</v>
      </c>
      <c r="B154" s="506" t="s">
        <v>264</v>
      </c>
      <c r="C154" s="19" t="s">
        <v>118</v>
      </c>
      <c r="D154" s="241" t="s">
        <v>640</v>
      </c>
      <c r="E154" s="799">
        <f>Таблица3000!F154+Таблица2000!G154+Таблица1000!G154</f>
        <v>0</v>
      </c>
      <c r="F154" s="799">
        <f>Таблица2000!H154</f>
        <v>0</v>
      </c>
      <c r="G154" s="799">
        <f>Таблица3000!G154+Таблица2000!I154+Таблица1000!H154</f>
        <v>0</v>
      </c>
      <c r="H154" s="799">
        <f>Таблица1000!I154</f>
        <v>0</v>
      </c>
      <c r="I154" s="799">
        <f>Таблица1000!J154</f>
        <v>0</v>
      </c>
      <c r="J154" s="799">
        <f>Таблица1000!K154</f>
        <v>0</v>
      </c>
      <c r="K154" s="799">
        <f>Таблица2000!J154</f>
        <v>0</v>
      </c>
      <c r="L154" s="799">
        <f>Таблица3000!H154+Таблица2000!K154+Таблица1000!L154</f>
        <v>0</v>
      </c>
      <c r="M154" s="799">
        <f>Таблица2000!L154</f>
        <v>0</v>
      </c>
      <c r="N154" s="799">
        <f>Таблица3000!I154+Таблица2000!M154+Таблица1000!M154</f>
        <v>0</v>
      </c>
      <c r="O154" s="799">
        <f>Таблица3000!J154+Таблица2000!N154+Таблица1000!N154</f>
        <v>0</v>
      </c>
      <c r="P154" s="799">
        <f>Таблица3000!K154+Таблица2000!O154+Таблица1000!O154</f>
        <v>0</v>
      </c>
      <c r="Q154" s="799">
        <f>Таблица3000!L154+Таблица2000!P154+Таблица1000!P154</f>
        <v>0</v>
      </c>
      <c r="R154" s="799">
        <f>Таблица2000!Q154</f>
        <v>0</v>
      </c>
      <c r="S154" s="799">
        <f>Таблица2000!R154</f>
        <v>0</v>
      </c>
      <c r="T154" s="799">
        <f>Таблица3000!M154+Таблица2000!S154+Таблица1000!Q154</f>
        <v>0</v>
      </c>
      <c r="U154" s="799">
        <f>Таблица2000!T154</f>
        <v>0</v>
      </c>
      <c r="V154" s="799">
        <f>Таблица3000!N154+Таблица2000!U154+Таблица1000!R154</f>
        <v>0</v>
      </c>
      <c r="W154" s="799">
        <f>Таблица2000!V154</f>
        <v>0</v>
      </c>
      <c r="X154" s="699">
        <f>IF(Таблица4601!$F$9=0,0,(G154*1000/Таблица4601!$F$9))</f>
        <v>0</v>
      </c>
      <c r="Y154" s="699">
        <f>IF(Таблица4601!$F$9=0,0,(N154*1000/Таблица4601!$F$9))</f>
        <v>0</v>
      </c>
      <c r="Z154" s="699">
        <f>IF(Таблица4601!$F$9=0,0,(V154*1000/Таблица4601!$F$9))</f>
        <v>0</v>
      </c>
      <c r="AA154" s="699">
        <f t="shared" si="3"/>
        <v>0</v>
      </c>
    </row>
    <row r="155" spans="1:27" x14ac:dyDescent="0.15">
      <c r="A155" s="37" t="s">
        <v>899</v>
      </c>
      <c r="B155" s="506" t="s">
        <v>1018</v>
      </c>
      <c r="C155" s="19" t="s">
        <v>1022</v>
      </c>
      <c r="D155" s="241" t="s">
        <v>900</v>
      </c>
      <c r="E155" s="799">
        <f>Таблица3000!F155+Таблица2000!G155+Таблица1000!G155</f>
        <v>0</v>
      </c>
      <c r="F155" s="799">
        <f>Таблица2000!H155</f>
        <v>0</v>
      </c>
      <c r="G155" s="799">
        <f>Таблица3000!G155+Таблица2000!I155+Таблица1000!H155</f>
        <v>0</v>
      </c>
      <c r="H155" s="799">
        <f>Таблица1000!I155</f>
        <v>0</v>
      </c>
      <c r="I155" s="799">
        <f>Таблица1000!J155</f>
        <v>0</v>
      </c>
      <c r="J155" s="799">
        <f>Таблица1000!K155</f>
        <v>0</v>
      </c>
      <c r="K155" s="799">
        <f>Таблица2000!J155</f>
        <v>0</v>
      </c>
      <c r="L155" s="799">
        <f>Таблица3000!H155+Таблица2000!K155+Таблица1000!L155</f>
        <v>0</v>
      </c>
      <c r="M155" s="799">
        <f>Таблица2000!L155</f>
        <v>0</v>
      </c>
      <c r="N155" s="799">
        <f>Таблица3000!I155+Таблица2000!M155+Таблица1000!M155</f>
        <v>0</v>
      </c>
      <c r="O155" s="799">
        <f>Таблица3000!J155+Таблица2000!N155+Таблица1000!N155</f>
        <v>0</v>
      </c>
      <c r="P155" s="799">
        <f>Таблица3000!K155+Таблица2000!O155+Таблица1000!O155</f>
        <v>0</v>
      </c>
      <c r="Q155" s="799">
        <f>Таблица3000!L155+Таблица2000!P155+Таблица1000!P155</f>
        <v>0</v>
      </c>
      <c r="R155" s="799">
        <f>Таблица2000!Q155</f>
        <v>0</v>
      </c>
      <c r="S155" s="799">
        <f>Таблица2000!R155</f>
        <v>0</v>
      </c>
      <c r="T155" s="799">
        <f>Таблица3000!M155+Таблица2000!S155+Таблица1000!Q155</f>
        <v>0</v>
      </c>
      <c r="U155" s="799">
        <f>Таблица2000!T155</f>
        <v>0</v>
      </c>
      <c r="V155" s="799">
        <f>Таблица3000!N155+Таблица2000!U155+Таблица1000!R155</f>
        <v>0</v>
      </c>
      <c r="W155" s="799">
        <f>Таблица2000!V155</f>
        <v>0</v>
      </c>
      <c r="X155" s="699">
        <f>IF(Таблица4601!$F$9=0,0,(G155*1000/Таблица4601!$F$9))</f>
        <v>0</v>
      </c>
      <c r="Y155" s="699">
        <f>IF(Таблица4601!$F$9=0,0,(N155*1000/Таблица4601!$F$9))</f>
        <v>0</v>
      </c>
      <c r="Z155" s="699">
        <f>IF(Таблица4601!$F$9=0,0,(V155*1000/Таблица4601!$F$9))</f>
        <v>0</v>
      </c>
      <c r="AA155" s="699">
        <f t="shared" si="3"/>
        <v>0</v>
      </c>
    </row>
    <row r="156" spans="1:27" x14ac:dyDescent="0.15">
      <c r="A156" s="37" t="s">
        <v>901</v>
      </c>
      <c r="B156" s="506" t="s">
        <v>1019</v>
      </c>
      <c r="C156" s="19" t="s">
        <v>1023</v>
      </c>
      <c r="D156" s="241" t="s">
        <v>531</v>
      </c>
      <c r="E156" s="799">
        <f>Таблица3000!F156+Таблица2000!G156+Таблица1000!G156</f>
        <v>0</v>
      </c>
      <c r="F156" s="799">
        <f>Таблица2000!H156</f>
        <v>0</v>
      </c>
      <c r="G156" s="799">
        <f>Таблица3000!G156+Таблица2000!I156+Таблица1000!H156</f>
        <v>0</v>
      </c>
      <c r="H156" s="799">
        <f>Таблица1000!I156</f>
        <v>0</v>
      </c>
      <c r="I156" s="799">
        <f>Таблица1000!J156</f>
        <v>0</v>
      </c>
      <c r="J156" s="799">
        <f>Таблица1000!K156</f>
        <v>0</v>
      </c>
      <c r="K156" s="799">
        <f>Таблица2000!J156</f>
        <v>0</v>
      </c>
      <c r="L156" s="799">
        <f>Таблица3000!H156+Таблица2000!K156+Таблица1000!L156</f>
        <v>0</v>
      </c>
      <c r="M156" s="799">
        <f>Таблица2000!L156</f>
        <v>0</v>
      </c>
      <c r="N156" s="799">
        <f>Таблица3000!I156+Таблица2000!M156+Таблица1000!M156</f>
        <v>0</v>
      </c>
      <c r="O156" s="799">
        <f>Таблица3000!J156+Таблица2000!N156+Таблица1000!N156</f>
        <v>0</v>
      </c>
      <c r="P156" s="799">
        <f>Таблица3000!K156+Таблица2000!O156+Таблица1000!O156</f>
        <v>0</v>
      </c>
      <c r="Q156" s="799">
        <f>Таблица3000!L156+Таблица2000!P156+Таблица1000!P156</f>
        <v>0</v>
      </c>
      <c r="R156" s="799">
        <f>Таблица2000!Q156</f>
        <v>0</v>
      </c>
      <c r="S156" s="799">
        <f>Таблица2000!R156</f>
        <v>0</v>
      </c>
      <c r="T156" s="799">
        <f>Таблица3000!M156+Таблица2000!S156+Таблица1000!Q156</f>
        <v>0</v>
      </c>
      <c r="U156" s="799">
        <f>Таблица2000!T156</f>
        <v>0</v>
      </c>
      <c r="V156" s="799">
        <f>Таблица3000!N156+Таблица2000!U156+Таблица1000!R156</f>
        <v>0</v>
      </c>
      <c r="W156" s="799">
        <f>Таблица2000!V156</f>
        <v>0</v>
      </c>
      <c r="X156" s="699">
        <f>IF(Таблица4601!$F$9=0,0,(G156*1000/Таблица4601!$F$9))</f>
        <v>0</v>
      </c>
      <c r="Y156" s="699">
        <f>IF(Таблица4601!$F$9=0,0,(N156*1000/Таблица4601!$F$9))</f>
        <v>0</v>
      </c>
      <c r="Z156" s="699">
        <f>IF(Таблица4601!$F$9=0,0,(V156*1000/Таблица4601!$F$9))</f>
        <v>0</v>
      </c>
      <c r="AA156" s="699">
        <f t="shared" si="3"/>
        <v>0</v>
      </c>
    </row>
    <row r="157" spans="1:27" x14ac:dyDescent="0.15">
      <c r="A157" s="37" t="s">
        <v>708</v>
      </c>
      <c r="B157" s="506" t="s">
        <v>1020</v>
      </c>
      <c r="C157" s="19" t="s">
        <v>1024</v>
      </c>
      <c r="D157" s="241" t="s">
        <v>532</v>
      </c>
      <c r="E157" s="799">
        <f>Таблица3000!F157+Таблица2000!G157+Таблица1000!G157</f>
        <v>0</v>
      </c>
      <c r="F157" s="799">
        <f>Таблица2000!H157</f>
        <v>0</v>
      </c>
      <c r="G157" s="799">
        <f>Таблица3000!G157+Таблица2000!I157+Таблица1000!H157</f>
        <v>0</v>
      </c>
      <c r="H157" s="799">
        <f>Таблица1000!I157</f>
        <v>0</v>
      </c>
      <c r="I157" s="799">
        <f>Таблица1000!J157</f>
        <v>0</v>
      </c>
      <c r="J157" s="799">
        <f>Таблица1000!K157</f>
        <v>0</v>
      </c>
      <c r="K157" s="799">
        <f>Таблица2000!J157</f>
        <v>0</v>
      </c>
      <c r="L157" s="799">
        <f>Таблица3000!H157+Таблица2000!K157+Таблица1000!L157</f>
        <v>0</v>
      </c>
      <c r="M157" s="799">
        <f>Таблица2000!L157</f>
        <v>0</v>
      </c>
      <c r="N157" s="799">
        <f>Таблица3000!I157+Таблица2000!M157+Таблица1000!M157</f>
        <v>0</v>
      </c>
      <c r="O157" s="799">
        <f>Таблица3000!J157+Таблица2000!N157+Таблица1000!N157</f>
        <v>0</v>
      </c>
      <c r="P157" s="799">
        <f>Таблица3000!K157+Таблица2000!O157+Таблица1000!O157</f>
        <v>0</v>
      </c>
      <c r="Q157" s="799">
        <f>Таблица3000!L157+Таблица2000!P157+Таблица1000!P157</f>
        <v>0</v>
      </c>
      <c r="R157" s="799">
        <f>Таблица2000!Q157</f>
        <v>0</v>
      </c>
      <c r="S157" s="799">
        <f>Таблица2000!R157</f>
        <v>0</v>
      </c>
      <c r="T157" s="799">
        <f>Таблица3000!M157+Таблица2000!S157+Таблица1000!Q157</f>
        <v>0</v>
      </c>
      <c r="U157" s="799">
        <f>Таблица2000!T157</f>
        <v>0</v>
      </c>
      <c r="V157" s="799">
        <f>Таблица3000!N157+Таблица2000!U157+Таблица1000!R157</f>
        <v>0</v>
      </c>
      <c r="W157" s="799">
        <f>Таблица2000!V157</f>
        <v>0</v>
      </c>
      <c r="X157" s="699">
        <f>IF(Таблица4601!$F$9=0,0,(G157*1000/Таблица4601!$F$9))</f>
        <v>0</v>
      </c>
      <c r="Y157" s="699">
        <f>IF(Таблица4601!$F$9=0,0,(N157*1000/Таблица4601!$F$9))</f>
        <v>0</v>
      </c>
      <c r="Z157" s="699">
        <f>IF(Таблица4601!$F$9=0,0,(V157*1000/Таблица4601!$F$9))</f>
        <v>0</v>
      </c>
      <c r="AA157" s="699">
        <f t="shared" si="3"/>
        <v>0</v>
      </c>
    </row>
    <row r="158" spans="1:27" x14ac:dyDescent="0.15">
      <c r="A158" s="37" t="s">
        <v>709</v>
      </c>
      <c r="B158" s="506" t="s">
        <v>1021</v>
      </c>
      <c r="C158" s="19" t="s">
        <v>1025</v>
      </c>
      <c r="D158" s="241" t="s">
        <v>375</v>
      </c>
      <c r="E158" s="799">
        <f>Таблица3000!F158+Таблица2000!G158+Таблица1000!G158</f>
        <v>0</v>
      </c>
      <c r="F158" s="799">
        <f>Таблица2000!H158</f>
        <v>0</v>
      </c>
      <c r="G158" s="799">
        <f>Таблица3000!G158+Таблица2000!I158+Таблица1000!H158</f>
        <v>0</v>
      </c>
      <c r="H158" s="799">
        <f>Таблица1000!I158</f>
        <v>0</v>
      </c>
      <c r="I158" s="799">
        <f>Таблица1000!J158</f>
        <v>0</v>
      </c>
      <c r="J158" s="799">
        <f>Таблица1000!K158</f>
        <v>0</v>
      </c>
      <c r="K158" s="799">
        <f>Таблица2000!J158</f>
        <v>0</v>
      </c>
      <c r="L158" s="799">
        <f>Таблица3000!H158+Таблица2000!K158+Таблица1000!L158</f>
        <v>0</v>
      </c>
      <c r="M158" s="799">
        <f>Таблица2000!L158</f>
        <v>0</v>
      </c>
      <c r="N158" s="799">
        <f>Таблица3000!I158+Таблица2000!M158+Таблица1000!M158</f>
        <v>0</v>
      </c>
      <c r="O158" s="799">
        <f>Таблица3000!J158+Таблица2000!N158+Таблица1000!N158</f>
        <v>0</v>
      </c>
      <c r="P158" s="799">
        <f>Таблица3000!K158+Таблица2000!O158+Таблица1000!O158</f>
        <v>0</v>
      </c>
      <c r="Q158" s="799">
        <f>Таблица3000!L158+Таблица2000!P158+Таблица1000!P158</f>
        <v>0</v>
      </c>
      <c r="R158" s="799">
        <f>Таблица2000!Q158</f>
        <v>0</v>
      </c>
      <c r="S158" s="799">
        <f>Таблица2000!R158</f>
        <v>0</v>
      </c>
      <c r="T158" s="799">
        <f>Таблица3000!M158+Таблица2000!S158+Таблица1000!Q158</f>
        <v>0</v>
      </c>
      <c r="U158" s="799">
        <f>Таблица2000!T158</f>
        <v>0</v>
      </c>
      <c r="V158" s="799">
        <f>Таблица3000!N158+Таблица2000!U158+Таблица1000!R158</f>
        <v>0</v>
      </c>
      <c r="W158" s="799">
        <f>Таблица2000!V158</f>
        <v>0</v>
      </c>
      <c r="X158" s="699">
        <f>IF(Таблица4601!$F$9=0,0,(G158*1000/Таблица4601!$F$9))</f>
        <v>0</v>
      </c>
      <c r="Y158" s="699">
        <f>IF(Таблица4601!$F$9=0,0,(N158*1000/Таблица4601!$F$9))</f>
        <v>0</v>
      </c>
      <c r="Z158" s="699">
        <f>IF(Таблица4601!$F$9=0,0,(V158*1000/Таблица4601!$F$9))</f>
        <v>0</v>
      </c>
      <c r="AA158" s="699">
        <f t="shared" si="3"/>
        <v>0</v>
      </c>
    </row>
    <row r="159" spans="1:27" s="119" customFormat="1" x14ac:dyDescent="0.15">
      <c r="A159" s="229" t="s">
        <v>1553</v>
      </c>
      <c r="B159" s="506" t="s">
        <v>1471</v>
      </c>
      <c r="C159" s="19" t="s">
        <v>1554</v>
      </c>
      <c r="D159" s="241"/>
      <c r="E159" s="799">
        <f>Таблица3000!F159+Таблица2000!G159+Таблица1000!G159</f>
        <v>0</v>
      </c>
      <c r="F159" s="799">
        <f>Таблица2000!H159</f>
        <v>0</v>
      </c>
      <c r="G159" s="799">
        <f>Таблица3000!G159+Таблица2000!I159+Таблица1000!H159</f>
        <v>0</v>
      </c>
      <c r="H159" s="799">
        <f>Таблица1000!I159</f>
        <v>0</v>
      </c>
      <c r="I159" s="799">
        <f>Таблица1000!J159</f>
        <v>0</v>
      </c>
      <c r="J159" s="799">
        <f>Таблица1000!K159</f>
        <v>0</v>
      </c>
      <c r="K159" s="799">
        <f>Таблица2000!J159</f>
        <v>0</v>
      </c>
      <c r="L159" s="799">
        <f>Таблица3000!H159+Таблица2000!K159+Таблица1000!L159</f>
        <v>0</v>
      </c>
      <c r="M159" s="799">
        <f>Таблица2000!L159</f>
        <v>0</v>
      </c>
      <c r="N159" s="799">
        <f>Таблица3000!I159+Таблица2000!M159+Таблица1000!M159</f>
        <v>0</v>
      </c>
      <c r="O159" s="799">
        <f>Таблица3000!J159+Таблица2000!N159+Таблица1000!N159</f>
        <v>0</v>
      </c>
      <c r="P159" s="799">
        <f>Таблица3000!K159+Таблица2000!O159+Таблица1000!O159</f>
        <v>0</v>
      </c>
      <c r="Q159" s="799">
        <f>Таблица3000!L159+Таблица2000!P159+Таблица1000!P159</f>
        <v>0</v>
      </c>
      <c r="R159" s="799">
        <f>Таблица2000!Q159</f>
        <v>0</v>
      </c>
      <c r="S159" s="799">
        <f>Таблица2000!R159</f>
        <v>0</v>
      </c>
      <c r="T159" s="799">
        <f>Таблица3000!M159+Таблица2000!S159+Таблица1000!Q159</f>
        <v>0</v>
      </c>
      <c r="U159" s="799">
        <f>Таблица2000!T159</f>
        <v>0</v>
      </c>
      <c r="V159" s="799">
        <f>Таблица3000!N159+Таблица2000!U159+Таблица1000!R159</f>
        <v>0</v>
      </c>
      <c r="W159" s="799">
        <f>Таблица2000!V159</f>
        <v>0</v>
      </c>
      <c r="X159" s="699">
        <f>IF(Таблица4601!$F$9=0,0,(G159*1000/Таблица4601!$F$9))</f>
        <v>0</v>
      </c>
      <c r="Y159" s="699">
        <f>IF(Таблица4601!$F$9=0,0,(N159*1000/Таблица4601!$F$9))</f>
        <v>0</v>
      </c>
      <c r="Z159" s="699">
        <f>IF(Таблица4601!$F$9=0,0,(V159*1000/Таблица4601!$F$9))</f>
        <v>0</v>
      </c>
      <c r="AA159" s="699">
        <f t="shared" si="3"/>
        <v>0</v>
      </c>
    </row>
    <row r="160" spans="1:27" x14ac:dyDescent="0.15">
      <c r="A160" s="83" t="s">
        <v>659</v>
      </c>
      <c r="B160" s="506" t="s">
        <v>265</v>
      </c>
      <c r="C160" s="84" t="s">
        <v>119</v>
      </c>
      <c r="D160" s="90" t="s">
        <v>116</v>
      </c>
      <c r="E160" s="799">
        <f>Таблица3000!F160+Таблица2000!G160+Таблица1000!G160</f>
        <v>0</v>
      </c>
      <c r="F160" s="799">
        <f>Таблица2000!H160</f>
        <v>0</v>
      </c>
      <c r="G160" s="799">
        <f>Таблица3000!G160+Таблица2000!I160+Таблица1000!H160</f>
        <v>0</v>
      </c>
      <c r="H160" s="799">
        <f>Таблица1000!I160</f>
        <v>0</v>
      </c>
      <c r="I160" s="799">
        <f>Таблица1000!J160</f>
        <v>0</v>
      </c>
      <c r="J160" s="799">
        <f>Таблица1000!K160</f>
        <v>0</v>
      </c>
      <c r="K160" s="799">
        <f>Таблица2000!J160</f>
        <v>0</v>
      </c>
      <c r="L160" s="799">
        <f>Таблица3000!H160+Таблица2000!K160+Таблица1000!L160</f>
        <v>0</v>
      </c>
      <c r="M160" s="799">
        <f>Таблица2000!L160</f>
        <v>0</v>
      </c>
      <c r="N160" s="799">
        <f>Таблица3000!I160+Таблица2000!M160+Таблица1000!M160</f>
        <v>0</v>
      </c>
      <c r="O160" s="799">
        <f>Таблица3000!J160+Таблица2000!N160+Таблица1000!N160</f>
        <v>0</v>
      </c>
      <c r="P160" s="799">
        <f>Таблица3000!K160+Таблица2000!O160+Таблица1000!O160</f>
        <v>0</v>
      </c>
      <c r="Q160" s="799">
        <f>Таблица3000!L160+Таблица2000!P160+Таблица1000!P160</f>
        <v>0</v>
      </c>
      <c r="R160" s="799">
        <f>Таблица2000!Q160</f>
        <v>0</v>
      </c>
      <c r="S160" s="799">
        <f>Таблица2000!R160</f>
        <v>0</v>
      </c>
      <c r="T160" s="799">
        <f>Таблица3000!M160+Таблица2000!S160+Таблица1000!Q160</f>
        <v>0</v>
      </c>
      <c r="U160" s="799">
        <f>Таблица2000!T160</f>
        <v>0</v>
      </c>
      <c r="V160" s="799">
        <f>Таблица3000!N160+Таблица2000!U160+Таблица1000!R160</f>
        <v>0</v>
      </c>
      <c r="W160" s="799">
        <f>Таблица2000!V160</f>
        <v>0</v>
      </c>
      <c r="X160" s="699">
        <f>IF(Таблица4601!$F$9=0,0,(G160*1000/Таблица4601!$F$9))</f>
        <v>0</v>
      </c>
      <c r="Y160" s="699">
        <f>IF(Таблица4601!$F$9=0,0,(N160*1000/Таблица4601!$F$9))</f>
        <v>0</v>
      </c>
      <c r="Z160" s="699">
        <f>IF(Таблица4601!$F$9=0,0,(V160*1000/Таблица4601!$F$9))</f>
        <v>0</v>
      </c>
      <c r="AA160" s="699">
        <f t="shared" si="3"/>
        <v>0</v>
      </c>
    </row>
    <row r="161" spans="1:27" x14ac:dyDescent="0.15">
      <c r="A161" s="37" t="s">
        <v>710</v>
      </c>
      <c r="B161" s="506" t="s">
        <v>462</v>
      </c>
      <c r="C161" s="19" t="s">
        <v>452</v>
      </c>
      <c r="D161" s="241" t="s">
        <v>191</v>
      </c>
      <c r="E161" s="799">
        <f>Таблица3000!F161+Таблица2000!G161+Таблица1000!G161</f>
        <v>0</v>
      </c>
      <c r="F161" s="799">
        <f>Таблица2000!H161</f>
        <v>0</v>
      </c>
      <c r="G161" s="799">
        <f>Таблица3000!G161+Таблица2000!I161+Таблица1000!H161</f>
        <v>0</v>
      </c>
      <c r="H161" s="799">
        <f>Таблица1000!I161</f>
        <v>0</v>
      </c>
      <c r="I161" s="799">
        <f>Таблица1000!J161</f>
        <v>0</v>
      </c>
      <c r="J161" s="799">
        <f>Таблица1000!K161</f>
        <v>0</v>
      </c>
      <c r="K161" s="799">
        <f>Таблица2000!J161</f>
        <v>0</v>
      </c>
      <c r="L161" s="799">
        <f>Таблица3000!H161+Таблица2000!K161+Таблица1000!L161</f>
        <v>0</v>
      </c>
      <c r="M161" s="799">
        <f>Таблица2000!L161</f>
        <v>0</v>
      </c>
      <c r="N161" s="799">
        <f>Таблица3000!I161+Таблица2000!M161+Таблица1000!M161</f>
        <v>0</v>
      </c>
      <c r="O161" s="799">
        <f>Таблица3000!J161+Таблица2000!N161+Таблица1000!N161</f>
        <v>0</v>
      </c>
      <c r="P161" s="799">
        <f>Таблица3000!K161+Таблица2000!O161+Таблица1000!O161</f>
        <v>0</v>
      </c>
      <c r="Q161" s="799">
        <f>Таблица3000!L161+Таблица2000!P161+Таблица1000!P161</f>
        <v>0</v>
      </c>
      <c r="R161" s="799">
        <f>Таблица2000!Q161</f>
        <v>0</v>
      </c>
      <c r="S161" s="799">
        <f>Таблица2000!R161</f>
        <v>0</v>
      </c>
      <c r="T161" s="799">
        <f>Таблица3000!M161+Таблица2000!S161+Таблица1000!Q161</f>
        <v>0</v>
      </c>
      <c r="U161" s="799">
        <f>Таблица2000!T161</f>
        <v>0</v>
      </c>
      <c r="V161" s="799">
        <f>Таблица3000!N161+Таблица2000!U161+Таблица1000!R161</f>
        <v>0</v>
      </c>
      <c r="W161" s="799">
        <f>Таблица2000!V161</f>
        <v>0</v>
      </c>
      <c r="X161" s="699">
        <f>IF(Таблица4601!$F$9=0,0,(G161*1000/Таблица4601!$F$9))</f>
        <v>0</v>
      </c>
      <c r="Y161" s="699">
        <f>IF(Таблица4601!$F$9=0,0,(N161*1000/Таблица4601!$F$9))</f>
        <v>0</v>
      </c>
      <c r="Z161" s="699">
        <f>IF(Таблица4601!$F$9=0,0,(V161*1000/Таблица4601!$F$9))</f>
        <v>0</v>
      </c>
      <c r="AA161" s="699">
        <f t="shared" si="3"/>
        <v>0</v>
      </c>
    </row>
    <row r="162" spans="1:27" ht="21" x14ac:dyDescent="0.15">
      <c r="A162" s="37" t="s">
        <v>711</v>
      </c>
      <c r="B162" s="506" t="s">
        <v>463</v>
      </c>
      <c r="C162" s="19" t="s">
        <v>453</v>
      </c>
      <c r="D162" s="241" t="s">
        <v>473</v>
      </c>
      <c r="E162" s="799">
        <f>Таблица3000!F162+Таблица2000!G162+Таблица1000!G162</f>
        <v>0</v>
      </c>
      <c r="F162" s="799">
        <f>Таблица2000!H162</f>
        <v>0</v>
      </c>
      <c r="G162" s="799">
        <f>Таблица3000!G162+Таблица2000!I162+Таблица1000!H162</f>
        <v>0</v>
      </c>
      <c r="H162" s="799">
        <f>Таблица1000!I162</f>
        <v>0</v>
      </c>
      <c r="I162" s="799">
        <f>Таблица1000!J162</f>
        <v>0</v>
      </c>
      <c r="J162" s="799">
        <f>Таблица1000!K162</f>
        <v>0</v>
      </c>
      <c r="K162" s="799">
        <f>Таблица2000!J162</f>
        <v>0</v>
      </c>
      <c r="L162" s="799">
        <f>Таблица3000!H162+Таблица2000!K162+Таблица1000!L162</f>
        <v>0</v>
      </c>
      <c r="M162" s="799">
        <f>Таблица2000!L162</f>
        <v>0</v>
      </c>
      <c r="N162" s="799">
        <f>Таблица3000!I162+Таблица2000!M162+Таблица1000!M162</f>
        <v>0</v>
      </c>
      <c r="O162" s="799">
        <f>Таблица3000!J162+Таблица2000!N162+Таблица1000!N162</f>
        <v>0</v>
      </c>
      <c r="P162" s="799">
        <f>Таблица3000!K162+Таблица2000!O162+Таблица1000!O162</f>
        <v>0</v>
      </c>
      <c r="Q162" s="799">
        <f>Таблица3000!L162+Таблица2000!P162+Таблица1000!P162</f>
        <v>0</v>
      </c>
      <c r="R162" s="799">
        <f>Таблица2000!Q162</f>
        <v>0</v>
      </c>
      <c r="S162" s="799">
        <f>Таблица2000!R162</f>
        <v>0</v>
      </c>
      <c r="T162" s="799">
        <f>Таблица3000!M162+Таблица2000!S162+Таблица1000!Q162</f>
        <v>0</v>
      </c>
      <c r="U162" s="799">
        <f>Таблица2000!T162</f>
        <v>0</v>
      </c>
      <c r="V162" s="799">
        <f>Таблица3000!N162+Таблица2000!U162+Таблица1000!R162</f>
        <v>0</v>
      </c>
      <c r="W162" s="799">
        <f>Таблица2000!V162</f>
        <v>0</v>
      </c>
      <c r="X162" s="699">
        <f>IF(Таблица4601!$F$9=0,0,(G162*1000/Таблица4601!$F$9))</f>
        <v>0</v>
      </c>
      <c r="Y162" s="699">
        <f>IF(Таблица4601!$F$9=0,0,(N162*1000/Таблица4601!$F$9))</f>
        <v>0</v>
      </c>
      <c r="Z162" s="699">
        <f>IF(Таблица4601!$F$9=0,0,(V162*1000/Таблица4601!$F$9))</f>
        <v>0</v>
      </c>
      <c r="AA162" s="699">
        <f t="shared" si="3"/>
        <v>0</v>
      </c>
    </row>
    <row r="163" spans="1:27" x14ac:dyDescent="0.15">
      <c r="A163" s="37" t="s">
        <v>533</v>
      </c>
      <c r="B163" s="506" t="s">
        <v>464</v>
      </c>
      <c r="C163" s="19" t="s">
        <v>454</v>
      </c>
      <c r="D163" s="241" t="s">
        <v>192</v>
      </c>
      <c r="E163" s="799">
        <f>Таблица3000!F163+Таблица2000!G163+Таблица1000!G163</f>
        <v>0</v>
      </c>
      <c r="F163" s="799">
        <f>Таблица2000!H163</f>
        <v>0</v>
      </c>
      <c r="G163" s="799">
        <f>Таблица3000!G163+Таблица2000!I163+Таблица1000!H163</f>
        <v>0</v>
      </c>
      <c r="H163" s="799">
        <f>Таблица1000!I163</f>
        <v>0</v>
      </c>
      <c r="I163" s="799">
        <f>Таблица1000!J163</f>
        <v>0</v>
      </c>
      <c r="J163" s="799">
        <f>Таблица1000!K163</f>
        <v>0</v>
      </c>
      <c r="K163" s="799">
        <f>Таблица2000!J163</f>
        <v>0</v>
      </c>
      <c r="L163" s="799">
        <f>Таблица3000!H163+Таблица2000!K163+Таблица1000!L163</f>
        <v>0</v>
      </c>
      <c r="M163" s="799">
        <f>Таблица2000!L163</f>
        <v>0</v>
      </c>
      <c r="N163" s="799">
        <f>Таблица3000!I163+Таблица2000!M163+Таблица1000!M163</f>
        <v>0</v>
      </c>
      <c r="O163" s="799">
        <f>Таблица3000!J163+Таблица2000!N163+Таблица1000!N163</f>
        <v>0</v>
      </c>
      <c r="P163" s="799">
        <f>Таблица3000!K163+Таблица2000!O163+Таблица1000!O163</f>
        <v>0</v>
      </c>
      <c r="Q163" s="799">
        <f>Таблица3000!L163+Таблица2000!P163+Таблица1000!P163</f>
        <v>0</v>
      </c>
      <c r="R163" s="799">
        <f>Таблица2000!Q163</f>
        <v>0</v>
      </c>
      <c r="S163" s="799">
        <f>Таблица2000!R163</f>
        <v>0</v>
      </c>
      <c r="T163" s="799">
        <f>Таблица3000!M163+Таблица2000!S163+Таблица1000!Q163</f>
        <v>0</v>
      </c>
      <c r="U163" s="799">
        <f>Таблица2000!T163</f>
        <v>0</v>
      </c>
      <c r="V163" s="799">
        <f>Таблица3000!N163+Таблица2000!U163+Таблица1000!R163</f>
        <v>0</v>
      </c>
      <c r="W163" s="799">
        <f>Таблица2000!V163</f>
        <v>0</v>
      </c>
      <c r="X163" s="699">
        <f>IF(Таблица4601!$F$9=0,0,(G163*1000/Таблица4601!$F$9))</f>
        <v>0</v>
      </c>
      <c r="Y163" s="699">
        <f>IF(Таблица4601!$F$9=0,0,(N163*1000/Таблица4601!$F$9))</f>
        <v>0</v>
      </c>
      <c r="Z163" s="699">
        <f>IF(Таблица4601!$F$9=0,0,(V163*1000/Таблица4601!$F$9))</f>
        <v>0</v>
      </c>
      <c r="AA163" s="699">
        <f t="shared" si="3"/>
        <v>0</v>
      </c>
    </row>
    <row r="164" spans="1:27" ht="21" x14ac:dyDescent="0.15">
      <c r="A164" s="37" t="s">
        <v>712</v>
      </c>
      <c r="B164" s="506" t="s">
        <v>902</v>
      </c>
      <c r="C164" s="19" t="s">
        <v>903</v>
      </c>
      <c r="D164" s="241" t="s">
        <v>193</v>
      </c>
      <c r="E164" s="799">
        <f>Таблица3000!F164+Таблица2000!G164+Таблица1000!G164</f>
        <v>0</v>
      </c>
      <c r="F164" s="799">
        <f>Таблица2000!H164</f>
        <v>0</v>
      </c>
      <c r="G164" s="799">
        <f>Таблица3000!G164+Таблица2000!I164+Таблица1000!H164</f>
        <v>0</v>
      </c>
      <c r="H164" s="799">
        <f>Таблица1000!I164</f>
        <v>0</v>
      </c>
      <c r="I164" s="799">
        <f>Таблица1000!J164</f>
        <v>0</v>
      </c>
      <c r="J164" s="799">
        <f>Таблица1000!K164</f>
        <v>0</v>
      </c>
      <c r="K164" s="799">
        <f>Таблица2000!J164</f>
        <v>0</v>
      </c>
      <c r="L164" s="799">
        <f>Таблица3000!H164+Таблица2000!K164+Таблица1000!L164</f>
        <v>0</v>
      </c>
      <c r="M164" s="799">
        <f>Таблица2000!L164</f>
        <v>0</v>
      </c>
      <c r="N164" s="799">
        <f>Таблица3000!I164+Таблица2000!M164+Таблица1000!M164</f>
        <v>0</v>
      </c>
      <c r="O164" s="799">
        <f>Таблица3000!J164+Таблица2000!N164+Таблица1000!N164</f>
        <v>0</v>
      </c>
      <c r="P164" s="799">
        <f>Таблица3000!K164+Таблица2000!O164+Таблица1000!O164</f>
        <v>0</v>
      </c>
      <c r="Q164" s="799">
        <f>Таблица3000!L164+Таблица2000!P164+Таблица1000!P164</f>
        <v>0</v>
      </c>
      <c r="R164" s="799">
        <f>Таблица2000!Q164</f>
        <v>0</v>
      </c>
      <c r="S164" s="799">
        <f>Таблица2000!R164</f>
        <v>0</v>
      </c>
      <c r="T164" s="799">
        <f>Таблица3000!M164+Таблица2000!S164+Таблица1000!Q164</f>
        <v>0</v>
      </c>
      <c r="U164" s="799">
        <f>Таблица2000!T164</f>
        <v>0</v>
      </c>
      <c r="V164" s="799">
        <f>Таблица3000!N164+Таблица2000!U164+Таблица1000!R164</f>
        <v>0</v>
      </c>
      <c r="W164" s="799">
        <f>Таблица2000!V164</f>
        <v>0</v>
      </c>
      <c r="X164" s="699">
        <f>IF(Таблица4601!$F$9=0,0,(G164*1000/Таблица4601!$F$9))</f>
        <v>0</v>
      </c>
      <c r="Y164" s="699">
        <f>IF(Таблица4601!$F$9=0,0,(N164*1000/Таблица4601!$F$9))</f>
        <v>0</v>
      </c>
      <c r="Z164" s="699">
        <f>IF(Таблица4601!$F$9=0,0,(V164*1000/Таблица4601!$F$9))</f>
        <v>0</v>
      </c>
      <c r="AA164" s="699">
        <f t="shared" si="3"/>
        <v>0</v>
      </c>
    </row>
    <row r="165" spans="1:27" ht="31.5" x14ac:dyDescent="0.15">
      <c r="A165" s="37" t="s">
        <v>713</v>
      </c>
      <c r="B165" s="506" t="s">
        <v>1030</v>
      </c>
      <c r="C165" s="19" t="s">
        <v>1033</v>
      </c>
      <c r="D165" s="241" t="s">
        <v>534</v>
      </c>
      <c r="E165" s="799">
        <f>Таблица3000!F165+Таблица2000!G165+Таблица1000!G165</f>
        <v>0</v>
      </c>
      <c r="F165" s="799">
        <f>Таблица2000!H165</f>
        <v>0</v>
      </c>
      <c r="G165" s="799">
        <f>Таблица3000!G165+Таблица2000!I165+Таблица1000!H165</f>
        <v>0</v>
      </c>
      <c r="H165" s="799">
        <f>Таблица1000!I165</f>
        <v>0</v>
      </c>
      <c r="I165" s="799">
        <f>Таблица1000!J165</f>
        <v>0</v>
      </c>
      <c r="J165" s="799">
        <f>Таблица1000!K165</f>
        <v>0</v>
      </c>
      <c r="K165" s="799">
        <f>Таблица2000!J165</f>
        <v>0</v>
      </c>
      <c r="L165" s="799">
        <f>Таблица3000!H165+Таблица2000!K165+Таблица1000!L165</f>
        <v>0</v>
      </c>
      <c r="M165" s="799">
        <f>Таблица2000!L165</f>
        <v>0</v>
      </c>
      <c r="N165" s="799">
        <f>Таблица3000!I165+Таблица2000!M165+Таблица1000!M165</f>
        <v>0</v>
      </c>
      <c r="O165" s="799">
        <f>Таблица3000!J165+Таблица2000!N165+Таблица1000!N165</f>
        <v>0</v>
      </c>
      <c r="P165" s="799">
        <f>Таблица3000!K165+Таблица2000!O165+Таблица1000!O165</f>
        <v>0</v>
      </c>
      <c r="Q165" s="799">
        <f>Таблица3000!L165+Таблица2000!P165+Таблица1000!P165</f>
        <v>0</v>
      </c>
      <c r="R165" s="799">
        <f>Таблица2000!Q165</f>
        <v>0</v>
      </c>
      <c r="S165" s="799">
        <f>Таблица2000!R165</f>
        <v>0</v>
      </c>
      <c r="T165" s="799">
        <f>Таблица3000!M165+Таблица2000!S165+Таблица1000!Q165</f>
        <v>0</v>
      </c>
      <c r="U165" s="799">
        <f>Таблица2000!T165</f>
        <v>0</v>
      </c>
      <c r="V165" s="799">
        <f>Таблица3000!N165+Таблица2000!U165+Таблица1000!R165</f>
        <v>0</v>
      </c>
      <c r="W165" s="799">
        <f>Таблица2000!V165</f>
        <v>0</v>
      </c>
      <c r="X165" s="699">
        <f>IF(Таблица4601!$F$9=0,0,(G165*1000/Таблица4601!$F$9))</f>
        <v>0</v>
      </c>
      <c r="Y165" s="699">
        <f>IF(Таблица4601!$F$9=0,0,(N165*1000/Таблица4601!$F$9))</f>
        <v>0</v>
      </c>
      <c r="Z165" s="699">
        <f>IF(Таблица4601!$F$9=0,0,(V165*1000/Таблица4601!$F$9))</f>
        <v>0</v>
      </c>
      <c r="AA165" s="699">
        <f t="shared" si="3"/>
        <v>0</v>
      </c>
    </row>
    <row r="166" spans="1:27" x14ac:dyDescent="0.15">
      <c r="A166" s="37" t="s">
        <v>714</v>
      </c>
      <c r="B166" s="506" t="s">
        <v>1031</v>
      </c>
      <c r="C166" s="19" t="s">
        <v>1034</v>
      </c>
      <c r="D166" s="241" t="s">
        <v>194</v>
      </c>
      <c r="E166" s="799">
        <f>Таблица3000!F166+Таблица2000!G166+Таблица1000!G166</f>
        <v>0</v>
      </c>
      <c r="F166" s="799">
        <f>Таблица2000!H166</f>
        <v>0</v>
      </c>
      <c r="G166" s="799">
        <f>Таблица3000!G166+Таблица2000!I166+Таблица1000!H166</f>
        <v>0</v>
      </c>
      <c r="H166" s="799">
        <f>Таблица1000!I166</f>
        <v>0</v>
      </c>
      <c r="I166" s="799">
        <f>Таблица1000!J166</f>
        <v>0</v>
      </c>
      <c r="J166" s="799">
        <f>Таблица1000!K166</f>
        <v>0</v>
      </c>
      <c r="K166" s="799">
        <f>Таблица2000!J166</f>
        <v>0</v>
      </c>
      <c r="L166" s="799">
        <f>Таблица3000!H166+Таблица2000!K166+Таблица1000!L166</f>
        <v>0</v>
      </c>
      <c r="M166" s="799">
        <f>Таблица2000!L166</f>
        <v>0</v>
      </c>
      <c r="N166" s="799">
        <f>Таблица3000!I166+Таблица2000!M166+Таблица1000!M166</f>
        <v>0</v>
      </c>
      <c r="O166" s="799">
        <f>Таблица3000!J166+Таблица2000!N166+Таблица1000!N166</f>
        <v>0</v>
      </c>
      <c r="P166" s="799">
        <f>Таблица3000!K166+Таблица2000!O166+Таблица1000!O166</f>
        <v>0</v>
      </c>
      <c r="Q166" s="799">
        <f>Таблица3000!L166+Таблица2000!P166+Таблица1000!P166</f>
        <v>0</v>
      </c>
      <c r="R166" s="799">
        <f>Таблица2000!Q166</f>
        <v>0</v>
      </c>
      <c r="S166" s="799">
        <f>Таблица2000!R166</f>
        <v>0</v>
      </c>
      <c r="T166" s="799">
        <f>Таблица3000!M166+Таблица2000!S166+Таблица1000!Q166</f>
        <v>0</v>
      </c>
      <c r="U166" s="799">
        <f>Таблица2000!T166</f>
        <v>0</v>
      </c>
      <c r="V166" s="799">
        <f>Таблица3000!N166+Таблица2000!U166+Таблица1000!R166</f>
        <v>0</v>
      </c>
      <c r="W166" s="799">
        <f>Таблица2000!V166</f>
        <v>0</v>
      </c>
      <c r="X166" s="699">
        <f>IF(Таблица4601!$F$9=0,0,(G166*1000/Таблица4601!$F$9))</f>
        <v>0</v>
      </c>
      <c r="Y166" s="699">
        <f>IF(Таблица4601!$F$9=0,0,(N166*1000/Таблица4601!$F$9))</f>
        <v>0</v>
      </c>
      <c r="Z166" s="699">
        <f>IF(Таблица4601!$F$9=0,0,(V166*1000/Таблица4601!$F$9))</f>
        <v>0</v>
      </c>
      <c r="AA166" s="699">
        <f t="shared" si="3"/>
        <v>0</v>
      </c>
    </row>
    <row r="167" spans="1:27" x14ac:dyDescent="0.15">
      <c r="A167" s="37" t="s">
        <v>653</v>
      </c>
      <c r="B167" s="506" t="s">
        <v>1032</v>
      </c>
      <c r="C167" s="19" t="s">
        <v>1035</v>
      </c>
      <c r="D167" s="241" t="s">
        <v>654</v>
      </c>
      <c r="E167" s="799">
        <f>Таблица3000!F167+Таблица2000!G167+Таблица1000!G167</f>
        <v>0</v>
      </c>
      <c r="F167" s="799">
        <f>Таблица2000!H167</f>
        <v>0</v>
      </c>
      <c r="G167" s="799">
        <f>Таблица3000!G167+Таблица2000!I167+Таблица1000!H167</f>
        <v>0</v>
      </c>
      <c r="H167" s="799">
        <f>Таблица1000!I167</f>
        <v>0</v>
      </c>
      <c r="I167" s="799">
        <f>Таблица1000!J167</f>
        <v>0</v>
      </c>
      <c r="J167" s="799">
        <f>Таблица1000!K167</f>
        <v>0</v>
      </c>
      <c r="K167" s="799">
        <f>Таблица2000!J167</f>
        <v>0</v>
      </c>
      <c r="L167" s="799">
        <f>Таблица3000!H167+Таблица2000!K167+Таблица1000!L167</f>
        <v>0</v>
      </c>
      <c r="M167" s="799">
        <f>Таблица2000!L167</f>
        <v>0</v>
      </c>
      <c r="N167" s="799">
        <f>Таблица3000!I167+Таблица2000!M167+Таблица1000!M167</f>
        <v>0</v>
      </c>
      <c r="O167" s="799">
        <f>Таблица3000!J167+Таблица2000!N167+Таблица1000!N167</f>
        <v>0</v>
      </c>
      <c r="P167" s="799">
        <f>Таблица3000!K167+Таблица2000!O167+Таблица1000!O167</f>
        <v>0</v>
      </c>
      <c r="Q167" s="799">
        <f>Таблица3000!L167+Таблица2000!P167+Таблица1000!P167</f>
        <v>0</v>
      </c>
      <c r="R167" s="799">
        <f>Таблица2000!Q167</f>
        <v>0</v>
      </c>
      <c r="S167" s="799">
        <f>Таблица2000!R167</f>
        <v>0</v>
      </c>
      <c r="T167" s="799">
        <f>Таблица3000!M167+Таблица2000!S167+Таблица1000!Q167</f>
        <v>0</v>
      </c>
      <c r="U167" s="799">
        <f>Таблица2000!T167</f>
        <v>0</v>
      </c>
      <c r="V167" s="799">
        <f>Таблица3000!N167+Таблица2000!U167+Таблица1000!R167</f>
        <v>0</v>
      </c>
      <c r="W167" s="799">
        <f>Таблица2000!V167</f>
        <v>0</v>
      </c>
      <c r="X167" s="699">
        <f>IF(Таблица4601!$F$9=0,0,(G167*1000/Таблица4601!$F$9))</f>
        <v>0</v>
      </c>
      <c r="Y167" s="699">
        <f>IF(Таблица4601!$F$9=0,0,(N167*1000/Таблица4601!$F$9))</f>
        <v>0</v>
      </c>
      <c r="Z167" s="699">
        <f>IF(Таблица4601!$F$9=0,0,(V167*1000/Таблица4601!$F$9))</f>
        <v>0</v>
      </c>
      <c r="AA167" s="699">
        <f t="shared" si="3"/>
        <v>0</v>
      </c>
    </row>
    <row r="168" spans="1:27" x14ac:dyDescent="0.15">
      <c r="A168" s="37" t="s">
        <v>590</v>
      </c>
      <c r="B168" s="506" t="s">
        <v>266</v>
      </c>
      <c r="C168" s="6" t="s">
        <v>120</v>
      </c>
      <c r="D168" s="241" t="s">
        <v>591</v>
      </c>
      <c r="E168" s="799">
        <f>Таблица3000!F168+Таблица2000!G168+Таблица1000!G168</f>
        <v>0</v>
      </c>
      <c r="F168" s="799">
        <f>Таблица2000!H168</f>
        <v>0</v>
      </c>
      <c r="G168" s="799">
        <f>Таблица3000!G168+Таблица2000!I168+Таблица1000!H168</f>
        <v>0</v>
      </c>
      <c r="H168" s="799">
        <f>Таблица1000!I168</f>
        <v>0</v>
      </c>
      <c r="I168" s="799">
        <f>Таблица1000!J168</f>
        <v>0</v>
      </c>
      <c r="J168" s="799">
        <f>Таблица1000!K168</f>
        <v>0</v>
      </c>
      <c r="K168" s="799">
        <f>Таблица2000!J168</f>
        <v>0</v>
      </c>
      <c r="L168" s="799">
        <f>Таблица3000!H168+Таблица2000!K168+Таблица1000!L168</f>
        <v>0</v>
      </c>
      <c r="M168" s="799">
        <f>Таблица2000!L168</f>
        <v>0</v>
      </c>
      <c r="N168" s="799">
        <f>Таблица3000!I168+Таблица2000!M168+Таблица1000!M168</f>
        <v>0</v>
      </c>
      <c r="O168" s="799">
        <f>Таблица3000!J168+Таблица2000!N168+Таблица1000!N168</f>
        <v>0</v>
      </c>
      <c r="P168" s="799">
        <f>Таблица3000!K168+Таблица2000!O168+Таблица1000!O168</f>
        <v>0</v>
      </c>
      <c r="Q168" s="799">
        <f>Таблица3000!L168+Таблица2000!P168+Таблица1000!P168</f>
        <v>0</v>
      </c>
      <c r="R168" s="799">
        <f>Таблица2000!Q168</f>
        <v>0</v>
      </c>
      <c r="S168" s="799">
        <f>Таблица2000!R168</f>
        <v>0</v>
      </c>
      <c r="T168" s="799">
        <f>Таблица3000!M168+Таблица2000!S168+Таблица1000!Q168</f>
        <v>0</v>
      </c>
      <c r="U168" s="799">
        <f>Таблица2000!T168</f>
        <v>0</v>
      </c>
      <c r="V168" s="799">
        <f>Таблица3000!N168+Таблица2000!U168+Таблица1000!R168</f>
        <v>0</v>
      </c>
      <c r="W168" s="799">
        <f>Таблица2000!V168</f>
        <v>0</v>
      </c>
      <c r="X168" s="699">
        <f>IF(Таблица4601!$F$9=0,0,(G168*1000/Таблица4601!$F$9))</f>
        <v>0</v>
      </c>
      <c r="Y168" s="699">
        <f>IF(Таблица4601!$F$9=0,0,(N168*1000/Таблица4601!$F$9))</f>
        <v>0</v>
      </c>
      <c r="Z168" s="699">
        <f>IF(Таблица4601!$F$9=0,0,(V168*1000/Таблица4601!$F$9))</f>
        <v>0</v>
      </c>
      <c r="AA168" s="699">
        <f t="shared" si="3"/>
        <v>0</v>
      </c>
    </row>
    <row r="169" spans="1:27" ht="21" x14ac:dyDescent="0.15">
      <c r="A169" s="37" t="s">
        <v>715</v>
      </c>
      <c r="B169" s="506" t="s">
        <v>267</v>
      </c>
      <c r="C169" s="19" t="s">
        <v>121</v>
      </c>
      <c r="D169" s="241" t="s">
        <v>904</v>
      </c>
      <c r="E169" s="799">
        <f>Таблица3000!F169+Таблица2000!G169+Таблица1000!G169</f>
        <v>0</v>
      </c>
      <c r="F169" s="799">
        <f>Таблица2000!H169</f>
        <v>0</v>
      </c>
      <c r="G169" s="799">
        <f>Таблица3000!G169+Таблица2000!I169+Таблица1000!H169</f>
        <v>0</v>
      </c>
      <c r="H169" s="799">
        <f>Таблица1000!I169</f>
        <v>0</v>
      </c>
      <c r="I169" s="799">
        <f>Таблица1000!J169</f>
        <v>0</v>
      </c>
      <c r="J169" s="799">
        <f>Таблица1000!K169</f>
        <v>0</v>
      </c>
      <c r="K169" s="799">
        <f>Таблица2000!J169</f>
        <v>0</v>
      </c>
      <c r="L169" s="799">
        <f>Таблица3000!H169+Таблица2000!K169+Таблица1000!L169</f>
        <v>0</v>
      </c>
      <c r="M169" s="799">
        <f>Таблица2000!L169</f>
        <v>0</v>
      </c>
      <c r="N169" s="799">
        <f>Таблица3000!I169+Таблица2000!M169+Таблица1000!M169</f>
        <v>0</v>
      </c>
      <c r="O169" s="799">
        <f>Таблица3000!J169+Таблица2000!N169+Таблица1000!N169</f>
        <v>0</v>
      </c>
      <c r="P169" s="799">
        <f>Таблица3000!K169+Таблица2000!O169+Таблица1000!O169</f>
        <v>0</v>
      </c>
      <c r="Q169" s="799">
        <f>Таблица3000!L169+Таблица2000!P169+Таблица1000!P169</f>
        <v>0</v>
      </c>
      <c r="R169" s="799">
        <f>Таблица2000!Q169</f>
        <v>0</v>
      </c>
      <c r="S169" s="799">
        <f>Таблица2000!R169</f>
        <v>0</v>
      </c>
      <c r="T169" s="799">
        <f>Таблица3000!M169+Таблица2000!S169+Таблица1000!Q169</f>
        <v>0</v>
      </c>
      <c r="U169" s="799">
        <f>Таблица2000!T169</f>
        <v>0</v>
      </c>
      <c r="V169" s="799">
        <f>Таблица3000!N169+Таблица2000!U169+Таблица1000!R169</f>
        <v>0</v>
      </c>
      <c r="W169" s="799">
        <f>Таблица2000!V169</f>
        <v>0</v>
      </c>
      <c r="X169" s="699">
        <f>IF(Таблица4601!$F$9=0,0,(G169*1000/Таблица4601!$F$9))</f>
        <v>0</v>
      </c>
      <c r="Y169" s="699">
        <f>IF(Таблица4601!$F$9=0,0,(N169*1000/Таблица4601!$F$9))</f>
        <v>0</v>
      </c>
      <c r="Z169" s="699">
        <f>IF(Таблица4601!$F$9=0,0,(V169*1000/Таблица4601!$F$9))</f>
        <v>0</v>
      </c>
      <c r="AA169" s="699">
        <f t="shared" si="3"/>
        <v>0</v>
      </c>
    </row>
    <row r="170" spans="1:27" x14ac:dyDescent="0.15">
      <c r="A170" s="37" t="s">
        <v>716</v>
      </c>
      <c r="B170" s="506" t="s">
        <v>535</v>
      </c>
      <c r="C170" s="19" t="s">
        <v>1036</v>
      </c>
      <c r="D170" s="241" t="s">
        <v>455</v>
      </c>
      <c r="E170" s="799">
        <f>Таблица3000!F170+Таблица2000!G170+Таблица1000!G170</f>
        <v>0</v>
      </c>
      <c r="F170" s="799">
        <f>Таблица2000!H170</f>
        <v>0</v>
      </c>
      <c r="G170" s="799">
        <f>Таблица3000!G170+Таблица2000!I170+Таблица1000!H170</f>
        <v>0</v>
      </c>
      <c r="H170" s="799">
        <f>Таблица1000!I170</f>
        <v>0</v>
      </c>
      <c r="I170" s="799">
        <f>Таблица1000!J170</f>
        <v>0</v>
      </c>
      <c r="J170" s="799">
        <f>Таблица1000!K170</f>
        <v>0</v>
      </c>
      <c r="K170" s="799">
        <f>Таблица2000!J170</f>
        <v>0</v>
      </c>
      <c r="L170" s="799">
        <f>Таблица3000!H170+Таблица2000!K170+Таблица1000!L170</f>
        <v>0</v>
      </c>
      <c r="M170" s="799">
        <f>Таблица2000!L170</f>
        <v>0</v>
      </c>
      <c r="N170" s="799">
        <f>Таблица3000!I170+Таблица2000!M170+Таблица1000!M170</f>
        <v>0</v>
      </c>
      <c r="O170" s="799">
        <f>Таблица3000!J170+Таблица2000!N170+Таблица1000!N170</f>
        <v>0</v>
      </c>
      <c r="P170" s="799">
        <f>Таблица3000!K170+Таблица2000!O170+Таблица1000!O170</f>
        <v>0</v>
      </c>
      <c r="Q170" s="799">
        <f>Таблица3000!L170+Таблица2000!P170+Таблица1000!P170</f>
        <v>0</v>
      </c>
      <c r="R170" s="799">
        <f>Таблица2000!Q170</f>
        <v>0</v>
      </c>
      <c r="S170" s="799">
        <f>Таблица2000!R170</f>
        <v>0</v>
      </c>
      <c r="T170" s="799">
        <f>Таблица3000!M170+Таблица2000!S170+Таблица1000!Q170</f>
        <v>0</v>
      </c>
      <c r="U170" s="799">
        <f>Таблица2000!T170</f>
        <v>0</v>
      </c>
      <c r="V170" s="799">
        <f>Таблица3000!N170+Таблица2000!U170+Таблица1000!R170</f>
        <v>0</v>
      </c>
      <c r="W170" s="799">
        <f>Таблица2000!V170</f>
        <v>0</v>
      </c>
      <c r="X170" s="699">
        <f>IF(Таблица4601!$F$9=0,0,(G170*1000/Таблица4601!$F$9))</f>
        <v>0</v>
      </c>
      <c r="Y170" s="699">
        <f>IF(Таблица4601!$F$9=0,0,(N170*1000/Таблица4601!$F$9))</f>
        <v>0</v>
      </c>
      <c r="Z170" s="699">
        <f>IF(Таблица4601!$F$9=0,0,(V170*1000/Таблица4601!$F$9))</f>
        <v>0</v>
      </c>
      <c r="AA170" s="699">
        <f t="shared" si="3"/>
        <v>0</v>
      </c>
    </row>
    <row r="171" spans="1:27" x14ac:dyDescent="0.15">
      <c r="A171" s="37" t="s">
        <v>443</v>
      </c>
      <c r="B171" s="506" t="s">
        <v>536</v>
      </c>
      <c r="C171" s="19" t="s">
        <v>1037</v>
      </c>
      <c r="D171" s="241" t="s">
        <v>456</v>
      </c>
      <c r="E171" s="799">
        <f>Таблица3000!F171+Таблица2000!G171+Таблица1000!G171</f>
        <v>0</v>
      </c>
      <c r="F171" s="799">
        <f>Таблица2000!H171</f>
        <v>0</v>
      </c>
      <c r="G171" s="799">
        <f>Таблица3000!G171+Таблица2000!I171+Таблица1000!H171</f>
        <v>0</v>
      </c>
      <c r="H171" s="799">
        <f>Таблица1000!I171</f>
        <v>0</v>
      </c>
      <c r="I171" s="799">
        <f>Таблица1000!J171</f>
        <v>0</v>
      </c>
      <c r="J171" s="799">
        <f>Таблица1000!K171</f>
        <v>0</v>
      </c>
      <c r="K171" s="799">
        <f>Таблица2000!J171</f>
        <v>0</v>
      </c>
      <c r="L171" s="799">
        <f>Таблица3000!H171+Таблица2000!K171+Таблица1000!L171</f>
        <v>0</v>
      </c>
      <c r="M171" s="799">
        <f>Таблица2000!L171</f>
        <v>0</v>
      </c>
      <c r="N171" s="799">
        <f>Таблица3000!I171+Таблица2000!M171+Таблица1000!M171</f>
        <v>0</v>
      </c>
      <c r="O171" s="799">
        <f>Таблица3000!J171+Таблица2000!N171+Таблица1000!N171</f>
        <v>0</v>
      </c>
      <c r="P171" s="799">
        <f>Таблица3000!K171+Таблица2000!O171+Таблица1000!O171</f>
        <v>0</v>
      </c>
      <c r="Q171" s="799">
        <f>Таблица3000!L171+Таблица2000!P171+Таблица1000!P171</f>
        <v>0</v>
      </c>
      <c r="R171" s="799">
        <f>Таблица2000!Q171</f>
        <v>0</v>
      </c>
      <c r="S171" s="799">
        <f>Таблица2000!R171</f>
        <v>0</v>
      </c>
      <c r="T171" s="799">
        <f>Таблица3000!M171+Таблица2000!S171+Таблица1000!Q171</f>
        <v>0</v>
      </c>
      <c r="U171" s="799">
        <f>Таблица2000!T171</f>
        <v>0</v>
      </c>
      <c r="V171" s="799">
        <f>Таблица3000!N171+Таблица2000!U171+Таблица1000!R171</f>
        <v>0</v>
      </c>
      <c r="W171" s="799">
        <f>Таблица2000!V171</f>
        <v>0</v>
      </c>
      <c r="X171" s="699">
        <f>IF(Таблица4601!$F$9=0,0,(G171*1000/Таблица4601!$F$9))</f>
        <v>0</v>
      </c>
      <c r="Y171" s="699">
        <f>IF(Таблица4601!$F$9=0,0,(N171*1000/Таблица4601!$F$9))</f>
        <v>0</v>
      </c>
      <c r="Z171" s="699">
        <f>IF(Таблица4601!$F$9=0,0,(V171*1000/Таблица4601!$F$9))</f>
        <v>0</v>
      </c>
      <c r="AA171" s="699">
        <f t="shared" si="3"/>
        <v>0</v>
      </c>
    </row>
    <row r="172" spans="1:27" ht="21" x14ac:dyDescent="0.15">
      <c r="A172" s="37" t="s">
        <v>717</v>
      </c>
      <c r="B172" s="506" t="s">
        <v>537</v>
      </c>
      <c r="C172" s="19" t="s">
        <v>1038</v>
      </c>
      <c r="D172" s="241" t="s">
        <v>457</v>
      </c>
      <c r="E172" s="799">
        <f>Таблица3000!F172+Таблица2000!G172+Таблица1000!G172</f>
        <v>0</v>
      </c>
      <c r="F172" s="799">
        <f>Таблица2000!H172</f>
        <v>0</v>
      </c>
      <c r="G172" s="799">
        <f>Таблица3000!G172+Таблица2000!I172+Таблица1000!H172</f>
        <v>0</v>
      </c>
      <c r="H172" s="799">
        <f>Таблица1000!I172</f>
        <v>0</v>
      </c>
      <c r="I172" s="799">
        <f>Таблица1000!J172</f>
        <v>0</v>
      </c>
      <c r="J172" s="799">
        <f>Таблица1000!K172</f>
        <v>0</v>
      </c>
      <c r="K172" s="799">
        <f>Таблица2000!J172</f>
        <v>0</v>
      </c>
      <c r="L172" s="799">
        <f>Таблица3000!H172+Таблица2000!K172+Таблица1000!L172</f>
        <v>0</v>
      </c>
      <c r="M172" s="799">
        <f>Таблица2000!L172</f>
        <v>0</v>
      </c>
      <c r="N172" s="799">
        <f>Таблица3000!I172+Таблица2000!M172+Таблица1000!M172</f>
        <v>0</v>
      </c>
      <c r="O172" s="799">
        <f>Таблица3000!J172+Таблица2000!N172+Таблица1000!N172</f>
        <v>0</v>
      </c>
      <c r="P172" s="799">
        <f>Таблица3000!K172+Таблица2000!O172+Таблица1000!O172</f>
        <v>0</v>
      </c>
      <c r="Q172" s="799">
        <f>Таблица3000!L172+Таблица2000!P172+Таблица1000!P172</f>
        <v>0</v>
      </c>
      <c r="R172" s="799">
        <f>Таблица2000!Q172</f>
        <v>0</v>
      </c>
      <c r="S172" s="799">
        <f>Таблица2000!R172</f>
        <v>0</v>
      </c>
      <c r="T172" s="799">
        <f>Таблица3000!M172+Таблица2000!S172+Таблица1000!Q172</f>
        <v>0</v>
      </c>
      <c r="U172" s="799">
        <f>Таблица2000!T172</f>
        <v>0</v>
      </c>
      <c r="V172" s="799">
        <f>Таблица3000!N172+Таблица2000!U172+Таблица1000!R172</f>
        <v>0</v>
      </c>
      <c r="W172" s="799">
        <f>Таблица2000!V172</f>
        <v>0</v>
      </c>
      <c r="X172" s="699">
        <f>IF(Таблица4601!$F$9=0,0,(G172*1000/Таблица4601!$F$9))</f>
        <v>0</v>
      </c>
      <c r="Y172" s="699">
        <f>IF(Таблица4601!$F$9=0,0,(N172*1000/Таблица4601!$F$9))</f>
        <v>0</v>
      </c>
      <c r="Z172" s="699">
        <f>IF(Таблица4601!$F$9=0,0,(V172*1000/Таблица4601!$F$9))</f>
        <v>0</v>
      </c>
      <c r="AA172" s="699">
        <f t="shared" si="3"/>
        <v>0</v>
      </c>
    </row>
    <row r="173" spans="1:27" s="119" customFormat="1" ht="21" x14ac:dyDescent="0.15">
      <c r="A173" s="229" t="s">
        <v>1473</v>
      </c>
      <c r="B173" s="506" t="s">
        <v>1474</v>
      </c>
      <c r="C173" s="19" t="s">
        <v>1555</v>
      </c>
      <c r="D173" s="241"/>
      <c r="E173" s="799">
        <f>Таблица3000!F173+Таблица2000!G173+Таблица1000!G173</f>
        <v>0</v>
      </c>
      <c r="F173" s="799">
        <f>Таблица2000!H173</f>
        <v>0</v>
      </c>
      <c r="G173" s="799">
        <f>Таблица3000!G173+Таблица2000!I173+Таблица1000!H173</f>
        <v>0</v>
      </c>
      <c r="H173" s="799">
        <f>Таблица1000!I173</f>
        <v>0</v>
      </c>
      <c r="I173" s="799">
        <f>Таблица1000!J173</f>
        <v>0</v>
      </c>
      <c r="J173" s="799">
        <f>Таблица1000!K173</f>
        <v>0</v>
      </c>
      <c r="K173" s="799">
        <f>Таблица2000!J173</f>
        <v>0</v>
      </c>
      <c r="L173" s="799">
        <f>Таблица3000!H173+Таблица2000!K173+Таблица1000!L173</f>
        <v>0</v>
      </c>
      <c r="M173" s="799">
        <f>Таблица2000!L173</f>
        <v>0</v>
      </c>
      <c r="N173" s="799">
        <f>Таблица3000!I173+Таблица2000!M173+Таблица1000!M173</f>
        <v>0</v>
      </c>
      <c r="O173" s="799">
        <f>Таблица3000!J173+Таблица2000!N173+Таблица1000!N173</f>
        <v>0</v>
      </c>
      <c r="P173" s="799">
        <f>Таблица3000!K173+Таблица2000!O173+Таблица1000!O173</f>
        <v>0</v>
      </c>
      <c r="Q173" s="799">
        <f>Таблица3000!L173+Таблица2000!P173+Таблица1000!P173</f>
        <v>0</v>
      </c>
      <c r="R173" s="799">
        <f>Таблица2000!Q173</f>
        <v>0</v>
      </c>
      <c r="S173" s="799">
        <f>Таблица2000!R173</f>
        <v>0</v>
      </c>
      <c r="T173" s="799">
        <f>Таблица3000!M173+Таблица2000!S173+Таблица1000!Q173</f>
        <v>0</v>
      </c>
      <c r="U173" s="799">
        <f>Таблица2000!T173</f>
        <v>0</v>
      </c>
      <c r="V173" s="799">
        <f>Таблица3000!N173+Таблица2000!U173+Таблица1000!R173</f>
        <v>0</v>
      </c>
      <c r="W173" s="799">
        <f>Таблица2000!V173</f>
        <v>0</v>
      </c>
      <c r="X173" s="699">
        <f>IF(Таблица4601!$F$9=0,0,(G173*1000/Таблица4601!$F$9))</f>
        <v>0</v>
      </c>
      <c r="Y173" s="699">
        <f>IF(Таблица4601!$F$9=0,0,(N173*1000/Таблица4601!$F$9))</f>
        <v>0</v>
      </c>
      <c r="Z173" s="699">
        <f>IF(Таблица4601!$F$9=0,0,(V173*1000/Таблица4601!$F$9))</f>
        <v>0</v>
      </c>
      <c r="AA173" s="699">
        <f t="shared" si="3"/>
        <v>0</v>
      </c>
    </row>
    <row r="174" spans="1:27" x14ac:dyDescent="0.15">
      <c r="A174" s="229" t="s">
        <v>1476</v>
      </c>
      <c r="B174" s="506" t="s">
        <v>1477</v>
      </c>
      <c r="C174" s="19" t="s">
        <v>1478</v>
      </c>
      <c r="D174" s="241"/>
      <c r="E174" s="799">
        <f>Таблица3000!F174+Таблица2000!G174+Таблица1000!G174</f>
        <v>0</v>
      </c>
      <c r="F174" s="799">
        <f>Таблица2000!H174</f>
        <v>0</v>
      </c>
      <c r="G174" s="799">
        <f>Таблица3000!G174+Таблица2000!I174+Таблица1000!H174</f>
        <v>0</v>
      </c>
      <c r="H174" s="799">
        <f>Таблица1000!I174</f>
        <v>0</v>
      </c>
      <c r="I174" s="799">
        <f>Таблица1000!J174</f>
        <v>0</v>
      </c>
      <c r="J174" s="799">
        <f>Таблица1000!K174</f>
        <v>0</v>
      </c>
      <c r="K174" s="799">
        <f>Таблица2000!J174</f>
        <v>0</v>
      </c>
      <c r="L174" s="799">
        <f>Таблица3000!H174+Таблица2000!K174+Таблица1000!L174</f>
        <v>0</v>
      </c>
      <c r="M174" s="799">
        <f>Таблица2000!L174</f>
        <v>0</v>
      </c>
      <c r="N174" s="799">
        <f>Таблица3000!I174+Таблица2000!M174+Таблица1000!M174</f>
        <v>0</v>
      </c>
      <c r="O174" s="799">
        <f>Таблица3000!J174+Таблица2000!N174+Таблица1000!N174</f>
        <v>0</v>
      </c>
      <c r="P174" s="799">
        <f>Таблица3000!K174+Таблица2000!O174+Таблица1000!O174</f>
        <v>0</v>
      </c>
      <c r="Q174" s="799">
        <f>Таблица3000!L174+Таблица2000!P174+Таблица1000!P174</f>
        <v>0</v>
      </c>
      <c r="R174" s="799">
        <f>Таблица2000!Q174</f>
        <v>0</v>
      </c>
      <c r="S174" s="799">
        <f>Таблица2000!R174</f>
        <v>0</v>
      </c>
      <c r="T174" s="799">
        <f>Таблица3000!M174+Таблица2000!S174+Таблица1000!Q174</f>
        <v>0</v>
      </c>
      <c r="U174" s="799">
        <f>Таблица2000!T174</f>
        <v>0</v>
      </c>
      <c r="V174" s="799">
        <f>Таблица3000!N174+Таблица2000!U174+Таблица1000!R174</f>
        <v>0</v>
      </c>
      <c r="W174" s="799">
        <f>Таблица2000!V174</f>
        <v>0</v>
      </c>
      <c r="X174" s="699">
        <f>IF(Таблица4601!$F$9=0,0,(G174*1000/Таблица4601!$F$9))</f>
        <v>0</v>
      </c>
      <c r="Y174" s="699">
        <f>IF(Таблица4601!$F$9=0,0,(N174*1000/Таблица4601!$F$9))</f>
        <v>0</v>
      </c>
      <c r="Z174" s="699">
        <f>IF(Таблица4601!$F$9=0,0,(V174*1000/Таблица4601!$F$9))</f>
        <v>0</v>
      </c>
      <c r="AA174" s="699">
        <f t="shared" si="3"/>
        <v>0</v>
      </c>
    </row>
    <row r="175" spans="1:27" ht="21" x14ac:dyDescent="0.15">
      <c r="A175" s="293" t="s">
        <v>1597</v>
      </c>
      <c r="B175" s="510" t="s">
        <v>1598</v>
      </c>
      <c r="C175" s="294" t="s">
        <v>1599</v>
      </c>
      <c r="D175" s="290"/>
      <c r="E175" s="799">
        <f>Таблица3000!F175+Таблица2000!G175+Таблица1000!G175</f>
        <v>0</v>
      </c>
      <c r="F175" s="799">
        <f>Таблица2000!H175</f>
        <v>0</v>
      </c>
      <c r="G175" s="799">
        <f>Таблица3000!G175+Таблица2000!I175+Таблица1000!H175</f>
        <v>0</v>
      </c>
      <c r="H175" s="799">
        <f>Таблица1000!I175</f>
        <v>0</v>
      </c>
      <c r="I175" s="799">
        <f>Таблица1000!J175</f>
        <v>0</v>
      </c>
      <c r="J175" s="799">
        <f>Таблица1000!K175</f>
        <v>0</v>
      </c>
      <c r="K175" s="799">
        <f>Таблица2000!J175</f>
        <v>0</v>
      </c>
      <c r="L175" s="799">
        <f>Таблица3000!H175+Таблица2000!K175+Таблица1000!L175</f>
        <v>0</v>
      </c>
      <c r="M175" s="799">
        <f>Таблица2000!L175</f>
        <v>0</v>
      </c>
      <c r="N175" s="799">
        <f>Таблица3000!I175+Таблица2000!M175+Таблица1000!M175</f>
        <v>0</v>
      </c>
      <c r="O175" s="799">
        <f>Таблица3000!J175+Таблица2000!N175+Таблица1000!N175</f>
        <v>0</v>
      </c>
      <c r="P175" s="799">
        <f>Таблица3000!K175+Таблица2000!O175+Таблица1000!O175</f>
        <v>0</v>
      </c>
      <c r="Q175" s="799">
        <f>Таблица3000!L175+Таблица2000!P175+Таблица1000!P175</f>
        <v>0</v>
      </c>
      <c r="R175" s="799">
        <f>Таблица2000!Q175</f>
        <v>0</v>
      </c>
      <c r="S175" s="799">
        <f>Таблица2000!R175</f>
        <v>0</v>
      </c>
      <c r="T175" s="799">
        <f>Таблица3000!M175+Таблица2000!S175+Таблица1000!Q175</f>
        <v>0</v>
      </c>
      <c r="U175" s="799">
        <f>Таблица2000!T175</f>
        <v>0</v>
      </c>
      <c r="V175" s="799">
        <f>Таблица3000!N175+Таблица2000!U175+Таблица1000!R175</f>
        <v>0</v>
      </c>
      <c r="W175" s="799">
        <f>Таблица2000!V175</f>
        <v>0</v>
      </c>
      <c r="X175" s="699">
        <f>IF(Таблица4601!$F$9=0,0,(G175*1000/Таблица4601!$F$9))</f>
        <v>0</v>
      </c>
      <c r="Y175" s="699">
        <f>IF(Таблица4601!$F$9=0,0,(N175*1000/Таблица4601!$F$9))</f>
        <v>0</v>
      </c>
      <c r="Z175" s="699">
        <f>IF(Таблица4601!$F$9=0,0,(V175*1000/Таблица4601!$F$9))</f>
        <v>0</v>
      </c>
      <c r="AA175" s="699">
        <f t="shared" si="3"/>
        <v>0</v>
      </c>
    </row>
    <row r="176" spans="1:27" x14ac:dyDescent="0.15">
      <c r="A176" s="36" t="s">
        <v>718</v>
      </c>
      <c r="B176" s="99" t="s">
        <v>226</v>
      </c>
      <c r="C176" s="100" t="s">
        <v>140</v>
      </c>
      <c r="D176" s="35" t="s">
        <v>471</v>
      </c>
      <c r="E176" s="799">
        <f>Таблица3000!F176+Таблица2000!G176+Таблица1000!G176</f>
        <v>0</v>
      </c>
      <c r="F176" s="799">
        <f>Таблица2000!H176</f>
        <v>0</v>
      </c>
      <c r="G176" s="799">
        <f>Таблица3000!G176+Таблица2000!I176+Таблица1000!H176</f>
        <v>0</v>
      </c>
      <c r="H176" s="799">
        <f>Таблица1000!I176</f>
        <v>0</v>
      </c>
      <c r="I176" s="799">
        <f>Таблица1000!J176</f>
        <v>0</v>
      </c>
      <c r="J176" s="799">
        <f>Таблица1000!K176</f>
        <v>0</v>
      </c>
      <c r="K176" s="799">
        <f>Таблица2000!J176</f>
        <v>0</v>
      </c>
      <c r="L176" s="799">
        <f>Таблица3000!H176+Таблица2000!K176+Таблица1000!L176</f>
        <v>0</v>
      </c>
      <c r="M176" s="799">
        <f>Таблица2000!L176</f>
        <v>0</v>
      </c>
      <c r="N176" s="799">
        <f>Таблица3000!I176+Таблица2000!M176+Таблица1000!M176</f>
        <v>0</v>
      </c>
      <c r="O176" s="799">
        <f>Таблица3000!J176+Таблица2000!N176+Таблица1000!N176</f>
        <v>0</v>
      </c>
      <c r="P176" s="799">
        <f>Таблица3000!K176+Таблица2000!O176+Таблица1000!O176</f>
        <v>0</v>
      </c>
      <c r="Q176" s="799">
        <f>Таблица3000!L176+Таблица2000!P176+Таблица1000!P176</f>
        <v>0</v>
      </c>
      <c r="R176" s="799">
        <f>Таблица2000!Q176</f>
        <v>0</v>
      </c>
      <c r="S176" s="799">
        <f>Таблица2000!R176</f>
        <v>0</v>
      </c>
      <c r="T176" s="799">
        <f>Таблица3000!M176+Таблица2000!S176+Таблица1000!Q176</f>
        <v>0</v>
      </c>
      <c r="U176" s="799">
        <f>Таблица2000!T176</f>
        <v>0</v>
      </c>
      <c r="V176" s="799">
        <f>Таблица3000!N176+Таблица2000!U176+Таблица1000!R176</f>
        <v>0</v>
      </c>
      <c r="W176" s="799">
        <f>Таблица2000!V176</f>
        <v>0</v>
      </c>
      <c r="X176" s="699">
        <f>IF(Таблица4601!$F$9=0,0,(G176*1000/Таблица4601!$F$9))</f>
        <v>0</v>
      </c>
      <c r="Y176" s="699">
        <f>IF(Таблица4601!$F$9=0,0,(N176*1000/Таблица4601!$F$9))</f>
        <v>0</v>
      </c>
      <c r="Z176" s="699">
        <f>IF(Таблица4601!$F$9=0,0,(V176*1000/Таблица4601!$F$9))</f>
        <v>0</v>
      </c>
      <c r="AA176" s="699">
        <f t="shared" si="3"/>
        <v>0</v>
      </c>
    </row>
    <row r="177" spans="1:27" ht="21" x14ac:dyDescent="0.15">
      <c r="A177" s="37" t="s">
        <v>719</v>
      </c>
      <c r="B177" s="506" t="s">
        <v>227</v>
      </c>
      <c r="C177" s="17" t="s">
        <v>82</v>
      </c>
      <c r="D177" s="241" t="s">
        <v>538</v>
      </c>
      <c r="E177" s="799">
        <f>Таблица3000!F177+Таблица2000!G177+Таблица1000!G177</f>
        <v>0</v>
      </c>
      <c r="F177" s="799">
        <f>Таблица2000!H177</f>
        <v>0</v>
      </c>
      <c r="G177" s="799">
        <f>Таблица3000!G177+Таблица2000!I177+Таблица1000!H177</f>
        <v>0</v>
      </c>
      <c r="H177" s="799">
        <f>Таблица1000!I177</f>
        <v>0</v>
      </c>
      <c r="I177" s="799">
        <f>Таблица1000!J177</f>
        <v>0</v>
      </c>
      <c r="J177" s="799">
        <f>Таблица1000!K177</f>
        <v>0</v>
      </c>
      <c r="K177" s="799">
        <f>Таблица2000!J177</f>
        <v>0</v>
      </c>
      <c r="L177" s="799">
        <f>Таблица3000!H177+Таблица2000!K177+Таблица1000!L177</f>
        <v>0</v>
      </c>
      <c r="M177" s="799">
        <f>Таблица2000!L177</f>
        <v>0</v>
      </c>
      <c r="N177" s="799">
        <f>Таблица3000!I177+Таблица2000!M177+Таблица1000!M177</f>
        <v>0</v>
      </c>
      <c r="O177" s="799">
        <f>Таблица3000!J177+Таблица2000!N177+Таблица1000!N177</f>
        <v>0</v>
      </c>
      <c r="P177" s="799">
        <f>Таблица3000!K177+Таблица2000!O177+Таблица1000!O177</f>
        <v>0</v>
      </c>
      <c r="Q177" s="799">
        <f>Таблица3000!L177+Таблица2000!P177+Таблица1000!P177</f>
        <v>0</v>
      </c>
      <c r="R177" s="799">
        <f>Таблица2000!Q177</f>
        <v>0</v>
      </c>
      <c r="S177" s="799">
        <f>Таблица2000!R177</f>
        <v>0</v>
      </c>
      <c r="T177" s="799">
        <f>Таблица3000!M177+Таблица2000!S177+Таблица1000!Q177</f>
        <v>0</v>
      </c>
      <c r="U177" s="799">
        <f>Таблица2000!T177</f>
        <v>0</v>
      </c>
      <c r="V177" s="799">
        <f>Таблица3000!N177+Таблица2000!U177+Таблица1000!R177</f>
        <v>0</v>
      </c>
      <c r="W177" s="799">
        <f>Таблица2000!V177</f>
        <v>0</v>
      </c>
      <c r="X177" s="699">
        <f>IF(Таблица4601!$F$9=0,0,(G177*1000/Таблица4601!$F$9))</f>
        <v>0</v>
      </c>
      <c r="Y177" s="699">
        <f>IF(Таблица4601!$F$9=0,0,(N177*1000/Таблица4601!$F$9))</f>
        <v>0</v>
      </c>
      <c r="Z177" s="699">
        <f>IF(Таблица4601!$F$9=0,0,(V177*1000/Таблица4601!$F$9))</f>
        <v>0</v>
      </c>
      <c r="AA177" s="699">
        <f t="shared" si="3"/>
        <v>0</v>
      </c>
    </row>
    <row r="178" spans="1:27" x14ac:dyDescent="0.15">
      <c r="A178" s="37" t="s">
        <v>720</v>
      </c>
      <c r="B178" s="506" t="s">
        <v>539</v>
      </c>
      <c r="C178" s="17" t="s">
        <v>540</v>
      </c>
      <c r="D178" s="241" t="s">
        <v>385</v>
      </c>
      <c r="E178" s="799">
        <f>Таблица3000!F178+Таблица2000!G178+Таблица1000!G178</f>
        <v>0</v>
      </c>
      <c r="F178" s="799">
        <f>Таблица2000!H178</f>
        <v>0</v>
      </c>
      <c r="G178" s="799">
        <f>Таблица3000!G178+Таблица2000!I178+Таблица1000!H178</f>
        <v>0</v>
      </c>
      <c r="H178" s="799">
        <f>Таблица1000!I178</f>
        <v>0</v>
      </c>
      <c r="I178" s="799">
        <f>Таблица1000!J178</f>
        <v>0</v>
      </c>
      <c r="J178" s="799">
        <f>Таблица1000!K178</f>
        <v>0</v>
      </c>
      <c r="K178" s="799">
        <f>Таблица2000!J178</f>
        <v>0</v>
      </c>
      <c r="L178" s="799">
        <f>Таблица3000!H178+Таблица2000!K178+Таблица1000!L178</f>
        <v>0</v>
      </c>
      <c r="M178" s="799">
        <f>Таблица2000!L178</f>
        <v>0</v>
      </c>
      <c r="N178" s="799">
        <f>Таблица3000!I178+Таблица2000!M178+Таблица1000!M178</f>
        <v>0</v>
      </c>
      <c r="O178" s="799">
        <f>Таблица3000!J178+Таблица2000!N178+Таблица1000!N178</f>
        <v>0</v>
      </c>
      <c r="P178" s="799">
        <f>Таблица3000!K178+Таблица2000!O178+Таблица1000!O178</f>
        <v>0</v>
      </c>
      <c r="Q178" s="799">
        <f>Таблица3000!L178+Таблица2000!P178+Таблица1000!P178</f>
        <v>0</v>
      </c>
      <c r="R178" s="799">
        <f>Таблица2000!Q178</f>
        <v>0</v>
      </c>
      <c r="S178" s="799">
        <f>Таблица2000!R178</f>
        <v>0</v>
      </c>
      <c r="T178" s="799">
        <f>Таблица3000!M178+Таблица2000!S178+Таблица1000!Q178</f>
        <v>0</v>
      </c>
      <c r="U178" s="799">
        <f>Таблица2000!T178</f>
        <v>0</v>
      </c>
      <c r="V178" s="799">
        <f>Таблица3000!N178+Таблица2000!U178+Таблица1000!R178</f>
        <v>0</v>
      </c>
      <c r="W178" s="799">
        <f>Таблица2000!V178</f>
        <v>0</v>
      </c>
      <c r="X178" s="699">
        <f>IF(Таблица4601!$F$9=0,0,(G178*1000/Таблица4601!$F$9))</f>
        <v>0</v>
      </c>
      <c r="Y178" s="699">
        <f>IF(Таблица4601!$F$9=0,0,(N178*1000/Таблица4601!$F$9))</f>
        <v>0</v>
      </c>
      <c r="Z178" s="699">
        <f>IF(Таблица4601!$F$9=0,0,(V178*1000/Таблица4601!$F$9))</f>
        <v>0</v>
      </c>
      <c r="AA178" s="699">
        <f t="shared" si="3"/>
        <v>0</v>
      </c>
    </row>
    <row r="179" spans="1:27" ht="21" x14ac:dyDescent="0.15">
      <c r="A179" s="37" t="s">
        <v>721</v>
      </c>
      <c r="B179" s="506" t="s">
        <v>541</v>
      </c>
      <c r="C179" s="17" t="s">
        <v>542</v>
      </c>
      <c r="D179" s="241" t="s">
        <v>386</v>
      </c>
      <c r="E179" s="799">
        <f>Таблица3000!F179+Таблица2000!G179+Таблица1000!G179</f>
        <v>0</v>
      </c>
      <c r="F179" s="799">
        <f>Таблица2000!H179</f>
        <v>0</v>
      </c>
      <c r="G179" s="799">
        <f>Таблица3000!G179+Таблица2000!I179+Таблица1000!H179</f>
        <v>0</v>
      </c>
      <c r="H179" s="799">
        <f>Таблица1000!I179</f>
        <v>0</v>
      </c>
      <c r="I179" s="799">
        <f>Таблица1000!J179</f>
        <v>0</v>
      </c>
      <c r="J179" s="799">
        <f>Таблица1000!K179</f>
        <v>0</v>
      </c>
      <c r="K179" s="799">
        <f>Таблица2000!J179</f>
        <v>0</v>
      </c>
      <c r="L179" s="799">
        <f>Таблица3000!H179+Таблица2000!K179+Таблица1000!L179</f>
        <v>0</v>
      </c>
      <c r="M179" s="799">
        <f>Таблица2000!L179</f>
        <v>0</v>
      </c>
      <c r="N179" s="799">
        <f>Таблица3000!I179+Таблица2000!M179+Таблица1000!M179</f>
        <v>0</v>
      </c>
      <c r="O179" s="799">
        <f>Таблица3000!J179+Таблица2000!N179+Таблица1000!N179</f>
        <v>0</v>
      </c>
      <c r="P179" s="799">
        <f>Таблица3000!K179+Таблица2000!O179+Таблица1000!O179</f>
        <v>0</v>
      </c>
      <c r="Q179" s="799">
        <f>Таблица3000!L179+Таблица2000!P179+Таблица1000!P179</f>
        <v>0</v>
      </c>
      <c r="R179" s="799">
        <f>Таблица2000!Q179</f>
        <v>0</v>
      </c>
      <c r="S179" s="799">
        <f>Таблица2000!R179</f>
        <v>0</v>
      </c>
      <c r="T179" s="799">
        <f>Таблица3000!M179+Таблица2000!S179+Таблица1000!Q179</f>
        <v>0</v>
      </c>
      <c r="U179" s="799">
        <f>Таблица2000!T179</f>
        <v>0</v>
      </c>
      <c r="V179" s="799">
        <f>Таблица3000!N179+Таблица2000!U179+Таблица1000!R179</f>
        <v>0</v>
      </c>
      <c r="W179" s="799">
        <f>Таблица2000!V179</f>
        <v>0</v>
      </c>
      <c r="X179" s="699">
        <f>IF(Таблица4601!$F$9=0,0,(G179*1000/Таблица4601!$F$9))</f>
        <v>0</v>
      </c>
      <c r="Y179" s="699">
        <f>IF(Таблица4601!$F$9=0,0,(N179*1000/Таблица4601!$F$9))</f>
        <v>0</v>
      </c>
      <c r="Z179" s="699">
        <f>IF(Таблица4601!$F$9=0,0,(V179*1000/Таблица4601!$F$9))</f>
        <v>0</v>
      </c>
      <c r="AA179" s="699">
        <f t="shared" si="3"/>
        <v>0</v>
      </c>
    </row>
    <row r="180" spans="1:27" x14ac:dyDescent="0.15">
      <c r="A180" s="229" t="s">
        <v>1479</v>
      </c>
      <c r="B180" s="506" t="s">
        <v>1480</v>
      </c>
      <c r="C180" s="17" t="s">
        <v>1481</v>
      </c>
      <c r="D180" s="241"/>
      <c r="E180" s="799">
        <f>Таблица3000!F180+Таблица2000!G180+Таблица1000!G180</f>
        <v>0</v>
      </c>
      <c r="F180" s="799">
        <f>Таблица2000!H180</f>
        <v>0</v>
      </c>
      <c r="G180" s="799">
        <f>Таблица3000!G180+Таблица2000!I180+Таблица1000!H180</f>
        <v>0</v>
      </c>
      <c r="H180" s="799">
        <f>Таблица1000!I180</f>
        <v>0</v>
      </c>
      <c r="I180" s="799">
        <f>Таблица1000!J180</f>
        <v>0</v>
      </c>
      <c r="J180" s="799">
        <f>Таблица1000!K180</f>
        <v>0</v>
      </c>
      <c r="K180" s="799">
        <f>Таблица2000!J180</f>
        <v>0</v>
      </c>
      <c r="L180" s="799">
        <f>Таблица3000!H180+Таблица2000!K180+Таблица1000!L180</f>
        <v>0</v>
      </c>
      <c r="M180" s="799">
        <f>Таблица2000!L180</f>
        <v>0</v>
      </c>
      <c r="N180" s="799">
        <f>Таблица3000!I180+Таблица2000!M180+Таблица1000!M180</f>
        <v>0</v>
      </c>
      <c r="O180" s="799">
        <f>Таблица3000!J180+Таблица2000!N180+Таблица1000!N180</f>
        <v>0</v>
      </c>
      <c r="P180" s="799">
        <f>Таблица3000!K180+Таблица2000!O180+Таблица1000!O180</f>
        <v>0</v>
      </c>
      <c r="Q180" s="799">
        <f>Таблица3000!L180+Таблица2000!P180+Таблица1000!P180</f>
        <v>0</v>
      </c>
      <c r="R180" s="799">
        <f>Таблица2000!Q180</f>
        <v>0</v>
      </c>
      <c r="S180" s="799">
        <f>Таблица2000!R180</f>
        <v>0</v>
      </c>
      <c r="T180" s="799">
        <f>Таблица3000!M180+Таблица2000!S180+Таблица1000!Q180</f>
        <v>0</v>
      </c>
      <c r="U180" s="799">
        <f>Таблица2000!T180</f>
        <v>0</v>
      </c>
      <c r="V180" s="799">
        <f>Таблица3000!N180+Таблица2000!U180+Таблица1000!R180</f>
        <v>0</v>
      </c>
      <c r="W180" s="799">
        <f>Таблица2000!V180</f>
        <v>0</v>
      </c>
      <c r="X180" s="699">
        <f>IF(Таблица4601!$F$9=0,0,(G180*1000/Таблица4601!$F$9))</f>
        <v>0</v>
      </c>
      <c r="Y180" s="699">
        <f>IF(Таблица4601!$F$9=0,0,(N180*1000/Таблица4601!$F$9))</f>
        <v>0</v>
      </c>
      <c r="Z180" s="699">
        <f>IF(Таблица4601!$F$9=0,0,(V180*1000/Таблица4601!$F$9))</f>
        <v>0</v>
      </c>
      <c r="AA180" s="699">
        <f t="shared" si="3"/>
        <v>0</v>
      </c>
    </row>
    <row r="181" spans="1:27" x14ac:dyDescent="0.15">
      <c r="A181" s="37" t="s">
        <v>543</v>
      </c>
      <c r="B181" s="506" t="s">
        <v>228</v>
      </c>
      <c r="C181" s="20" t="s">
        <v>83</v>
      </c>
      <c r="D181" s="241" t="s">
        <v>905</v>
      </c>
      <c r="E181" s="799">
        <f>Таблица3000!F181+Таблица2000!G181+Таблица1000!G181</f>
        <v>0</v>
      </c>
      <c r="F181" s="799">
        <f>Таблица2000!H181</f>
        <v>0</v>
      </c>
      <c r="G181" s="799">
        <f>Таблица3000!G181+Таблица2000!I181+Таблица1000!H181</f>
        <v>0</v>
      </c>
      <c r="H181" s="799">
        <f>Таблица1000!I181</f>
        <v>0</v>
      </c>
      <c r="I181" s="799">
        <f>Таблица1000!J181</f>
        <v>0</v>
      </c>
      <c r="J181" s="799">
        <f>Таблица1000!K181</f>
        <v>0</v>
      </c>
      <c r="K181" s="799">
        <f>Таблица2000!J181</f>
        <v>0</v>
      </c>
      <c r="L181" s="799">
        <f>Таблица3000!H181+Таблица2000!K181+Таблица1000!L181</f>
        <v>0</v>
      </c>
      <c r="M181" s="799">
        <f>Таблица2000!L181</f>
        <v>0</v>
      </c>
      <c r="N181" s="799">
        <f>Таблица3000!I181+Таблица2000!M181+Таблица1000!M181</f>
        <v>0</v>
      </c>
      <c r="O181" s="799">
        <f>Таблица3000!J181+Таблица2000!N181+Таблица1000!N181</f>
        <v>0</v>
      </c>
      <c r="P181" s="799">
        <f>Таблица3000!K181+Таблица2000!O181+Таблица1000!O181</f>
        <v>0</v>
      </c>
      <c r="Q181" s="799">
        <f>Таблица3000!L181+Таблица2000!P181+Таблица1000!P181</f>
        <v>0</v>
      </c>
      <c r="R181" s="799">
        <f>Таблица2000!Q181</f>
        <v>0</v>
      </c>
      <c r="S181" s="799">
        <f>Таблица2000!R181</f>
        <v>0</v>
      </c>
      <c r="T181" s="799">
        <f>Таблица3000!M181+Таблица2000!S181+Таблица1000!Q181</f>
        <v>0</v>
      </c>
      <c r="U181" s="799">
        <f>Таблица2000!T181</f>
        <v>0</v>
      </c>
      <c r="V181" s="799">
        <f>Таблица3000!N181+Таблица2000!U181+Таблица1000!R181</f>
        <v>0</v>
      </c>
      <c r="W181" s="799">
        <f>Таблица2000!V181</f>
        <v>0</v>
      </c>
      <c r="X181" s="699">
        <f>IF(Таблица4601!$F$9=0,0,(G181*1000/Таблица4601!$F$9))</f>
        <v>0</v>
      </c>
      <c r="Y181" s="699">
        <f>IF(Таблица4601!$F$9=0,0,(N181*1000/Таблица4601!$F$9))</f>
        <v>0</v>
      </c>
      <c r="Z181" s="699">
        <f>IF(Таблица4601!$F$9=0,0,(V181*1000/Таблица4601!$F$9))</f>
        <v>0</v>
      </c>
      <c r="AA181" s="699">
        <f t="shared" si="3"/>
        <v>0</v>
      </c>
    </row>
    <row r="182" spans="1:27" x14ac:dyDescent="0.15">
      <c r="A182" s="37" t="s">
        <v>906</v>
      </c>
      <c r="B182" s="506" t="s">
        <v>229</v>
      </c>
      <c r="C182" s="20" t="s">
        <v>84</v>
      </c>
      <c r="D182" s="241" t="s">
        <v>907</v>
      </c>
      <c r="E182" s="799">
        <f>Таблица3000!F182+Таблица2000!G182+Таблица1000!G182</f>
        <v>0</v>
      </c>
      <c r="F182" s="799">
        <f>Таблица2000!H182</f>
        <v>0</v>
      </c>
      <c r="G182" s="799">
        <f>Таблица3000!G182+Таблица2000!I182+Таблица1000!H182</f>
        <v>0</v>
      </c>
      <c r="H182" s="799">
        <f>Таблица1000!I182</f>
        <v>0</v>
      </c>
      <c r="I182" s="799">
        <f>Таблица1000!J182</f>
        <v>0</v>
      </c>
      <c r="J182" s="799">
        <f>Таблица1000!K182</f>
        <v>0</v>
      </c>
      <c r="K182" s="799">
        <f>Таблица2000!J182</f>
        <v>0</v>
      </c>
      <c r="L182" s="799">
        <f>Таблица3000!H182+Таблица2000!K182+Таблица1000!L182</f>
        <v>0</v>
      </c>
      <c r="M182" s="799">
        <f>Таблица2000!L182</f>
        <v>0</v>
      </c>
      <c r="N182" s="799">
        <f>Таблица3000!I182+Таблица2000!M182+Таблица1000!M182</f>
        <v>0</v>
      </c>
      <c r="O182" s="799">
        <f>Таблица3000!J182+Таблица2000!N182+Таблица1000!N182</f>
        <v>0</v>
      </c>
      <c r="P182" s="799">
        <f>Таблица3000!K182+Таблица2000!O182+Таблица1000!O182</f>
        <v>0</v>
      </c>
      <c r="Q182" s="799">
        <f>Таблица3000!L182+Таблица2000!P182+Таблица1000!P182</f>
        <v>0</v>
      </c>
      <c r="R182" s="799">
        <f>Таблица2000!Q182</f>
        <v>0</v>
      </c>
      <c r="S182" s="799">
        <f>Таблица2000!R182</f>
        <v>0</v>
      </c>
      <c r="T182" s="799">
        <f>Таблица3000!M182+Таблица2000!S182+Таблица1000!Q182</f>
        <v>0</v>
      </c>
      <c r="U182" s="799">
        <f>Таблица2000!T182</f>
        <v>0</v>
      </c>
      <c r="V182" s="799">
        <f>Таблица3000!N182+Таблица2000!U182+Таблица1000!R182</f>
        <v>0</v>
      </c>
      <c r="W182" s="799">
        <f>Таблица2000!V182</f>
        <v>0</v>
      </c>
      <c r="X182" s="699">
        <f>IF(Таблица4601!$F$9=0,0,(G182*1000/Таблица4601!$F$9))</f>
        <v>0</v>
      </c>
      <c r="Y182" s="699">
        <f>IF(Таблица4601!$F$9=0,0,(N182*1000/Таблица4601!$F$9))</f>
        <v>0</v>
      </c>
      <c r="Z182" s="699">
        <f>IF(Таблица4601!$F$9=0,0,(V182*1000/Таблица4601!$F$9))</f>
        <v>0</v>
      </c>
      <c r="AA182" s="699">
        <f t="shared" si="3"/>
        <v>0</v>
      </c>
    </row>
    <row r="183" spans="1:27" ht="21" x14ac:dyDescent="0.15">
      <c r="A183" s="37" t="s">
        <v>1583</v>
      </c>
      <c r="B183" s="506" t="s">
        <v>1576</v>
      </c>
      <c r="C183" s="20" t="s">
        <v>1577</v>
      </c>
      <c r="D183" s="251" t="s">
        <v>1578</v>
      </c>
      <c r="E183" s="799">
        <f>Таблица3000!F183+Таблица2000!G183+Таблица1000!G183</f>
        <v>0</v>
      </c>
      <c r="F183" s="799">
        <f>Таблица2000!H183</f>
        <v>0</v>
      </c>
      <c r="G183" s="799">
        <f>Таблица3000!G183+Таблица2000!I183+Таблица1000!H183</f>
        <v>0</v>
      </c>
      <c r="H183" s="799">
        <f>Таблица1000!I183</f>
        <v>0</v>
      </c>
      <c r="I183" s="799">
        <f>Таблица1000!J183</f>
        <v>0</v>
      </c>
      <c r="J183" s="799">
        <f>Таблица1000!K183</f>
        <v>0</v>
      </c>
      <c r="K183" s="799">
        <f>Таблица2000!J183</f>
        <v>0</v>
      </c>
      <c r="L183" s="799">
        <f>Таблица3000!H183+Таблица2000!K183+Таблица1000!L183</f>
        <v>0</v>
      </c>
      <c r="M183" s="799">
        <f>Таблица2000!L183</f>
        <v>0</v>
      </c>
      <c r="N183" s="799">
        <f>Таблица3000!I183+Таблица2000!M183+Таблица1000!M183</f>
        <v>0</v>
      </c>
      <c r="O183" s="799">
        <f>Таблица3000!J183+Таблица2000!N183+Таблица1000!N183</f>
        <v>0</v>
      </c>
      <c r="P183" s="799">
        <f>Таблица3000!K183+Таблица2000!O183+Таблица1000!O183</f>
        <v>0</v>
      </c>
      <c r="Q183" s="799">
        <f>Таблица3000!L183+Таблица2000!P183+Таблица1000!P183</f>
        <v>0</v>
      </c>
      <c r="R183" s="799">
        <f>Таблица2000!Q183</f>
        <v>0</v>
      </c>
      <c r="S183" s="799">
        <f>Таблица2000!R183</f>
        <v>0</v>
      </c>
      <c r="T183" s="799">
        <f>Таблица3000!M183+Таблица2000!S183+Таблица1000!Q183</f>
        <v>0</v>
      </c>
      <c r="U183" s="799">
        <f>Таблица2000!T183</f>
        <v>0</v>
      </c>
      <c r="V183" s="799">
        <f>Таблица3000!N183+Таблица2000!U183+Таблица1000!R183</f>
        <v>0</v>
      </c>
      <c r="W183" s="799">
        <f>Таблица2000!V183</f>
        <v>0</v>
      </c>
      <c r="X183" s="699">
        <f>IF(Таблица4601!$F$9=0,0,(G183*1000/Таблица4601!$F$9))</f>
        <v>0</v>
      </c>
      <c r="Y183" s="699">
        <f>IF(Таблица4601!$F$9=0,0,(N183*1000/Таблица4601!$F$9))</f>
        <v>0</v>
      </c>
      <c r="Z183" s="699">
        <f>IF(Таблица4601!$F$9=0,0,(V183*1000/Таблица4601!$F$9))</f>
        <v>0</v>
      </c>
      <c r="AA183" s="699">
        <f t="shared" si="3"/>
        <v>0</v>
      </c>
    </row>
    <row r="184" spans="1:27" ht="21" x14ac:dyDescent="0.15">
      <c r="A184" s="37" t="s">
        <v>544</v>
      </c>
      <c r="B184" s="506" t="s">
        <v>230</v>
      </c>
      <c r="C184" s="20" t="s">
        <v>85</v>
      </c>
      <c r="D184" s="241" t="s">
        <v>545</v>
      </c>
      <c r="E184" s="799">
        <f>Таблица3000!F184+Таблица2000!G184+Таблица1000!G184</f>
        <v>0</v>
      </c>
      <c r="F184" s="799">
        <f>Таблица2000!H184</f>
        <v>0</v>
      </c>
      <c r="G184" s="799">
        <f>Таблица3000!G184+Таблица2000!I184+Таблица1000!H184</f>
        <v>0</v>
      </c>
      <c r="H184" s="799">
        <f>Таблица1000!I184</f>
        <v>0</v>
      </c>
      <c r="I184" s="799">
        <f>Таблица1000!J184</f>
        <v>0</v>
      </c>
      <c r="J184" s="799">
        <f>Таблица1000!K184</f>
        <v>0</v>
      </c>
      <c r="K184" s="799">
        <f>Таблица2000!J184</f>
        <v>0</v>
      </c>
      <c r="L184" s="799">
        <f>Таблица3000!H184+Таблица2000!K184+Таблица1000!L184</f>
        <v>0</v>
      </c>
      <c r="M184" s="799">
        <f>Таблица2000!L184</f>
        <v>0</v>
      </c>
      <c r="N184" s="799">
        <f>Таблица3000!I184+Таблица2000!M184+Таблица1000!M184</f>
        <v>0</v>
      </c>
      <c r="O184" s="799">
        <f>Таблица3000!J184+Таблица2000!N184+Таблица1000!N184</f>
        <v>0</v>
      </c>
      <c r="P184" s="799">
        <f>Таблица3000!K184+Таблица2000!O184+Таблица1000!O184</f>
        <v>0</v>
      </c>
      <c r="Q184" s="799">
        <f>Таблица3000!L184+Таблица2000!P184+Таблица1000!P184</f>
        <v>0</v>
      </c>
      <c r="R184" s="799">
        <f>Таблица2000!Q184</f>
        <v>0</v>
      </c>
      <c r="S184" s="799">
        <f>Таблица2000!R184</f>
        <v>0</v>
      </c>
      <c r="T184" s="799">
        <f>Таблица3000!M184+Таблица2000!S184+Таблица1000!Q184</f>
        <v>0</v>
      </c>
      <c r="U184" s="799">
        <f>Таблица2000!T184</f>
        <v>0</v>
      </c>
      <c r="V184" s="799">
        <f>Таблица3000!N184+Таблица2000!U184+Таблица1000!R184</f>
        <v>0</v>
      </c>
      <c r="W184" s="799">
        <f>Таблица2000!V184</f>
        <v>0</v>
      </c>
      <c r="X184" s="699">
        <f>IF(Таблица4601!$F$9=0,0,(G184*1000/Таблица4601!$F$9))</f>
        <v>0</v>
      </c>
      <c r="Y184" s="699">
        <f>IF(Таблица4601!$F$9=0,0,(N184*1000/Таблица4601!$F$9))</f>
        <v>0</v>
      </c>
      <c r="Z184" s="699">
        <f>IF(Таблица4601!$F$9=0,0,(V184*1000/Таблица4601!$F$9))</f>
        <v>0</v>
      </c>
      <c r="AA184" s="699">
        <f t="shared" si="3"/>
        <v>0</v>
      </c>
    </row>
    <row r="185" spans="1:27" x14ac:dyDescent="0.15">
      <c r="A185" s="37" t="s">
        <v>722</v>
      </c>
      <c r="B185" s="506" t="s">
        <v>231</v>
      </c>
      <c r="C185" s="20" t="s">
        <v>86</v>
      </c>
      <c r="D185" s="241" t="s">
        <v>40</v>
      </c>
      <c r="E185" s="799">
        <f>Таблица3000!F185+Таблица2000!G185+Таблица1000!G185</f>
        <v>0</v>
      </c>
      <c r="F185" s="799">
        <f>Таблица2000!H185</f>
        <v>0</v>
      </c>
      <c r="G185" s="799">
        <f>Таблица3000!G185+Таблица2000!I185+Таблица1000!H185</f>
        <v>0</v>
      </c>
      <c r="H185" s="799">
        <f>Таблица1000!I185</f>
        <v>0</v>
      </c>
      <c r="I185" s="799">
        <f>Таблица1000!J185</f>
        <v>0</v>
      </c>
      <c r="J185" s="799">
        <f>Таблица1000!K185</f>
        <v>0</v>
      </c>
      <c r="K185" s="799">
        <f>Таблица2000!J185</f>
        <v>0</v>
      </c>
      <c r="L185" s="799">
        <f>Таблица3000!H185+Таблица2000!K185+Таблица1000!L185</f>
        <v>0</v>
      </c>
      <c r="M185" s="799">
        <f>Таблица2000!L185</f>
        <v>0</v>
      </c>
      <c r="N185" s="799">
        <f>Таблица3000!I185+Таблица2000!M185+Таблица1000!M185</f>
        <v>0</v>
      </c>
      <c r="O185" s="799">
        <f>Таблица3000!J185+Таблица2000!N185+Таблица1000!N185</f>
        <v>0</v>
      </c>
      <c r="P185" s="799">
        <f>Таблица3000!K185+Таблица2000!O185+Таблица1000!O185</f>
        <v>0</v>
      </c>
      <c r="Q185" s="799">
        <f>Таблица3000!L185+Таблица2000!P185+Таблица1000!P185</f>
        <v>0</v>
      </c>
      <c r="R185" s="799">
        <f>Таблица2000!Q185</f>
        <v>0</v>
      </c>
      <c r="S185" s="799">
        <f>Таблица2000!R185</f>
        <v>0</v>
      </c>
      <c r="T185" s="799">
        <f>Таблица3000!M185+Таблица2000!S185+Таблица1000!Q185</f>
        <v>0</v>
      </c>
      <c r="U185" s="799">
        <f>Таблица2000!T185</f>
        <v>0</v>
      </c>
      <c r="V185" s="799">
        <f>Таблица3000!N185+Таблица2000!U185+Таблица1000!R185</f>
        <v>0</v>
      </c>
      <c r="W185" s="799">
        <f>Таблица2000!V185</f>
        <v>0</v>
      </c>
      <c r="X185" s="699">
        <f>IF(Таблица4601!$F$9=0,0,(G185*1000/Таблица4601!$F$9))</f>
        <v>0</v>
      </c>
      <c r="Y185" s="699">
        <f>IF(Таблица4601!$F$9=0,0,(N185*1000/Таблица4601!$F$9))</f>
        <v>0</v>
      </c>
      <c r="Z185" s="699">
        <f>IF(Таблица4601!$F$9=0,0,(V185*1000/Таблица4601!$F$9))</f>
        <v>0</v>
      </c>
      <c r="AA185" s="699">
        <f t="shared" si="3"/>
        <v>0</v>
      </c>
    </row>
    <row r="186" spans="1:27" ht="21" x14ac:dyDescent="0.15">
      <c r="A186" s="37" t="s">
        <v>723</v>
      </c>
      <c r="B186" s="506" t="s">
        <v>232</v>
      </c>
      <c r="C186" s="20" t="s">
        <v>87</v>
      </c>
      <c r="D186" s="241" t="s">
        <v>546</v>
      </c>
      <c r="E186" s="799">
        <f>Таблица3000!F186+Таблица2000!G186+Таблица1000!G186</f>
        <v>0</v>
      </c>
      <c r="F186" s="799">
        <f>Таблица2000!H186</f>
        <v>0</v>
      </c>
      <c r="G186" s="799">
        <f>Таблица3000!G186+Таблица2000!I186+Таблица1000!H186</f>
        <v>0</v>
      </c>
      <c r="H186" s="799">
        <f>Таблица1000!I186</f>
        <v>0</v>
      </c>
      <c r="I186" s="799">
        <f>Таблица1000!J186</f>
        <v>0</v>
      </c>
      <c r="J186" s="799">
        <f>Таблица1000!K186</f>
        <v>0</v>
      </c>
      <c r="K186" s="799">
        <f>Таблица2000!J186</f>
        <v>0</v>
      </c>
      <c r="L186" s="799">
        <f>Таблица3000!H186+Таблица2000!K186+Таблица1000!L186</f>
        <v>0</v>
      </c>
      <c r="M186" s="799">
        <f>Таблица2000!L186</f>
        <v>0</v>
      </c>
      <c r="N186" s="799">
        <f>Таблица3000!I186+Таблица2000!M186+Таблица1000!M186</f>
        <v>0</v>
      </c>
      <c r="O186" s="799">
        <f>Таблица3000!J186+Таблица2000!N186+Таблица1000!N186</f>
        <v>0</v>
      </c>
      <c r="P186" s="799">
        <f>Таблица3000!K186+Таблица2000!O186+Таблица1000!O186</f>
        <v>0</v>
      </c>
      <c r="Q186" s="799">
        <f>Таблица3000!L186+Таблица2000!P186+Таблица1000!P186</f>
        <v>0</v>
      </c>
      <c r="R186" s="799">
        <f>Таблица2000!Q186</f>
        <v>0</v>
      </c>
      <c r="S186" s="799">
        <f>Таблица2000!R186</f>
        <v>0</v>
      </c>
      <c r="T186" s="799">
        <f>Таблица3000!M186+Таблица2000!S186+Таблица1000!Q186</f>
        <v>0</v>
      </c>
      <c r="U186" s="799">
        <f>Таблица2000!T186</f>
        <v>0</v>
      </c>
      <c r="V186" s="799">
        <f>Таблица3000!N186+Таблица2000!U186+Таблица1000!R186</f>
        <v>0</v>
      </c>
      <c r="W186" s="799">
        <f>Таблица2000!V186</f>
        <v>0</v>
      </c>
      <c r="X186" s="699">
        <f>IF(Таблица4601!$F$9=0,0,(G186*1000/Таблица4601!$F$9))</f>
        <v>0</v>
      </c>
      <c r="Y186" s="699">
        <f>IF(Таблица4601!$F$9=0,0,(N186*1000/Таблица4601!$F$9))</f>
        <v>0</v>
      </c>
      <c r="Z186" s="699">
        <f>IF(Таблица4601!$F$9=0,0,(V186*1000/Таблица4601!$F$9))</f>
        <v>0</v>
      </c>
      <c r="AA186" s="699">
        <f t="shared" si="3"/>
        <v>0</v>
      </c>
    </row>
    <row r="187" spans="1:27" ht="21" x14ac:dyDescent="0.15">
      <c r="A187" s="37" t="s">
        <v>724</v>
      </c>
      <c r="B187" s="506" t="s">
        <v>233</v>
      </c>
      <c r="C187" s="20" t="s">
        <v>88</v>
      </c>
      <c r="D187" s="241" t="s">
        <v>547</v>
      </c>
      <c r="E187" s="799">
        <f>Таблица3000!F187+Таблица2000!G187+Таблица1000!G187</f>
        <v>0</v>
      </c>
      <c r="F187" s="799">
        <f>Таблица2000!H187</f>
        <v>0</v>
      </c>
      <c r="G187" s="799">
        <f>Таблица3000!G187+Таблица2000!I187+Таблица1000!H187</f>
        <v>0</v>
      </c>
      <c r="H187" s="799">
        <f>Таблица1000!I187</f>
        <v>0</v>
      </c>
      <c r="I187" s="799">
        <f>Таблица1000!J187</f>
        <v>0</v>
      </c>
      <c r="J187" s="799">
        <f>Таблица1000!K187</f>
        <v>0</v>
      </c>
      <c r="K187" s="799">
        <f>Таблица2000!J187</f>
        <v>0</v>
      </c>
      <c r="L187" s="799">
        <f>Таблица3000!H187+Таблица2000!K187+Таблица1000!L187</f>
        <v>0</v>
      </c>
      <c r="M187" s="799">
        <f>Таблица2000!L187</f>
        <v>0</v>
      </c>
      <c r="N187" s="799">
        <f>Таблица3000!I187+Таблица2000!M187+Таблица1000!M187</f>
        <v>0</v>
      </c>
      <c r="O187" s="799">
        <f>Таблица3000!J187+Таблица2000!N187+Таблица1000!N187</f>
        <v>0</v>
      </c>
      <c r="P187" s="799">
        <f>Таблица3000!K187+Таблица2000!O187+Таблица1000!O187</f>
        <v>0</v>
      </c>
      <c r="Q187" s="799">
        <f>Таблица3000!L187+Таблица2000!P187+Таблица1000!P187</f>
        <v>0</v>
      </c>
      <c r="R187" s="799">
        <f>Таблица2000!Q187</f>
        <v>0</v>
      </c>
      <c r="S187" s="799">
        <f>Таблица2000!R187</f>
        <v>0</v>
      </c>
      <c r="T187" s="799">
        <f>Таблица3000!M187+Таблица2000!S187+Таблица1000!Q187</f>
        <v>0</v>
      </c>
      <c r="U187" s="799">
        <f>Таблица2000!T187</f>
        <v>0</v>
      </c>
      <c r="V187" s="799">
        <f>Таблица3000!N187+Таблица2000!U187+Таблица1000!R187</f>
        <v>0</v>
      </c>
      <c r="W187" s="799">
        <f>Таблица2000!V187</f>
        <v>0</v>
      </c>
      <c r="X187" s="699">
        <f>IF(Таблица4601!$F$9=0,0,(G187*1000/Таблица4601!$F$9))</f>
        <v>0</v>
      </c>
      <c r="Y187" s="699">
        <f>IF(Таблица4601!$F$9=0,0,(N187*1000/Таблица4601!$F$9))</f>
        <v>0</v>
      </c>
      <c r="Z187" s="699">
        <f>IF(Таблица4601!$F$9=0,0,(V187*1000/Таблица4601!$F$9))</f>
        <v>0</v>
      </c>
      <c r="AA187" s="699">
        <f t="shared" si="3"/>
        <v>0</v>
      </c>
    </row>
    <row r="188" spans="1:27" s="119" customFormat="1" ht="21" x14ac:dyDescent="0.15">
      <c r="A188" s="37" t="s">
        <v>967</v>
      </c>
      <c r="B188" s="506" t="s">
        <v>234</v>
      </c>
      <c r="C188" s="20" t="s">
        <v>89</v>
      </c>
      <c r="D188" s="241" t="s">
        <v>908</v>
      </c>
      <c r="E188" s="799">
        <f>Таблица3000!F188+Таблица2000!G188+Таблица1000!G188</f>
        <v>0</v>
      </c>
      <c r="F188" s="799">
        <f>Таблица2000!H188</f>
        <v>0</v>
      </c>
      <c r="G188" s="799">
        <f>Таблица3000!G188+Таблица2000!I188+Таблица1000!H188</f>
        <v>0</v>
      </c>
      <c r="H188" s="799">
        <f>Таблица1000!I188</f>
        <v>0</v>
      </c>
      <c r="I188" s="799">
        <f>Таблица1000!J188</f>
        <v>0</v>
      </c>
      <c r="J188" s="799">
        <f>Таблица1000!K188</f>
        <v>0</v>
      </c>
      <c r="K188" s="799">
        <f>Таблица2000!J188</f>
        <v>0</v>
      </c>
      <c r="L188" s="799">
        <f>Таблица3000!H188+Таблица2000!K188+Таблица1000!L188</f>
        <v>0</v>
      </c>
      <c r="M188" s="799">
        <f>Таблица2000!L188</f>
        <v>0</v>
      </c>
      <c r="N188" s="799">
        <f>Таблица3000!I188+Таблица2000!M188+Таблица1000!M188</f>
        <v>0</v>
      </c>
      <c r="O188" s="799">
        <f>Таблица3000!J188+Таблица2000!N188+Таблица1000!N188</f>
        <v>0</v>
      </c>
      <c r="P188" s="799">
        <f>Таблица3000!K188+Таблица2000!O188+Таблица1000!O188</f>
        <v>0</v>
      </c>
      <c r="Q188" s="799">
        <f>Таблица3000!L188+Таблица2000!P188+Таблица1000!P188</f>
        <v>0</v>
      </c>
      <c r="R188" s="799">
        <f>Таблица2000!Q188</f>
        <v>0</v>
      </c>
      <c r="S188" s="799">
        <f>Таблица2000!R188</f>
        <v>0</v>
      </c>
      <c r="T188" s="799">
        <f>Таблица3000!M188+Таблица2000!S188+Таблица1000!Q188</f>
        <v>0</v>
      </c>
      <c r="U188" s="799">
        <f>Таблица2000!T188</f>
        <v>0</v>
      </c>
      <c r="V188" s="799">
        <f>Таблица3000!N188+Таблица2000!U188+Таблица1000!R188</f>
        <v>0</v>
      </c>
      <c r="W188" s="799">
        <f>Таблица2000!V188</f>
        <v>0</v>
      </c>
      <c r="X188" s="699">
        <f>IF(Таблица4601!$F$9=0,0,(G188*1000/Таблица4601!$F$9))</f>
        <v>0</v>
      </c>
      <c r="Y188" s="699">
        <f>IF(Таблица4601!$F$9=0,0,(N188*1000/Таблица4601!$F$9))</f>
        <v>0</v>
      </c>
      <c r="Z188" s="699">
        <f>IF(Таблица4601!$F$9=0,0,(V188*1000/Таблица4601!$F$9))</f>
        <v>0</v>
      </c>
      <c r="AA188" s="699">
        <f t="shared" si="3"/>
        <v>0</v>
      </c>
    </row>
    <row r="189" spans="1:27" x14ac:dyDescent="0.15">
      <c r="A189" s="37" t="s">
        <v>909</v>
      </c>
      <c r="B189" s="506" t="s">
        <v>383</v>
      </c>
      <c r="C189" s="20" t="s">
        <v>381</v>
      </c>
      <c r="D189" s="241" t="s">
        <v>910</v>
      </c>
      <c r="E189" s="799">
        <f>Таблица3000!F189+Таблица2000!G189+Таблица1000!G189</f>
        <v>0</v>
      </c>
      <c r="F189" s="799">
        <f>Таблица2000!H189</f>
        <v>0</v>
      </c>
      <c r="G189" s="799">
        <f>Таблица3000!G189+Таблица2000!I189+Таблица1000!H189</f>
        <v>0</v>
      </c>
      <c r="H189" s="799">
        <f>Таблица1000!I189</f>
        <v>0</v>
      </c>
      <c r="I189" s="799">
        <f>Таблица1000!J189</f>
        <v>0</v>
      </c>
      <c r="J189" s="799">
        <f>Таблица1000!K189</f>
        <v>0</v>
      </c>
      <c r="K189" s="799">
        <f>Таблица2000!J189</f>
        <v>0</v>
      </c>
      <c r="L189" s="799">
        <f>Таблица3000!H189+Таблица2000!K189+Таблица1000!L189</f>
        <v>0</v>
      </c>
      <c r="M189" s="799">
        <f>Таблица2000!L189</f>
        <v>0</v>
      </c>
      <c r="N189" s="799">
        <f>Таблица3000!I189+Таблица2000!M189+Таблица1000!M189</f>
        <v>0</v>
      </c>
      <c r="O189" s="799">
        <f>Таблица3000!J189+Таблица2000!N189+Таблица1000!N189</f>
        <v>0</v>
      </c>
      <c r="P189" s="799">
        <f>Таблица3000!K189+Таблица2000!O189+Таблица1000!O189</f>
        <v>0</v>
      </c>
      <c r="Q189" s="799">
        <f>Таблица3000!L189+Таблица2000!P189+Таблица1000!P189</f>
        <v>0</v>
      </c>
      <c r="R189" s="799">
        <f>Таблица2000!Q189</f>
        <v>0</v>
      </c>
      <c r="S189" s="799">
        <f>Таблица2000!R189</f>
        <v>0</v>
      </c>
      <c r="T189" s="799">
        <f>Таблица3000!M189+Таблица2000!S189+Таблица1000!Q189</f>
        <v>0</v>
      </c>
      <c r="U189" s="799">
        <f>Таблица2000!T189</f>
        <v>0</v>
      </c>
      <c r="V189" s="799">
        <f>Таблица3000!N189+Таблица2000!U189+Таблица1000!R189</f>
        <v>0</v>
      </c>
      <c r="W189" s="799">
        <f>Таблица2000!V189</f>
        <v>0</v>
      </c>
      <c r="X189" s="699">
        <f>IF(Таблица4601!$F$9=0,0,(G189*1000/Таблица4601!$F$9))</f>
        <v>0</v>
      </c>
      <c r="Y189" s="699">
        <f>IF(Таблица4601!$F$9=0,0,(N189*1000/Таблица4601!$F$9))</f>
        <v>0</v>
      </c>
      <c r="Z189" s="699">
        <f>IF(Таблица4601!$F$9=0,0,(V189*1000/Таблица4601!$F$9))</f>
        <v>0</v>
      </c>
      <c r="AA189" s="699">
        <f t="shared" si="3"/>
        <v>0</v>
      </c>
    </row>
    <row r="190" spans="1:27" x14ac:dyDescent="0.15">
      <c r="A190" s="37" t="s">
        <v>725</v>
      </c>
      <c r="B190" s="506" t="s">
        <v>384</v>
      </c>
      <c r="C190" s="20" t="s">
        <v>382</v>
      </c>
      <c r="D190" s="241" t="s">
        <v>548</v>
      </c>
      <c r="E190" s="799">
        <f>Таблица3000!F190+Таблица2000!G190+Таблица1000!G190</f>
        <v>0</v>
      </c>
      <c r="F190" s="799">
        <f>Таблица2000!H190</f>
        <v>0</v>
      </c>
      <c r="G190" s="799">
        <f>Таблица3000!G190+Таблица2000!I190+Таблица1000!H190</f>
        <v>0</v>
      </c>
      <c r="H190" s="799">
        <f>Таблица1000!I190</f>
        <v>0</v>
      </c>
      <c r="I190" s="799">
        <f>Таблица1000!J190</f>
        <v>0</v>
      </c>
      <c r="J190" s="799">
        <f>Таблица1000!K190</f>
        <v>0</v>
      </c>
      <c r="K190" s="799">
        <f>Таблица2000!J190</f>
        <v>0</v>
      </c>
      <c r="L190" s="799">
        <f>Таблица3000!H190+Таблица2000!K190+Таблица1000!L190</f>
        <v>0</v>
      </c>
      <c r="M190" s="799">
        <f>Таблица2000!L190</f>
        <v>0</v>
      </c>
      <c r="N190" s="799">
        <f>Таблица3000!I190+Таблица2000!M190+Таблица1000!M190</f>
        <v>0</v>
      </c>
      <c r="O190" s="799">
        <f>Таблица3000!J190+Таблица2000!N190+Таблица1000!N190</f>
        <v>0</v>
      </c>
      <c r="P190" s="799">
        <f>Таблица3000!K190+Таблица2000!O190+Таблица1000!O190</f>
        <v>0</v>
      </c>
      <c r="Q190" s="799">
        <f>Таблица3000!L190+Таблица2000!P190+Таблица1000!P190</f>
        <v>0</v>
      </c>
      <c r="R190" s="799">
        <f>Таблица2000!Q190</f>
        <v>0</v>
      </c>
      <c r="S190" s="799">
        <f>Таблица2000!R190</f>
        <v>0</v>
      </c>
      <c r="T190" s="799">
        <f>Таблица3000!M190+Таблица2000!S190+Таблица1000!Q190</f>
        <v>0</v>
      </c>
      <c r="U190" s="799">
        <f>Таблица2000!T190</f>
        <v>0</v>
      </c>
      <c r="V190" s="799">
        <f>Таблица3000!N190+Таблица2000!U190+Таблица1000!R190</f>
        <v>0</v>
      </c>
      <c r="W190" s="799">
        <f>Таблица2000!V190</f>
        <v>0</v>
      </c>
      <c r="X190" s="699">
        <f>IF(Таблица4601!$F$9=0,0,(G190*1000/Таблица4601!$F$9))</f>
        <v>0</v>
      </c>
      <c r="Y190" s="699">
        <f>IF(Таблица4601!$F$9=0,0,(N190*1000/Таблица4601!$F$9))</f>
        <v>0</v>
      </c>
      <c r="Z190" s="699">
        <f>IF(Таблица4601!$F$9=0,0,(V190*1000/Таблица4601!$F$9))</f>
        <v>0</v>
      </c>
      <c r="AA190" s="699">
        <f t="shared" si="3"/>
        <v>0</v>
      </c>
    </row>
    <row r="191" spans="1:27" ht="31.5" x14ac:dyDescent="0.15">
      <c r="A191" s="37" t="s">
        <v>726</v>
      </c>
      <c r="B191" s="506" t="s">
        <v>911</v>
      </c>
      <c r="C191" s="17" t="s">
        <v>912</v>
      </c>
      <c r="D191" s="241" t="s">
        <v>913</v>
      </c>
      <c r="E191" s="799">
        <f>Таблица3000!F191+Таблица2000!G191+Таблица1000!G191</f>
        <v>0</v>
      </c>
      <c r="F191" s="799">
        <f>Таблица2000!H191</f>
        <v>0</v>
      </c>
      <c r="G191" s="799">
        <f>Таблица3000!G191+Таблица2000!I191+Таблица1000!H191</f>
        <v>0</v>
      </c>
      <c r="H191" s="799">
        <f>Таблица1000!I191</f>
        <v>0</v>
      </c>
      <c r="I191" s="799">
        <f>Таблица1000!J191</f>
        <v>0</v>
      </c>
      <c r="J191" s="799">
        <f>Таблица1000!K191</f>
        <v>0</v>
      </c>
      <c r="K191" s="799">
        <f>Таблица2000!J191</f>
        <v>0</v>
      </c>
      <c r="L191" s="799">
        <f>Таблица3000!H191+Таблица2000!K191+Таблица1000!L191</f>
        <v>0</v>
      </c>
      <c r="M191" s="799">
        <f>Таблица2000!L191</f>
        <v>0</v>
      </c>
      <c r="N191" s="799">
        <f>Таблица3000!I191+Таблица2000!M191+Таблица1000!M191</f>
        <v>0</v>
      </c>
      <c r="O191" s="799">
        <f>Таблица3000!J191+Таблица2000!N191+Таблица1000!N191</f>
        <v>0</v>
      </c>
      <c r="P191" s="799">
        <f>Таблица3000!K191+Таблица2000!O191+Таблица1000!O191</f>
        <v>0</v>
      </c>
      <c r="Q191" s="799">
        <f>Таблица3000!L191+Таблица2000!P191+Таблица1000!P191</f>
        <v>0</v>
      </c>
      <c r="R191" s="799">
        <f>Таблица2000!Q191</f>
        <v>0</v>
      </c>
      <c r="S191" s="799">
        <f>Таблица2000!R191</f>
        <v>0</v>
      </c>
      <c r="T191" s="799">
        <f>Таблица3000!M191+Таблица2000!S191+Таблица1000!Q191</f>
        <v>0</v>
      </c>
      <c r="U191" s="799">
        <f>Таблица2000!T191</f>
        <v>0</v>
      </c>
      <c r="V191" s="799">
        <f>Таблица3000!N191+Таблица2000!U191+Таблица1000!R191</f>
        <v>0</v>
      </c>
      <c r="W191" s="799">
        <f>Таблица2000!V191</f>
        <v>0</v>
      </c>
      <c r="X191" s="699">
        <f>IF(Таблица4601!$F$9=0,0,(G191*1000/Таблица4601!$F$9))</f>
        <v>0</v>
      </c>
      <c r="Y191" s="699">
        <f>IF(Таблица4601!$F$9=0,0,(N191*1000/Таблица4601!$F$9))</f>
        <v>0</v>
      </c>
      <c r="Z191" s="699">
        <f>IF(Таблица4601!$F$9=0,0,(V191*1000/Таблица4601!$F$9))</f>
        <v>0</v>
      </c>
      <c r="AA191" s="699">
        <f t="shared" si="3"/>
        <v>0</v>
      </c>
    </row>
    <row r="192" spans="1:27" x14ac:dyDescent="0.15">
      <c r="A192" s="229" t="s">
        <v>1556</v>
      </c>
      <c r="B192" s="506" t="s">
        <v>1483</v>
      </c>
      <c r="C192" s="177" t="s">
        <v>1484</v>
      </c>
      <c r="D192" s="241"/>
      <c r="E192" s="799">
        <f>Таблица3000!F192+Таблица2000!G192+Таблица1000!G192</f>
        <v>0</v>
      </c>
      <c r="F192" s="799">
        <f>Таблица2000!H192</f>
        <v>0</v>
      </c>
      <c r="G192" s="799">
        <f>Таблица3000!G192+Таблица2000!I192+Таблица1000!H192</f>
        <v>0</v>
      </c>
      <c r="H192" s="799">
        <f>Таблица1000!I192</f>
        <v>0</v>
      </c>
      <c r="I192" s="799">
        <f>Таблица1000!J192</f>
        <v>0</v>
      </c>
      <c r="J192" s="799">
        <f>Таблица1000!K192</f>
        <v>0</v>
      </c>
      <c r="K192" s="799">
        <f>Таблица2000!J192</f>
        <v>0</v>
      </c>
      <c r="L192" s="799">
        <f>Таблица3000!H192+Таблица2000!K192+Таблица1000!L192</f>
        <v>0</v>
      </c>
      <c r="M192" s="799">
        <f>Таблица2000!L192</f>
        <v>0</v>
      </c>
      <c r="N192" s="799">
        <f>Таблица3000!I192+Таблица2000!M192+Таблица1000!M192</f>
        <v>0</v>
      </c>
      <c r="O192" s="799">
        <f>Таблица3000!J192+Таблица2000!N192+Таблица1000!N192</f>
        <v>0</v>
      </c>
      <c r="P192" s="799">
        <f>Таблица3000!K192+Таблица2000!O192+Таблица1000!O192</f>
        <v>0</v>
      </c>
      <c r="Q192" s="799">
        <f>Таблица3000!L192+Таблица2000!P192+Таблица1000!P192</f>
        <v>0</v>
      </c>
      <c r="R192" s="799">
        <f>Таблица2000!Q192</f>
        <v>0</v>
      </c>
      <c r="S192" s="799">
        <f>Таблица2000!R192</f>
        <v>0</v>
      </c>
      <c r="T192" s="799">
        <f>Таблица3000!M192+Таблица2000!S192+Таблица1000!Q192</f>
        <v>0</v>
      </c>
      <c r="U192" s="799">
        <f>Таблица2000!T192</f>
        <v>0</v>
      </c>
      <c r="V192" s="799">
        <f>Таблица3000!N192+Таблица2000!U192+Таблица1000!R192</f>
        <v>0</v>
      </c>
      <c r="W192" s="799">
        <f>Таблица2000!V192</f>
        <v>0</v>
      </c>
      <c r="X192" s="699">
        <f>IF(Таблица4601!$F$9=0,0,(G192*1000/Таблица4601!$F$9))</f>
        <v>0</v>
      </c>
      <c r="Y192" s="699">
        <f>IF(Таблица4601!$F$9=0,0,(N192*1000/Таблица4601!$F$9))</f>
        <v>0</v>
      </c>
      <c r="Z192" s="699">
        <f>IF(Таблица4601!$F$9=0,0,(V192*1000/Таблица4601!$F$9))</f>
        <v>0</v>
      </c>
      <c r="AA192" s="699">
        <f t="shared" si="3"/>
        <v>0</v>
      </c>
    </row>
    <row r="193" spans="1:27" x14ac:dyDescent="0.15">
      <c r="A193" s="36" t="s">
        <v>727</v>
      </c>
      <c r="B193" s="99" t="s">
        <v>235</v>
      </c>
      <c r="C193" s="245" t="s">
        <v>141</v>
      </c>
      <c r="D193" s="35" t="s">
        <v>776</v>
      </c>
      <c r="E193" s="799">
        <f>Таблица3000!F193+Таблица2000!G193+Таблица1000!G193</f>
        <v>0</v>
      </c>
      <c r="F193" s="799">
        <f>Таблица2000!H193</f>
        <v>0</v>
      </c>
      <c r="G193" s="799">
        <f>Таблица3000!G193+Таблица2000!I193+Таблица1000!H193</f>
        <v>0</v>
      </c>
      <c r="H193" s="799">
        <f>Таблица1000!I193</f>
        <v>0</v>
      </c>
      <c r="I193" s="799">
        <f>Таблица1000!J193</f>
        <v>0</v>
      </c>
      <c r="J193" s="799">
        <f>Таблица1000!K193</f>
        <v>0</v>
      </c>
      <c r="K193" s="799">
        <f>Таблица2000!J193</f>
        <v>0</v>
      </c>
      <c r="L193" s="799">
        <f>Таблица3000!H193+Таблица2000!K193+Таблица1000!L193</f>
        <v>0</v>
      </c>
      <c r="M193" s="799">
        <f>Таблица2000!L193</f>
        <v>0</v>
      </c>
      <c r="N193" s="799">
        <f>Таблица3000!I193+Таблица2000!M193+Таблица1000!M193</f>
        <v>0</v>
      </c>
      <c r="O193" s="799">
        <f>Таблица3000!J193+Таблица2000!N193+Таблица1000!N193</f>
        <v>0</v>
      </c>
      <c r="P193" s="799">
        <f>Таблица3000!K193+Таблица2000!O193+Таблица1000!O193</f>
        <v>0</v>
      </c>
      <c r="Q193" s="799">
        <f>Таблица3000!L193+Таблица2000!P193+Таблица1000!P193</f>
        <v>0</v>
      </c>
      <c r="R193" s="799">
        <f>Таблица2000!Q193</f>
        <v>0</v>
      </c>
      <c r="S193" s="799">
        <f>Таблица2000!R193</f>
        <v>0</v>
      </c>
      <c r="T193" s="799">
        <f>Таблица3000!M193+Таблица2000!S193+Таблица1000!Q193</f>
        <v>0</v>
      </c>
      <c r="U193" s="799">
        <f>Таблица2000!T193</f>
        <v>0</v>
      </c>
      <c r="V193" s="799">
        <f>Таблица3000!N193+Таблица2000!U193+Таблица1000!R193</f>
        <v>0</v>
      </c>
      <c r="W193" s="799">
        <f>Таблица2000!V193</f>
        <v>0</v>
      </c>
      <c r="X193" s="699">
        <f>IF(Таблица4601!$F$9=0,0,(G193*1000/Таблица4601!$F$9))</f>
        <v>0</v>
      </c>
      <c r="Y193" s="699">
        <f>IF(Таблица4601!$F$9=0,0,(N193*1000/Таблица4601!$F$9))</f>
        <v>0</v>
      </c>
      <c r="Z193" s="699">
        <f>IF(Таблица4601!$F$9=0,0,(V193*1000/Таблица4601!$F$9))</f>
        <v>0</v>
      </c>
      <c r="AA193" s="699">
        <f t="shared" si="3"/>
        <v>0</v>
      </c>
    </row>
    <row r="194" spans="1:27" ht="21" x14ac:dyDescent="0.15">
      <c r="A194" s="37" t="s">
        <v>728</v>
      </c>
      <c r="B194" s="506" t="s">
        <v>236</v>
      </c>
      <c r="C194" s="6" t="s">
        <v>90</v>
      </c>
      <c r="D194" s="241" t="s">
        <v>777</v>
      </c>
      <c r="E194" s="799">
        <f>Таблица3000!F194+Таблица2000!G194+Таблица1000!G194</f>
        <v>0</v>
      </c>
      <c r="F194" s="799">
        <f>Таблица2000!H194</f>
        <v>0</v>
      </c>
      <c r="G194" s="799">
        <f>Таблица3000!G194+Таблица2000!I194+Таблица1000!H194</f>
        <v>0</v>
      </c>
      <c r="H194" s="799">
        <f>Таблица1000!I194</f>
        <v>0</v>
      </c>
      <c r="I194" s="799">
        <f>Таблица1000!J194</f>
        <v>0</v>
      </c>
      <c r="J194" s="799">
        <f>Таблица1000!K194</f>
        <v>0</v>
      </c>
      <c r="K194" s="799">
        <f>Таблица2000!J194</f>
        <v>0</v>
      </c>
      <c r="L194" s="799">
        <f>Таблица3000!H194+Таблица2000!K194+Таблица1000!L194</f>
        <v>0</v>
      </c>
      <c r="M194" s="799">
        <f>Таблица2000!L194</f>
        <v>0</v>
      </c>
      <c r="N194" s="799">
        <f>Таблица3000!I194+Таблица2000!M194+Таблица1000!M194</f>
        <v>0</v>
      </c>
      <c r="O194" s="799">
        <f>Таблица3000!J194+Таблица2000!N194+Таблица1000!N194</f>
        <v>0</v>
      </c>
      <c r="P194" s="799">
        <f>Таблица3000!K194+Таблица2000!O194+Таблица1000!O194</f>
        <v>0</v>
      </c>
      <c r="Q194" s="799">
        <f>Таблица3000!L194+Таблица2000!P194+Таблица1000!P194</f>
        <v>0</v>
      </c>
      <c r="R194" s="799">
        <f>Таблица2000!Q194</f>
        <v>0</v>
      </c>
      <c r="S194" s="799">
        <f>Таблица2000!R194</f>
        <v>0</v>
      </c>
      <c r="T194" s="799">
        <f>Таблица3000!M194+Таблица2000!S194+Таблица1000!Q194</f>
        <v>0</v>
      </c>
      <c r="U194" s="799">
        <f>Таблица2000!T194</f>
        <v>0</v>
      </c>
      <c r="V194" s="799">
        <f>Таблица3000!N194+Таблица2000!U194+Таблица1000!R194</f>
        <v>0</v>
      </c>
      <c r="W194" s="799">
        <f>Таблица2000!V194</f>
        <v>0</v>
      </c>
      <c r="X194" s="699">
        <f>IF(Таблица4601!$F$9=0,0,(G194*1000/Таблица4601!$F$9))</f>
        <v>0</v>
      </c>
      <c r="Y194" s="699">
        <f>IF(Таблица4601!$F$9=0,0,(N194*1000/Таблица4601!$F$9))</f>
        <v>0</v>
      </c>
      <c r="Z194" s="699">
        <f>IF(Таблица4601!$F$9=0,0,(V194*1000/Таблица4601!$F$9))</f>
        <v>0</v>
      </c>
      <c r="AA194" s="699">
        <f t="shared" si="3"/>
        <v>0</v>
      </c>
    </row>
    <row r="195" spans="1:27" x14ac:dyDescent="0.15">
      <c r="A195" s="37" t="s">
        <v>42</v>
      </c>
      <c r="B195" s="506" t="s">
        <v>237</v>
      </c>
      <c r="C195" s="6" t="s">
        <v>92</v>
      </c>
      <c r="D195" s="241" t="s">
        <v>778</v>
      </c>
      <c r="E195" s="799">
        <f>Таблица3000!F195+Таблица2000!G195+Таблица1000!G195</f>
        <v>0</v>
      </c>
      <c r="F195" s="799">
        <f>Таблица2000!H195</f>
        <v>0</v>
      </c>
      <c r="G195" s="799">
        <f>Таблица3000!G195+Таблица2000!I195+Таблица1000!H195</f>
        <v>0</v>
      </c>
      <c r="H195" s="799">
        <f>Таблица1000!I195</f>
        <v>0</v>
      </c>
      <c r="I195" s="799">
        <f>Таблица1000!J195</f>
        <v>0</v>
      </c>
      <c r="J195" s="799">
        <f>Таблица1000!K195</f>
        <v>0</v>
      </c>
      <c r="K195" s="799">
        <f>Таблица2000!J195</f>
        <v>0</v>
      </c>
      <c r="L195" s="799">
        <f>Таблица3000!H195+Таблица2000!K195+Таблица1000!L195</f>
        <v>0</v>
      </c>
      <c r="M195" s="799">
        <f>Таблица2000!L195</f>
        <v>0</v>
      </c>
      <c r="N195" s="799">
        <f>Таблица3000!I195+Таблица2000!M195+Таблица1000!M195</f>
        <v>0</v>
      </c>
      <c r="O195" s="799">
        <f>Таблица3000!J195+Таблица2000!N195+Таблица1000!N195</f>
        <v>0</v>
      </c>
      <c r="P195" s="799">
        <f>Таблица3000!K195+Таблица2000!O195+Таблица1000!O195</f>
        <v>0</v>
      </c>
      <c r="Q195" s="799">
        <f>Таблица3000!L195+Таблица2000!P195+Таблица1000!P195</f>
        <v>0</v>
      </c>
      <c r="R195" s="799">
        <f>Таблица2000!Q195</f>
        <v>0</v>
      </c>
      <c r="S195" s="799">
        <f>Таблица2000!R195</f>
        <v>0</v>
      </c>
      <c r="T195" s="799">
        <f>Таблица3000!M195+Таблица2000!S195+Таблица1000!Q195</f>
        <v>0</v>
      </c>
      <c r="U195" s="799">
        <f>Таблица2000!T195</f>
        <v>0</v>
      </c>
      <c r="V195" s="799">
        <f>Таблица3000!N195+Таблица2000!U195+Таблица1000!R195</f>
        <v>0</v>
      </c>
      <c r="W195" s="799">
        <f>Таблица2000!V195</f>
        <v>0</v>
      </c>
      <c r="X195" s="699">
        <f>IF(Таблица4601!$F$9=0,0,(G195*1000/Таблица4601!$F$9))</f>
        <v>0</v>
      </c>
      <c r="Y195" s="699">
        <f>IF(Таблица4601!$F$9=0,0,(N195*1000/Таблица4601!$F$9))</f>
        <v>0</v>
      </c>
      <c r="Z195" s="699">
        <f>IF(Таблица4601!$F$9=0,0,(V195*1000/Таблица4601!$F$9))</f>
        <v>0</v>
      </c>
      <c r="AA195" s="699">
        <f t="shared" si="3"/>
        <v>0</v>
      </c>
    </row>
    <row r="196" spans="1:27" s="119" customFormat="1" x14ac:dyDescent="0.15">
      <c r="A196" s="37" t="s">
        <v>500</v>
      </c>
      <c r="B196" s="506" t="s">
        <v>238</v>
      </c>
      <c r="C196" s="6" t="s">
        <v>93</v>
      </c>
      <c r="D196" s="241" t="s">
        <v>549</v>
      </c>
      <c r="E196" s="799">
        <f>Таблица3000!F196+Таблица2000!G196+Таблица1000!G196</f>
        <v>0</v>
      </c>
      <c r="F196" s="799">
        <f>Таблица2000!H196</f>
        <v>0</v>
      </c>
      <c r="G196" s="799">
        <f>Таблица3000!G196+Таблица2000!I196+Таблица1000!H196</f>
        <v>0</v>
      </c>
      <c r="H196" s="799">
        <f>Таблица1000!I196</f>
        <v>0</v>
      </c>
      <c r="I196" s="799">
        <f>Таблица1000!J196</f>
        <v>0</v>
      </c>
      <c r="J196" s="799">
        <f>Таблица1000!K196</f>
        <v>0</v>
      </c>
      <c r="K196" s="799">
        <f>Таблица2000!J196</f>
        <v>0</v>
      </c>
      <c r="L196" s="799">
        <f>Таблица3000!H196+Таблица2000!K196+Таблица1000!L196</f>
        <v>0</v>
      </c>
      <c r="M196" s="799">
        <f>Таблица2000!L196</f>
        <v>0</v>
      </c>
      <c r="N196" s="799">
        <f>Таблица3000!I196+Таблица2000!M196+Таблица1000!M196</f>
        <v>0</v>
      </c>
      <c r="O196" s="799">
        <f>Таблица3000!J196+Таблица2000!N196+Таблица1000!N196</f>
        <v>0</v>
      </c>
      <c r="P196" s="799">
        <f>Таблица3000!K196+Таблица2000!O196+Таблица1000!O196</f>
        <v>0</v>
      </c>
      <c r="Q196" s="799">
        <f>Таблица3000!L196+Таблица2000!P196+Таблица1000!P196</f>
        <v>0</v>
      </c>
      <c r="R196" s="799">
        <f>Таблица2000!Q196</f>
        <v>0</v>
      </c>
      <c r="S196" s="799">
        <f>Таблица2000!R196</f>
        <v>0</v>
      </c>
      <c r="T196" s="799">
        <f>Таблица3000!M196+Таблица2000!S196+Таблица1000!Q196</f>
        <v>0</v>
      </c>
      <c r="U196" s="799">
        <f>Таблица2000!T196</f>
        <v>0</v>
      </c>
      <c r="V196" s="799">
        <f>Таблица3000!N196+Таблица2000!U196+Таблица1000!R196</f>
        <v>0</v>
      </c>
      <c r="W196" s="799">
        <f>Таблица2000!V196</f>
        <v>0</v>
      </c>
      <c r="X196" s="699">
        <f>IF(Таблица4601!$F$9=0,0,(G196*1000/Таблица4601!$F$9))</f>
        <v>0</v>
      </c>
      <c r="Y196" s="699">
        <f>IF(Таблица4601!$F$9=0,0,(N196*1000/Таблица4601!$F$9))</f>
        <v>0</v>
      </c>
      <c r="Z196" s="699">
        <f>IF(Таблица4601!$F$9=0,0,(V196*1000/Таблица4601!$F$9))</f>
        <v>0</v>
      </c>
      <c r="AA196" s="699">
        <f t="shared" si="3"/>
        <v>0</v>
      </c>
    </row>
    <row r="197" spans="1:27" x14ac:dyDescent="0.15">
      <c r="A197" s="37" t="s">
        <v>729</v>
      </c>
      <c r="B197" s="506" t="s">
        <v>239</v>
      </c>
      <c r="C197" s="6" t="s">
        <v>94</v>
      </c>
      <c r="D197" s="241" t="s">
        <v>779</v>
      </c>
      <c r="E197" s="799">
        <f>Таблица3000!F197+Таблица2000!G197+Таблица1000!G197</f>
        <v>0</v>
      </c>
      <c r="F197" s="799">
        <f>Таблица2000!H197</f>
        <v>0</v>
      </c>
      <c r="G197" s="799">
        <f>Таблица3000!G197+Таблица2000!I197+Таблица1000!H197</f>
        <v>0</v>
      </c>
      <c r="H197" s="799">
        <f>Таблица1000!I197</f>
        <v>0</v>
      </c>
      <c r="I197" s="799">
        <f>Таблица1000!J197</f>
        <v>0</v>
      </c>
      <c r="J197" s="799">
        <f>Таблица1000!K197</f>
        <v>0</v>
      </c>
      <c r="K197" s="799">
        <f>Таблица2000!J197</f>
        <v>0</v>
      </c>
      <c r="L197" s="799">
        <f>Таблица3000!H197+Таблица2000!K197+Таблица1000!L197</f>
        <v>0</v>
      </c>
      <c r="M197" s="799">
        <f>Таблица2000!L197</f>
        <v>0</v>
      </c>
      <c r="N197" s="799">
        <f>Таблица3000!I197+Таблица2000!M197+Таблица1000!M197</f>
        <v>0</v>
      </c>
      <c r="O197" s="799">
        <f>Таблица3000!J197+Таблица2000!N197+Таблица1000!N197</f>
        <v>0</v>
      </c>
      <c r="P197" s="799">
        <f>Таблица3000!K197+Таблица2000!O197+Таблица1000!O197</f>
        <v>0</v>
      </c>
      <c r="Q197" s="799">
        <f>Таблица3000!L197+Таблица2000!P197+Таблица1000!P197</f>
        <v>0</v>
      </c>
      <c r="R197" s="799">
        <f>Таблица2000!Q197</f>
        <v>0</v>
      </c>
      <c r="S197" s="799">
        <f>Таблица2000!R197</f>
        <v>0</v>
      </c>
      <c r="T197" s="799">
        <f>Таблица3000!M197+Таблица2000!S197+Таблица1000!Q197</f>
        <v>0</v>
      </c>
      <c r="U197" s="799">
        <f>Таблица2000!T197</f>
        <v>0</v>
      </c>
      <c r="V197" s="799">
        <f>Таблица3000!N197+Таблица2000!U197+Таблица1000!R197</f>
        <v>0</v>
      </c>
      <c r="W197" s="799">
        <f>Таблица2000!V197</f>
        <v>0</v>
      </c>
      <c r="X197" s="699">
        <f>IF(Таблица4601!$F$9=0,0,(G197*1000/Таблица4601!$F$9))</f>
        <v>0</v>
      </c>
      <c r="Y197" s="699">
        <f>IF(Таблица4601!$F$9=0,0,(N197*1000/Таблица4601!$F$9))</f>
        <v>0</v>
      </c>
      <c r="Z197" s="699">
        <f>IF(Таблица4601!$F$9=0,0,(V197*1000/Таблица4601!$F$9))</f>
        <v>0</v>
      </c>
      <c r="AA197" s="699">
        <f t="shared" si="3"/>
        <v>0</v>
      </c>
    </row>
    <row r="198" spans="1:27" x14ac:dyDescent="0.15">
      <c r="A198" s="320" t="s">
        <v>1600</v>
      </c>
      <c r="B198" s="506" t="s">
        <v>1606</v>
      </c>
      <c r="C198" s="321" t="s">
        <v>1601</v>
      </c>
      <c r="D198" s="322" t="s">
        <v>1602</v>
      </c>
      <c r="E198" s="799">
        <f>Таблица3000!F198+Таблица2000!G198+Таблица1000!G198</f>
        <v>0</v>
      </c>
      <c r="F198" s="799">
        <f>Таблица2000!H198</f>
        <v>0</v>
      </c>
      <c r="G198" s="799">
        <f>Таблица3000!G198+Таблица2000!I198+Таблица1000!H198</f>
        <v>0</v>
      </c>
      <c r="H198" s="799">
        <f>Таблица1000!I198</f>
        <v>0</v>
      </c>
      <c r="I198" s="799">
        <f>Таблица1000!J198</f>
        <v>0</v>
      </c>
      <c r="J198" s="799">
        <f>Таблица1000!K198</f>
        <v>0</v>
      </c>
      <c r="K198" s="799">
        <f>Таблица2000!J198</f>
        <v>0</v>
      </c>
      <c r="L198" s="799">
        <f>Таблица3000!H198+Таблица2000!K198+Таблица1000!L198</f>
        <v>0</v>
      </c>
      <c r="M198" s="799">
        <f>Таблица2000!L198</f>
        <v>0</v>
      </c>
      <c r="N198" s="799">
        <f>Таблица3000!I198+Таблица2000!M198+Таблица1000!M198</f>
        <v>0</v>
      </c>
      <c r="O198" s="799">
        <f>Таблица3000!J198+Таблица2000!N198+Таблица1000!N198</f>
        <v>0</v>
      </c>
      <c r="P198" s="799">
        <f>Таблица3000!K198+Таблица2000!O198+Таблица1000!O198</f>
        <v>0</v>
      </c>
      <c r="Q198" s="799">
        <f>Таблица3000!L198+Таблица2000!P198+Таблица1000!P198</f>
        <v>0</v>
      </c>
      <c r="R198" s="799">
        <f>Таблица2000!Q198</f>
        <v>0</v>
      </c>
      <c r="S198" s="799">
        <f>Таблица2000!R198</f>
        <v>0</v>
      </c>
      <c r="T198" s="799">
        <f>Таблица3000!M198+Таблица2000!S198+Таблица1000!Q198</f>
        <v>0</v>
      </c>
      <c r="U198" s="799">
        <f>Таблица2000!T198</f>
        <v>0</v>
      </c>
      <c r="V198" s="799">
        <f>Таблица3000!N198+Таблица2000!U198+Таблица1000!R198</f>
        <v>0</v>
      </c>
      <c r="W198" s="799">
        <f>Таблица2000!V198</f>
        <v>0</v>
      </c>
      <c r="X198" s="699">
        <f>IF(Таблица4601!$F$9=0,0,(G198*1000/Таблица4601!$F$9))</f>
        <v>0</v>
      </c>
      <c r="Y198" s="699">
        <f>IF(Таблица4601!$F$9=0,0,(N198*1000/Таблица4601!$F$9))</f>
        <v>0</v>
      </c>
      <c r="Z198" s="699">
        <f>IF(Таблица4601!$F$9=0,0,(V198*1000/Таблица4601!$F$9))</f>
        <v>0</v>
      </c>
      <c r="AA198" s="699">
        <f t="shared" si="3"/>
        <v>0</v>
      </c>
    </row>
    <row r="199" spans="1:27" x14ac:dyDescent="0.15">
      <c r="A199" s="320" t="s">
        <v>1603</v>
      </c>
      <c r="B199" s="506" t="s">
        <v>1607</v>
      </c>
      <c r="C199" s="321" t="s">
        <v>1604</v>
      </c>
      <c r="D199" s="322" t="s">
        <v>1605</v>
      </c>
      <c r="E199" s="799">
        <f>Таблица3000!F199+Таблица2000!G199+Таблица1000!G199</f>
        <v>0</v>
      </c>
      <c r="F199" s="799">
        <f>Таблица2000!H199</f>
        <v>0</v>
      </c>
      <c r="G199" s="799">
        <f>Таблица3000!G199+Таблица2000!I199+Таблица1000!H199</f>
        <v>0</v>
      </c>
      <c r="H199" s="799">
        <f>Таблица1000!I199</f>
        <v>0</v>
      </c>
      <c r="I199" s="799">
        <f>Таблица1000!J199</f>
        <v>0</v>
      </c>
      <c r="J199" s="799">
        <f>Таблица1000!K199</f>
        <v>0</v>
      </c>
      <c r="K199" s="799">
        <f>Таблица2000!J199</f>
        <v>0</v>
      </c>
      <c r="L199" s="799">
        <f>Таблица3000!H199+Таблица2000!K199+Таблица1000!L199</f>
        <v>0</v>
      </c>
      <c r="M199" s="799">
        <f>Таблица2000!L199</f>
        <v>0</v>
      </c>
      <c r="N199" s="799">
        <f>Таблица3000!I199+Таблица2000!M199+Таблица1000!M199</f>
        <v>0</v>
      </c>
      <c r="O199" s="799">
        <f>Таблица3000!J199+Таблица2000!N199+Таблица1000!N199</f>
        <v>0</v>
      </c>
      <c r="P199" s="799">
        <f>Таблица3000!K199+Таблица2000!O199+Таблица1000!O199</f>
        <v>0</v>
      </c>
      <c r="Q199" s="799">
        <f>Таблица3000!L199+Таблица2000!P199+Таблица1000!P199</f>
        <v>0</v>
      </c>
      <c r="R199" s="799">
        <f>Таблица2000!Q199</f>
        <v>0</v>
      </c>
      <c r="S199" s="799">
        <f>Таблица2000!R199</f>
        <v>0</v>
      </c>
      <c r="T199" s="799">
        <f>Таблица3000!M199+Таблица2000!S199+Таблица1000!Q199</f>
        <v>0</v>
      </c>
      <c r="U199" s="799">
        <f>Таблица2000!T199</f>
        <v>0</v>
      </c>
      <c r="V199" s="799">
        <f>Таблица3000!N199+Таблица2000!U199+Таблица1000!R199</f>
        <v>0</v>
      </c>
      <c r="W199" s="799">
        <f>Таблица2000!V199</f>
        <v>0</v>
      </c>
      <c r="X199" s="699">
        <f>IF(Таблица4601!$F$9=0,0,(G199*1000/Таблица4601!$F$9))</f>
        <v>0</v>
      </c>
      <c r="Y199" s="699">
        <f>IF(Таблица4601!$F$9=0,0,(N199*1000/Таблица4601!$F$9))</f>
        <v>0</v>
      </c>
      <c r="Z199" s="699">
        <f>IF(Таблица4601!$F$9=0,0,(V199*1000/Таблица4601!$F$9))</f>
        <v>0</v>
      </c>
      <c r="AA199" s="699">
        <f t="shared" si="3"/>
        <v>0</v>
      </c>
    </row>
    <row r="200" spans="1:27" x14ac:dyDescent="0.15">
      <c r="A200" s="37" t="s">
        <v>501</v>
      </c>
      <c r="B200" s="506" t="s">
        <v>240</v>
      </c>
      <c r="C200" s="17" t="s">
        <v>95</v>
      </c>
      <c r="D200" s="241" t="s">
        <v>550</v>
      </c>
      <c r="E200" s="799">
        <f>Таблица3000!F200+Таблица2000!G200+Таблица1000!G200</f>
        <v>0</v>
      </c>
      <c r="F200" s="799">
        <f>Таблица2000!H200</f>
        <v>0</v>
      </c>
      <c r="G200" s="799">
        <f>Таблица3000!G200+Таблица2000!I200+Таблица1000!H200</f>
        <v>0</v>
      </c>
      <c r="H200" s="799">
        <f>Таблица1000!I200</f>
        <v>0</v>
      </c>
      <c r="I200" s="799">
        <f>Таблица1000!J200</f>
        <v>0</v>
      </c>
      <c r="J200" s="799">
        <f>Таблица1000!K200</f>
        <v>0</v>
      </c>
      <c r="K200" s="799">
        <f>Таблица2000!J200</f>
        <v>0</v>
      </c>
      <c r="L200" s="799">
        <f>Таблица3000!H200+Таблица2000!K200+Таблица1000!L200</f>
        <v>0</v>
      </c>
      <c r="M200" s="799">
        <f>Таблица2000!L200</f>
        <v>0</v>
      </c>
      <c r="N200" s="799">
        <f>Таблица3000!I200+Таблица2000!M200+Таблица1000!M200</f>
        <v>0</v>
      </c>
      <c r="O200" s="799">
        <f>Таблица3000!J200+Таблица2000!N200+Таблица1000!N200</f>
        <v>0</v>
      </c>
      <c r="P200" s="799">
        <f>Таблица3000!K200+Таблица2000!O200+Таблица1000!O200</f>
        <v>0</v>
      </c>
      <c r="Q200" s="799">
        <f>Таблица3000!L200+Таблица2000!P200+Таблица1000!P200</f>
        <v>0</v>
      </c>
      <c r="R200" s="799">
        <f>Таблица2000!Q200</f>
        <v>0</v>
      </c>
      <c r="S200" s="799">
        <f>Таблица2000!R200</f>
        <v>0</v>
      </c>
      <c r="T200" s="799">
        <f>Таблица3000!M200+Таблица2000!S200+Таблица1000!Q200</f>
        <v>0</v>
      </c>
      <c r="U200" s="799">
        <f>Таблица2000!T200</f>
        <v>0</v>
      </c>
      <c r="V200" s="799">
        <f>Таблица3000!N200+Таблица2000!U200+Таблица1000!R200</f>
        <v>0</v>
      </c>
      <c r="W200" s="799">
        <f>Таблица2000!V200</f>
        <v>0</v>
      </c>
      <c r="X200" s="699">
        <f>IF(Таблица4601!$F$9=0,0,(G200*1000/Таблица4601!$F$9))</f>
        <v>0</v>
      </c>
      <c r="Y200" s="699">
        <f>IF(Таблица4601!$F$9=0,0,(N200*1000/Таблица4601!$F$9))</f>
        <v>0</v>
      </c>
      <c r="Z200" s="699">
        <f>IF(Таблица4601!$F$9=0,0,(V200*1000/Таблица4601!$F$9))</f>
        <v>0</v>
      </c>
      <c r="AA200" s="699">
        <f t="shared" si="3"/>
        <v>0</v>
      </c>
    </row>
    <row r="201" spans="1:27" ht="21" x14ac:dyDescent="0.15">
      <c r="A201" s="37" t="s">
        <v>730</v>
      </c>
      <c r="B201" s="506" t="s">
        <v>551</v>
      </c>
      <c r="C201" s="17" t="s">
        <v>552</v>
      </c>
      <c r="D201" s="241" t="s">
        <v>553</v>
      </c>
      <c r="E201" s="799">
        <f>Таблица3000!F201+Таблица2000!G201+Таблица1000!G201</f>
        <v>0</v>
      </c>
      <c r="F201" s="799">
        <f>Таблица2000!H201</f>
        <v>0</v>
      </c>
      <c r="G201" s="799">
        <f>Таблица3000!G201+Таблица2000!I201+Таблица1000!H201</f>
        <v>0</v>
      </c>
      <c r="H201" s="799">
        <f>Таблица1000!I201</f>
        <v>0</v>
      </c>
      <c r="I201" s="799">
        <f>Таблица1000!J201</f>
        <v>0</v>
      </c>
      <c r="J201" s="799">
        <f>Таблица1000!K201</f>
        <v>0</v>
      </c>
      <c r="K201" s="799">
        <f>Таблица2000!J201</f>
        <v>0</v>
      </c>
      <c r="L201" s="799">
        <f>Таблица3000!H201+Таблица2000!K201+Таблица1000!L201</f>
        <v>0</v>
      </c>
      <c r="M201" s="799">
        <f>Таблица2000!L201</f>
        <v>0</v>
      </c>
      <c r="N201" s="799">
        <f>Таблица3000!I201+Таблица2000!M201+Таблица1000!M201</f>
        <v>0</v>
      </c>
      <c r="O201" s="799">
        <f>Таблица3000!J201+Таблица2000!N201+Таблица1000!N201</f>
        <v>0</v>
      </c>
      <c r="P201" s="799">
        <f>Таблица3000!K201+Таблица2000!O201+Таблица1000!O201</f>
        <v>0</v>
      </c>
      <c r="Q201" s="799">
        <f>Таблица3000!L201+Таблица2000!P201+Таблица1000!P201</f>
        <v>0</v>
      </c>
      <c r="R201" s="799">
        <f>Таблица2000!Q201</f>
        <v>0</v>
      </c>
      <c r="S201" s="799">
        <f>Таблица2000!R201</f>
        <v>0</v>
      </c>
      <c r="T201" s="799">
        <f>Таблица3000!M201+Таблица2000!S201+Таблица1000!Q201</f>
        <v>0</v>
      </c>
      <c r="U201" s="799">
        <f>Таблица2000!T201</f>
        <v>0</v>
      </c>
      <c r="V201" s="799">
        <f>Таблица3000!N201+Таблица2000!U201+Таблица1000!R201</f>
        <v>0</v>
      </c>
      <c r="W201" s="799">
        <f>Таблица2000!V201</f>
        <v>0</v>
      </c>
      <c r="X201" s="699">
        <f>IF(Таблица4601!$F$9=0,0,(G201*1000/Таблица4601!$F$9))</f>
        <v>0</v>
      </c>
      <c r="Y201" s="699">
        <f>IF(Таблица4601!$F$9=0,0,(N201*1000/Таблица4601!$F$9))</f>
        <v>0</v>
      </c>
      <c r="Z201" s="699">
        <f>IF(Таблица4601!$F$9=0,0,(V201*1000/Таблица4601!$F$9))</f>
        <v>0</v>
      </c>
      <c r="AA201" s="699">
        <f t="shared" si="3"/>
        <v>0</v>
      </c>
    </row>
    <row r="202" spans="1:27" x14ac:dyDescent="0.15">
      <c r="A202" s="37" t="s">
        <v>444</v>
      </c>
      <c r="B202" s="506" t="s">
        <v>610</v>
      </c>
      <c r="C202" s="34" t="s">
        <v>611</v>
      </c>
      <c r="D202" s="241" t="s">
        <v>914</v>
      </c>
      <c r="E202" s="799">
        <f>Таблица3000!F202+Таблица2000!G202+Таблица1000!G202</f>
        <v>0</v>
      </c>
      <c r="F202" s="799">
        <f>Таблица2000!H202</f>
        <v>0</v>
      </c>
      <c r="G202" s="799">
        <f>Таблица3000!G202+Таблица2000!I202+Таблица1000!H202</f>
        <v>0</v>
      </c>
      <c r="H202" s="799">
        <f>Таблица1000!I202</f>
        <v>0</v>
      </c>
      <c r="I202" s="799">
        <f>Таблица1000!J202</f>
        <v>0</v>
      </c>
      <c r="J202" s="799">
        <f>Таблица1000!K202</f>
        <v>0</v>
      </c>
      <c r="K202" s="799">
        <f>Таблица2000!J202</f>
        <v>0</v>
      </c>
      <c r="L202" s="799">
        <f>Таблица3000!H202+Таблица2000!K202+Таблица1000!L202</f>
        <v>0</v>
      </c>
      <c r="M202" s="799">
        <f>Таблица2000!L202</f>
        <v>0</v>
      </c>
      <c r="N202" s="799">
        <f>Таблица3000!I202+Таблица2000!M202+Таблица1000!M202</f>
        <v>0</v>
      </c>
      <c r="O202" s="799">
        <f>Таблица3000!J202+Таблица2000!N202+Таблица1000!N202</f>
        <v>0</v>
      </c>
      <c r="P202" s="799">
        <f>Таблица3000!K202+Таблица2000!O202+Таблица1000!O202</f>
        <v>0</v>
      </c>
      <c r="Q202" s="799">
        <f>Таблица3000!L202+Таблица2000!P202+Таблица1000!P202</f>
        <v>0</v>
      </c>
      <c r="R202" s="799">
        <f>Таблица2000!Q202</f>
        <v>0</v>
      </c>
      <c r="S202" s="799">
        <f>Таблица2000!R202</f>
        <v>0</v>
      </c>
      <c r="T202" s="799">
        <f>Таблица3000!M202+Таблица2000!S202+Таблица1000!Q202</f>
        <v>0</v>
      </c>
      <c r="U202" s="799">
        <f>Таблица2000!T202</f>
        <v>0</v>
      </c>
      <c r="V202" s="799">
        <f>Таблица3000!N202+Таблица2000!U202+Таблица1000!R202</f>
        <v>0</v>
      </c>
      <c r="W202" s="799">
        <f>Таблица2000!V202</f>
        <v>0</v>
      </c>
      <c r="X202" s="699">
        <f>IF(Таблица4601!$F$9=0,0,(G202*1000/Таблица4601!$F$9))</f>
        <v>0</v>
      </c>
      <c r="Y202" s="699">
        <f>IF(Таблица4601!$F$9=0,0,(N202*1000/Таблица4601!$F$9))</f>
        <v>0</v>
      </c>
      <c r="Z202" s="699">
        <f>IF(Таблица4601!$F$9=0,0,(V202*1000/Таблица4601!$F$9))</f>
        <v>0</v>
      </c>
      <c r="AA202" s="699">
        <f t="shared" si="3"/>
        <v>0</v>
      </c>
    </row>
    <row r="203" spans="1:27" x14ac:dyDescent="0.15">
      <c r="A203" s="37" t="s">
        <v>122</v>
      </c>
      <c r="B203" s="506" t="s">
        <v>482</v>
      </c>
      <c r="C203" s="17" t="s">
        <v>483</v>
      </c>
      <c r="D203" s="241" t="s">
        <v>780</v>
      </c>
      <c r="E203" s="799">
        <f>Таблица3000!F203+Таблица2000!G203+Таблица1000!G203</f>
        <v>0</v>
      </c>
      <c r="F203" s="799">
        <f>Таблица2000!H203</f>
        <v>0</v>
      </c>
      <c r="G203" s="799">
        <f>Таблица3000!G203+Таблица2000!I203+Таблица1000!H203</f>
        <v>0</v>
      </c>
      <c r="H203" s="799">
        <f>Таблица1000!I203</f>
        <v>0</v>
      </c>
      <c r="I203" s="799">
        <f>Таблица1000!J203</f>
        <v>0</v>
      </c>
      <c r="J203" s="799">
        <f>Таблица1000!K203</f>
        <v>0</v>
      </c>
      <c r="K203" s="799">
        <f>Таблица2000!J203</f>
        <v>0</v>
      </c>
      <c r="L203" s="799">
        <f>Таблица3000!H203+Таблица2000!K203+Таблица1000!L203</f>
        <v>0</v>
      </c>
      <c r="M203" s="799">
        <f>Таблица2000!L203</f>
        <v>0</v>
      </c>
      <c r="N203" s="799">
        <f>Таблица3000!I203+Таблица2000!M203+Таблица1000!M203</f>
        <v>0</v>
      </c>
      <c r="O203" s="799">
        <f>Таблица3000!J203+Таблица2000!N203+Таблица1000!N203</f>
        <v>0</v>
      </c>
      <c r="P203" s="799">
        <f>Таблица3000!K203+Таблица2000!O203+Таблица1000!O203</f>
        <v>0</v>
      </c>
      <c r="Q203" s="799">
        <f>Таблица3000!L203+Таблица2000!P203+Таблица1000!P203</f>
        <v>0</v>
      </c>
      <c r="R203" s="799">
        <f>Таблица2000!Q203</f>
        <v>0</v>
      </c>
      <c r="S203" s="799">
        <f>Таблица2000!R203</f>
        <v>0</v>
      </c>
      <c r="T203" s="799">
        <f>Таблица3000!M203+Таблица2000!S203+Таблица1000!Q203</f>
        <v>0</v>
      </c>
      <c r="U203" s="799">
        <f>Таблица2000!T203</f>
        <v>0</v>
      </c>
      <c r="V203" s="799">
        <f>Таблица3000!N203+Таблица2000!U203+Таблица1000!R203</f>
        <v>0</v>
      </c>
      <c r="W203" s="799">
        <f>Таблица2000!V203</f>
        <v>0</v>
      </c>
      <c r="X203" s="699">
        <f>IF(Таблица4601!$F$9=0,0,(G203*1000/Таблица4601!$F$9))</f>
        <v>0</v>
      </c>
      <c r="Y203" s="699">
        <f>IF(Таблица4601!$F$9=0,0,(N203*1000/Таблица4601!$F$9))</f>
        <v>0</v>
      </c>
      <c r="Z203" s="699">
        <f>IF(Таблица4601!$F$9=0,0,(V203*1000/Таблица4601!$F$9))</f>
        <v>0</v>
      </c>
      <c r="AA203" s="699">
        <f t="shared" si="3"/>
        <v>0</v>
      </c>
    </row>
    <row r="204" spans="1:27" x14ac:dyDescent="0.15">
      <c r="A204" s="37" t="s">
        <v>554</v>
      </c>
      <c r="B204" s="506" t="s">
        <v>1026</v>
      </c>
      <c r="C204" s="17" t="s">
        <v>1027</v>
      </c>
      <c r="D204" s="241" t="s">
        <v>555</v>
      </c>
      <c r="E204" s="799">
        <f>Таблица3000!F204+Таблица2000!G204+Таблица1000!G204</f>
        <v>0</v>
      </c>
      <c r="F204" s="799">
        <f>Таблица2000!H204</f>
        <v>0</v>
      </c>
      <c r="G204" s="799">
        <f>Таблица3000!G204+Таблица2000!I204+Таблица1000!H204</f>
        <v>0</v>
      </c>
      <c r="H204" s="799">
        <f>Таблица1000!I204</f>
        <v>0</v>
      </c>
      <c r="I204" s="799">
        <f>Таблица1000!J204</f>
        <v>0</v>
      </c>
      <c r="J204" s="799">
        <f>Таблица1000!K204</f>
        <v>0</v>
      </c>
      <c r="K204" s="799">
        <f>Таблица2000!J204</f>
        <v>0</v>
      </c>
      <c r="L204" s="799">
        <f>Таблица3000!H204+Таблица2000!K204+Таблица1000!L204</f>
        <v>0</v>
      </c>
      <c r="M204" s="799">
        <f>Таблица2000!L204</f>
        <v>0</v>
      </c>
      <c r="N204" s="799">
        <f>Таблица3000!I204+Таблица2000!M204+Таблица1000!M204</f>
        <v>0</v>
      </c>
      <c r="O204" s="799">
        <f>Таблица3000!J204+Таблица2000!N204+Таблица1000!N204</f>
        <v>0</v>
      </c>
      <c r="P204" s="799">
        <f>Таблица3000!K204+Таблица2000!O204+Таблица1000!O204</f>
        <v>0</v>
      </c>
      <c r="Q204" s="799">
        <f>Таблица3000!L204+Таблица2000!P204+Таблица1000!P204</f>
        <v>0</v>
      </c>
      <c r="R204" s="799">
        <f>Таблица2000!Q204</f>
        <v>0</v>
      </c>
      <c r="S204" s="799">
        <f>Таблица2000!R204</f>
        <v>0</v>
      </c>
      <c r="T204" s="799">
        <f>Таблица3000!M204+Таблица2000!S204+Таблица1000!Q204</f>
        <v>0</v>
      </c>
      <c r="U204" s="799">
        <f>Таблица2000!T204</f>
        <v>0</v>
      </c>
      <c r="V204" s="799">
        <f>Таблица3000!N204+Таблица2000!U204+Таблица1000!R204</f>
        <v>0</v>
      </c>
      <c r="W204" s="799">
        <f>Таблица2000!V204</f>
        <v>0</v>
      </c>
      <c r="X204" s="699">
        <f>IF(Таблица4601!$F$9=0,0,(G204*1000/Таблица4601!$F$9))</f>
        <v>0</v>
      </c>
      <c r="Y204" s="699">
        <f>IF(Таблица4601!$F$9=0,0,(N204*1000/Таблица4601!$F$9))</f>
        <v>0</v>
      </c>
      <c r="Z204" s="699">
        <f>IF(Таблица4601!$F$9=0,0,(V204*1000/Таблица4601!$F$9))</f>
        <v>0</v>
      </c>
      <c r="AA204" s="699">
        <f t="shared" si="3"/>
        <v>0</v>
      </c>
    </row>
    <row r="205" spans="1:27" ht="21" x14ac:dyDescent="0.15">
      <c r="A205" s="37" t="s">
        <v>43</v>
      </c>
      <c r="B205" s="506" t="s">
        <v>556</v>
      </c>
      <c r="C205" s="17" t="s">
        <v>557</v>
      </c>
      <c r="D205" s="241" t="s">
        <v>781</v>
      </c>
      <c r="E205" s="799">
        <f>Таблица3000!F205+Таблица2000!G205+Таблица1000!G205</f>
        <v>0</v>
      </c>
      <c r="F205" s="799">
        <f>Таблица2000!H205</f>
        <v>0</v>
      </c>
      <c r="G205" s="799">
        <f>Таблица3000!G205+Таблица2000!I205+Таблица1000!H205</f>
        <v>0</v>
      </c>
      <c r="H205" s="799">
        <f>Таблица1000!I205</f>
        <v>0</v>
      </c>
      <c r="I205" s="799">
        <f>Таблица1000!J205</f>
        <v>0</v>
      </c>
      <c r="J205" s="799">
        <f>Таблица1000!K205</f>
        <v>0</v>
      </c>
      <c r="K205" s="799">
        <f>Таблица2000!J205</f>
        <v>0</v>
      </c>
      <c r="L205" s="799">
        <f>Таблица3000!H205+Таблица2000!K205+Таблица1000!L205</f>
        <v>0</v>
      </c>
      <c r="M205" s="799">
        <f>Таблица2000!L205</f>
        <v>0</v>
      </c>
      <c r="N205" s="799">
        <f>Таблица3000!I205+Таблица2000!M205+Таблица1000!M205</f>
        <v>0</v>
      </c>
      <c r="O205" s="799">
        <f>Таблица3000!J205+Таблица2000!N205+Таблица1000!N205</f>
        <v>0</v>
      </c>
      <c r="P205" s="799">
        <f>Таблица3000!K205+Таблица2000!O205+Таблица1000!O205</f>
        <v>0</v>
      </c>
      <c r="Q205" s="799">
        <f>Таблица3000!L205+Таблица2000!P205+Таблица1000!P205</f>
        <v>0</v>
      </c>
      <c r="R205" s="799">
        <f>Таблица2000!Q205</f>
        <v>0</v>
      </c>
      <c r="S205" s="799">
        <f>Таблица2000!R205</f>
        <v>0</v>
      </c>
      <c r="T205" s="799">
        <f>Таблица3000!M205+Таблица2000!S205+Таблица1000!Q205</f>
        <v>0</v>
      </c>
      <c r="U205" s="799">
        <f>Таблица2000!T205</f>
        <v>0</v>
      </c>
      <c r="V205" s="799">
        <f>Таблица3000!N205+Таблица2000!U205+Таблица1000!R205</f>
        <v>0</v>
      </c>
      <c r="W205" s="799">
        <f>Таблица2000!V205</f>
        <v>0</v>
      </c>
      <c r="X205" s="699">
        <f>IF(Таблица4601!$F$9=0,0,(G205*1000/Таблица4601!$F$9))</f>
        <v>0</v>
      </c>
      <c r="Y205" s="699">
        <f>IF(Таблица4601!$F$9=0,0,(N205*1000/Таблица4601!$F$9))</f>
        <v>0</v>
      </c>
      <c r="Z205" s="699">
        <f>IF(Таблица4601!$F$9=0,0,(V205*1000/Таблица4601!$F$9))</f>
        <v>0</v>
      </c>
      <c r="AA205" s="699">
        <f t="shared" si="3"/>
        <v>0</v>
      </c>
    </row>
    <row r="206" spans="1:27" customFormat="1" ht="15" x14ac:dyDescent="0.25">
      <c r="A206" s="37" t="s">
        <v>819</v>
      </c>
      <c r="B206" s="506" t="s">
        <v>558</v>
      </c>
      <c r="C206" s="17" t="s">
        <v>559</v>
      </c>
      <c r="D206" s="241" t="s">
        <v>782</v>
      </c>
      <c r="E206" s="799">
        <f>Таблица3000!F206+Таблица2000!G206+Таблица1000!G206</f>
        <v>0</v>
      </c>
      <c r="F206" s="799">
        <f>Таблица2000!H206</f>
        <v>0</v>
      </c>
      <c r="G206" s="799">
        <f>Таблица3000!G206+Таблица2000!I206+Таблица1000!H206</f>
        <v>0</v>
      </c>
      <c r="H206" s="799">
        <f>Таблица1000!I206</f>
        <v>0</v>
      </c>
      <c r="I206" s="799">
        <f>Таблица1000!J206</f>
        <v>0</v>
      </c>
      <c r="J206" s="799">
        <f>Таблица1000!K206</f>
        <v>0</v>
      </c>
      <c r="K206" s="799">
        <f>Таблица2000!J206</f>
        <v>0</v>
      </c>
      <c r="L206" s="799">
        <f>Таблица3000!H206+Таблица2000!K206+Таблица1000!L206</f>
        <v>0</v>
      </c>
      <c r="M206" s="799">
        <f>Таблица2000!L206</f>
        <v>0</v>
      </c>
      <c r="N206" s="799">
        <f>Таблица3000!I206+Таблица2000!M206+Таблица1000!M206</f>
        <v>0</v>
      </c>
      <c r="O206" s="799">
        <f>Таблица3000!J206+Таблица2000!N206+Таблица1000!N206</f>
        <v>0</v>
      </c>
      <c r="P206" s="799">
        <f>Таблица3000!K206+Таблица2000!O206+Таблица1000!O206</f>
        <v>0</v>
      </c>
      <c r="Q206" s="799">
        <f>Таблица3000!L206+Таблица2000!P206+Таблица1000!P206</f>
        <v>0</v>
      </c>
      <c r="R206" s="799">
        <f>Таблица2000!Q206</f>
        <v>0</v>
      </c>
      <c r="S206" s="799">
        <f>Таблица2000!R206</f>
        <v>0</v>
      </c>
      <c r="T206" s="799">
        <f>Таблица3000!M206+Таблица2000!S206+Таблица1000!Q206</f>
        <v>0</v>
      </c>
      <c r="U206" s="799">
        <f>Таблица2000!T206</f>
        <v>0</v>
      </c>
      <c r="V206" s="799">
        <f>Таблица3000!N206+Таблица2000!U206+Таблица1000!R206</f>
        <v>0</v>
      </c>
      <c r="W206" s="799">
        <f>Таблица2000!V206</f>
        <v>0</v>
      </c>
      <c r="X206" s="699">
        <f>IF(Таблица4601!$F$9=0,0,(G206*1000/Таблица4601!$F$9))</f>
        <v>0</v>
      </c>
      <c r="Y206" s="699">
        <f>IF(Таблица4601!$F$9=0,0,(N206*1000/Таблица4601!$F$9))</f>
        <v>0</v>
      </c>
      <c r="Z206" s="699">
        <f>IF(Таблица4601!$F$9=0,0,(V206*1000/Таблица4601!$F$9))</f>
        <v>0</v>
      </c>
      <c r="AA206" s="699">
        <f t="shared" si="3"/>
        <v>0</v>
      </c>
    </row>
    <row r="207" spans="1:27" x14ac:dyDescent="0.15">
      <c r="A207" s="37" t="s">
        <v>915</v>
      </c>
      <c r="B207" s="506" t="s">
        <v>1028</v>
      </c>
      <c r="C207" s="17" t="s">
        <v>1029</v>
      </c>
      <c r="D207" s="241" t="s">
        <v>560</v>
      </c>
      <c r="E207" s="799">
        <f>Таблица3000!F207+Таблица2000!G207+Таблица1000!G207</f>
        <v>0</v>
      </c>
      <c r="F207" s="799">
        <f>Таблица2000!H207</f>
        <v>0</v>
      </c>
      <c r="G207" s="799">
        <f>Таблица3000!G207+Таблица2000!I207+Таблица1000!H207</f>
        <v>0</v>
      </c>
      <c r="H207" s="799">
        <f>Таблица1000!I207</f>
        <v>0</v>
      </c>
      <c r="I207" s="799">
        <f>Таблица1000!J207</f>
        <v>0</v>
      </c>
      <c r="J207" s="799">
        <f>Таблица1000!K207</f>
        <v>0</v>
      </c>
      <c r="K207" s="799">
        <f>Таблица2000!J207</f>
        <v>0</v>
      </c>
      <c r="L207" s="799">
        <f>Таблица3000!H207+Таблица2000!K207+Таблица1000!L207</f>
        <v>0</v>
      </c>
      <c r="M207" s="799">
        <f>Таблица2000!L207</f>
        <v>0</v>
      </c>
      <c r="N207" s="799">
        <f>Таблица3000!I207+Таблица2000!M207+Таблица1000!M207</f>
        <v>0</v>
      </c>
      <c r="O207" s="799">
        <f>Таблица3000!J207+Таблица2000!N207+Таблица1000!N207</f>
        <v>0</v>
      </c>
      <c r="P207" s="799">
        <f>Таблица3000!K207+Таблица2000!O207+Таблица1000!O207</f>
        <v>0</v>
      </c>
      <c r="Q207" s="799">
        <f>Таблица3000!L207+Таблица2000!P207+Таблица1000!P207</f>
        <v>0</v>
      </c>
      <c r="R207" s="799">
        <f>Таблица2000!Q207</f>
        <v>0</v>
      </c>
      <c r="S207" s="799">
        <f>Таблица2000!R207</f>
        <v>0</v>
      </c>
      <c r="T207" s="799">
        <f>Таблица3000!M207+Таблица2000!S207+Таблица1000!Q207</f>
        <v>0</v>
      </c>
      <c r="U207" s="799">
        <f>Таблица2000!T207</f>
        <v>0</v>
      </c>
      <c r="V207" s="799">
        <f>Таблица3000!N207+Таблица2000!U207+Таблица1000!R207</f>
        <v>0</v>
      </c>
      <c r="W207" s="799">
        <f>Таблица2000!V207</f>
        <v>0</v>
      </c>
      <c r="X207" s="699">
        <f>IF(Таблица4601!$F$9=0,0,(G207*1000/Таблица4601!$F$9))</f>
        <v>0</v>
      </c>
      <c r="Y207" s="699">
        <f>IF(Таблица4601!$F$9=0,0,(N207*1000/Таблица4601!$F$9))</f>
        <v>0</v>
      </c>
      <c r="Z207" s="699">
        <f>IF(Таблица4601!$F$9=0,0,(V207*1000/Таблица4601!$F$9))</f>
        <v>0</v>
      </c>
      <c r="AA207" s="699">
        <f t="shared" si="3"/>
        <v>0</v>
      </c>
    </row>
    <row r="208" spans="1:27" x14ac:dyDescent="0.15">
      <c r="A208" s="229" t="s">
        <v>1557</v>
      </c>
      <c r="B208" s="506" t="s">
        <v>1486</v>
      </c>
      <c r="C208" s="17" t="s">
        <v>1487</v>
      </c>
      <c r="D208" s="243"/>
      <c r="E208" s="799">
        <f>Таблица3000!F208+Таблица2000!G208+Таблица1000!G208</f>
        <v>0</v>
      </c>
      <c r="F208" s="799">
        <f>Таблица2000!H208</f>
        <v>0</v>
      </c>
      <c r="G208" s="799">
        <f>Таблица3000!G208+Таблица2000!I208+Таблица1000!H208</f>
        <v>0</v>
      </c>
      <c r="H208" s="799">
        <f>Таблица1000!I208</f>
        <v>0</v>
      </c>
      <c r="I208" s="799">
        <f>Таблица1000!J208</f>
        <v>0</v>
      </c>
      <c r="J208" s="799">
        <f>Таблица1000!K208</f>
        <v>0</v>
      </c>
      <c r="K208" s="799">
        <f>Таблица2000!J208</f>
        <v>0</v>
      </c>
      <c r="L208" s="799">
        <f>Таблица3000!H208+Таблица2000!K208+Таблица1000!L208</f>
        <v>0</v>
      </c>
      <c r="M208" s="799">
        <f>Таблица2000!L208</f>
        <v>0</v>
      </c>
      <c r="N208" s="799">
        <f>Таблица3000!I208+Таблица2000!M208+Таблица1000!M208</f>
        <v>0</v>
      </c>
      <c r="O208" s="799">
        <f>Таблица3000!J208+Таблица2000!N208+Таблица1000!N208</f>
        <v>0</v>
      </c>
      <c r="P208" s="799">
        <f>Таблица3000!K208+Таблица2000!O208+Таблица1000!O208</f>
        <v>0</v>
      </c>
      <c r="Q208" s="799">
        <f>Таблица3000!L208+Таблица2000!P208+Таблица1000!P208</f>
        <v>0</v>
      </c>
      <c r="R208" s="799">
        <f>Таблица2000!Q208</f>
        <v>0</v>
      </c>
      <c r="S208" s="799">
        <f>Таблица2000!R208</f>
        <v>0</v>
      </c>
      <c r="T208" s="799">
        <f>Таблица3000!M208+Таблица2000!S208+Таблица1000!Q208</f>
        <v>0</v>
      </c>
      <c r="U208" s="799">
        <f>Таблица2000!T208</f>
        <v>0</v>
      </c>
      <c r="V208" s="799">
        <f>Таблица3000!N208+Таблица2000!U208+Таблица1000!R208</f>
        <v>0</v>
      </c>
      <c r="W208" s="799">
        <f>Таблица2000!V208</f>
        <v>0</v>
      </c>
      <c r="X208" s="699">
        <f>IF(Таблица4601!$F$9=0,0,(G208*1000/Таблица4601!$F$9))</f>
        <v>0</v>
      </c>
      <c r="Y208" s="699">
        <f>IF(Таблица4601!$F$9=0,0,(N208*1000/Таблица4601!$F$9))</f>
        <v>0</v>
      </c>
      <c r="Z208" s="699">
        <f>IF(Таблица4601!$F$9=0,0,(V208*1000/Таблица4601!$F$9))</f>
        <v>0</v>
      </c>
      <c r="AA208" s="699">
        <f t="shared" si="3"/>
        <v>0</v>
      </c>
    </row>
    <row r="209" spans="1:27" x14ac:dyDescent="0.15">
      <c r="A209" s="36" t="s">
        <v>731</v>
      </c>
      <c r="B209" s="99" t="s">
        <v>241</v>
      </c>
      <c r="C209" s="46" t="s">
        <v>142</v>
      </c>
      <c r="D209" s="102" t="s">
        <v>965</v>
      </c>
      <c r="E209" s="799">
        <f>Таблица3000!F209+Таблица2000!G209+Таблица1000!G209</f>
        <v>0</v>
      </c>
      <c r="F209" s="799">
        <f>Таблица2000!H209</f>
        <v>0</v>
      </c>
      <c r="G209" s="799">
        <f>Таблица3000!G209+Таблица2000!I209+Таблица1000!H209</f>
        <v>0</v>
      </c>
      <c r="H209" s="799">
        <f>Таблица1000!I209</f>
        <v>0</v>
      </c>
      <c r="I209" s="799">
        <f>Таблица1000!J209</f>
        <v>0</v>
      </c>
      <c r="J209" s="799">
        <f>Таблица1000!K209</f>
        <v>0</v>
      </c>
      <c r="K209" s="799">
        <f>Таблица2000!J209</f>
        <v>0</v>
      </c>
      <c r="L209" s="799">
        <f>Таблица3000!H209+Таблица2000!K209+Таблица1000!L209</f>
        <v>0</v>
      </c>
      <c r="M209" s="799">
        <f>Таблица2000!L209</f>
        <v>0</v>
      </c>
      <c r="N209" s="799">
        <f>Таблица3000!I209+Таблица2000!M209+Таблица1000!M209</f>
        <v>0</v>
      </c>
      <c r="O209" s="799">
        <f>Таблица3000!J209+Таблица2000!N209+Таблица1000!N209</f>
        <v>0</v>
      </c>
      <c r="P209" s="799">
        <f>Таблица3000!K209+Таблица2000!O209+Таблица1000!O209</f>
        <v>0</v>
      </c>
      <c r="Q209" s="799">
        <f>Таблица3000!L209+Таблица2000!P209+Таблица1000!P209</f>
        <v>0</v>
      </c>
      <c r="R209" s="799">
        <f>Таблица2000!Q209</f>
        <v>0</v>
      </c>
      <c r="S209" s="799">
        <f>Таблица2000!R209</f>
        <v>0</v>
      </c>
      <c r="T209" s="799">
        <f>Таблица3000!M209+Таблица2000!S209+Таблица1000!Q209</f>
        <v>0</v>
      </c>
      <c r="U209" s="799">
        <f>Таблица2000!T209</f>
        <v>0</v>
      </c>
      <c r="V209" s="799">
        <f>Таблица3000!N209+Таблица2000!U209+Таблица1000!R209</f>
        <v>0</v>
      </c>
      <c r="W209" s="799">
        <f>Таблица2000!V209</f>
        <v>0</v>
      </c>
      <c r="X209" s="699">
        <f>IF(Таблица4601!$F$9=0,0,(G209*1000/Таблица4601!$F$9))</f>
        <v>0</v>
      </c>
      <c r="Y209" s="699">
        <f>IF(Таблица4601!$F$9=0,0,(N209*1000/Таблица4601!$F$9))</f>
        <v>0</v>
      </c>
      <c r="Z209" s="699">
        <f>IF(Таблица4601!$F$9=0,0,(V209*1000/Таблица4601!$F$9))</f>
        <v>0</v>
      </c>
      <c r="AA209" s="699">
        <f t="shared" ref="AA209:AA266" si="4">IF(N209=0,0,O209*100/N209)</f>
        <v>0</v>
      </c>
    </row>
    <row r="210" spans="1:27" x14ac:dyDescent="0.15">
      <c r="A210" s="37" t="s">
        <v>732</v>
      </c>
      <c r="B210" s="506" t="s">
        <v>242</v>
      </c>
      <c r="C210" s="6" t="s">
        <v>96</v>
      </c>
      <c r="D210" s="241" t="s">
        <v>51</v>
      </c>
      <c r="E210" s="799">
        <f>Таблица3000!F210+Таблица2000!G210+Таблица1000!G210</f>
        <v>0</v>
      </c>
      <c r="F210" s="799">
        <f>Таблица2000!H210</f>
        <v>0</v>
      </c>
      <c r="G210" s="799">
        <f>Таблица3000!G210+Таблица2000!I210+Таблица1000!H210</f>
        <v>0</v>
      </c>
      <c r="H210" s="799">
        <f>Таблица1000!I210</f>
        <v>0</v>
      </c>
      <c r="I210" s="799">
        <f>Таблица1000!J210</f>
        <v>0</v>
      </c>
      <c r="J210" s="799">
        <f>Таблица1000!K210</f>
        <v>0</v>
      </c>
      <c r="K210" s="799">
        <f>Таблица2000!J210</f>
        <v>0</v>
      </c>
      <c r="L210" s="799">
        <f>Таблица3000!H210+Таблица2000!K210+Таблица1000!L210</f>
        <v>0</v>
      </c>
      <c r="M210" s="799">
        <f>Таблица2000!L210</f>
        <v>0</v>
      </c>
      <c r="N210" s="799">
        <f>Таблица3000!I210+Таблица2000!M210+Таблица1000!M210</f>
        <v>0</v>
      </c>
      <c r="O210" s="799">
        <f>Таблица3000!J210+Таблица2000!N210+Таблица1000!N210</f>
        <v>0</v>
      </c>
      <c r="P210" s="799">
        <f>Таблица3000!K210+Таблица2000!O210+Таблица1000!O210</f>
        <v>0</v>
      </c>
      <c r="Q210" s="799">
        <f>Таблица3000!L210+Таблица2000!P210+Таблица1000!P210</f>
        <v>0</v>
      </c>
      <c r="R210" s="799">
        <f>Таблица2000!Q210</f>
        <v>0</v>
      </c>
      <c r="S210" s="799">
        <f>Таблица2000!R210</f>
        <v>0</v>
      </c>
      <c r="T210" s="799">
        <f>Таблица3000!M210+Таблица2000!S210+Таблица1000!Q210</f>
        <v>0</v>
      </c>
      <c r="U210" s="799">
        <f>Таблица2000!T210</f>
        <v>0</v>
      </c>
      <c r="V210" s="799">
        <f>Таблица3000!N210+Таблица2000!U210+Таблица1000!R210</f>
        <v>0</v>
      </c>
      <c r="W210" s="799">
        <f>Таблица2000!V210</f>
        <v>0</v>
      </c>
      <c r="X210" s="699">
        <f>IF(Таблица4601!$F$9=0,0,(G210*1000/Таблица4601!$F$9))</f>
        <v>0</v>
      </c>
      <c r="Y210" s="699">
        <f>IF(Таблица4601!$F$9=0,0,(N210*1000/Таблица4601!$F$9))</f>
        <v>0</v>
      </c>
      <c r="Z210" s="699">
        <f>IF(Таблица4601!$F$9=0,0,(V210*1000/Таблица4601!$F$9))</f>
        <v>0</v>
      </c>
      <c r="AA210" s="699">
        <f t="shared" si="4"/>
        <v>0</v>
      </c>
    </row>
    <row r="211" spans="1:27" x14ac:dyDescent="0.15">
      <c r="A211" s="37" t="s">
        <v>465</v>
      </c>
      <c r="B211" s="506" t="s">
        <v>243</v>
      </c>
      <c r="C211" s="6" t="s">
        <v>97</v>
      </c>
      <c r="D211" s="241" t="s">
        <v>52</v>
      </c>
      <c r="E211" s="799">
        <f>Таблица3000!F211+Таблица2000!G211+Таблица1000!G211</f>
        <v>0</v>
      </c>
      <c r="F211" s="799">
        <f>Таблица2000!H211</f>
        <v>0</v>
      </c>
      <c r="G211" s="799">
        <f>Таблица3000!G211+Таблица2000!I211+Таблица1000!H211</f>
        <v>0</v>
      </c>
      <c r="H211" s="799">
        <f>Таблица1000!I211</f>
        <v>0</v>
      </c>
      <c r="I211" s="799">
        <f>Таблица1000!J211</f>
        <v>0</v>
      </c>
      <c r="J211" s="799">
        <f>Таблица1000!K211</f>
        <v>0</v>
      </c>
      <c r="K211" s="799">
        <f>Таблица2000!J211</f>
        <v>0</v>
      </c>
      <c r="L211" s="799">
        <f>Таблица3000!H211+Таблица2000!K211+Таблица1000!L211</f>
        <v>0</v>
      </c>
      <c r="M211" s="799">
        <f>Таблица2000!L211</f>
        <v>0</v>
      </c>
      <c r="N211" s="799">
        <f>Таблица3000!I211+Таблица2000!M211+Таблица1000!M211</f>
        <v>0</v>
      </c>
      <c r="O211" s="799">
        <f>Таблица3000!J211+Таблица2000!N211+Таблица1000!N211</f>
        <v>0</v>
      </c>
      <c r="P211" s="799">
        <f>Таблица3000!K211+Таблица2000!O211+Таблица1000!O211</f>
        <v>0</v>
      </c>
      <c r="Q211" s="799">
        <f>Таблица3000!L211+Таблица2000!P211+Таблица1000!P211</f>
        <v>0</v>
      </c>
      <c r="R211" s="799">
        <f>Таблица2000!Q211</f>
        <v>0</v>
      </c>
      <c r="S211" s="799">
        <f>Таблица2000!R211</f>
        <v>0</v>
      </c>
      <c r="T211" s="799">
        <f>Таблица3000!M211+Таблица2000!S211+Таблица1000!Q211</f>
        <v>0</v>
      </c>
      <c r="U211" s="799">
        <f>Таблица2000!T211</f>
        <v>0</v>
      </c>
      <c r="V211" s="799">
        <f>Таблица3000!N211+Таблица2000!U211+Таблица1000!R211</f>
        <v>0</v>
      </c>
      <c r="W211" s="799">
        <f>Таблица2000!V211</f>
        <v>0</v>
      </c>
      <c r="X211" s="699">
        <f>IF(Таблица4601!$F$9=0,0,(G211*1000/Таблица4601!$F$9))</f>
        <v>0</v>
      </c>
      <c r="Y211" s="699">
        <f>IF(Таблица4601!$F$9=0,0,(N211*1000/Таблица4601!$F$9))</f>
        <v>0</v>
      </c>
      <c r="Z211" s="699">
        <f>IF(Таблица4601!$F$9=0,0,(V211*1000/Таблица4601!$F$9))</f>
        <v>0</v>
      </c>
      <c r="AA211" s="699">
        <f t="shared" si="4"/>
        <v>0</v>
      </c>
    </row>
    <row r="212" spans="1:27" s="119" customFormat="1" x14ac:dyDescent="0.15">
      <c r="A212" s="37" t="s">
        <v>655</v>
      </c>
      <c r="B212" s="506" t="s">
        <v>395</v>
      </c>
      <c r="C212" s="6" t="s">
        <v>390</v>
      </c>
      <c r="D212" s="241" t="s">
        <v>646</v>
      </c>
      <c r="E212" s="799">
        <f>Таблица3000!F212+Таблица2000!G212+Таблица1000!G212</f>
        <v>0</v>
      </c>
      <c r="F212" s="799">
        <f>Таблица2000!H212</f>
        <v>0</v>
      </c>
      <c r="G212" s="799">
        <f>Таблица3000!G212+Таблица2000!I212+Таблица1000!H212</f>
        <v>0</v>
      </c>
      <c r="H212" s="799">
        <f>Таблица1000!I212</f>
        <v>0</v>
      </c>
      <c r="I212" s="799">
        <f>Таблица1000!J212</f>
        <v>0</v>
      </c>
      <c r="J212" s="799">
        <f>Таблица1000!K212</f>
        <v>0</v>
      </c>
      <c r="K212" s="799">
        <f>Таблица2000!J212</f>
        <v>0</v>
      </c>
      <c r="L212" s="799">
        <f>Таблица3000!H212+Таблица2000!K212+Таблица1000!L212</f>
        <v>0</v>
      </c>
      <c r="M212" s="799">
        <f>Таблица2000!L212</f>
        <v>0</v>
      </c>
      <c r="N212" s="799">
        <f>Таблица3000!I212+Таблица2000!M212+Таблица1000!M212</f>
        <v>0</v>
      </c>
      <c r="O212" s="799">
        <f>Таблица3000!J212+Таблица2000!N212+Таблица1000!N212</f>
        <v>0</v>
      </c>
      <c r="P212" s="799">
        <f>Таблица3000!K212+Таблица2000!O212+Таблица1000!O212</f>
        <v>0</v>
      </c>
      <c r="Q212" s="799">
        <f>Таблица3000!L212+Таблица2000!P212+Таблица1000!P212</f>
        <v>0</v>
      </c>
      <c r="R212" s="799">
        <f>Таблица2000!Q212</f>
        <v>0</v>
      </c>
      <c r="S212" s="799">
        <f>Таблица2000!R212</f>
        <v>0</v>
      </c>
      <c r="T212" s="799">
        <f>Таблица3000!M212+Таблица2000!S212+Таблица1000!Q212</f>
        <v>0</v>
      </c>
      <c r="U212" s="799">
        <f>Таблица2000!T212</f>
        <v>0</v>
      </c>
      <c r="V212" s="799">
        <f>Таблица3000!N212+Таблица2000!U212+Таблица1000!R212</f>
        <v>0</v>
      </c>
      <c r="W212" s="799">
        <f>Таблица2000!V212</f>
        <v>0</v>
      </c>
      <c r="X212" s="699">
        <f>IF(Таблица4601!$F$9=0,0,(G212*1000/Таблица4601!$F$9))</f>
        <v>0</v>
      </c>
      <c r="Y212" s="699">
        <f>IF(Таблица4601!$F$9=0,0,(N212*1000/Таблица4601!$F$9))</f>
        <v>0</v>
      </c>
      <c r="Z212" s="699">
        <f>IF(Таблица4601!$F$9=0,0,(V212*1000/Таблица4601!$F$9))</f>
        <v>0</v>
      </c>
      <c r="AA212" s="699">
        <f t="shared" si="4"/>
        <v>0</v>
      </c>
    </row>
    <row r="213" spans="1:27" x14ac:dyDescent="0.15">
      <c r="A213" s="37" t="s">
        <v>387</v>
      </c>
      <c r="B213" s="506" t="s">
        <v>396</v>
      </c>
      <c r="C213" s="6" t="s">
        <v>391</v>
      </c>
      <c r="D213" s="241" t="s">
        <v>400</v>
      </c>
      <c r="E213" s="799">
        <f>Таблица3000!F213+Таблица2000!G213+Таблица1000!G213</f>
        <v>0</v>
      </c>
      <c r="F213" s="799">
        <f>Таблица2000!H213</f>
        <v>0</v>
      </c>
      <c r="G213" s="799">
        <f>Таблица3000!G213+Таблица2000!I213+Таблица1000!H213</f>
        <v>0</v>
      </c>
      <c r="H213" s="799">
        <f>Таблица1000!I213</f>
        <v>0</v>
      </c>
      <c r="I213" s="799">
        <f>Таблица1000!J213</f>
        <v>0</v>
      </c>
      <c r="J213" s="799">
        <f>Таблица1000!K213</f>
        <v>0</v>
      </c>
      <c r="K213" s="799">
        <f>Таблица2000!J213</f>
        <v>0</v>
      </c>
      <c r="L213" s="799">
        <f>Таблица3000!H213+Таблица2000!K213+Таблица1000!L213</f>
        <v>0</v>
      </c>
      <c r="M213" s="799">
        <f>Таблица2000!L213</f>
        <v>0</v>
      </c>
      <c r="N213" s="799">
        <f>Таблица3000!I213+Таблица2000!M213+Таблица1000!M213</f>
        <v>0</v>
      </c>
      <c r="O213" s="799">
        <f>Таблица3000!J213+Таблица2000!N213+Таблица1000!N213</f>
        <v>0</v>
      </c>
      <c r="P213" s="799">
        <f>Таблица3000!K213+Таблица2000!O213+Таблица1000!O213</f>
        <v>0</v>
      </c>
      <c r="Q213" s="799">
        <f>Таблица3000!L213+Таблица2000!P213+Таблица1000!P213</f>
        <v>0</v>
      </c>
      <c r="R213" s="799">
        <f>Таблица2000!Q213</f>
        <v>0</v>
      </c>
      <c r="S213" s="799">
        <f>Таблица2000!R213</f>
        <v>0</v>
      </c>
      <c r="T213" s="799">
        <f>Таблица3000!M213+Таблица2000!S213+Таблица1000!Q213</f>
        <v>0</v>
      </c>
      <c r="U213" s="799">
        <f>Таблица2000!T213</f>
        <v>0</v>
      </c>
      <c r="V213" s="799">
        <f>Таблица3000!N213+Таблица2000!U213+Таблица1000!R213</f>
        <v>0</v>
      </c>
      <c r="W213" s="799">
        <f>Таблица2000!V213</f>
        <v>0</v>
      </c>
      <c r="X213" s="699">
        <f>IF(Таблица4601!$F$9=0,0,(G213*1000/Таблица4601!$F$9))</f>
        <v>0</v>
      </c>
      <c r="Y213" s="699">
        <f>IF(Таблица4601!$F$9=0,0,(N213*1000/Таблица4601!$F$9))</f>
        <v>0</v>
      </c>
      <c r="Z213" s="699">
        <f>IF(Таблица4601!$F$9=0,0,(V213*1000/Таблица4601!$F$9))</f>
        <v>0</v>
      </c>
      <c r="AA213" s="699">
        <f t="shared" si="4"/>
        <v>0</v>
      </c>
    </row>
    <row r="214" spans="1:27" ht="12" customHeight="1" x14ac:dyDescent="0.15">
      <c r="A214" s="37" t="s">
        <v>733</v>
      </c>
      <c r="B214" s="506" t="s">
        <v>397</v>
      </c>
      <c r="C214" s="6" t="s">
        <v>392</v>
      </c>
      <c r="D214" s="241" t="s">
        <v>401</v>
      </c>
      <c r="E214" s="799">
        <f>Таблица3000!F214+Таблица2000!G214+Таблица1000!G214</f>
        <v>0</v>
      </c>
      <c r="F214" s="799">
        <f>Таблица2000!H214</f>
        <v>0</v>
      </c>
      <c r="G214" s="799">
        <f>Таблица3000!G214+Таблица2000!I214+Таблица1000!H214</f>
        <v>0</v>
      </c>
      <c r="H214" s="799">
        <f>Таблица1000!I214</f>
        <v>0</v>
      </c>
      <c r="I214" s="799">
        <f>Таблица1000!J214</f>
        <v>0</v>
      </c>
      <c r="J214" s="799">
        <f>Таблица1000!K214</f>
        <v>0</v>
      </c>
      <c r="K214" s="799">
        <f>Таблица2000!J214</f>
        <v>0</v>
      </c>
      <c r="L214" s="799">
        <f>Таблица3000!H214+Таблица2000!K214+Таблица1000!L214</f>
        <v>0</v>
      </c>
      <c r="M214" s="799">
        <f>Таблица2000!L214</f>
        <v>0</v>
      </c>
      <c r="N214" s="799">
        <f>Таблица3000!I214+Таблица2000!M214+Таблица1000!M214</f>
        <v>0</v>
      </c>
      <c r="O214" s="799">
        <f>Таблица3000!J214+Таблица2000!N214+Таблица1000!N214</f>
        <v>0</v>
      </c>
      <c r="P214" s="799">
        <f>Таблица3000!K214+Таблица2000!O214+Таблица1000!O214</f>
        <v>0</v>
      </c>
      <c r="Q214" s="799">
        <f>Таблица3000!L214+Таблица2000!P214+Таблица1000!P214</f>
        <v>0</v>
      </c>
      <c r="R214" s="799">
        <f>Таблица2000!Q214</f>
        <v>0</v>
      </c>
      <c r="S214" s="799">
        <f>Таблица2000!R214</f>
        <v>0</v>
      </c>
      <c r="T214" s="799">
        <f>Таблица3000!M214+Таблица2000!S214+Таблица1000!Q214</f>
        <v>0</v>
      </c>
      <c r="U214" s="799">
        <f>Таблица2000!T214</f>
        <v>0</v>
      </c>
      <c r="V214" s="799">
        <f>Таблица3000!N214+Таблица2000!U214+Таблица1000!R214</f>
        <v>0</v>
      </c>
      <c r="W214" s="799">
        <f>Таблица2000!V214</f>
        <v>0</v>
      </c>
      <c r="X214" s="699">
        <f>IF(Таблица4601!$F$9=0,0,(G214*1000/Таблица4601!$F$9))</f>
        <v>0</v>
      </c>
      <c r="Y214" s="699">
        <f>IF(Таблица4601!$F$9=0,0,(N214*1000/Таблица4601!$F$9))</f>
        <v>0</v>
      </c>
      <c r="Z214" s="699">
        <f>IF(Таблица4601!$F$9=0,0,(V214*1000/Таблица4601!$F$9))</f>
        <v>0</v>
      </c>
      <c r="AA214" s="699">
        <f t="shared" si="4"/>
        <v>0</v>
      </c>
    </row>
    <row r="215" spans="1:27" x14ac:dyDescent="0.15">
      <c r="A215" s="37" t="s">
        <v>388</v>
      </c>
      <c r="B215" s="506" t="s">
        <v>398</v>
      </c>
      <c r="C215" s="6" t="s">
        <v>393</v>
      </c>
      <c r="D215" s="241" t="s">
        <v>402</v>
      </c>
      <c r="E215" s="799">
        <f>Таблица3000!F215+Таблица2000!G215+Таблица1000!G215</f>
        <v>0</v>
      </c>
      <c r="F215" s="799">
        <f>Таблица2000!H215</f>
        <v>0</v>
      </c>
      <c r="G215" s="799">
        <f>Таблица3000!G215+Таблица2000!I215+Таблица1000!H215</f>
        <v>0</v>
      </c>
      <c r="H215" s="799">
        <f>Таблица1000!I215</f>
        <v>0</v>
      </c>
      <c r="I215" s="799">
        <f>Таблица1000!J215</f>
        <v>0</v>
      </c>
      <c r="J215" s="799">
        <f>Таблица1000!K215</f>
        <v>0</v>
      </c>
      <c r="K215" s="799">
        <f>Таблица2000!J215</f>
        <v>0</v>
      </c>
      <c r="L215" s="799">
        <f>Таблица3000!H215+Таблица2000!K215+Таблица1000!L215</f>
        <v>0</v>
      </c>
      <c r="M215" s="799">
        <f>Таблица2000!L215</f>
        <v>0</v>
      </c>
      <c r="N215" s="799">
        <f>Таблица3000!I215+Таблица2000!M215+Таблица1000!M215</f>
        <v>0</v>
      </c>
      <c r="O215" s="799">
        <f>Таблица3000!J215+Таблица2000!N215+Таблица1000!N215</f>
        <v>0</v>
      </c>
      <c r="P215" s="799">
        <f>Таблица3000!K215+Таблица2000!O215+Таблица1000!O215</f>
        <v>0</v>
      </c>
      <c r="Q215" s="799">
        <f>Таблица3000!L215+Таблица2000!P215+Таблица1000!P215</f>
        <v>0</v>
      </c>
      <c r="R215" s="799">
        <f>Таблица2000!Q215</f>
        <v>0</v>
      </c>
      <c r="S215" s="799">
        <f>Таблица2000!R215</f>
        <v>0</v>
      </c>
      <c r="T215" s="799">
        <f>Таблица3000!M215+Таблица2000!S215+Таблица1000!Q215</f>
        <v>0</v>
      </c>
      <c r="U215" s="799">
        <f>Таблица2000!T215</f>
        <v>0</v>
      </c>
      <c r="V215" s="799">
        <f>Таблица3000!N215+Таблица2000!U215+Таблица1000!R215</f>
        <v>0</v>
      </c>
      <c r="W215" s="799">
        <f>Таблица2000!V215</f>
        <v>0</v>
      </c>
      <c r="X215" s="699">
        <f>IF(Таблица4601!$F$9=0,0,(G215*1000/Таблица4601!$F$9))</f>
        <v>0</v>
      </c>
      <c r="Y215" s="699">
        <f>IF(Таблица4601!$F$9=0,0,(N215*1000/Таблица4601!$F$9))</f>
        <v>0</v>
      </c>
      <c r="Z215" s="699">
        <f>IF(Таблица4601!$F$9=0,0,(V215*1000/Таблица4601!$F$9))</f>
        <v>0</v>
      </c>
      <c r="AA215" s="699">
        <f t="shared" si="4"/>
        <v>0</v>
      </c>
    </row>
    <row r="216" spans="1:27" ht="12.75" customHeight="1" x14ac:dyDescent="0.15">
      <c r="A216" s="37" t="s">
        <v>389</v>
      </c>
      <c r="B216" s="506" t="s">
        <v>399</v>
      </c>
      <c r="C216" s="6" t="s">
        <v>394</v>
      </c>
      <c r="D216" s="241" t="s">
        <v>403</v>
      </c>
      <c r="E216" s="799">
        <f>Таблица3000!F216+Таблица2000!G216+Таблица1000!G216</f>
        <v>0</v>
      </c>
      <c r="F216" s="799">
        <f>Таблица2000!H216</f>
        <v>0</v>
      </c>
      <c r="G216" s="799">
        <f>Таблица3000!G216+Таблица2000!I216+Таблица1000!H216</f>
        <v>0</v>
      </c>
      <c r="H216" s="799">
        <f>Таблица1000!I216</f>
        <v>0</v>
      </c>
      <c r="I216" s="799">
        <f>Таблица1000!J216</f>
        <v>0</v>
      </c>
      <c r="J216" s="799">
        <f>Таблица1000!K216</f>
        <v>0</v>
      </c>
      <c r="K216" s="799">
        <f>Таблица2000!J216</f>
        <v>0</v>
      </c>
      <c r="L216" s="799">
        <f>Таблица3000!H216+Таблица2000!K216+Таблица1000!L216</f>
        <v>0</v>
      </c>
      <c r="M216" s="799">
        <f>Таблица2000!L216</f>
        <v>0</v>
      </c>
      <c r="N216" s="799">
        <f>Таблица3000!I216+Таблица2000!M216+Таблица1000!M216</f>
        <v>0</v>
      </c>
      <c r="O216" s="799">
        <f>Таблица3000!J216+Таблица2000!N216+Таблица1000!N216</f>
        <v>0</v>
      </c>
      <c r="P216" s="799">
        <f>Таблица3000!K216+Таблица2000!O216+Таблица1000!O216</f>
        <v>0</v>
      </c>
      <c r="Q216" s="799">
        <f>Таблица3000!L216+Таблица2000!P216+Таблица1000!P216</f>
        <v>0</v>
      </c>
      <c r="R216" s="799">
        <f>Таблица2000!Q216</f>
        <v>0</v>
      </c>
      <c r="S216" s="799">
        <f>Таблица2000!R216</f>
        <v>0</v>
      </c>
      <c r="T216" s="799">
        <f>Таблица3000!M216+Таблица2000!S216+Таблица1000!Q216</f>
        <v>0</v>
      </c>
      <c r="U216" s="799">
        <f>Таблица2000!T216</f>
        <v>0</v>
      </c>
      <c r="V216" s="799">
        <f>Таблица3000!N216+Таблица2000!U216+Таблица1000!R216</f>
        <v>0</v>
      </c>
      <c r="W216" s="799">
        <f>Таблица2000!V216</f>
        <v>0</v>
      </c>
      <c r="X216" s="699">
        <f>IF(Таблица4601!$F$9=0,0,(G216*1000/Таблица4601!$F$9))</f>
        <v>0</v>
      </c>
      <c r="Y216" s="699">
        <f>IF(Таблица4601!$F$9=0,0,(N216*1000/Таблица4601!$F$9))</f>
        <v>0</v>
      </c>
      <c r="Z216" s="699">
        <f>IF(Таблица4601!$F$9=0,0,(V216*1000/Таблица4601!$F$9))</f>
        <v>0</v>
      </c>
      <c r="AA216" s="699">
        <f t="shared" si="4"/>
        <v>0</v>
      </c>
    </row>
    <row r="217" spans="1:27" x14ac:dyDescent="0.15">
      <c r="A217" s="229" t="s">
        <v>1488</v>
      </c>
      <c r="B217" s="506" t="s">
        <v>1489</v>
      </c>
      <c r="C217" s="6" t="s">
        <v>1490</v>
      </c>
      <c r="D217" s="241"/>
      <c r="E217" s="799">
        <f>Таблица3000!F217+Таблица2000!G217+Таблица1000!G217</f>
        <v>0</v>
      </c>
      <c r="F217" s="799">
        <f>Таблица2000!H217</f>
        <v>0</v>
      </c>
      <c r="G217" s="799">
        <f>Таблица3000!G217+Таблица2000!I217+Таблица1000!H217</f>
        <v>0</v>
      </c>
      <c r="H217" s="799">
        <f>Таблица1000!I217</f>
        <v>0</v>
      </c>
      <c r="I217" s="799">
        <f>Таблица1000!J217</f>
        <v>0</v>
      </c>
      <c r="J217" s="799">
        <f>Таблица1000!K217</f>
        <v>0</v>
      </c>
      <c r="K217" s="799">
        <f>Таблица2000!J217</f>
        <v>0</v>
      </c>
      <c r="L217" s="799">
        <f>Таблица3000!H217+Таблица2000!K217+Таблица1000!L217</f>
        <v>0</v>
      </c>
      <c r="M217" s="799">
        <f>Таблица2000!L217</f>
        <v>0</v>
      </c>
      <c r="N217" s="799">
        <f>Таблица3000!I217+Таблица2000!M217+Таблица1000!M217</f>
        <v>0</v>
      </c>
      <c r="O217" s="799">
        <f>Таблица3000!J217+Таблица2000!N217+Таблица1000!N217</f>
        <v>0</v>
      </c>
      <c r="P217" s="799">
        <f>Таблица3000!K217+Таблица2000!O217+Таблица1000!O217</f>
        <v>0</v>
      </c>
      <c r="Q217" s="799">
        <f>Таблица3000!L217+Таблица2000!P217+Таблица1000!P217</f>
        <v>0</v>
      </c>
      <c r="R217" s="799">
        <f>Таблица2000!Q217</f>
        <v>0</v>
      </c>
      <c r="S217" s="799">
        <f>Таблица2000!R217</f>
        <v>0</v>
      </c>
      <c r="T217" s="799">
        <f>Таблица3000!M217+Таблица2000!S217+Таблица1000!Q217</f>
        <v>0</v>
      </c>
      <c r="U217" s="799">
        <f>Таблица2000!T217</f>
        <v>0</v>
      </c>
      <c r="V217" s="799">
        <f>Таблица3000!N217+Таблица2000!U217+Таблица1000!R217</f>
        <v>0</v>
      </c>
      <c r="W217" s="799">
        <f>Таблица2000!V217</f>
        <v>0</v>
      </c>
      <c r="X217" s="699">
        <f>IF(Таблица4601!$F$9=0,0,(G217*1000/Таблица4601!$F$9))</f>
        <v>0</v>
      </c>
      <c r="Y217" s="699">
        <f>IF(Таблица4601!$F$9=0,0,(N217*1000/Таблица4601!$F$9))</f>
        <v>0</v>
      </c>
      <c r="Z217" s="699">
        <f>IF(Таблица4601!$F$9=0,0,(V217*1000/Таблица4601!$F$9))</f>
        <v>0</v>
      </c>
      <c r="AA217" s="699">
        <f t="shared" si="4"/>
        <v>0</v>
      </c>
    </row>
    <row r="218" spans="1:27" ht="21" x14ac:dyDescent="0.15">
      <c r="A218" s="36" t="s">
        <v>734</v>
      </c>
      <c r="B218" s="99" t="s">
        <v>244</v>
      </c>
      <c r="C218" s="46" t="s">
        <v>143</v>
      </c>
      <c r="D218" s="35" t="s">
        <v>53</v>
      </c>
      <c r="E218" s="799">
        <f>Таблица3000!F218+Таблица2000!G218+Таблица1000!G218</f>
        <v>0</v>
      </c>
      <c r="F218" s="799">
        <f>Таблица2000!H218</f>
        <v>0</v>
      </c>
      <c r="G218" s="799">
        <f>Таблица3000!G218+Таблица2000!I218+Таблица1000!H218</f>
        <v>0</v>
      </c>
      <c r="H218" s="799">
        <f>Таблица1000!I218</f>
        <v>0</v>
      </c>
      <c r="I218" s="799">
        <f>Таблица1000!J218</f>
        <v>0</v>
      </c>
      <c r="J218" s="799">
        <f>Таблица1000!K218</f>
        <v>0</v>
      </c>
      <c r="K218" s="799">
        <f>Таблица2000!J218</f>
        <v>0</v>
      </c>
      <c r="L218" s="799">
        <f>Таблица3000!H218+Таблица2000!K218+Таблица1000!L218</f>
        <v>0</v>
      </c>
      <c r="M218" s="799">
        <f>Таблица2000!L218</f>
        <v>0</v>
      </c>
      <c r="N218" s="799">
        <f>Таблица3000!I218+Таблица2000!M218+Таблица1000!M218</f>
        <v>0</v>
      </c>
      <c r="O218" s="799">
        <f>Таблица3000!J218+Таблица2000!N218+Таблица1000!N218</f>
        <v>0</v>
      </c>
      <c r="P218" s="799">
        <f>Таблица3000!K218+Таблица2000!O218+Таблица1000!O218</f>
        <v>0</v>
      </c>
      <c r="Q218" s="799">
        <f>Таблица3000!L218+Таблица2000!P218+Таблица1000!P218</f>
        <v>0</v>
      </c>
      <c r="R218" s="799">
        <f>Таблица2000!Q218</f>
        <v>0</v>
      </c>
      <c r="S218" s="799">
        <f>Таблица2000!R218</f>
        <v>0</v>
      </c>
      <c r="T218" s="799">
        <f>Таблица3000!M218+Таблица2000!S218+Таблица1000!Q218</f>
        <v>0</v>
      </c>
      <c r="U218" s="799">
        <f>Таблица2000!T218</f>
        <v>0</v>
      </c>
      <c r="V218" s="799">
        <f>Таблица3000!N218+Таблица2000!U218+Таблица1000!R218</f>
        <v>0</v>
      </c>
      <c r="W218" s="799">
        <f>Таблица2000!V218</f>
        <v>0</v>
      </c>
      <c r="X218" s="699">
        <f>IF(Таблица4601!$F$9=0,0,(G218*1000/Таблица4601!$F$9))</f>
        <v>0</v>
      </c>
      <c r="Y218" s="699">
        <f>IF(Таблица4601!$F$9=0,0,(N218*1000/Таблица4601!$F$9))</f>
        <v>0</v>
      </c>
      <c r="Z218" s="699">
        <f>IF(Таблица4601!$F$9=0,0,(V218*1000/Таблица4601!$F$9))</f>
        <v>0</v>
      </c>
      <c r="AA218" s="699">
        <f t="shared" si="4"/>
        <v>0</v>
      </c>
    </row>
    <row r="219" spans="1:27" x14ac:dyDescent="0.15">
      <c r="A219" s="37" t="s">
        <v>735</v>
      </c>
      <c r="B219" s="506" t="s">
        <v>245</v>
      </c>
      <c r="C219" s="6" t="s">
        <v>98</v>
      </c>
      <c r="D219" s="241" t="s">
        <v>783</v>
      </c>
      <c r="E219" s="799">
        <f>Таблица3000!F219+Таблица2000!G219+Таблица1000!G219</f>
        <v>0</v>
      </c>
      <c r="F219" s="799">
        <f>Таблица2000!H219</f>
        <v>0</v>
      </c>
      <c r="G219" s="799">
        <f>Таблица3000!G219+Таблица2000!I219+Таблица1000!H219</f>
        <v>0</v>
      </c>
      <c r="H219" s="799">
        <f>Таблица1000!I219</f>
        <v>0</v>
      </c>
      <c r="I219" s="799">
        <f>Таблица1000!J219</f>
        <v>0</v>
      </c>
      <c r="J219" s="799">
        <f>Таблица1000!K219</f>
        <v>0</v>
      </c>
      <c r="K219" s="799">
        <f>Таблица2000!J219</f>
        <v>0</v>
      </c>
      <c r="L219" s="799">
        <f>Таблица3000!H219+Таблица2000!K219+Таблица1000!L219</f>
        <v>0</v>
      </c>
      <c r="M219" s="799">
        <f>Таблица2000!L219</f>
        <v>0</v>
      </c>
      <c r="N219" s="799">
        <f>Таблица3000!I219+Таблица2000!M219+Таблица1000!M219</f>
        <v>0</v>
      </c>
      <c r="O219" s="799">
        <f>Таблица3000!J219+Таблица2000!N219+Таблица1000!N219</f>
        <v>0</v>
      </c>
      <c r="P219" s="799">
        <f>Таблица3000!K219+Таблица2000!O219+Таблица1000!O219</f>
        <v>0</v>
      </c>
      <c r="Q219" s="799">
        <f>Таблица3000!L219+Таблица2000!P219+Таблица1000!P219</f>
        <v>0</v>
      </c>
      <c r="R219" s="799">
        <f>Таблица2000!Q219</f>
        <v>0</v>
      </c>
      <c r="S219" s="799">
        <f>Таблица2000!R219</f>
        <v>0</v>
      </c>
      <c r="T219" s="799">
        <f>Таблица3000!M219+Таблица2000!S219+Таблица1000!Q219</f>
        <v>0</v>
      </c>
      <c r="U219" s="799">
        <f>Таблица2000!T219</f>
        <v>0</v>
      </c>
      <c r="V219" s="799">
        <f>Таблица3000!N219+Таблица2000!U219+Таблица1000!R219</f>
        <v>0</v>
      </c>
      <c r="W219" s="799">
        <f>Таблица2000!V219</f>
        <v>0</v>
      </c>
      <c r="X219" s="699">
        <f>IF(Таблица4601!$F$9=0,0,(G219*1000/Таблица4601!$F$9))</f>
        <v>0</v>
      </c>
      <c r="Y219" s="699">
        <f>IF(Таблица4601!$F$9=0,0,(N219*1000/Таблица4601!$F$9))</f>
        <v>0</v>
      </c>
      <c r="Z219" s="699">
        <f>IF(Таблица4601!$F$9=0,0,(V219*1000/Таблица4601!$F$9))</f>
        <v>0</v>
      </c>
      <c r="AA219" s="699">
        <f t="shared" si="4"/>
        <v>0</v>
      </c>
    </row>
    <row r="220" spans="1:27" ht="42" x14ac:dyDescent="0.15">
      <c r="A220" s="37" t="s">
        <v>1770</v>
      </c>
      <c r="B220" s="506" t="s">
        <v>1771</v>
      </c>
      <c r="C220" s="6" t="s">
        <v>405</v>
      </c>
      <c r="D220" s="753" t="s">
        <v>1772</v>
      </c>
      <c r="E220" s="799">
        <f>Таблица3000!F220+Таблица2000!G220+Таблица1000!G220</f>
        <v>0</v>
      </c>
      <c r="F220" s="799">
        <f>Таблица2000!H220</f>
        <v>0</v>
      </c>
      <c r="G220" s="799">
        <f>Таблица3000!G220+Таблица2000!I220+Таблица1000!H220</f>
        <v>0</v>
      </c>
      <c r="H220" s="799">
        <f>Таблица1000!I220</f>
        <v>0</v>
      </c>
      <c r="I220" s="799">
        <f>Таблица1000!J220</f>
        <v>0</v>
      </c>
      <c r="J220" s="799">
        <f>Таблица1000!K220</f>
        <v>0</v>
      </c>
      <c r="K220" s="799">
        <f>Таблица2000!J220</f>
        <v>0</v>
      </c>
      <c r="L220" s="799">
        <f>Таблица3000!H220+Таблица2000!K220+Таблица1000!L220</f>
        <v>0</v>
      </c>
      <c r="M220" s="799">
        <f>Таблица2000!L220</f>
        <v>0</v>
      </c>
      <c r="N220" s="799">
        <f>Таблица3000!I220+Таблица2000!M220+Таблица1000!M220</f>
        <v>0</v>
      </c>
      <c r="O220" s="799">
        <f>Таблица3000!J220+Таблица2000!N220+Таблица1000!N220</f>
        <v>0</v>
      </c>
      <c r="P220" s="799">
        <f>Таблица3000!K220+Таблица2000!O220+Таблица1000!O220</f>
        <v>0</v>
      </c>
      <c r="Q220" s="799">
        <f>Таблица3000!L220+Таблица2000!P220+Таблица1000!P220</f>
        <v>0</v>
      </c>
      <c r="R220" s="799">
        <f>Таблица2000!Q220</f>
        <v>0</v>
      </c>
      <c r="S220" s="799">
        <f>Таблица2000!R220</f>
        <v>0</v>
      </c>
      <c r="T220" s="799">
        <f>Таблица3000!M220+Таблица2000!S220+Таблица1000!Q220</f>
        <v>0</v>
      </c>
      <c r="U220" s="799">
        <f>Таблица2000!T220</f>
        <v>0</v>
      </c>
      <c r="V220" s="799">
        <f>Таблица3000!N220+Таблица2000!U220+Таблица1000!R220</f>
        <v>0</v>
      </c>
      <c r="W220" s="799">
        <f>Таблица2000!V220</f>
        <v>0</v>
      </c>
      <c r="X220" s="699">
        <f>IF(Таблица4601!$F$9=0,0,(G220*1000/Таблица4601!$F$9))</f>
        <v>0</v>
      </c>
      <c r="Y220" s="699">
        <f>IF(Таблица4601!$F$9=0,0,(N220*1000/Таблица4601!$F$9))</f>
        <v>0</v>
      </c>
      <c r="Z220" s="699">
        <f>IF(Таблица4601!$F$9=0,0,(V220*1000/Таблица4601!$F$9))</f>
        <v>0</v>
      </c>
      <c r="AA220" s="699">
        <f t="shared" si="4"/>
        <v>0</v>
      </c>
    </row>
    <row r="221" spans="1:27" x14ac:dyDescent="0.15">
      <c r="A221" s="37" t="s">
        <v>736</v>
      </c>
      <c r="B221" s="506" t="s">
        <v>408</v>
      </c>
      <c r="C221" s="606" t="s">
        <v>406</v>
      </c>
      <c r="D221" s="241" t="s">
        <v>54</v>
      </c>
      <c r="E221" s="799">
        <f>Таблица3000!F221+Таблица2000!G221+Таблица1000!G221</f>
        <v>0</v>
      </c>
      <c r="F221" s="799">
        <f>Таблица2000!H221</f>
        <v>0</v>
      </c>
      <c r="G221" s="799">
        <f>Таблица3000!G221+Таблица2000!I221+Таблица1000!H221</f>
        <v>0</v>
      </c>
      <c r="H221" s="799">
        <f>Таблица1000!I221</f>
        <v>0</v>
      </c>
      <c r="I221" s="799">
        <f>Таблица1000!J221</f>
        <v>0</v>
      </c>
      <c r="J221" s="799">
        <f>Таблица1000!K221</f>
        <v>0</v>
      </c>
      <c r="K221" s="799">
        <f>Таблица2000!J221</f>
        <v>0</v>
      </c>
      <c r="L221" s="799">
        <f>Таблица3000!H221+Таблица2000!K221+Таблица1000!L221</f>
        <v>0</v>
      </c>
      <c r="M221" s="799">
        <f>Таблица2000!L221</f>
        <v>0</v>
      </c>
      <c r="N221" s="799">
        <f>Таблица3000!I221+Таблица2000!M221+Таблица1000!M221</f>
        <v>0</v>
      </c>
      <c r="O221" s="799">
        <f>Таблица3000!J221+Таблица2000!N221+Таблица1000!N221</f>
        <v>0</v>
      </c>
      <c r="P221" s="799">
        <f>Таблица3000!K221+Таблица2000!O221+Таблица1000!O221</f>
        <v>0</v>
      </c>
      <c r="Q221" s="799">
        <f>Таблица3000!L221+Таблица2000!P221+Таблица1000!P221</f>
        <v>0</v>
      </c>
      <c r="R221" s="799">
        <f>Таблица2000!Q221</f>
        <v>0</v>
      </c>
      <c r="S221" s="799">
        <f>Таблица2000!R221</f>
        <v>0</v>
      </c>
      <c r="T221" s="799">
        <f>Таблица3000!M221+Таблица2000!S221+Таблица1000!Q221</f>
        <v>0</v>
      </c>
      <c r="U221" s="799">
        <f>Таблица2000!T221</f>
        <v>0</v>
      </c>
      <c r="V221" s="799">
        <f>Таблица3000!N221+Таблица2000!U221+Таблица1000!R221</f>
        <v>0</v>
      </c>
      <c r="W221" s="799">
        <f>Таблица2000!V221</f>
        <v>0</v>
      </c>
      <c r="X221" s="699">
        <f>IF(Таблица4601!$F$9=0,0,(G221*1000/Таблица4601!$F$9))</f>
        <v>0</v>
      </c>
      <c r="Y221" s="699">
        <f>IF(Таблица4601!$F$9=0,0,(N221*1000/Таблица4601!$F$9))</f>
        <v>0</v>
      </c>
      <c r="Z221" s="699">
        <f>IF(Таблица4601!$F$9=0,0,(V221*1000/Таблица4601!$F$9))</f>
        <v>0</v>
      </c>
      <c r="AA221" s="699">
        <f t="shared" si="4"/>
        <v>0</v>
      </c>
    </row>
    <row r="222" spans="1:27" ht="21" x14ac:dyDescent="0.15">
      <c r="A222" s="37" t="s">
        <v>737</v>
      </c>
      <c r="B222" s="506" t="s">
        <v>409</v>
      </c>
      <c r="C222" s="606" t="s">
        <v>407</v>
      </c>
      <c r="D222" s="241" t="s">
        <v>784</v>
      </c>
      <c r="E222" s="799">
        <f>Таблица3000!F222+Таблица2000!G222+Таблица1000!G222</f>
        <v>0</v>
      </c>
      <c r="F222" s="799">
        <f>Таблица2000!H222</f>
        <v>0</v>
      </c>
      <c r="G222" s="799">
        <f>Таблица3000!G222+Таблица2000!I222+Таблица1000!H222</f>
        <v>0</v>
      </c>
      <c r="H222" s="799">
        <f>Таблица1000!I222</f>
        <v>0</v>
      </c>
      <c r="I222" s="799">
        <f>Таблица1000!J222</f>
        <v>0</v>
      </c>
      <c r="J222" s="799">
        <f>Таблица1000!K222</f>
        <v>0</v>
      </c>
      <c r="K222" s="799">
        <f>Таблица2000!J222</f>
        <v>0</v>
      </c>
      <c r="L222" s="799">
        <f>Таблица3000!H222+Таблица2000!K222+Таблица1000!L222</f>
        <v>0</v>
      </c>
      <c r="M222" s="799">
        <f>Таблица2000!L222</f>
        <v>0</v>
      </c>
      <c r="N222" s="799">
        <f>Таблица3000!I222+Таблица2000!M222+Таблица1000!M222</f>
        <v>0</v>
      </c>
      <c r="O222" s="799">
        <f>Таблица3000!J222+Таблица2000!N222+Таблица1000!N222</f>
        <v>0</v>
      </c>
      <c r="P222" s="799">
        <f>Таблица3000!K222+Таблица2000!O222+Таблица1000!O222</f>
        <v>0</v>
      </c>
      <c r="Q222" s="799">
        <f>Таблица3000!L222+Таблица2000!P222+Таблица1000!P222</f>
        <v>0</v>
      </c>
      <c r="R222" s="799">
        <f>Таблица2000!Q222</f>
        <v>0</v>
      </c>
      <c r="S222" s="799">
        <f>Таблица2000!R222</f>
        <v>0</v>
      </c>
      <c r="T222" s="799">
        <f>Таблица3000!M222+Таблица2000!S222+Таблица1000!Q222</f>
        <v>0</v>
      </c>
      <c r="U222" s="799">
        <f>Таблица2000!T222</f>
        <v>0</v>
      </c>
      <c r="V222" s="799">
        <f>Таблица3000!N222+Таблица2000!U222+Таблица1000!R222</f>
        <v>0</v>
      </c>
      <c r="W222" s="799">
        <f>Таблица2000!V222</f>
        <v>0</v>
      </c>
      <c r="X222" s="699">
        <f>IF(Таблица4601!$F$9=0,0,(G222*1000/Таблица4601!$F$9))</f>
        <v>0</v>
      </c>
      <c r="Y222" s="699">
        <f>IF(Таблица4601!$F$9=0,0,(N222*1000/Таблица4601!$F$9))</f>
        <v>0</v>
      </c>
      <c r="Z222" s="699">
        <f>IF(Таблица4601!$F$9=0,0,(V222*1000/Таблица4601!$F$9))</f>
        <v>0</v>
      </c>
      <c r="AA222" s="699">
        <f t="shared" si="4"/>
        <v>0</v>
      </c>
    </row>
    <row r="223" spans="1:27" x14ac:dyDescent="0.15">
      <c r="A223" s="37" t="s">
        <v>617</v>
      </c>
      <c r="B223" s="506" t="s">
        <v>410</v>
      </c>
      <c r="C223" s="606" t="s">
        <v>467</v>
      </c>
      <c r="D223" s="241" t="s">
        <v>55</v>
      </c>
      <c r="E223" s="799">
        <f>Таблица3000!F223+Таблица2000!G223+Таблица1000!G223</f>
        <v>0</v>
      </c>
      <c r="F223" s="799">
        <f>Таблица2000!H223</f>
        <v>0</v>
      </c>
      <c r="G223" s="799">
        <f>Таблица3000!G223+Таблица2000!I223+Таблица1000!H223</f>
        <v>0</v>
      </c>
      <c r="H223" s="799">
        <f>Таблица1000!I223</f>
        <v>0</v>
      </c>
      <c r="I223" s="799">
        <f>Таблица1000!J223</f>
        <v>0</v>
      </c>
      <c r="J223" s="799">
        <f>Таблица1000!K223</f>
        <v>0</v>
      </c>
      <c r="K223" s="799">
        <f>Таблица2000!J223</f>
        <v>0</v>
      </c>
      <c r="L223" s="799">
        <f>Таблица3000!H223+Таблица2000!K223+Таблица1000!L223</f>
        <v>0</v>
      </c>
      <c r="M223" s="799">
        <f>Таблица2000!L223</f>
        <v>0</v>
      </c>
      <c r="N223" s="799">
        <f>Таблица3000!I223+Таблица2000!M223+Таблица1000!M223</f>
        <v>0</v>
      </c>
      <c r="O223" s="799">
        <f>Таблица3000!J223+Таблица2000!N223+Таблица1000!N223</f>
        <v>0</v>
      </c>
      <c r="P223" s="799">
        <f>Таблица3000!K223+Таблица2000!O223+Таблица1000!O223</f>
        <v>0</v>
      </c>
      <c r="Q223" s="799">
        <f>Таблица3000!L223+Таблица2000!P223+Таблица1000!P223</f>
        <v>0</v>
      </c>
      <c r="R223" s="799">
        <f>Таблица2000!Q223</f>
        <v>0</v>
      </c>
      <c r="S223" s="799">
        <f>Таблица2000!R223</f>
        <v>0</v>
      </c>
      <c r="T223" s="799">
        <f>Таблица3000!M223+Таблица2000!S223+Таблица1000!Q223</f>
        <v>0</v>
      </c>
      <c r="U223" s="799">
        <f>Таблица2000!T223</f>
        <v>0</v>
      </c>
      <c r="V223" s="799">
        <f>Таблица3000!N223+Таблица2000!U223+Таблица1000!R223</f>
        <v>0</v>
      </c>
      <c r="W223" s="799">
        <f>Таблица2000!V223</f>
        <v>0</v>
      </c>
      <c r="X223" s="699">
        <f>IF(Таблица4601!$F$9=0,0,(G223*1000/Таблица4601!$F$9))</f>
        <v>0</v>
      </c>
      <c r="Y223" s="699">
        <f>IF(Таблица4601!$F$9=0,0,(N223*1000/Таблица4601!$F$9))</f>
        <v>0</v>
      </c>
      <c r="Z223" s="699">
        <f>IF(Таблица4601!$F$9=0,0,(V223*1000/Таблица4601!$F$9))</f>
        <v>0</v>
      </c>
      <c r="AA223" s="699">
        <f t="shared" si="4"/>
        <v>0</v>
      </c>
    </row>
    <row r="224" spans="1:27" x14ac:dyDescent="0.15">
      <c r="A224" s="37" t="s">
        <v>123</v>
      </c>
      <c r="B224" s="506" t="s">
        <v>469</v>
      </c>
      <c r="C224" s="696" t="s">
        <v>1493</v>
      </c>
      <c r="D224" s="241" t="s">
        <v>561</v>
      </c>
      <c r="E224" s="799">
        <f>Таблица3000!F224+Таблица2000!G224+Таблица1000!G224</f>
        <v>0</v>
      </c>
      <c r="F224" s="799">
        <f>Таблица2000!H224</f>
        <v>0</v>
      </c>
      <c r="G224" s="799">
        <f>Таблица3000!G224+Таблица2000!I224+Таблица1000!H224</f>
        <v>0</v>
      </c>
      <c r="H224" s="799">
        <f>Таблица1000!I224</f>
        <v>0</v>
      </c>
      <c r="I224" s="799">
        <f>Таблица1000!J224</f>
        <v>0</v>
      </c>
      <c r="J224" s="799">
        <f>Таблица1000!K224</f>
        <v>0</v>
      </c>
      <c r="K224" s="799">
        <f>Таблица2000!J224</f>
        <v>0</v>
      </c>
      <c r="L224" s="799">
        <f>Таблица3000!H224+Таблица2000!K224+Таблица1000!L224</f>
        <v>0</v>
      </c>
      <c r="M224" s="799">
        <f>Таблица2000!L224</f>
        <v>0</v>
      </c>
      <c r="N224" s="799">
        <f>Таблица3000!I224+Таблица2000!M224+Таблица1000!M224</f>
        <v>0</v>
      </c>
      <c r="O224" s="799">
        <f>Таблица3000!J224+Таблица2000!N224+Таблица1000!N224</f>
        <v>0</v>
      </c>
      <c r="P224" s="799">
        <f>Таблица3000!K224+Таблица2000!O224+Таблица1000!O224</f>
        <v>0</v>
      </c>
      <c r="Q224" s="799">
        <f>Таблица3000!L224+Таблица2000!P224+Таблица1000!P224</f>
        <v>0</v>
      </c>
      <c r="R224" s="799">
        <f>Таблица2000!Q224</f>
        <v>0</v>
      </c>
      <c r="S224" s="799">
        <f>Таблица2000!R224</f>
        <v>0</v>
      </c>
      <c r="T224" s="799">
        <f>Таблица3000!M224+Таблица2000!S224+Таблица1000!Q224</f>
        <v>0</v>
      </c>
      <c r="U224" s="799">
        <f>Таблица2000!T224</f>
        <v>0</v>
      </c>
      <c r="V224" s="799">
        <f>Таблица3000!N224+Таблица2000!U224+Таблица1000!R224</f>
        <v>0</v>
      </c>
      <c r="W224" s="799">
        <f>Таблица2000!V224</f>
        <v>0</v>
      </c>
      <c r="X224" s="699">
        <f>IF(Таблица4601!$F$9=0,0,(G224*1000/Таблица4601!$F$9))</f>
        <v>0</v>
      </c>
      <c r="Y224" s="699">
        <f>IF(Таблица4601!$F$9=0,0,(N224*1000/Таблица4601!$F$9))</f>
        <v>0</v>
      </c>
      <c r="Z224" s="699">
        <f>IF(Таблица4601!$F$9=0,0,(V224*1000/Таблица4601!$F$9))</f>
        <v>0</v>
      </c>
      <c r="AA224" s="699">
        <f t="shared" si="4"/>
        <v>0</v>
      </c>
    </row>
    <row r="225" spans="1:27" x14ac:dyDescent="0.15">
      <c r="A225" s="229" t="s">
        <v>1491</v>
      </c>
      <c r="B225" s="506" t="s">
        <v>1492</v>
      </c>
      <c r="C225" s="696" t="s">
        <v>1773</v>
      </c>
      <c r="D225" s="241"/>
      <c r="E225" s="799">
        <f>Таблица3000!F225+Таблица2000!G225+Таблица1000!G225</f>
        <v>0</v>
      </c>
      <c r="F225" s="799">
        <f>Таблица2000!H225</f>
        <v>0</v>
      </c>
      <c r="G225" s="799">
        <f>Таблица3000!G225+Таблица2000!I225+Таблица1000!H225</f>
        <v>0</v>
      </c>
      <c r="H225" s="799">
        <f>Таблица1000!I225</f>
        <v>0</v>
      </c>
      <c r="I225" s="799">
        <f>Таблица1000!J225</f>
        <v>0</v>
      </c>
      <c r="J225" s="799">
        <f>Таблица1000!K225</f>
        <v>0</v>
      </c>
      <c r="K225" s="799">
        <f>Таблица2000!J225</f>
        <v>0</v>
      </c>
      <c r="L225" s="799">
        <f>Таблица3000!H225+Таблица2000!K225+Таблица1000!L225</f>
        <v>0</v>
      </c>
      <c r="M225" s="799">
        <f>Таблица2000!L225</f>
        <v>0</v>
      </c>
      <c r="N225" s="799">
        <f>Таблица3000!I225+Таблица2000!M225+Таблица1000!M225</f>
        <v>0</v>
      </c>
      <c r="O225" s="799">
        <f>Таблица3000!J225+Таблица2000!N225+Таблица1000!N225</f>
        <v>0</v>
      </c>
      <c r="P225" s="799">
        <f>Таблица3000!K225+Таблица2000!O225+Таблица1000!O225</f>
        <v>0</v>
      </c>
      <c r="Q225" s="799">
        <f>Таблица3000!L225+Таблица2000!P225+Таблица1000!P225</f>
        <v>0</v>
      </c>
      <c r="R225" s="799">
        <f>Таблица2000!Q225</f>
        <v>0</v>
      </c>
      <c r="S225" s="799">
        <f>Таблица2000!R225</f>
        <v>0</v>
      </c>
      <c r="T225" s="799">
        <f>Таблица3000!M225+Таблица2000!S225+Таблица1000!Q225</f>
        <v>0</v>
      </c>
      <c r="U225" s="799">
        <f>Таблица2000!T225</f>
        <v>0</v>
      </c>
      <c r="V225" s="799">
        <f>Таблица3000!N225+Таблица2000!U225+Таблица1000!R225</f>
        <v>0</v>
      </c>
      <c r="W225" s="799">
        <f>Таблица2000!V225</f>
        <v>0</v>
      </c>
      <c r="X225" s="699">
        <f>IF(Таблица4601!$F$9=0,0,(G225*1000/Таблица4601!$F$9))</f>
        <v>0</v>
      </c>
      <c r="Y225" s="699">
        <f>IF(Таблица4601!$F$9=0,0,(N225*1000/Таблица4601!$F$9))</f>
        <v>0</v>
      </c>
      <c r="Z225" s="699">
        <f>IF(Таблица4601!$F$9=0,0,(V225*1000/Таблица4601!$F$9))</f>
        <v>0</v>
      </c>
      <c r="AA225" s="699">
        <f t="shared" si="4"/>
        <v>0</v>
      </c>
    </row>
    <row r="226" spans="1:27" x14ac:dyDescent="0.15">
      <c r="A226" s="37" t="s">
        <v>738</v>
      </c>
      <c r="B226" s="506" t="s">
        <v>246</v>
      </c>
      <c r="C226" s="6" t="s">
        <v>99</v>
      </c>
      <c r="D226" s="241" t="s">
        <v>56</v>
      </c>
      <c r="E226" s="799">
        <f>Таблица3000!F226+Таблица2000!G226+Таблица1000!G226</f>
        <v>0</v>
      </c>
      <c r="F226" s="799">
        <f>Таблица2000!H226</f>
        <v>0</v>
      </c>
      <c r="G226" s="799">
        <f>Таблица3000!G226+Таблица2000!I226+Таблица1000!H226</f>
        <v>0</v>
      </c>
      <c r="H226" s="799">
        <f>Таблица1000!I226</f>
        <v>0</v>
      </c>
      <c r="I226" s="799">
        <f>Таблица1000!J226</f>
        <v>0</v>
      </c>
      <c r="J226" s="799">
        <f>Таблица1000!K226</f>
        <v>0</v>
      </c>
      <c r="K226" s="799">
        <f>Таблица2000!J226</f>
        <v>0</v>
      </c>
      <c r="L226" s="799">
        <f>Таблица3000!H226+Таблица2000!K226+Таблица1000!L226</f>
        <v>0</v>
      </c>
      <c r="M226" s="799">
        <f>Таблица2000!L226</f>
        <v>0</v>
      </c>
      <c r="N226" s="799">
        <f>Таблица3000!I226+Таблица2000!M226+Таблица1000!M226</f>
        <v>0</v>
      </c>
      <c r="O226" s="799">
        <f>Таблица3000!J226+Таблица2000!N226+Таблица1000!N226</f>
        <v>0</v>
      </c>
      <c r="P226" s="799">
        <f>Таблица3000!K226+Таблица2000!O226+Таблица1000!O226</f>
        <v>0</v>
      </c>
      <c r="Q226" s="799">
        <f>Таблица3000!L226+Таблица2000!P226+Таблица1000!P226</f>
        <v>0</v>
      </c>
      <c r="R226" s="799">
        <f>Таблица2000!Q226</f>
        <v>0</v>
      </c>
      <c r="S226" s="799">
        <f>Таблица2000!R226</f>
        <v>0</v>
      </c>
      <c r="T226" s="799">
        <f>Таблица3000!M226+Таблица2000!S226+Таблица1000!Q226</f>
        <v>0</v>
      </c>
      <c r="U226" s="799">
        <f>Таблица2000!T226</f>
        <v>0</v>
      </c>
      <c r="V226" s="799">
        <f>Таблица3000!N226+Таблица2000!U226+Таблица1000!R226</f>
        <v>0</v>
      </c>
      <c r="W226" s="799">
        <f>Таблица2000!V226</f>
        <v>0</v>
      </c>
      <c r="X226" s="699">
        <f>IF(Таблица4601!$F$9=0,0,(G226*1000/Таблица4601!$F$9))</f>
        <v>0</v>
      </c>
      <c r="Y226" s="699">
        <f>IF(Таблица4601!$F$9=0,0,(N226*1000/Таблица4601!$F$9))</f>
        <v>0</v>
      </c>
      <c r="Z226" s="699">
        <f>IF(Таблица4601!$F$9=0,0,(V226*1000/Таблица4601!$F$9))</f>
        <v>0</v>
      </c>
      <c r="AA226" s="699">
        <f t="shared" si="4"/>
        <v>0</v>
      </c>
    </row>
    <row r="227" spans="1:27" s="119" customFormat="1" x14ac:dyDescent="0.15">
      <c r="A227" s="37" t="s">
        <v>916</v>
      </c>
      <c r="B227" s="506" t="s">
        <v>917</v>
      </c>
      <c r="C227" s="6" t="s">
        <v>918</v>
      </c>
      <c r="D227" s="241" t="s">
        <v>919</v>
      </c>
      <c r="E227" s="799">
        <f>Таблица3000!F227+Таблица2000!G227+Таблица1000!G227</f>
        <v>0</v>
      </c>
      <c r="F227" s="799">
        <f>Таблица2000!H227</f>
        <v>0</v>
      </c>
      <c r="G227" s="799">
        <f>Таблица3000!G227+Таблица2000!I227+Таблица1000!H227</f>
        <v>0</v>
      </c>
      <c r="H227" s="799">
        <f>Таблица1000!I227</f>
        <v>0</v>
      </c>
      <c r="I227" s="799">
        <f>Таблица1000!J227</f>
        <v>0</v>
      </c>
      <c r="J227" s="799">
        <f>Таблица1000!K227</f>
        <v>0</v>
      </c>
      <c r="K227" s="799">
        <f>Таблица2000!J227</f>
        <v>0</v>
      </c>
      <c r="L227" s="799">
        <f>Таблица3000!H227+Таблица2000!K227+Таблица1000!L227</f>
        <v>0</v>
      </c>
      <c r="M227" s="799">
        <f>Таблица2000!L227</f>
        <v>0</v>
      </c>
      <c r="N227" s="799">
        <f>Таблица3000!I227+Таблица2000!M227+Таблица1000!M227</f>
        <v>0</v>
      </c>
      <c r="O227" s="799">
        <f>Таблица3000!J227+Таблица2000!N227+Таблица1000!N227</f>
        <v>0</v>
      </c>
      <c r="P227" s="799">
        <f>Таблица3000!K227+Таблица2000!O227+Таблица1000!O227</f>
        <v>0</v>
      </c>
      <c r="Q227" s="799">
        <f>Таблица3000!L227+Таблица2000!P227+Таблица1000!P227</f>
        <v>0</v>
      </c>
      <c r="R227" s="799">
        <f>Таблица2000!Q227</f>
        <v>0</v>
      </c>
      <c r="S227" s="799">
        <f>Таблица2000!R227</f>
        <v>0</v>
      </c>
      <c r="T227" s="799">
        <f>Таблица3000!M227+Таблица2000!S227+Таблица1000!Q227</f>
        <v>0</v>
      </c>
      <c r="U227" s="799">
        <f>Таблица2000!T227</f>
        <v>0</v>
      </c>
      <c r="V227" s="799">
        <f>Таблица3000!N227+Таблица2000!U227+Таблица1000!R227</f>
        <v>0</v>
      </c>
      <c r="W227" s="799">
        <f>Таблица2000!V227</f>
        <v>0</v>
      </c>
      <c r="X227" s="699">
        <f>IF(Таблица4601!$F$9=0,0,(G227*1000/Таблица4601!$F$9))</f>
        <v>0</v>
      </c>
      <c r="Y227" s="699">
        <f>IF(Таблица4601!$F$9=0,0,(N227*1000/Таблица4601!$F$9))</f>
        <v>0</v>
      </c>
      <c r="Z227" s="699">
        <f>IF(Таблица4601!$F$9=0,0,(V227*1000/Таблица4601!$F$9))</f>
        <v>0</v>
      </c>
      <c r="AA227" s="699">
        <f t="shared" si="4"/>
        <v>0</v>
      </c>
    </row>
    <row r="228" spans="1:27" s="119" customFormat="1" x14ac:dyDescent="0.15">
      <c r="A228" s="37" t="s">
        <v>466</v>
      </c>
      <c r="B228" s="506" t="s">
        <v>247</v>
      </c>
      <c r="C228" s="6" t="s">
        <v>100</v>
      </c>
      <c r="D228" s="241" t="s">
        <v>468</v>
      </c>
      <c r="E228" s="799">
        <f>Таблица3000!F228+Таблица2000!G228+Таблица1000!G228</f>
        <v>0</v>
      </c>
      <c r="F228" s="799">
        <f>Таблица2000!H228</f>
        <v>0</v>
      </c>
      <c r="G228" s="799">
        <f>Таблица3000!G228+Таблица2000!I228+Таблица1000!H228</f>
        <v>0</v>
      </c>
      <c r="H228" s="799">
        <f>Таблица1000!I228</f>
        <v>0</v>
      </c>
      <c r="I228" s="799">
        <f>Таблица1000!J228</f>
        <v>0</v>
      </c>
      <c r="J228" s="799">
        <f>Таблица1000!K228</f>
        <v>0</v>
      </c>
      <c r="K228" s="799">
        <f>Таблица2000!J228</f>
        <v>0</v>
      </c>
      <c r="L228" s="799">
        <f>Таблица3000!H228+Таблица2000!K228+Таблица1000!L228</f>
        <v>0</v>
      </c>
      <c r="M228" s="799">
        <f>Таблица2000!L228</f>
        <v>0</v>
      </c>
      <c r="N228" s="799">
        <f>Таблица3000!I228+Таблица2000!M228+Таблица1000!M228</f>
        <v>0</v>
      </c>
      <c r="O228" s="799">
        <f>Таблица3000!J228+Таблица2000!N228+Таблица1000!N228</f>
        <v>0</v>
      </c>
      <c r="P228" s="799">
        <f>Таблица3000!K228+Таблица2000!O228+Таблица1000!O228</f>
        <v>0</v>
      </c>
      <c r="Q228" s="799">
        <f>Таблица3000!L228+Таблица2000!P228+Таблица1000!P228</f>
        <v>0</v>
      </c>
      <c r="R228" s="799">
        <f>Таблица2000!Q228</f>
        <v>0</v>
      </c>
      <c r="S228" s="799">
        <f>Таблица2000!R228</f>
        <v>0</v>
      </c>
      <c r="T228" s="799">
        <f>Таблица3000!M228+Таблица2000!S228+Таблица1000!Q228</f>
        <v>0</v>
      </c>
      <c r="U228" s="799">
        <f>Таблица2000!T228</f>
        <v>0</v>
      </c>
      <c r="V228" s="799">
        <f>Таблица3000!N228+Таблица2000!U228+Таблица1000!R228</f>
        <v>0</v>
      </c>
      <c r="W228" s="799">
        <f>Таблица2000!V228</f>
        <v>0</v>
      </c>
      <c r="X228" s="699">
        <f>IF(Таблица4601!$F$9=0,0,(G228*1000/Таблица4601!$F$9))</f>
        <v>0</v>
      </c>
      <c r="Y228" s="699">
        <f>IF(Таблица4601!$F$9=0,0,(N228*1000/Таблица4601!$F$9))</f>
        <v>0</v>
      </c>
      <c r="Z228" s="699">
        <f>IF(Таблица4601!$F$9=0,0,(V228*1000/Таблица4601!$F$9))</f>
        <v>0</v>
      </c>
      <c r="AA228" s="699">
        <f t="shared" si="4"/>
        <v>0</v>
      </c>
    </row>
    <row r="229" spans="1:27" s="119" customFormat="1" x14ac:dyDescent="0.15">
      <c r="A229" s="37" t="s">
        <v>1774</v>
      </c>
      <c r="B229" s="506" t="s">
        <v>1775</v>
      </c>
      <c r="C229" s="6" t="s">
        <v>1776</v>
      </c>
      <c r="D229" s="753" t="s">
        <v>1777</v>
      </c>
      <c r="E229" s="799">
        <f>Таблица3000!F229+Таблица2000!G229+Таблица1000!G229</f>
        <v>0</v>
      </c>
      <c r="F229" s="799">
        <f>Таблица2000!H229</f>
        <v>0</v>
      </c>
      <c r="G229" s="799">
        <f>Таблица3000!G229+Таблица2000!I229+Таблица1000!H229</f>
        <v>0</v>
      </c>
      <c r="H229" s="799">
        <f>Таблица1000!I229</f>
        <v>0</v>
      </c>
      <c r="I229" s="799">
        <f>Таблица1000!J229</f>
        <v>0</v>
      </c>
      <c r="J229" s="799">
        <f>Таблица1000!K229</f>
        <v>0</v>
      </c>
      <c r="K229" s="799">
        <f>Таблица2000!J229</f>
        <v>0</v>
      </c>
      <c r="L229" s="799">
        <f>Таблица3000!H229+Таблица2000!K229+Таблица1000!L229</f>
        <v>0</v>
      </c>
      <c r="M229" s="799">
        <f>Таблица2000!L229</f>
        <v>0</v>
      </c>
      <c r="N229" s="799">
        <f>Таблица3000!I229+Таблица2000!M229+Таблица1000!M229</f>
        <v>0</v>
      </c>
      <c r="O229" s="799">
        <f>Таблица3000!J229+Таблица2000!N229+Таблица1000!N229</f>
        <v>0</v>
      </c>
      <c r="P229" s="799">
        <f>Таблица3000!K229+Таблица2000!O229+Таблица1000!O229</f>
        <v>0</v>
      </c>
      <c r="Q229" s="799">
        <f>Таблица3000!L229+Таблица2000!P229+Таблица1000!P229</f>
        <v>0</v>
      </c>
      <c r="R229" s="799">
        <f>Таблица2000!Q229</f>
        <v>0</v>
      </c>
      <c r="S229" s="799">
        <f>Таблица2000!R229</f>
        <v>0</v>
      </c>
      <c r="T229" s="799">
        <f>Таблица3000!M229+Таблица2000!S229+Таблица1000!Q229</f>
        <v>0</v>
      </c>
      <c r="U229" s="799">
        <f>Таблица2000!T229</f>
        <v>0</v>
      </c>
      <c r="V229" s="799">
        <f>Таблица3000!N229+Таблица2000!U229+Таблица1000!R229</f>
        <v>0</v>
      </c>
      <c r="W229" s="799">
        <f>Таблица2000!V229</f>
        <v>0</v>
      </c>
      <c r="X229" s="699">
        <f>IF(Таблица4601!$F$9=0,0,(G229*1000/Таблица4601!$F$9))</f>
        <v>0</v>
      </c>
      <c r="Y229" s="699">
        <f>IF(Таблица4601!$F$9=0,0,(N229*1000/Таблица4601!$F$9))</f>
        <v>0</v>
      </c>
      <c r="Z229" s="699">
        <f>IF(Таблица4601!$F$9=0,0,(V229*1000/Таблица4601!$F$9))</f>
        <v>0</v>
      </c>
      <c r="AA229" s="699">
        <f t="shared" si="4"/>
        <v>0</v>
      </c>
    </row>
    <row r="230" spans="1:27" s="119" customFormat="1" ht="14.25" customHeight="1" x14ac:dyDescent="0.15">
      <c r="A230" s="37" t="s">
        <v>627</v>
      </c>
      <c r="B230" s="506" t="s">
        <v>259</v>
      </c>
      <c r="C230" s="6" t="s">
        <v>128</v>
      </c>
      <c r="D230" s="241" t="s">
        <v>920</v>
      </c>
      <c r="E230" s="799">
        <f>Таблица3000!F230+Таблица2000!G230+Таблица1000!G230</f>
        <v>0</v>
      </c>
      <c r="F230" s="799">
        <f>Таблица2000!H230</f>
        <v>0</v>
      </c>
      <c r="G230" s="799">
        <f>Таблица3000!G230+Таблица2000!I230+Таблица1000!H230</f>
        <v>0</v>
      </c>
      <c r="H230" s="799">
        <f>Таблица1000!I230</f>
        <v>0</v>
      </c>
      <c r="I230" s="799">
        <f>Таблица1000!J230</f>
        <v>0</v>
      </c>
      <c r="J230" s="799">
        <f>Таблица1000!K230</f>
        <v>0</v>
      </c>
      <c r="K230" s="799">
        <f>Таблица2000!J230</f>
        <v>0</v>
      </c>
      <c r="L230" s="799">
        <f>Таблица3000!H230+Таблица2000!K230+Таблица1000!L230</f>
        <v>0</v>
      </c>
      <c r="M230" s="799">
        <f>Таблица2000!L230</f>
        <v>0</v>
      </c>
      <c r="N230" s="799">
        <f>Таблица3000!I230+Таблица2000!M230+Таблица1000!M230</f>
        <v>0</v>
      </c>
      <c r="O230" s="799">
        <f>Таблица3000!J230+Таблица2000!N230+Таблица1000!N230</f>
        <v>0</v>
      </c>
      <c r="P230" s="799">
        <f>Таблица3000!K230+Таблица2000!O230+Таблица1000!O230</f>
        <v>0</v>
      </c>
      <c r="Q230" s="799">
        <f>Таблица3000!L230+Таблица2000!P230+Таблица1000!P230</f>
        <v>0</v>
      </c>
      <c r="R230" s="799">
        <f>Таблица2000!Q230</f>
        <v>0</v>
      </c>
      <c r="S230" s="799">
        <f>Таблица2000!R230</f>
        <v>0</v>
      </c>
      <c r="T230" s="799">
        <f>Таблица3000!M230+Таблица2000!S230+Таблица1000!Q230</f>
        <v>0</v>
      </c>
      <c r="U230" s="799">
        <f>Таблица2000!T230</f>
        <v>0</v>
      </c>
      <c r="V230" s="799">
        <f>Таблица3000!N230+Таблица2000!U230+Таблица1000!R230</f>
        <v>0</v>
      </c>
      <c r="W230" s="799">
        <f>Таблица2000!V230</f>
        <v>0</v>
      </c>
      <c r="X230" s="699">
        <f>IF(Таблица4601!$F$9=0,0,(G230*1000/Таблица4601!$F$9))</f>
        <v>0</v>
      </c>
      <c r="Y230" s="699">
        <f>IF(Таблица4601!$F$9=0,0,(N230*1000/Таблица4601!$F$9))</f>
        <v>0</v>
      </c>
      <c r="Z230" s="699">
        <f>IF(Таблица4601!$F$9=0,0,(V230*1000/Таблица4601!$F$9))</f>
        <v>0</v>
      </c>
      <c r="AA230" s="699">
        <f t="shared" si="4"/>
        <v>0</v>
      </c>
    </row>
    <row r="231" spans="1:27" x14ac:dyDescent="0.15">
      <c r="A231" s="37" t="s">
        <v>921</v>
      </c>
      <c r="B231" s="506" t="s">
        <v>922</v>
      </c>
      <c r="C231" s="6" t="s">
        <v>924</v>
      </c>
      <c r="D231" s="241" t="s">
        <v>923</v>
      </c>
      <c r="E231" s="799">
        <f>Таблица3000!F231+Таблица2000!G231+Таблица1000!G231</f>
        <v>0</v>
      </c>
      <c r="F231" s="799">
        <f>Таблица2000!H231</f>
        <v>0</v>
      </c>
      <c r="G231" s="799">
        <f>Таблица3000!G231+Таблица2000!I231+Таблица1000!H231</f>
        <v>0</v>
      </c>
      <c r="H231" s="799">
        <f>Таблица1000!I231</f>
        <v>0</v>
      </c>
      <c r="I231" s="799">
        <f>Таблица1000!J231</f>
        <v>0</v>
      </c>
      <c r="J231" s="799">
        <f>Таблица1000!K231</f>
        <v>0</v>
      </c>
      <c r="K231" s="799">
        <f>Таблица2000!J231</f>
        <v>0</v>
      </c>
      <c r="L231" s="799">
        <f>Таблица3000!H231+Таблица2000!K231+Таблица1000!L231</f>
        <v>0</v>
      </c>
      <c r="M231" s="799">
        <f>Таблица2000!L231</f>
        <v>0</v>
      </c>
      <c r="N231" s="799">
        <f>Таблица3000!I231+Таблица2000!M231+Таблица1000!M231</f>
        <v>0</v>
      </c>
      <c r="O231" s="799">
        <f>Таблица3000!J231+Таблица2000!N231+Таблица1000!N231</f>
        <v>0</v>
      </c>
      <c r="P231" s="799">
        <f>Таблица3000!K231+Таблица2000!O231+Таблица1000!O231</f>
        <v>0</v>
      </c>
      <c r="Q231" s="799">
        <f>Таблица3000!L231+Таблица2000!P231+Таблица1000!P231</f>
        <v>0</v>
      </c>
      <c r="R231" s="799">
        <f>Таблица2000!Q231</f>
        <v>0</v>
      </c>
      <c r="S231" s="799">
        <f>Таблица2000!R231</f>
        <v>0</v>
      </c>
      <c r="T231" s="799">
        <f>Таблица3000!M231+Таблица2000!S231+Таблица1000!Q231</f>
        <v>0</v>
      </c>
      <c r="U231" s="799">
        <f>Таблица2000!T231</f>
        <v>0</v>
      </c>
      <c r="V231" s="799">
        <f>Таблица3000!N231+Таблица2000!U231+Таблица1000!R231</f>
        <v>0</v>
      </c>
      <c r="W231" s="799">
        <f>Таблица2000!V231</f>
        <v>0</v>
      </c>
      <c r="X231" s="699">
        <f>IF(Таблица4601!$F$9=0,0,(G231*1000/Таблица4601!$F$9))</f>
        <v>0</v>
      </c>
      <c r="Y231" s="699">
        <f>IF(Таблица4601!$F$9=0,0,(N231*1000/Таблица4601!$F$9))</f>
        <v>0</v>
      </c>
      <c r="Z231" s="699">
        <f>IF(Таблица4601!$F$9=0,0,(V231*1000/Таблица4601!$F$9))</f>
        <v>0</v>
      </c>
      <c r="AA231" s="699">
        <f t="shared" si="4"/>
        <v>0</v>
      </c>
    </row>
    <row r="232" spans="1:27" x14ac:dyDescent="0.15">
      <c r="A232" s="37" t="s">
        <v>739</v>
      </c>
      <c r="B232" s="506" t="s">
        <v>268</v>
      </c>
      <c r="C232" s="6" t="s">
        <v>129</v>
      </c>
      <c r="D232" s="241" t="s">
        <v>925</v>
      </c>
      <c r="E232" s="799">
        <f>Таблица3000!F232+Таблица2000!G232+Таблица1000!G232</f>
        <v>0</v>
      </c>
      <c r="F232" s="799">
        <f>Таблица2000!H232</f>
        <v>0</v>
      </c>
      <c r="G232" s="799">
        <f>Таблица3000!G232+Таблица2000!I232+Таблица1000!H232</f>
        <v>0</v>
      </c>
      <c r="H232" s="799">
        <f>Таблица1000!I232</f>
        <v>0</v>
      </c>
      <c r="I232" s="799">
        <f>Таблица1000!J232</f>
        <v>0</v>
      </c>
      <c r="J232" s="799">
        <f>Таблица1000!K232</f>
        <v>0</v>
      </c>
      <c r="K232" s="799">
        <f>Таблица2000!J232</f>
        <v>0</v>
      </c>
      <c r="L232" s="799">
        <f>Таблица3000!H232+Таблица2000!K232+Таблица1000!L232</f>
        <v>0</v>
      </c>
      <c r="M232" s="799">
        <f>Таблица2000!L232</f>
        <v>0</v>
      </c>
      <c r="N232" s="799">
        <f>Таблица3000!I232+Таблица2000!M232+Таблица1000!M232</f>
        <v>0</v>
      </c>
      <c r="O232" s="799">
        <f>Таблица3000!J232+Таблица2000!N232+Таблица1000!N232</f>
        <v>0</v>
      </c>
      <c r="P232" s="799">
        <f>Таблица3000!K232+Таблица2000!O232+Таблица1000!O232</f>
        <v>0</v>
      </c>
      <c r="Q232" s="799">
        <f>Таблица3000!L232+Таблица2000!P232+Таблица1000!P232</f>
        <v>0</v>
      </c>
      <c r="R232" s="799">
        <f>Таблица2000!Q232</f>
        <v>0</v>
      </c>
      <c r="S232" s="799">
        <f>Таблица2000!R232</f>
        <v>0</v>
      </c>
      <c r="T232" s="799">
        <f>Таблица3000!M232+Таблица2000!S232+Таблица1000!Q232</f>
        <v>0</v>
      </c>
      <c r="U232" s="799">
        <f>Таблица2000!T232</f>
        <v>0</v>
      </c>
      <c r="V232" s="799">
        <f>Таблица3000!N232+Таблица2000!U232+Таблица1000!R232</f>
        <v>0</v>
      </c>
      <c r="W232" s="799">
        <f>Таблица2000!V232</f>
        <v>0</v>
      </c>
      <c r="X232" s="699">
        <f>IF(Таблица4601!$F$9=0,0,(G232*1000/Таблица4601!$F$9))</f>
        <v>0</v>
      </c>
      <c r="Y232" s="699">
        <f>IF(Таблица4601!$F$9=0,0,(N232*1000/Таблица4601!$F$9))</f>
        <v>0</v>
      </c>
      <c r="Z232" s="699">
        <f>IF(Таблица4601!$F$9=0,0,(V232*1000/Таблица4601!$F$9))</f>
        <v>0</v>
      </c>
      <c r="AA232" s="699">
        <f t="shared" si="4"/>
        <v>0</v>
      </c>
    </row>
    <row r="233" spans="1:27" x14ac:dyDescent="0.15">
      <c r="A233" s="37" t="s">
        <v>404</v>
      </c>
      <c r="B233" s="506" t="s">
        <v>629</v>
      </c>
      <c r="C233" s="6" t="s">
        <v>628</v>
      </c>
      <c r="D233" s="241" t="s">
        <v>785</v>
      </c>
      <c r="E233" s="799">
        <f>Таблица3000!F233+Таблица2000!G233+Таблица1000!G233</f>
        <v>0</v>
      </c>
      <c r="F233" s="799">
        <f>Таблица2000!H233</f>
        <v>0</v>
      </c>
      <c r="G233" s="799">
        <f>Таблица3000!G233+Таблица2000!I233+Таблица1000!H233</f>
        <v>0</v>
      </c>
      <c r="H233" s="799">
        <f>Таблица1000!I233</f>
        <v>0</v>
      </c>
      <c r="I233" s="799">
        <f>Таблица1000!J233</f>
        <v>0</v>
      </c>
      <c r="J233" s="799">
        <f>Таблица1000!K233</f>
        <v>0</v>
      </c>
      <c r="K233" s="799">
        <f>Таблица2000!J233</f>
        <v>0</v>
      </c>
      <c r="L233" s="799">
        <f>Таблица3000!H233+Таблица2000!K233+Таблица1000!L233</f>
        <v>0</v>
      </c>
      <c r="M233" s="799">
        <f>Таблица2000!L233</f>
        <v>0</v>
      </c>
      <c r="N233" s="799">
        <f>Таблица3000!I233+Таблица2000!M233+Таблица1000!M233</f>
        <v>0</v>
      </c>
      <c r="O233" s="799">
        <f>Таблица3000!J233+Таблица2000!N233+Таблица1000!N233</f>
        <v>0</v>
      </c>
      <c r="P233" s="799">
        <f>Таблица3000!K233+Таблица2000!O233+Таблица1000!O233</f>
        <v>0</v>
      </c>
      <c r="Q233" s="799">
        <f>Таблица3000!L233+Таблица2000!P233+Таблица1000!P233</f>
        <v>0</v>
      </c>
      <c r="R233" s="799">
        <f>Таблица2000!Q233</f>
        <v>0</v>
      </c>
      <c r="S233" s="799">
        <f>Таблица2000!R233</f>
        <v>0</v>
      </c>
      <c r="T233" s="799">
        <f>Таблица3000!M233+Таблица2000!S233+Таблица1000!Q233</f>
        <v>0</v>
      </c>
      <c r="U233" s="799">
        <f>Таблица2000!T233</f>
        <v>0</v>
      </c>
      <c r="V233" s="799">
        <f>Таблица3000!N233+Таблица2000!U233+Таблица1000!R233</f>
        <v>0</v>
      </c>
      <c r="W233" s="799">
        <f>Таблица2000!V233</f>
        <v>0</v>
      </c>
      <c r="X233" s="699">
        <f>IF(Таблица4601!$F$9=0,0,(G233*1000/Таблица4601!$F$9))</f>
        <v>0</v>
      </c>
      <c r="Y233" s="699">
        <f>IF(Таблица4601!$F$9=0,0,(N233*1000/Таблица4601!$F$9))</f>
        <v>0</v>
      </c>
      <c r="Z233" s="699">
        <f>IF(Таблица4601!$F$9=0,0,(V233*1000/Таблица4601!$F$9))</f>
        <v>0</v>
      </c>
      <c r="AA233" s="699">
        <f t="shared" si="4"/>
        <v>0</v>
      </c>
    </row>
    <row r="234" spans="1:27" ht="21" x14ac:dyDescent="0.15">
      <c r="A234" s="395" t="s">
        <v>1636</v>
      </c>
      <c r="B234" s="507" t="s">
        <v>631</v>
      </c>
      <c r="C234" s="391" t="s">
        <v>630</v>
      </c>
      <c r="D234" s="392" t="s">
        <v>1638</v>
      </c>
      <c r="E234" s="799">
        <f>Таблица3000!F234+Таблица2000!G234+Таблица1000!G234</f>
        <v>0</v>
      </c>
      <c r="F234" s="799">
        <f>Таблица2000!H234</f>
        <v>0</v>
      </c>
      <c r="G234" s="799">
        <f>Таблица3000!G234+Таблица2000!I234+Таблица1000!H234</f>
        <v>0</v>
      </c>
      <c r="H234" s="799">
        <f>Таблица1000!I234</f>
        <v>0</v>
      </c>
      <c r="I234" s="799">
        <f>Таблица1000!J234</f>
        <v>0</v>
      </c>
      <c r="J234" s="799">
        <f>Таблица1000!K234</f>
        <v>0</v>
      </c>
      <c r="K234" s="799">
        <f>Таблица2000!J234</f>
        <v>0</v>
      </c>
      <c r="L234" s="799">
        <f>Таблица3000!H234+Таблица2000!K234+Таблица1000!L234</f>
        <v>0</v>
      </c>
      <c r="M234" s="799">
        <f>Таблица2000!L234</f>
        <v>0</v>
      </c>
      <c r="N234" s="799">
        <f>Таблица3000!I234+Таблица2000!M234+Таблица1000!M234</f>
        <v>0</v>
      </c>
      <c r="O234" s="799">
        <f>Таблица3000!J234+Таблица2000!N234+Таблица1000!N234</f>
        <v>0</v>
      </c>
      <c r="P234" s="799">
        <f>Таблица3000!K234+Таблица2000!O234+Таблица1000!O234</f>
        <v>0</v>
      </c>
      <c r="Q234" s="799">
        <f>Таблица3000!L234+Таблица2000!P234+Таблица1000!P234</f>
        <v>0</v>
      </c>
      <c r="R234" s="799">
        <f>Таблица2000!Q234</f>
        <v>0</v>
      </c>
      <c r="S234" s="799">
        <f>Таблица2000!R234</f>
        <v>0</v>
      </c>
      <c r="T234" s="799">
        <f>Таблица3000!M234+Таблица2000!S234+Таблица1000!Q234</f>
        <v>0</v>
      </c>
      <c r="U234" s="799">
        <f>Таблица2000!T234</f>
        <v>0</v>
      </c>
      <c r="V234" s="799">
        <f>Таблица3000!N234+Таблица2000!U234+Таблица1000!R234</f>
        <v>0</v>
      </c>
      <c r="W234" s="799">
        <f>Таблица2000!V234</f>
        <v>0</v>
      </c>
      <c r="X234" s="699">
        <f>IF(Таблица4601!$F$9=0,0,(G234*1000/Таблица4601!$F$9))</f>
        <v>0</v>
      </c>
      <c r="Y234" s="699">
        <f>IF(Таблица4601!$F$9=0,0,(N234*1000/Таблица4601!$F$9))</f>
        <v>0</v>
      </c>
      <c r="Z234" s="699">
        <f>IF(Таблица4601!$F$9=0,0,(V234*1000/Таблица4601!$F$9))</f>
        <v>0</v>
      </c>
      <c r="AA234" s="699">
        <f t="shared" si="4"/>
        <v>0</v>
      </c>
    </row>
    <row r="235" spans="1:27" x14ac:dyDescent="0.15">
      <c r="A235" s="333" t="s">
        <v>1637</v>
      </c>
      <c r="B235" s="507" t="s">
        <v>1641</v>
      </c>
      <c r="C235" s="334" t="s">
        <v>1640</v>
      </c>
      <c r="D235" s="335" t="s">
        <v>1639</v>
      </c>
      <c r="E235" s="799">
        <f>Таблица3000!F235+Таблица2000!G235+Таблица1000!G235</f>
        <v>0</v>
      </c>
      <c r="F235" s="799">
        <f>Таблица2000!H235</f>
        <v>0</v>
      </c>
      <c r="G235" s="799">
        <f>Таблица3000!G235+Таблица2000!I235+Таблица1000!H235</f>
        <v>0</v>
      </c>
      <c r="H235" s="799">
        <f>Таблица1000!I235</f>
        <v>0</v>
      </c>
      <c r="I235" s="799">
        <f>Таблица1000!J235</f>
        <v>0</v>
      </c>
      <c r="J235" s="799">
        <f>Таблица1000!K235</f>
        <v>0</v>
      </c>
      <c r="K235" s="799">
        <f>Таблица2000!J235</f>
        <v>0</v>
      </c>
      <c r="L235" s="799">
        <f>Таблица3000!H235+Таблица2000!K235+Таблица1000!L235</f>
        <v>0</v>
      </c>
      <c r="M235" s="799">
        <f>Таблица2000!L235</f>
        <v>0</v>
      </c>
      <c r="N235" s="799">
        <f>Таблица3000!I235+Таблица2000!M235+Таблица1000!M235</f>
        <v>0</v>
      </c>
      <c r="O235" s="799">
        <f>Таблица3000!J235+Таблица2000!N235+Таблица1000!N235</f>
        <v>0</v>
      </c>
      <c r="P235" s="799">
        <f>Таблица3000!K235+Таблица2000!O235+Таблица1000!O235</f>
        <v>0</v>
      </c>
      <c r="Q235" s="799">
        <f>Таблица3000!L235+Таблица2000!P235+Таблица1000!P235</f>
        <v>0</v>
      </c>
      <c r="R235" s="799">
        <f>Таблица2000!Q235</f>
        <v>0</v>
      </c>
      <c r="S235" s="799">
        <f>Таблица2000!R235</f>
        <v>0</v>
      </c>
      <c r="T235" s="799">
        <f>Таблица3000!M235+Таблица2000!S235+Таблица1000!Q235</f>
        <v>0</v>
      </c>
      <c r="U235" s="799">
        <f>Таблица2000!T235</f>
        <v>0</v>
      </c>
      <c r="V235" s="799">
        <f>Таблица3000!N235+Таблица2000!U235+Таблица1000!R235</f>
        <v>0</v>
      </c>
      <c r="W235" s="799">
        <f>Таблица2000!V235</f>
        <v>0</v>
      </c>
      <c r="X235" s="699">
        <f>IF(Таблица4601!$F$9=0,0,(G235*1000/Таблица4601!$F$9))</f>
        <v>0</v>
      </c>
      <c r="Y235" s="699">
        <f>IF(Таблица4601!$F$9=0,0,(N235*1000/Таблица4601!$F$9))</f>
        <v>0</v>
      </c>
      <c r="Z235" s="699">
        <f>IF(Таблица4601!$F$9=0,0,(V235*1000/Таблица4601!$F$9))</f>
        <v>0</v>
      </c>
      <c r="AA235" s="699">
        <f t="shared" si="4"/>
        <v>0</v>
      </c>
    </row>
    <row r="236" spans="1:27" x14ac:dyDescent="0.15">
      <c r="A236" s="229" t="s">
        <v>1494</v>
      </c>
      <c r="B236" s="506" t="s">
        <v>1495</v>
      </c>
      <c r="C236" s="17" t="s">
        <v>1496</v>
      </c>
      <c r="D236" s="241"/>
      <c r="E236" s="799">
        <f>Таблица3000!F236+Таблица2000!G236+Таблица1000!G236</f>
        <v>0</v>
      </c>
      <c r="F236" s="799">
        <f>Таблица2000!H236</f>
        <v>0</v>
      </c>
      <c r="G236" s="799">
        <f>Таблица3000!G236+Таблица2000!I236+Таблица1000!H236</f>
        <v>0</v>
      </c>
      <c r="H236" s="799">
        <f>Таблица1000!I236</f>
        <v>0</v>
      </c>
      <c r="I236" s="799">
        <f>Таблица1000!J236</f>
        <v>0</v>
      </c>
      <c r="J236" s="799">
        <f>Таблица1000!K236</f>
        <v>0</v>
      </c>
      <c r="K236" s="799">
        <f>Таблица2000!J236</f>
        <v>0</v>
      </c>
      <c r="L236" s="799">
        <f>Таблица3000!H236+Таблица2000!K236+Таблица1000!L236</f>
        <v>0</v>
      </c>
      <c r="M236" s="799">
        <f>Таблица2000!L236</f>
        <v>0</v>
      </c>
      <c r="N236" s="799">
        <f>Таблица3000!I236+Таблица2000!M236+Таблица1000!M236</f>
        <v>0</v>
      </c>
      <c r="O236" s="799">
        <f>Таблица3000!J236+Таблица2000!N236+Таблица1000!N236</f>
        <v>0</v>
      </c>
      <c r="P236" s="799">
        <f>Таблица3000!K236+Таблица2000!O236+Таблица1000!O236</f>
        <v>0</v>
      </c>
      <c r="Q236" s="799">
        <f>Таблица3000!L236+Таблица2000!P236+Таблица1000!P236</f>
        <v>0</v>
      </c>
      <c r="R236" s="799">
        <f>Таблица2000!Q236</f>
        <v>0</v>
      </c>
      <c r="S236" s="799">
        <f>Таблица2000!R236</f>
        <v>0</v>
      </c>
      <c r="T236" s="799">
        <f>Таблица3000!M236+Таблица2000!S236+Таблица1000!Q236</f>
        <v>0</v>
      </c>
      <c r="U236" s="799">
        <f>Таблица2000!T236</f>
        <v>0</v>
      </c>
      <c r="V236" s="799">
        <f>Таблица3000!N236+Таблица2000!U236+Таблица1000!R236</f>
        <v>0</v>
      </c>
      <c r="W236" s="799">
        <f>Таблица2000!V236</f>
        <v>0</v>
      </c>
      <c r="X236" s="699">
        <f>IF(Таблица4601!$F$9=0,0,(G236*1000/Таблица4601!$F$9))</f>
        <v>0</v>
      </c>
      <c r="Y236" s="699">
        <f>IF(Таблица4601!$F$9=0,0,(N236*1000/Таблица4601!$F$9))</f>
        <v>0</v>
      </c>
      <c r="Z236" s="699">
        <f>IF(Таблица4601!$F$9=0,0,(V236*1000/Таблица4601!$F$9))</f>
        <v>0</v>
      </c>
      <c r="AA236" s="699">
        <f t="shared" si="4"/>
        <v>0</v>
      </c>
    </row>
    <row r="237" spans="1:27" x14ac:dyDescent="0.15">
      <c r="A237" s="36" t="s">
        <v>740</v>
      </c>
      <c r="B237" s="99" t="s">
        <v>248</v>
      </c>
      <c r="C237" s="46" t="s">
        <v>124</v>
      </c>
      <c r="D237" s="35" t="s">
        <v>57</v>
      </c>
      <c r="E237" s="799">
        <f>Таблица3000!F237+Таблица2000!G237+Таблица1000!G237</f>
        <v>0</v>
      </c>
      <c r="F237" s="799">
        <f>Таблица2000!H237</f>
        <v>0</v>
      </c>
      <c r="G237" s="799">
        <f>Таблица3000!G237+Таблица2000!I237+Таблица1000!H237</f>
        <v>0</v>
      </c>
      <c r="H237" s="799">
        <f>Таблица1000!I237</f>
        <v>0</v>
      </c>
      <c r="I237" s="799">
        <f>Таблица1000!J237</f>
        <v>0</v>
      </c>
      <c r="J237" s="799">
        <f>Таблица1000!K237</f>
        <v>0</v>
      </c>
      <c r="K237" s="799">
        <f>Таблица2000!J237</f>
        <v>0</v>
      </c>
      <c r="L237" s="799">
        <f>Таблица3000!H237+Таблица2000!K237+Таблица1000!L237</f>
        <v>0</v>
      </c>
      <c r="M237" s="799">
        <f>Таблица2000!L237</f>
        <v>0</v>
      </c>
      <c r="N237" s="799">
        <f>Таблица3000!I237+Таблица2000!M237+Таблица1000!M237</f>
        <v>0</v>
      </c>
      <c r="O237" s="799">
        <f>Таблица3000!J237+Таблица2000!N237+Таблица1000!N237</f>
        <v>0</v>
      </c>
      <c r="P237" s="799">
        <f>Таблица3000!K237+Таблица2000!O237+Таблица1000!O237</f>
        <v>0</v>
      </c>
      <c r="Q237" s="799">
        <f>Таблица3000!L237+Таблица2000!P237+Таблица1000!P237</f>
        <v>0</v>
      </c>
      <c r="R237" s="799">
        <f>Таблица2000!Q237</f>
        <v>0</v>
      </c>
      <c r="S237" s="799">
        <f>Таблица2000!R237</f>
        <v>0</v>
      </c>
      <c r="T237" s="799">
        <f>Таблица3000!M237+Таблица2000!S237+Таблица1000!Q237</f>
        <v>0</v>
      </c>
      <c r="U237" s="799">
        <f>Таблица2000!T237</f>
        <v>0</v>
      </c>
      <c r="V237" s="799">
        <f>Таблица3000!N237+Таблица2000!U237+Таблица1000!R237</f>
        <v>0</v>
      </c>
      <c r="W237" s="799">
        <f>Таблица2000!V237</f>
        <v>0</v>
      </c>
      <c r="X237" s="699">
        <f>IF(Таблица4601!$F$9=0,0,(G237*1000/Таблица4601!$F$9))</f>
        <v>0</v>
      </c>
      <c r="Y237" s="699">
        <f>IF(Таблица4601!$F$9=0,0,(N237*1000/Таблица4601!$F$9))</f>
        <v>0</v>
      </c>
      <c r="Z237" s="699">
        <f>IF(Таблица4601!$F$9=0,0,(V237*1000/Таблица4601!$F$9))</f>
        <v>0</v>
      </c>
      <c r="AA237" s="699">
        <f t="shared" si="4"/>
        <v>0</v>
      </c>
    </row>
    <row r="238" spans="1:27" ht="31.5" x14ac:dyDescent="0.15">
      <c r="A238" s="37" t="s">
        <v>741</v>
      </c>
      <c r="B238" s="506" t="s">
        <v>249</v>
      </c>
      <c r="C238" s="6" t="s">
        <v>101</v>
      </c>
      <c r="D238" s="241" t="s">
        <v>926</v>
      </c>
      <c r="E238" s="799">
        <f>Таблица3000!F238+Таблица2000!G238+Таблица1000!G238</f>
        <v>0</v>
      </c>
      <c r="F238" s="799">
        <f>Таблица2000!H238</f>
        <v>0</v>
      </c>
      <c r="G238" s="799">
        <f>Таблица3000!G238+Таблица2000!I238+Таблица1000!H238</f>
        <v>0</v>
      </c>
      <c r="H238" s="799">
        <f>Таблица1000!I238</f>
        <v>0</v>
      </c>
      <c r="I238" s="799">
        <f>Таблица1000!J238</f>
        <v>0</v>
      </c>
      <c r="J238" s="799">
        <f>Таблица1000!K238</f>
        <v>0</v>
      </c>
      <c r="K238" s="799">
        <f>Таблица2000!J238</f>
        <v>0</v>
      </c>
      <c r="L238" s="799">
        <f>Таблица3000!H238+Таблица2000!K238+Таблица1000!L238</f>
        <v>0</v>
      </c>
      <c r="M238" s="799">
        <f>Таблица2000!L238</f>
        <v>0</v>
      </c>
      <c r="N238" s="799">
        <f>Таблица3000!I238+Таблица2000!M238+Таблица1000!M238</f>
        <v>0</v>
      </c>
      <c r="O238" s="799">
        <f>Таблица3000!J238+Таблица2000!N238+Таблица1000!N238</f>
        <v>0</v>
      </c>
      <c r="P238" s="799">
        <f>Таблица3000!K238+Таблица2000!O238+Таблица1000!O238</f>
        <v>0</v>
      </c>
      <c r="Q238" s="799">
        <f>Таблица3000!L238+Таблица2000!P238+Таблица1000!P238</f>
        <v>0</v>
      </c>
      <c r="R238" s="799">
        <f>Таблица2000!Q238</f>
        <v>0</v>
      </c>
      <c r="S238" s="799">
        <f>Таблица2000!R238</f>
        <v>0</v>
      </c>
      <c r="T238" s="799">
        <f>Таблица3000!M238+Таблица2000!S238+Таблица1000!Q238</f>
        <v>0</v>
      </c>
      <c r="U238" s="799">
        <f>Таблица2000!T238</f>
        <v>0</v>
      </c>
      <c r="V238" s="799">
        <f>Таблица3000!N238+Таблица2000!U238+Таблица1000!R238</f>
        <v>0</v>
      </c>
      <c r="W238" s="799">
        <f>Таблица2000!V238</f>
        <v>0</v>
      </c>
      <c r="X238" s="699">
        <f>IF(Таблица4601!$F$9=0,0,(G238*1000/Таблица4601!$F$9))</f>
        <v>0</v>
      </c>
      <c r="Y238" s="699">
        <f>IF(Таблица4601!$F$9=0,0,(N238*1000/Таблица4601!$F$9))</f>
        <v>0</v>
      </c>
      <c r="Z238" s="699">
        <f>IF(Таблица4601!$F$9=0,0,(V238*1000/Таблица4601!$F$9))</f>
        <v>0</v>
      </c>
      <c r="AA238" s="699">
        <f t="shared" si="4"/>
        <v>0</v>
      </c>
    </row>
    <row r="239" spans="1:27" x14ac:dyDescent="0.15">
      <c r="A239" s="37" t="s">
        <v>47</v>
      </c>
      <c r="B239" s="506" t="s">
        <v>250</v>
      </c>
      <c r="C239" s="6" t="s">
        <v>102</v>
      </c>
      <c r="D239" s="241" t="s">
        <v>58</v>
      </c>
      <c r="E239" s="799">
        <f>Таблица3000!F239+Таблица2000!G239+Таблица1000!G239</f>
        <v>0</v>
      </c>
      <c r="F239" s="799">
        <f>Таблица2000!H239</f>
        <v>0</v>
      </c>
      <c r="G239" s="799">
        <f>Таблица3000!G239+Таблица2000!I239+Таблица1000!H239</f>
        <v>0</v>
      </c>
      <c r="H239" s="799">
        <f>Таблица1000!I239</f>
        <v>0</v>
      </c>
      <c r="I239" s="799">
        <f>Таблица1000!J239</f>
        <v>0</v>
      </c>
      <c r="J239" s="799">
        <f>Таблица1000!K239</f>
        <v>0</v>
      </c>
      <c r="K239" s="799">
        <f>Таблица2000!J239</f>
        <v>0</v>
      </c>
      <c r="L239" s="799">
        <f>Таблица3000!H239+Таблица2000!K239+Таблица1000!L239</f>
        <v>0</v>
      </c>
      <c r="M239" s="799">
        <f>Таблица2000!L239</f>
        <v>0</v>
      </c>
      <c r="N239" s="799">
        <f>Таблица3000!I239+Таблица2000!M239+Таблица1000!M239</f>
        <v>0</v>
      </c>
      <c r="O239" s="799">
        <f>Таблица3000!J239+Таблица2000!N239+Таблица1000!N239</f>
        <v>0</v>
      </c>
      <c r="P239" s="799">
        <f>Таблица3000!K239+Таблица2000!O239+Таблица1000!O239</f>
        <v>0</v>
      </c>
      <c r="Q239" s="799">
        <f>Таблица3000!L239+Таблица2000!P239+Таблица1000!P239</f>
        <v>0</v>
      </c>
      <c r="R239" s="799">
        <f>Таблица2000!Q239</f>
        <v>0</v>
      </c>
      <c r="S239" s="799">
        <f>Таблица2000!R239</f>
        <v>0</v>
      </c>
      <c r="T239" s="799">
        <f>Таблица3000!M239+Таблица2000!S239+Таблица1000!Q239</f>
        <v>0</v>
      </c>
      <c r="U239" s="799">
        <f>Таблица2000!T239</f>
        <v>0</v>
      </c>
      <c r="V239" s="799">
        <f>Таблица3000!N239+Таблица2000!U239+Таблица1000!R239</f>
        <v>0</v>
      </c>
      <c r="W239" s="799">
        <f>Таблица2000!V239</f>
        <v>0</v>
      </c>
      <c r="X239" s="699">
        <f>IF(Таблица4601!$F$9=0,0,(G239*1000/Таблица4601!$F$9))</f>
        <v>0</v>
      </c>
      <c r="Y239" s="699">
        <f>IF(Таблица4601!$F$9=0,0,(N239*1000/Таблица4601!$F$9))</f>
        <v>0</v>
      </c>
      <c r="Z239" s="699">
        <f>IF(Таблица4601!$F$9=0,0,(V239*1000/Таблица4601!$F$9))</f>
        <v>0</v>
      </c>
      <c r="AA239" s="699">
        <f t="shared" si="4"/>
        <v>0</v>
      </c>
    </row>
    <row r="240" spans="1:27" x14ac:dyDescent="0.15">
      <c r="A240" s="37" t="s">
        <v>48</v>
      </c>
      <c r="B240" s="506" t="s">
        <v>251</v>
      </c>
      <c r="C240" s="6" t="s">
        <v>103</v>
      </c>
      <c r="D240" s="241" t="s">
        <v>656</v>
      </c>
      <c r="E240" s="799">
        <f>Таблица3000!F240+Таблица2000!G240+Таблица1000!G240</f>
        <v>0</v>
      </c>
      <c r="F240" s="799">
        <f>Таблица2000!H240</f>
        <v>0</v>
      </c>
      <c r="G240" s="799">
        <f>Таблица3000!G240+Таблица2000!I240+Таблица1000!H240</f>
        <v>0</v>
      </c>
      <c r="H240" s="799">
        <f>Таблица1000!I240</f>
        <v>0</v>
      </c>
      <c r="I240" s="799">
        <f>Таблица1000!J240</f>
        <v>0</v>
      </c>
      <c r="J240" s="799">
        <f>Таблица1000!K240</f>
        <v>0</v>
      </c>
      <c r="K240" s="799">
        <f>Таблица2000!J240</f>
        <v>0</v>
      </c>
      <c r="L240" s="799">
        <f>Таблица3000!H240+Таблица2000!K240+Таблица1000!L240</f>
        <v>0</v>
      </c>
      <c r="M240" s="799">
        <f>Таблица2000!L240</f>
        <v>0</v>
      </c>
      <c r="N240" s="799">
        <f>Таблица3000!I240+Таблица2000!M240+Таблица1000!M240</f>
        <v>0</v>
      </c>
      <c r="O240" s="799">
        <f>Таблица3000!J240+Таблица2000!N240+Таблица1000!N240</f>
        <v>0</v>
      </c>
      <c r="P240" s="799">
        <f>Таблица3000!K240+Таблица2000!O240+Таблица1000!O240</f>
        <v>0</v>
      </c>
      <c r="Q240" s="799">
        <f>Таблица3000!L240+Таблица2000!P240+Таблица1000!P240</f>
        <v>0</v>
      </c>
      <c r="R240" s="799">
        <f>Таблица2000!Q240</f>
        <v>0</v>
      </c>
      <c r="S240" s="799">
        <f>Таблица2000!R240</f>
        <v>0</v>
      </c>
      <c r="T240" s="799">
        <f>Таблица3000!M240+Таблица2000!S240+Таблица1000!Q240</f>
        <v>0</v>
      </c>
      <c r="U240" s="799">
        <f>Таблица2000!T240</f>
        <v>0</v>
      </c>
      <c r="V240" s="799">
        <f>Таблица3000!N240+Таблица2000!U240+Таблица1000!R240</f>
        <v>0</v>
      </c>
      <c r="W240" s="799">
        <f>Таблица2000!V240</f>
        <v>0</v>
      </c>
      <c r="X240" s="699">
        <f>IF(Таблица4601!$F$9=0,0,(G240*1000/Таблица4601!$F$9))</f>
        <v>0</v>
      </c>
      <c r="Y240" s="699">
        <f>IF(Таблица4601!$F$9=0,0,(N240*1000/Таблица4601!$F$9))</f>
        <v>0</v>
      </c>
      <c r="Z240" s="699">
        <f>IF(Таблица4601!$F$9=0,0,(V240*1000/Таблица4601!$F$9))</f>
        <v>0</v>
      </c>
      <c r="AA240" s="699">
        <f t="shared" si="4"/>
        <v>0</v>
      </c>
    </row>
    <row r="241" spans="1:27" s="119" customFormat="1" ht="21" x14ac:dyDescent="0.15">
      <c r="A241" s="37" t="s">
        <v>411</v>
      </c>
      <c r="B241" s="506" t="s">
        <v>252</v>
      </c>
      <c r="C241" s="6" t="s">
        <v>104</v>
      </c>
      <c r="D241" s="241" t="s">
        <v>657</v>
      </c>
      <c r="E241" s="799">
        <f>Таблица3000!F241+Таблица2000!G241+Таблица1000!G241</f>
        <v>0</v>
      </c>
      <c r="F241" s="799">
        <f>Таблица2000!H241</f>
        <v>0</v>
      </c>
      <c r="G241" s="799">
        <f>Таблица3000!G241+Таблица2000!I241+Таблица1000!H241</f>
        <v>0</v>
      </c>
      <c r="H241" s="799">
        <f>Таблица1000!I241</f>
        <v>0</v>
      </c>
      <c r="I241" s="799">
        <f>Таблица1000!J241</f>
        <v>0</v>
      </c>
      <c r="J241" s="799">
        <f>Таблица1000!K241</f>
        <v>0</v>
      </c>
      <c r="K241" s="799">
        <f>Таблица2000!J241</f>
        <v>0</v>
      </c>
      <c r="L241" s="799">
        <f>Таблица3000!H241+Таблица2000!K241+Таблица1000!L241</f>
        <v>0</v>
      </c>
      <c r="M241" s="799">
        <f>Таблица2000!L241</f>
        <v>0</v>
      </c>
      <c r="N241" s="799">
        <f>Таблица3000!I241+Таблица2000!M241+Таблица1000!M241</f>
        <v>0</v>
      </c>
      <c r="O241" s="799">
        <f>Таблица3000!J241+Таблица2000!N241+Таблица1000!N241</f>
        <v>0</v>
      </c>
      <c r="P241" s="799">
        <f>Таблица3000!K241+Таблица2000!O241+Таблица1000!O241</f>
        <v>0</v>
      </c>
      <c r="Q241" s="799">
        <f>Таблица3000!L241+Таблица2000!P241+Таблица1000!P241</f>
        <v>0</v>
      </c>
      <c r="R241" s="799">
        <f>Таблица2000!Q241</f>
        <v>0</v>
      </c>
      <c r="S241" s="799">
        <f>Таблица2000!R241</f>
        <v>0</v>
      </c>
      <c r="T241" s="799">
        <f>Таблица3000!M241+Таблица2000!S241+Таблица1000!Q241</f>
        <v>0</v>
      </c>
      <c r="U241" s="799">
        <f>Таблица2000!T241</f>
        <v>0</v>
      </c>
      <c r="V241" s="799">
        <f>Таблица3000!N241+Таблица2000!U241+Таблица1000!R241</f>
        <v>0</v>
      </c>
      <c r="W241" s="799">
        <f>Таблица2000!V241</f>
        <v>0</v>
      </c>
      <c r="X241" s="699">
        <f>IF(Таблица4601!$F$9=0,0,(G241*1000/Таблица4601!$F$9))</f>
        <v>0</v>
      </c>
      <c r="Y241" s="699">
        <f>IF(Таблица4601!$F$9=0,0,(N241*1000/Таблица4601!$F$9))</f>
        <v>0</v>
      </c>
      <c r="Z241" s="699">
        <f>IF(Таблица4601!$F$9=0,0,(V241*1000/Таблица4601!$F$9))</f>
        <v>0</v>
      </c>
      <c r="AA241" s="699">
        <f t="shared" si="4"/>
        <v>0</v>
      </c>
    </row>
    <row r="242" spans="1:27" x14ac:dyDescent="0.15">
      <c r="A242" s="37" t="s">
        <v>742</v>
      </c>
      <c r="B242" s="506" t="s">
        <v>260</v>
      </c>
      <c r="C242" s="17" t="s">
        <v>107</v>
      </c>
      <c r="D242" s="241" t="s">
        <v>127</v>
      </c>
      <c r="E242" s="799">
        <f>Таблица3000!F242+Таблица2000!G242+Таблица1000!G242</f>
        <v>0</v>
      </c>
      <c r="F242" s="799">
        <f>Таблица2000!H242</f>
        <v>0</v>
      </c>
      <c r="G242" s="799">
        <f>Таблица3000!G242+Таблица2000!I242+Таблица1000!H242</f>
        <v>0</v>
      </c>
      <c r="H242" s="799">
        <f>Таблица1000!I242</f>
        <v>0</v>
      </c>
      <c r="I242" s="799">
        <f>Таблица1000!J242</f>
        <v>0</v>
      </c>
      <c r="J242" s="799">
        <f>Таблица1000!K242</f>
        <v>0</v>
      </c>
      <c r="K242" s="799">
        <f>Таблица2000!J242</f>
        <v>0</v>
      </c>
      <c r="L242" s="799">
        <f>Таблица3000!H242+Таблица2000!K242+Таблица1000!L242</f>
        <v>0</v>
      </c>
      <c r="M242" s="799">
        <f>Таблица2000!L242</f>
        <v>0</v>
      </c>
      <c r="N242" s="799">
        <f>Таблица3000!I242+Таблица2000!M242+Таблица1000!M242</f>
        <v>0</v>
      </c>
      <c r="O242" s="799">
        <f>Таблица3000!J242+Таблица2000!N242+Таблица1000!N242</f>
        <v>0</v>
      </c>
      <c r="P242" s="799">
        <f>Таблица3000!K242+Таблица2000!O242+Таблица1000!O242</f>
        <v>0</v>
      </c>
      <c r="Q242" s="799">
        <f>Таблица3000!L242+Таблица2000!P242+Таблица1000!P242</f>
        <v>0</v>
      </c>
      <c r="R242" s="799">
        <f>Таблица2000!Q242</f>
        <v>0</v>
      </c>
      <c r="S242" s="799">
        <f>Таблица2000!R242</f>
        <v>0</v>
      </c>
      <c r="T242" s="799">
        <f>Таблица3000!M242+Таблица2000!S242+Таблица1000!Q242</f>
        <v>0</v>
      </c>
      <c r="U242" s="799">
        <f>Таблица2000!T242</f>
        <v>0</v>
      </c>
      <c r="V242" s="799">
        <f>Таблица3000!N242+Таблица2000!U242+Таблица1000!R242</f>
        <v>0</v>
      </c>
      <c r="W242" s="799">
        <f>Таблица2000!V242</f>
        <v>0</v>
      </c>
      <c r="X242" s="699">
        <f>IF(Таблица4601!$F$9=0,0,(G242*1000/Таблица4601!$F$9))</f>
        <v>0</v>
      </c>
      <c r="Y242" s="699">
        <f>IF(Таблица4601!$F$9=0,0,(N242*1000/Таблица4601!$F$9))</f>
        <v>0</v>
      </c>
      <c r="Z242" s="699">
        <f>IF(Таблица4601!$F$9=0,0,(V242*1000/Таблица4601!$F$9))</f>
        <v>0</v>
      </c>
      <c r="AA242" s="699">
        <f t="shared" si="4"/>
        <v>0</v>
      </c>
    </row>
    <row r="243" spans="1:27" x14ac:dyDescent="0.15">
      <c r="A243" s="37" t="s">
        <v>1057</v>
      </c>
      <c r="B243" s="506" t="s">
        <v>1055</v>
      </c>
      <c r="C243" s="17" t="s">
        <v>1056</v>
      </c>
      <c r="D243" s="241" t="s">
        <v>1076</v>
      </c>
      <c r="E243" s="799">
        <f>Таблица3000!F243+Таблица2000!G243+Таблица1000!G243</f>
        <v>0</v>
      </c>
      <c r="F243" s="799">
        <f>Таблица2000!H243</f>
        <v>0</v>
      </c>
      <c r="G243" s="799">
        <f>Таблица3000!G243+Таблица2000!I243+Таблица1000!H243</f>
        <v>0</v>
      </c>
      <c r="H243" s="799">
        <f>Таблица1000!I243</f>
        <v>0</v>
      </c>
      <c r="I243" s="799">
        <f>Таблица1000!J243</f>
        <v>0</v>
      </c>
      <c r="J243" s="799">
        <f>Таблица1000!K243</f>
        <v>0</v>
      </c>
      <c r="K243" s="799">
        <f>Таблица2000!J243</f>
        <v>0</v>
      </c>
      <c r="L243" s="799">
        <f>Таблица3000!H243+Таблица2000!K243+Таблица1000!L243</f>
        <v>0</v>
      </c>
      <c r="M243" s="799">
        <f>Таблица2000!L243</f>
        <v>0</v>
      </c>
      <c r="N243" s="799">
        <f>Таблица3000!I243+Таблица2000!M243+Таблица1000!M243</f>
        <v>0</v>
      </c>
      <c r="O243" s="799">
        <f>Таблица3000!J243+Таблица2000!N243+Таблица1000!N243</f>
        <v>0</v>
      </c>
      <c r="P243" s="799">
        <f>Таблица3000!K243+Таблица2000!O243+Таблица1000!O243</f>
        <v>0</v>
      </c>
      <c r="Q243" s="799">
        <f>Таблица3000!L243+Таблица2000!P243+Таблица1000!P243</f>
        <v>0</v>
      </c>
      <c r="R243" s="799">
        <f>Таблица2000!Q243</f>
        <v>0</v>
      </c>
      <c r="S243" s="799">
        <f>Таблица2000!R243</f>
        <v>0</v>
      </c>
      <c r="T243" s="799">
        <f>Таблица3000!M243+Таблица2000!S243+Таблица1000!Q243</f>
        <v>0</v>
      </c>
      <c r="U243" s="799">
        <f>Таблица2000!T243</f>
        <v>0</v>
      </c>
      <c r="V243" s="799">
        <f>Таблица3000!N243+Таблица2000!U243+Таблица1000!R243</f>
        <v>0</v>
      </c>
      <c r="W243" s="799">
        <f>Таблица2000!V243</f>
        <v>0</v>
      </c>
      <c r="X243" s="699">
        <f>IF(Таблица4601!$F$9=0,0,(G243*1000/Таблица4601!$F$9))</f>
        <v>0</v>
      </c>
      <c r="Y243" s="699">
        <f>IF(Таблица4601!$F$9=0,0,(N243*1000/Таблица4601!$F$9))</f>
        <v>0</v>
      </c>
      <c r="Z243" s="699">
        <f>IF(Таблица4601!$F$9=0,0,(V243*1000/Таблица4601!$F$9))</f>
        <v>0</v>
      </c>
      <c r="AA243" s="699">
        <f t="shared" si="4"/>
        <v>0</v>
      </c>
    </row>
    <row r="244" spans="1:27" ht="21" x14ac:dyDescent="0.15">
      <c r="A244" s="37" t="s">
        <v>743</v>
      </c>
      <c r="B244" s="506" t="s">
        <v>269</v>
      </c>
      <c r="C244" s="17" t="s">
        <v>130</v>
      </c>
      <c r="D244" s="241" t="s">
        <v>562</v>
      </c>
      <c r="E244" s="799">
        <f>Таблица3000!F244+Таблица2000!G244+Таблица1000!G244</f>
        <v>0</v>
      </c>
      <c r="F244" s="799">
        <f>Таблица2000!H244</f>
        <v>0</v>
      </c>
      <c r="G244" s="799">
        <f>Таблица3000!G244+Таблица2000!I244+Таблица1000!H244</f>
        <v>0</v>
      </c>
      <c r="H244" s="799">
        <f>Таблица1000!I244</f>
        <v>0</v>
      </c>
      <c r="I244" s="799">
        <f>Таблица1000!J244</f>
        <v>0</v>
      </c>
      <c r="J244" s="799">
        <f>Таблица1000!K244</f>
        <v>0</v>
      </c>
      <c r="K244" s="799">
        <f>Таблица2000!J244</f>
        <v>0</v>
      </c>
      <c r="L244" s="799">
        <f>Таблица3000!H244+Таблица2000!K244+Таблица1000!L244</f>
        <v>0</v>
      </c>
      <c r="M244" s="799">
        <f>Таблица2000!L244</f>
        <v>0</v>
      </c>
      <c r="N244" s="799">
        <f>Таблица3000!I244+Таблица2000!M244+Таблица1000!M244</f>
        <v>0</v>
      </c>
      <c r="O244" s="799">
        <f>Таблица3000!J244+Таблица2000!N244+Таблица1000!N244</f>
        <v>0</v>
      </c>
      <c r="P244" s="799">
        <f>Таблица3000!K244+Таблица2000!O244+Таблица1000!O244</f>
        <v>0</v>
      </c>
      <c r="Q244" s="799">
        <f>Таблица3000!L244+Таблица2000!P244+Таблица1000!P244</f>
        <v>0</v>
      </c>
      <c r="R244" s="799">
        <f>Таблица2000!Q244</f>
        <v>0</v>
      </c>
      <c r="S244" s="799">
        <f>Таблица2000!R244</f>
        <v>0</v>
      </c>
      <c r="T244" s="799">
        <f>Таблица3000!M244+Таблица2000!S244+Таблица1000!Q244</f>
        <v>0</v>
      </c>
      <c r="U244" s="799">
        <f>Таблица2000!T244</f>
        <v>0</v>
      </c>
      <c r="V244" s="799">
        <f>Таблица3000!N244+Таблица2000!U244+Таблица1000!R244</f>
        <v>0</v>
      </c>
      <c r="W244" s="799">
        <f>Таблица2000!V244</f>
        <v>0</v>
      </c>
      <c r="X244" s="699">
        <f>IF(Таблица4601!$F$9=0,0,(G244*1000/Таблица4601!$F$9))</f>
        <v>0</v>
      </c>
      <c r="Y244" s="699">
        <f>IF(Таблица4601!$F$9=0,0,(N244*1000/Таблица4601!$F$9))</f>
        <v>0</v>
      </c>
      <c r="Z244" s="699">
        <f>IF(Таблица4601!$F$9=0,0,(V244*1000/Таблица4601!$F$9))</f>
        <v>0</v>
      </c>
      <c r="AA244" s="699">
        <f t="shared" si="4"/>
        <v>0</v>
      </c>
    </row>
    <row r="245" spans="1:27" ht="21" x14ac:dyDescent="0.15">
      <c r="A245" s="37" t="s">
        <v>744</v>
      </c>
      <c r="B245" s="506" t="s">
        <v>563</v>
      </c>
      <c r="C245" s="17" t="s">
        <v>564</v>
      </c>
      <c r="D245" s="241" t="s">
        <v>927</v>
      </c>
      <c r="E245" s="799">
        <f>Таблица3000!F245+Таблица2000!G245+Таблица1000!G245</f>
        <v>0</v>
      </c>
      <c r="F245" s="799">
        <f>Таблица2000!H245</f>
        <v>0</v>
      </c>
      <c r="G245" s="799">
        <f>Таблица3000!G245+Таблица2000!I245+Таблица1000!H245</f>
        <v>0</v>
      </c>
      <c r="H245" s="799">
        <f>Таблица1000!I245</f>
        <v>0</v>
      </c>
      <c r="I245" s="799">
        <f>Таблица1000!J245</f>
        <v>0</v>
      </c>
      <c r="J245" s="799">
        <f>Таблица1000!K245</f>
        <v>0</v>
      </c>
      <c r="K245" s="799">
        <f>Таблица2000!J245</f>
        <v>0</v>
      </c>
      <c r="L245" s="799">
        <f>Таблица3000!H245+Таблица2000!K245+Таблица1000!L245</f>
        <v>0</v>
      </c>
      <c r="M245" s="799">
        <f>Таблица2000!L245</f>
        <v>0</v>
      </c>
      <c r="N245" s="799">
        <f>Таблица3000!I245+Таблица2000!M245+Таблица1000!M245</f>
        <v>0</v>
      </c>
      <c r="O245" s="799">
        <f>Таблица3000!J245+Таблица2000!N245+Таблица1000!N245</f>
        <v>0</v>
      </c>
      <c r="P245" s="799">
        <f>Таблица3000!K245+Таблица2000!O245+Таблица1000!O245</f>
        <v>0</v>
      </c>
      <c r="Q245" s="799">
        <f>Таблица3000!L245+Таблица2000!P245+Таблица1000!P245</f>
        <v>0</v>
      </c>
      <c r="R245" s="799">
        <f>Таблица2000!Q245</f>
        <v>0</v>
      </c>
      <c r="S245" s="799">
        <f>Таблица2000!R245</f>
        <v>0</v>
      </c>
      <c r="T245" s="799">
        <f>Таблица3000!M245+Таблица2000!S245+Таблица1000!Q245</f>
        <v>0</v>
      </c>
      <c r="U245" s="799">
        <f>Таблица2000!T245</f>
        <v>0</v>
      </c>
      <c r="V245" s="799">
        <f>Таблица3000!N245+Таблица2000!U245+Таблица1000!R245</f>
        <v>0</v>
      </c>
      <c r="W245" s="799">
        <f>Таблица2000!V245</f>
        <v>0</v>
      </c>
      <c r="X245" s="699">
        <f>IF(Таблица4601!$F$9=0,0,(G245*1000/Таблица4601!$F$9))</f>
        <v>0</v>
      </c>
      <c r="Y245" s="699">
        <f>IF(Таблица4601!$F$9=0,0,(N245*1000/Таблица4601!$F$9))</f>
        <v>0</v>
      </c>
      <c r="Z245" s="699">
        <f>IF(Таблица4601!$F$9=0,0,(V245*1000/Таблица4601!$F$9))</f>
        <v>0</v>
      </c>
      <c r="AA245" s="699">
        <f t="shared" si="4"/>
        <v>0</v>
      </c>
    </row>
    <row r="246" spans="1:27" x14ac:dyDescent="0.15">
      <c r="A246" s="37" t="s">
        <v>928</v>
      </c>
      <c r="B246" s="506" t="s">
        <v>649</v>
      </c>
      <c r="C246" s="17" t="s">
        <v>647</v>
      </c>
      <c r="D246" s="241" t="s">
        <v>108</v>
      </c>
      <c r="E246" s="799">
        <f>Таблица3000!F246+Таблица2000!G246+Таблица1000!G246</f>
        <v>0</v>
      </c>
      <c r="F246" s="799">
        <f>Таблица2000!H246</f>
        <v>0</v>
      </c>
      <c r="G246" s="799">
        <f>Таблица3000!G246+Таблица2000!I246+Таблица1000!H246</f>
        <v>0</v>
      </c>
      <c r="H246" s="799">
        <f>Таблица1000!I246</f>
        <v>0</v>
      </c>
      <c r="I246" s="799">
        <f>Таблица1000!J246</f>
        <v>0</v>
      </c>
      <c r="J246" s="799">
        <f>Таблица1000!K246</f>
        <v>0</v>
      </c>
      <c r="K246" s="799">
        <f>Таблица2000!J246</f>
        <v>0</v>
      </c>
      <c r="L246" s="799">
        <f>Таблица3000!H246+Таблица2000!K246+Таблица1000!L246</f>
        <v>0</v>
      </c>
      <c r="M246" s="799">
        <f>Таблица2000!L246</f>
        <v>0</v>
      </c>
      <c r="N246" s="799">
        <f>Таблица3000!I246+Таблица2000!M246+Таблица1000!M246</f>
        <v>0</v>
      </c>
      <c r="O246" s="799">
        <f>Таблица3000!J246+Таблица2000!N246+Таблица1000!N246</f>
        <v>0</v>
      </c>
      <c r="P246" s="799">
        <f>Таблица3000!K246+Таблица2000!O246+Таблица1000!O246</f>
        <v>0</v>
      </c>
      <c r="Q246" s="799">
        <f>Таблица3000!L246+Таблица2000!P246+Таблица1000!P246</f>
        <v>0</v>
      </c>
      <c r="R246" s="799">
        <f>Таблица2000!Q246</f>
        <v>0</v>
      </c>
      <c r="S246" s="799">
        <f>Таблица2000!R246</f>
        <v>0</v>
      </c>
      <c r="T246" s="799">
        <f>Таблица3000!M246+Таблица2000!S246+Таблица1000!Q246</f>
        <v>0</v>
      </c>
      <c r="U246" s="799">
        <f>Таблица2000!T246</f>
        <v>0</v>
      </c>
      <c r="V246" s="799">
        <f>Таблица3000!N246+Таблица2000!U246+Таблица1000!R246</f>
        <v>0</v>
      </c>
      <c r="W246" s="799">
        <f>Таблица2000!V246</f>
        <v>0</v>
      </c>
      <c r="X246" s="699">
        <f>IF(Таблица4601!$F$9=0,0,(G246*1000/Таблица4601!$F$9))</f>
        <v>0</v>
      </c>
      <c r="Y246" s="699">
        <f>IF(Таблица4601!$F$9=0,0,(N246*1000/Таблица4601!$F$9))</f>
        <v>0</v>
      </c>
      <c r="Z246" s="699">
        <f>IF(Таблица4601!$F$9=0,0,(V246*1000/Таблица4601!$F$9))</f>
        <v>0</v>
      </c>
      <c r="AA246" s="699">
        <f t="shared" si="4"/>
        <v>0</v>
      </c>
    </row>
    <row r="247" spans="1:27" x14ac:dyDescent="0.15">
      <c r="A247" s="37" t="s">
        <v>745</v>
      </c>
      <c r="B247" s="506" t="s">
        <v>612</v>
      </c>
      <c r="C247" s="17" t="s">
        <v>613</v>
      </c>
      <c r="D247" s="241" t="s">
        <v>565</v>
      </c>
      <c r="E247" s="799">
        <f>Таблица3000!F247+Таблица2000!G247+Таблица1000!G247</f>
        <v>0</v>
      </c>
      <c r="F247" s="799">
        <f>Таблица2000!H247</f>
        <v>0</v>
      </c>
      <c r="G247" s="799">
        <f>Таблица3000!G247+Таблица2000!I247+Таблица1000!H247</f>
        <v>0</v>
      </c>
      <c r="H247" s="799">
        <f>Таблица1000!I247</f>
        <v>0</v>
      </c>
      <c r="I247" s="799">
        <f>Таблица1000!J247</f>
        <v>0</v>
      </c>
      <c r="J247" s="799">
        <f>Таблица1000!K247</f>
        <v>0</v>
      </c>
      <c r="K247" s="799">
        <f>Таблица2000!J247</f>
        <v>0</v>
      </c>
      <c r="L247" s="799">
        <f>Таблица3000!H247+Таблица2000!K247+Таблица1000!L247</f>
        <v>0</v>
      </c>
      <c r="M247" s="799">
        <f>Таблица2000!L247</f>
        <v>0</v>
      </c>
      <c r="N247" s="799">
        <f>Таблица3000!I247+Таблица2000!M247+Таблица1000!M247</f>
        <v>0</v>
      </c>
      <c r="O247" s="799">
        <f>Таблица3000!J247+Таблица2000!N247+Таблица1000!N247</f>
        <v>0</v>
      </c>
      <c r="P247" s="799">
        <f>Таблица3000!K247+Таблица2000!O247+Таблица1000!O247</f>
        <v>0</v>
      </c>
      <c r="Q247" s="799">
        <f>Таблица3000!L247+Таблица2000!P247+Таблица1000!P247</f>
        <v>0</v>
      </c>
      <c r="R247" s="799">
        <f>Таблица2000!Q247</f>
        <v>0</v>
      </c>
      <c r="S247" s="799">
        <f>Таблица2000!R247</f>
        <v>0</v>
      </c>
      <c r="T247" s="799">
        <f>Таблица3000!M247+Таблица2000!S247+Таблица1000!Q247</f>
        <v>0</v>
      </c>
      <c r="U247" s="799">
        <f>Таблица2000!T247</f>
        <v>0</v>
      </c>
      <c r="V247" s="799">
        <f>Таблица3000!N247+Таблица2000!U247+Таблица1000!R247</f>
        <v>0</v>
      </c>
      <c r="W247" s="799">
        <f>Таблица2000!V247</f>
        <v>0</v>
      </c>
      <c r="X247" s="699">
        <f>IF(Таблица4601!$F$9=0,0,(G247*1000/Таблица4601!$F$9))</f>
        <v>0</v>
      </c>
      <c r="Y247" s="699">
        <f>IF(Таблица4601!$F$9=0,0,(N247*1000/Таблица4601!$F$9))</f>
        <v>0</v>
      </c>
      <c r="Z247" s="699">
        <f>IF(Таблица4601!$F$9=0,0,(V247*1000/Таблица4601!$F$9))</f>
        <v>0</v>
      </c>
      <c r="AA247" s="699">
        <f t="shared" si="4"/>
        <v>0</v>
      </c>
    </row>
    <row r="248" spans="1:27" x14ac:dyDescent="0.15">
      <c r="A248" s="37" t="s">
        <v>746</v>
      </c>
      <c r="B248" s="506" t="s">
        <v>618</v>
      </c>
      <c r="C248" s="17" t="s">
        <v>619</v>
      </c>
      <c r="D248" s="241" t="s">
        <v>662</v>
      </c>
      <c r="E248" s="799">
        <f>Таблица3000!F248+Таблица2000!G248+Таблица1000!G248</f>
        <v>0</v>
      </c>
      <c r="F248" s="799">
        <f>Таблица2000!H248</f>
        <v>0</v>
      </c>
      <c r="G248" s="799">
        <f>Таблица3000!G248+Таблица2000!I248+Таблица1000!H248</f>
        <v>0</v>
      </c>
      <c r="H248" s="799">
        <f>Таблица1000!I248</f>
        <v>0</v>
      </c>
      <c r="I248" s="799">
        <f>Таблица1000!J248</f>
        <v>0</v>
      </c>
      <c r="J248" s="799">
        <f>Таблица1000!K248</f>
        <v>0</v>
      </c>
      <c r="K248" s="799">
        <f>Таблица2000!J248</f>
        <v>0</v>
      </c>
      <c r="L248" s="799">
        <f>Таблица3000!H248+Таблица2000!K248+Таблица1000!L248</f>
        <v>0</v>
      </c>
      <c r="M248" s="799">
        <f>Таблица2000!L248</f>
        <v>0</v>
      </c>
      <c r="N248" s="799">
        <f>Таблица3000!I248+Таблица2000!M248+Таблица1000!M248</f>
        <v>0</v>
      </c>
      <c r="O248" s="799">
        <f>Таблица3000!J248+Таблица2000!N248+Таблица1000!N248</f>
        <v>0</v>
      </c>
      <c r="P248" s="799">
        <f>Таблица3000!K248+Таблица2000!O248+Таблица1000!O248</f>
        <v>0</v>
      </c>
      <c r="Q248" s="799">
        <f>Таблица3000!L248+Таблица2000!P248+Таблица1000!P248</f>
        <v>0</v>
      </c>
      <c r="R248" s="799">
        <f>Таблица2000!Q248</f>
        <v>0</v>
      </c>
      <c r="S248" s="799">
        <f>Таблица2000!R248</f>
        <v>0</v>
      </c>
      <c r="T248" s="799">
        <f>Таблица3000!M248+Таблица2000!S248+Таблица1000!Q248</f>
        <v>0</v>
      </c>
      <c r="U248" s="799">
        <f>Таблица2000!T248</f>
        <v>0</v>
      </c>
      <c r="V248" s="799">
        <f>Таблица3000!N248+Таблица2000!U248+Таблица1000!R248</f>
        <v>0</v>
      </c>
      <c r="W248" s="799">
        <f>Таблица2000!V248</f>
        <v>0</v>
      </c>
      <c r="X248" s="699">
        <f>IF(Таблица4601!$F$9=0,0,(G248*1000/Таблица4601!$F$9))</f>
        <v>0</v>
      </c>
      <c r="Y248" s="699">
        <f>IF(Таблица4601!$F$9=0,0,(N248*1000/Таблица4601!$F$9))</f>
        <v>0</v>
      </c>
      <c r="Z248" s="699">
        <f>IF(Таблица4601!$F$9=0,0,(V248*1000/Таблица4601!$F$9))</f>
        <v>0</v>
      </c>
      <c r="AA248" s="699">
        <f t="shared" si="4"/>
        <v>0</v>
      </c>
    </row>
    <row r="249" spans="1:27" x14ac:dyDescent="0.15">
      <c r="A249" s="37" t="s">
        <v>664</v>
      </c>
      <c r="B249" s="506" t="s">
        <v>650</v>
      </c>
      <c r="C249" s="17" t="s">
        <v>648</v>
      </c>
      <c r="D249" s="241" t="s">
        <v>614</v>
      </c>
      <c r="E249" s="799">
        <f>Таблица3000!F249+Таблица2000!G249+Таблица1000!G249</f>
        <v>0</v>
      </c>
      <c r="F249" s="799">
        <f>Таблица2000!H249</f>
        <v>0</v>
      </c>
      <c r="G249" s="799">
        <f>Таблица3000!G249+Таблица2000!I249+Таблица1000!H249</f>
        <v>0</v>
      </c>
      <c r="H249" s="799">
        <f>Таблица1000!I249</f>
        <v>0</v>
      </c>
      <c r="I249" s="799">
        <f>Таблица1000!J249</f>
        <v>0</v>
      </c>
      <c r="J249" s="799">
        <f>Таблица1000!K249</f>
        <v>0</v>
      </c>
      <c r="K249" s="799">
        <f>Таблица2000!J249</f>
        <v>0</v>
      </c>
      <c r="L249" s="799">
        <f>Таблица3000!H249+Таблица2000!K249+Таблица1000!L249</f>
        <v>0</v>
      </c>
      <c r="M249" s="799">
        <f>Таблица2000!L249</f>
        <v>0</v>
      </c>
      <c r="N249" s="799">
        <f>Таблица3000!I249+Таблица2000!M249+Таблица1000!M249</f>
        <v>0</v>
      </c>
      <c r="O249" s="799">
        <f>Таблица3000!J249+Таблица2000!N249+Таблица1000!N249</f>
        <v>0</v>
      </c>
      <c r="P249" s="799">
        <f>Таблица3000!K249+Таблица2000!O249+Таблица1000!O249</f>
        <v>0</v>
      </c>
      <c r="Q249" s="799">
        <f>Таблица3000!L249+Таблица2000!P249+Таблица1000!P249</f>
        <v>0</v>
      </c>
      <c r="R249" s="799">
        <f>Таблица2000!Q249</f>
        <v>0</v>
      </c>
      <c r="S249" s="799">
        <f>Таблица2000!R249</f>
        <v>0</v>
      </c>
      <c r="T249" s="799">
        <f>Таблица3000!M249+Таблица2000!S249+Таблица1000!Q249</f>
        <v>0</v>
      </c>
      <c r="U249" s="799">
        <f>Таблица2000!T249</f>
        <v>0</v>
      </c>
      <c r="V249" s="799">
        <f>Таблица3000!N249+Таблица2000!U249+Таблица1000!R249</f>
        <v>0</v>
      </c>
      <c r="W249" s="799">
        <f>Таблица2000!V249</f>
        <v>0</v>
      </c>
      <c r="X249" s="699">
        <f>IF(Таблица4601!$F$9=0,0,(G249*1000/Таблица4601!$F$9))</f>
        <v>0</v>
      </c>
      <c r="Y249" s="699">
        <f>IF(Таблица4601!$F$9=0,0,(N249*1000/Таблица4601!$F$9))</f>
        <v>0</v>
      </c>
      <c r="Z249" s="699">
        <f>IF(Таблица4601!$F$9=0,0,(V249*1000/Таблица4601!$F$9))</f>
        <v>0</v>
      </c>
      <c r="AA249" s="699">
        <f t="shared" si="4"/>
        <v>0</v>
      </c>
    </row>
    <row r="250" spans="1:27" x14ac:dyDescent="0.15">
      <c r="A250" s="37" t="s">
        <v>1060</v>
      </c>
      <c r="B250" s="506" t="s">
        <v>1058</v>
      </c>
      <c r="C250" s="17" t="s">
        <v>1059</v>
      </c>
      <c r="D250" s="241" t="s">
        <v>1061</v>
      </c>
      <c r="E250" s="799">
        <f>Таблица3000!F250+Таблица2000!G250+Таблица1000!G250</f>
        <v>0</v>
      </c>
      <c r="F250" s="799">
        <f>Таблица2000!H250</f>
        <v>0</v>
      </c>
      <c r="G250" s="799">
        <f>Таблица3000!G250+Таблица2000!I250+Таблица1000!H250</f>
        <v>0</v>
      </c>
      <c r="H250" s="799">
        <f>Таблица1000!I250</f>
        <v>0</v>
      </c>
      <c r="I250" s="799">
        <f>Таблица1000!J250</f>
        <v>0</v>
      </c>
      <c r="J250" s="799">
        <f>Таблица1000!K250</f>
        <v>0</v>
      </c>
      <c r="K250" s="799">
        <f>Таблица2000!J250</f>
        <v>0</v>
      </c>
      <c r="L250" s="799">
        <f>Таблица3000!H250+Таблица2000!K250+Таблица1000!L250</f>
        <v>0</v>
      </c>
      <c r="M250" s="799">
        <f>Таблица2000!L250</f>
        <v>0</v>
      </c>
      <c r="N250" s="799">
        <f>Таблица3000!I250+Таблица2000!M250+Таблица1000!M250</f>
        <v>0</v>
      </c>
      <c r="O250" s="799">
        <f>Таблица3000!J250+Таблица2000!N250+Таблица1000!N250</f>
        <v>0</v>
      </c>
      <c r="P250" s="799">
        <f>Таблица3000!K250+Таблица2000!O250+Таблица1000!O250</f>
        <v>0</v>
      </c>
      <c r="Q250" s="799">
        <f>Таблица3000!L250+Таблица2000!P250+Таблица1000!P250</f>
        <v>0</v>
      </c>
      <c r="R250" s="799">
        <f>Таблица2000!Q250</f>
        <v>0</v>
      </c>
      <c r="S250" s="799">
        <f>Таблица2000!R250</f>
        <v>0</v>
      </c>
      <c r="T250" s="799">
        <f>Таблица3000!M250+Таблица2000!S250+Таблица1000!Q250</f>
        <v>0</v>
      </c>
      <c r="U250" s="799">
        <f>Таблица2000!T250</f>
        <v>0</v>
      </c>
      <c r="V250" s="799">
        <f>Таблица3000!N250+Таблица2000!U250+Таблица1000!R250</f>
        <v>0</v>
      </c>
      <c r="W250" s="799">
        <f>Таблица2000!V250</f>
        <v>0</v>
      </c>
      <c r="X250" s="699">
        <f>IF(Таблица4601!$F$9=0,0,(G250*1000/Таблица4601!$F$9))</f>
        <v>0</v>
      </c>
      <c r="Y250" s="699">
        <f>IF(Таблица4601!$F$9=0,0,(N250*1000/Таблица4601!$F$9))</f>
        <v>0</v>
      </c>
      <c r="Z250" s="699">
        <f>IF(Таблица4601!$F$9=0,0,(V250*1000/Таблица4601!$F$9))</f>
        <v>0</v>
      </c>
      <c r="AA250" s="699">
        <f t="shared" si="4"/>
        <v>0</v>
      </c>
    </row>
    <row r="251" spans="1:27" x14ac:dyDescent="0.15">
      <c r="A251" s="229" t="s">
        <v>1558</v>
      </c>
      <c r="B251" s="506" t="s">
        <v>1498</v>
      </c>
      <c r="C251" s="17" t="s">
        <v>1499</v>
      </c>
      <c r="D251" s="241"/>
      <c r="E251" s="799">
        <f>Таблица3000!F251+Таблица2000!G251+Таблица1000!G251</f>
        <v>0</v>
      </c>
      <c r="F251" s="799">
        <f>Таблица2000!H251</f>
        <v>0</v>
      </c>
      <c r="G251" s="799">
        <f>Таблица3000!G251+Таблица2000!I251+Таблица1000!H251</f>
        <v>0</v>
      </c>
      <c r="H251" s="799">
        <f>Таблица1000!I251</f>
        <v>0</v>
      </c>
      <c r="I251" s="799">
        <f>Таблица1000!J251</f>
        <v>0</v>
      </c>
      <c r="J251" s="799">
        <f>Таблица1000!K251</f>
        <v>0</v>
      </c>
      <c r="K251" s="799">
        <f>Таблица2000!J251</f>
        <v>0</v>
      </c>
      <c r="L251" s="799">
        <f>Таблица3000!H251+Таблица2000!K251+Таблица1000!L251</f>
        <v>0</v>
      </c>
      <c r="M251" s="799">
        <f>Таблица2000!L251</f>
        <v>0</v>
      </c>
      <c r="N251" s="799">
        <f>Таблица3000!I251+Таблица2000!M251+Таблица1000!M251</f>
        <v>0</v>
      </c>
      <c r="O251" s="799">
        <f>Таблица3000!J251+Таблица2000!N251+Таблица1000!N251</f>
        <v>0</v>
      </c>
      <c r="P251" s="799">
        <f>Таблица3000!K251+Таблица2000!O251+Таблица1000!O251</f>
        <v>0</v>
      </c>
      <c r="Q251" s="799">
        <f>Таблица3000!L251+Таблица2000!P251+Таблица1000!P251</f>
        <v>0</v>
      </c>
      <c r="R251" s="799">
        <f>Таблица2000!Q251</f>
        <v>0</v>
      </c>
      <c r="S251" s="799">
        <f>Таблица2000!R251</f>
        <v>0</v>
      </c>
      <c r="T251" s="799">
        <f>Таблица3000!M251+Таблица2000!S251+Таблица1000!Q251</f>
        <v>0</v>
      </c>
      <c r="U251" s="799">
        <f>Таблица2000!T251</f>
        <v>0</v>
      </c>
      <c r="V251" s="799">
        <f>Таблица3000!N251+Таблица2000!U251+Таблица1000!R251</f>
        <v>0</v>
      </c>
      <c r="W251" s="799">
        <f>Таблица2000!V251</f>
        <v>0</v>
      </c>
      <c r="X251" s="699">
        <f>IF(Таблица4601!$F$9=0,0,(G251*1000/Таблица4601!$F$9))</f>
        <v>0</v>
      </c>
      <c r="Y251" s="699">
        <f>IF(Таблица4601!$F$9=0,0,(N251*1000/Таблица4601!$F$9))</f>
        <v>0</v>
      </c>
      <c r="Z251" s="699">
        <f>IF(Таблица4601!$F$9=0,0,(V251*1000/Таблица4601!$F$9))</f>
        <v>0</v>
      </c>
      <c r="AA251" s="699">
        <f t="shared" si="4"/>
        <v>0</v>
      </c>
    </row>
    <row r="252" spans="1:27" ht="21" x14ac:dyDescent="0.15">
      <c r="A252" s="36" t="s">
        <v>747</v>
      </c>
      <c r="B252" s="99" t="s">
        <v>253</v>
      </c>
      <c r="C252" s="70" t="s">
        <v>170</v>
      </c>
      <c r="D252" s="35" t="s">
        <v>786</v>
      </c>
      <c r="E252" s="799">
        <f>Таблица3000!F252+Таблица2000!G252+Таблица1000!G252</f>
        <v>0</v>
      </c>
      <c r="F252" s="799">
        <f>Таблица2000!H252</f>
        <v>0</v>
      </c>
      <c r="G252" s="799">
        <f>Таблица3000!G252+Таблица2000!I252+Таблица1000!H252</f>
        <v>0</v>
      </c>
      <c r="H252" s="799">
        <f>Таблица1000!I252</f>
        <v>0</v>
      </c>
      <c r="I252" s="799">
        <f>Таблица1000!J252</f>
        <v>0</v>
      </c>
      <c r="J252" s="799">
        <f>Таблица1000!K252</f>
        <v>0</v>
      </c>
      <c r="K252" s="799">
        <f>Таблица2000!J252</f>
        <v>0</v>
      </c>
      <c r="L252" s="799">
        <f>Таблица3000!H252+Таблица2000!K252+Таблица1000!L252</f>
        <v>0</v>
      </c>
      <c r="M252" s="799">
        <f>Таблица2000!L252</f>
        <v>0</v>
      </c>
      <c r="N252" s="799">
        <f>Таблица3000!I252+Таблица2000!M252+Таблица1000!M252</f>
        <v>0</v>
      </c>
      <c r="O252" s="799">
        <f>Таблица3000!J252+Таблица2000!N252+Таблица1000!N252</f>
        <v>0</v>
      </c>
      <c r="P252" s="799">
        <f>Таблица3000!K252+Таблица2000!O252+Таблица1000!O252</f>
        <v>0</v>
      </c>
      <c r="Q252" s="799">
        <f>Таблица3000!L252+Таблица2000!P252+Таблица1000!P252</f>
        <v>0</v>
      </c>
      <c r="R252" s="799">
        <f>Таблица2000!Q252</f>
        <v>0</v>
      </c>
      <c r="S252" s="799">
        <f>Таблица2000!R252</f>
        <v>0</v>
      </c>
      <c r="T252" s="799">
        <f>Таблица3000!M252+Таблица2000!S252+Таблица1000!Q252</f>
        <v>0</v>
      </c>
      <c r="U252" s="799">
        <f>Таблица2000!T252</f>
        <v>0</v>
      </c>
      <c r="V252" s="799">
        <f>Таблица3000!N252+Таблица2000!U252+Таблица1000!R252</f>
        <v>0</v>
      </c>
      <c r="W252" s="799">
        <f>Таблица2000!V252</f>
        <v>0</v>
      </c>
      <c r="X252" s="699">
        <f>IF(Таблица4601!$F$9=0,0,(G252*1000/Таблица4601!$F$9))</f>
        <v>0</v>
      </c>
      <c r="Y252" s="699">
        <f>IF(Таблица4601!$F$9=0,0,(N252*1000/Таблица4601!$F$9))</f>
        <v>0</v>
      </c>
      <c r="Z252" s="699">
        <f>IF(Таблица4601!$F$9=0,0,(V252*1000/Таблица4601!$F$9))</f>
        <v>0</v>
      </c>
      <c r="AA252" s="699">
        <f t="shared" si="4"/>
        <v>0</v>
      </c>
    </row>
    <row r="253" spans="1:27" ht="21" x14ac:dyDescent="0.15">
      <c r="A253" s="36" t="s">
        <v>748</v>
      </c>
      <c r="B253" s="99" t="s">
        <v>254</v>
      </c>
      <c r="C253" s="70" t="s">
        <v>171</v>
      </c>
      <c r="D253" s="35" t="s">
        <v>992</v>
      </c>
      <c r="E253" s="799">
        <f>Таблица3000!F253+Таблица2000!G253+Таблица1000!G253</f>
        <v>0</v>
      </c>
      <c r="F253" s="799">
        <f>Таблица2000!H253</f>
        <v>0</v>
      </c>
      <c r="G253" s="799">
        <f>Таблица3000!G253+Таблица2000!I253+Таблица1000!H253</f>
        <v>0</v>
      </c>
      <c r="H253" s="799">
        <f>Таблица1000!I253</f>
        <v>0</v>
      </c>
      <c r="I253" s="799">
        <f>Таблица1000!J253</f>
        <v>0</v>
      </c>
      <c r="J253" s="799">
        <f>Таблица1000!K253</f>
        <v>0</v>
      </c>
      <c r="K253" s="799">
        <f>Таблица2000!J253</f>
        <v>0</v>
      </c>
      <c r="L253" s="799">
        <f>Таблица3000!H253+Таблица2000!K253+Таблица1000!L253</f>
        <v>0</v>
      </c>
      <c r="M253" s="799">
        <f>Таблица2000!L253</f>
        <v>0</v>
      </c>
      <c r="N253" s="799">
        <f>Таблица3000!I253+Таблица2000!M253+Таблица1000!M253</f>
        <v>0</v>
      </c>
      <c r="O253" s="799">
        <f>Таблица3000!J253+Таблица2000!N253+Таблица1000!N253</f>
        <v>0</v>
      </c>
      <c r="P253" s="799">
        <f>Таблица3000!K253+Таблица2000!O253+Таблица1000!O253</f>
        <v>0</v>
      </c>
      <c r="Q253" s="799">
        <f>Таблица3000!L253+Таблица2000!P253+Таблица1000!P253</f>
        <v>0</v>
      </c>
      <c r="R253" s="799">
        <f>Таблица2000!Q253</f>
        <v>0</v>
      </c>
      <c r="S253" s="799">
        <f>Таблица2000!R253</f>
        <v>0</v>
      </c>
      <c r="T253" s="799">
        <f>Таблица3000!M253+Таблица2000!S253+Таблица1000!Q253</f>
        <v>0</v>
      </c>
      <c r="U253" s="799">
        <f>Таблица2000!T253</f>
        <v>0</v>
      </c>
      <c r="V253" s="799">
        <f>Таблица3000!N253+Таблица2000!U253+Таблица1000!R253</f>
        <v>0</v>
      </c>
      <c r="W253" s="799">
        <f>Таблица2000!V253</f>
        <v>0</v>
      </c>
      <c r="X253" s="699">
        <f>IF(Таблица4601!$F$9=0,0,(G253*1000/Таблица4601!$F$9))</f>
        <v>0</v>
      </c>
      <c r="Y253" s="699">
        <f>IF(Таблица4601!$F$9=0,0,(N253*1000/Таблица4601!$F$9))</f>
        <v>0</v>
      </c>
      <c r="Z253" s="699">
        <f>IF(Таблица4601!$F$9=0,0,(V253*1000/Таблица4601!$F$9))</f>
        <v>0</v>
      </c>
      <c r="AA253" s="699">
        <f t="shared" si="4"/>
        <v>0</v>
      </c>
    </row>
    <row r="254" spans="1:27" ht="21" x14ac:dyDescent="0.15">
      <c r="A254" s="36" t="s">
        <v>749</v>
      </c>
      <c r="B254" s="99" t="s">
        <v>255</v>
      </c>
      <c r="C254" s="46" t="s">
        <v>172</v>
      </c>
      <c r="D254" s="35" t="s">
        <v>60</v>
      </c>
      <c r="E254" s="799">
        <f>Таблица3000!F254+Таблица2000!G254+Таблица1000!G254</f>
        <v>0</v>
      </c>
      <c r="F254" s="799">
        <f>Таблица2000!H254</f>
        <v>0</v>
      </c>
      <c r="G254" s="799">
        <f>Таблица3000!G254+Таблица2000!I254+Таблица1000!H254</f>
        <v>0</v>
      </c>
      <c r="H254" s="799">
        <f>Таблица1000!I254</f>
        <v>0</v>
      </c>
      <c r="I254" s="799">
        <f>Таблица1000!J254</f>
        <v>0</v>
      </c>
      <c r="J254" s="799">
        <f>Таблица1000!K254</f>
        <v>0</v>
      </c>
      <c r="K254" s="799">
        <f>Таблица2000!J254</f>
        <v>0</v>
      </c>
      <c r="L254" s="799">
        <f>Таблица3000!H254+Таблица2000!K254+Таблица1000!L254</f>
        <v>0</v>
      </c>
      <c r="M254" s="799">
        <f>Таблица2000!L254</f>
        <v>0</v>
      </c>
      <c r="N254" s="799">
        <f>Таблица3000!I254+Таблица2000!M254+Таблица1000!M254</f>
        <v>0</v>
      </c>
      <c r="O254" s="799">
        <f>Таблица3000!J254+Таблица2000!N254+Таблица1000!N254</f>
        <v>0</v>
      </c>
      <c r="P254" s="799">
        <f>Таблица3000!K254+Таблица2000!O254+Таблица1000!O254</f>
        <v>0</v>
      </c>
      <c r="Q254" s="799">
        <f>Таблица3000!L254+Таблица2000!P254+Таблица1000!P254</f>
        <v>0</v>
      </c>
      <c r="R254" s="799">
        <f>Таблица2000!Q254</f>
        <v>0</v>
      </c>
      <c r="S254" s="799">
        <f>Таблица2000!R254</f>
        <v>0</v>
      </c>
      <c r="T254" s="799">
        <f>Таблица3000!M254+Таблица2000!S254+Таблица1000!Q254</f>
        <v>0</v>
      </c>
      <c r="U254" s="799">
        <f>Таблица2000!T254</f>
        <v>0</v>
      </c>
      <c r="V254" s="799">
        <f>Таблица3000!N254+Таблица2000!U254+Таблица1000!R254</f>
        <v>0</v>
      </c>
      <c r="W254" s="799">
        <f>Таблица2000!V254</f>
        <v>0</v>
      </c>
      <c r="X254" s="699">
        <f>IF(Таблица4601!$F$9=0,0,(G254*1000/Таблица4601!$F$9))</f>
        <v>0</v>
      </c>
      <c r="Y254" s="699">
        <f>IF(Таблица4601!$F$9=0,0,(N254*1000/Таблица4601!$F$9))</f>
        <v>0</v>
      </c>
      <c r="Z254" s="699">
        <f>IF(Таблица4601!$F$9=0,0,(V254*1000/Таблица4601!$F$9))</f>
        <v>0</v>
      </c>
      <c r="AA254" s="699">
        <f t="shared" si="4"/>
        <v>0</v>
      </c>
    </row>
    <row r="255" spans="1:27" ht="21" x14ac:dyDescent="0.15">
      <c r="A255" s="37" t="s">
        <v>750</v>
      </c>
      <c r="B255" s="506" t="s">
        <v>256</v>
      </c>
      <c r="C255" s="6" t="s">
        <v>105</v>
      </c>
      <c r="D255" s="241" t="s">
        <v>415</v>
      </c>
      <c r="E255" s="799">
        <f>Таблица3000!F255+Таблица2000!G255+Таблица1000!G255</f>
        <v>0</v>
      </c>
      <c r="F255" s="799">
        <f>Таблица2000!H255</f>
        <v>0</v>
      </c>
      <c r="G255" s="799">
        <f>Таблица3000!G255+Таблица2000!I255+Таблица1000!H255</f>
        <v>0</v>
      </c>
      <c r="H255" s="799">
        <f>Таблица1000!I255</f>
        <v>0</v>
      </c>
      <c r="I255" s="799">
        <f>Таблица1000!J255</f>
        <v>0</v>
      </c>
      <c r="J255" s="799">
        <f>Таблица1000!K255</f>
        <v>0</v>
      </c>
      <c r="K255" s="799">
        <f>Таблица2000!J255</f>
        <v>0</v>
      </c>
      <c r="L255" s="799">
        <f>Таблица3000!H255+Таблица2000!K255+Таблица1000!L255</f>
        <v>0</v>
      </c>
      <c r="M255" s="799">
        <f>Таблица2000!L255</f>
        <v>0</v>
      </c>
      <c r="N255" s="799">
        <f>Таблица3000!I255+Таблица2000!M255+Таблица1000!M255</f>
        <v>0</v>
      </c>
      <c r="O255" s="799">
        <f>Таблица3000!J255+Таблица2000!N255+Таблица1000!N255</f>
        <v>0</v>
      </c>
      <c r="P255" s="799">
        <f>Таблица3000!K255+Таблица2000!O255+Таблица1000!O255</f>
        <v>0</v>
      </c>
      <c r="Q255" s="799">
        <f>Таблица3000!L255+Таблица2000!P255+Таблица1000!P255</f>
        <v>0</v>
      </c>
      <c r="R255" s="799">
        <f>Таблица2000!Q255</f>
        <v>0</v>
      </c>
      <c r="S255" s="799">
        <f>Таблица2000!R255</f>
        <v>0</v>
      </c>
      <c r="T255" s="799">
        <f>Таблица3000!M255+Таблица2000!S255+Таблица1000!Q255</f>
        <v>0</v>
      </c>
      <c r="U255" s="799">
        <f>Таблица2000!T255</f>
        <v>0</v>
      </c>
      <c r="V255" s="799">
        <f>Таблица3000!N255+Таблица2000!U255+Таблица1000!R255</f>
        <v>0</v>
      </c>
      <c r="W255" s="799">
        <f>Таблица2000!V255</f>
        <v>0</v>
      </c>
      <c r="X255" s="699">
        <f>IF(Таблица4601!$F$9=0,0,(G255*1000/Таблица4601!$F$9))</f>
        <v>0</v>
      </c>
      <c r="Y255" s="699">
        <f>IF(Таблица4601!$F$9=0,0,(N255*1000/Таблица4601!$F$9))</f>
        <v>0</v>
      </c>
      <c r="Z255" s="699">
        <f>IF(Таблица4601!$F$9=0,0,(V255*1000/Таблица4601!$F$9))</f>
        <v>0</v>
      </c>
      <c r="AA255" s="699">
        <f t="shared" si="4"/>
        <v>0</v>
      </c>
    </row>
    <row r="256" spans="1:27" x14ac:dyDescent="0.15">
      <c r="A256" s="37" t="s">
        <v>929</v>
      </c>
      <c r="B256" s="506" t="s">
        <v>426</v>
      </c>
      <c r="C256" s="6" t="s">
        <v>420</v>
      </c>
      <c r="D256" s="241" t="s">
        <v>930</v>
      </c>
      <c r="E256" s="799">
        <f>Таблица3000!F256+Таблица2000!G256+Таблица1000!G256</f>
        <v>0</v>
      </c>
      <c r="F256" s="799">
        <f>Таблица2000!H256</f>
        <v>0</v>
      </c>
      <c r="G256" s="799">
        <f>Таблица3000!G256+Таблица2000!I256+Таблица1000!H256</f>
        <v>0</v>
      </c>
      <c r="H256" s="799">
        <f>Таблица1000!I256</f>
        <v>0</v>
      </c>
      <c r="I256" s="799">
        <f>Таблица1000!J256</f>
        <v>0</v>
      </c>
      <c r="J256" s="799">
        <f>Таблица1000!K256</f>
        <v>0</v>
      </c>
      <c r="K256" s="799">
        <f>Таблица2000!J256</f>
        <v>0</v>
      </c>
      <c r="L256" s="799">
        <f>Таблица3000!H256+Таблица2000!K256+Таблица1000!L256</f>
        <v>0</v>
      </c>
      <c r="M256" s="799">
        <f>Таблица2000!L256</f>
        <v>0</v>
      </c>
      <c r="N256" s="799">
        <f>Таблица3000!I256+Таблица2000!M256+Таблица1000!M256</f>
        <v>0</v>
      </c>
      <c r="O256" s="799">
        <f>Таблица3000!J256+Таблица2000!N256+Таблица1000!N256</f>
        <v>0</v>
      </c>
      <c r="P256" s="799">
        <f>Таблица3000!K256+Таблица2000!O256+Таблица1000!O256</f>
        <v>0</v>
      </c>
      <c r="Q256" s="799">
        <f>Таблица3000!L256+Таблица2000!P256+Таблица1000!P256</f>
        <v>0</v>
      </c>
      <c r="R256" s="799">
        <f>Таблица2000!Q256</f>
        <v>0</v>
      </c>
      <c r="S256" s="799">
        <f>Таблица2000!R256</f>
        <v>0</v>
      </c>
      <c r="T256" s="799">
        <f>Таблица3000!M256+Таблица2000!S256+Таблица1000!Q256</f>
        <v>0</v>
      </c>
      <c r="U256" s="799">
        <f>Таблица2000!T256</f>
        <v>0</v>
      </c>
      <c r="V256" s="799">
        <f>Таблица3000!N256+Таблица2000!U256+Таблица1000!R256</f>
        <v>0</v>
      </c>
      <c r="W256" s="799">
        <f>Таблица2000!V256</f>
        <v>0</v>
      </c>
      <c r="X256" s="699">
        <f>IF(Таблица4601!$F$9=0,0,(G256*1000/Таблица4601!$F$9))</f>
        <v>0</v>
      </c>
      <c r="Y256" s="699">
        <f>IF(Таблица4601!$F$9=0,0,(N256*1000/Таблица4601!$F$9))</f>
        <v>0</v>
      </c>
      <c r="Z256" s="699">
        <f>IF(Таблица4601!$F$9=0,0,(V256*1000/Таблица4601!$F$9))</f>
        <v>0</v>
      </c>
      <c r="AA256" s="699">
        <f t="shared" si="4"/>
        <v>0</v>
      </c>
    </row>
    <row r="257" spans="1:27" x14ac:dyDescent="0.15">
      <c r="A257" s="37" t="s">
        <v>751</v>
      </c>
      <c r="B257" s="506" t="s">
        <v>427</v>
      </c>
      <c r="C257" s="6" t="s">
        <v>421</v>
      </c>
      <c r="D257" s="241" t="s">
        <v>61</v>
      </c>
      <c r="E257" s="799">
        <f>Таблица3000!F257+Таблица2000!G257+Таблица1000!G257</f>
        <v>0</v>
      </c>
      <c r="F257" s="799">
        <f>Таблица2000!H257</f>
        <v>0</v>
      </c>
      <c r="G257" s="799">
        <f>Таблица3000!G257+Таблица2000!I257+Таблица1000!H257</f>
        <v>0</v>
      </c>
      <c r="H257" s="799">
        <f>Таблица1000!I257</f>
        <v>0</v>
      </c>
      <c r="I257" s="799">
        <f>Таблица1000!J257</f>
        <v>0</v>
      </c>
      <c r="J257" s="799">
        <f>Таблица1000!K257</f>
        <v>0</v>
      </c>
      <c r="K257" s="799">
        <f>Таблица2000!J257</f>
        <v>0</v>
      </c>
      <c r="L257" s="799">
        <f>Таблица3000!H257+Таблица2000!K257+Таблица1000!L257</f>
        <v>0</v>
      </c>
      <c r="M257" s="799">
        <f>Таблица2000!L257</f>
        <v>0</v>
      </c>
      <c r="N257" s="799">
        <f>Таблица3000!I257+Таблица2000!M257+Таблица1000!M257</f>
        <v>0</v>
      </c>
      <c r="O257" s="799">
        <f>Таблица3000!J257+Таблица2000!N257+Таблица1000!N257</f>
        <v>0</v>
      </c>
      <c r="P257" s="799">
        <f>Таблица3000!K257+Таблица2000!O257+Таблица1000!O257</f>
        <v>0</v>
      </c>
      <c r="Q257" s="799">
        <f>Таблица3000!L257+Таблица2000!P257+Таблица1000!P257</f>
        <v>0</v>
      </c>
      <c r="R257" s="799">
        <f>Таблица2000!Q257</f>
        <v>0</v>
      </c>
      <c r="S257" s="799">
        <f>Таблица2000!R257</f>
        <v>0</v>
      </c>
      <c r="T257" s="799">
        <f>Таблица3000!M257+Таблица2000!S257+Таблица1000!Q257</f>
        <v>0</v>
      </c>
      <c r="U257" s="799">
        <f>Таблица2000!T257</f>
        <v>0</v>
      </c>
      <c r="V257" s="799">
        <f>Таблица3000!N257+Таблица2000!U257+Таблица1000!R257</f>
        <v>0</v>
      </c>
      <c r="W257" s="799">
        <f>Таблица2000!V257</f>
        <v>0</v>
      </c>
      <c r="X257" s="699">
        <f>IF(Таблица4601!$F$9=0,0,(G257*1000/Таблица4601!$F$9))</f>
        <v>0</v>
      </c>
      <c r="Y257" s="699">
        <f>IF(Таблица4601!$F$9=0,0,(N257*1000/Таблица4601!$F$9))</f>
        <v>0</v>
      </c>
      <c r="Z257" s="699">
        <f>IF(Таблица4601!$F$9=0,0,(V257*1000/Таблица4601!$F$9))</f>
        <v>0</v>
      </c>
      <c r="AA257" s="699">
        <f t="shared" si="4"/>
        <v>0</v>
      </c>
    </row>
    <row r="258" spans="1:27" ht="21" x14ac:dyDescent="0.15">
      <c r="A258" s="37" t="s">
        <v>931</v>
      </c>
      <c r="B258" s="506" t="s">
        <v>428</v>
      </c>
      <c r="C258" s="6" t="s">
        <v>422</v>
      </c>
      <c r="D258" s="241" t="s">
        <v>932</v>
      </c>
      <c r="E258" s="799">
        <f>Таблица3000!F258+Таблица2000!G258+Таблица1000!G258</f>
        <v>0</v>
      </c>
      <c r="F258" s="799">
        <f>Таблица2000!H258</f>
        <v>0</v>
      </c>
      <c r="G258" s="799">
        <f>Таблица3000!G258+Таблица2000!I258+Таблица1000!H258</f>
        <v>0</v>
      </c>
      <c r="H258" s="799">
        <f>Таблица1000!I258</f>
        <v>0</v>
      </c>
      <c r="I258" s="799">
        <f>Таблица1000!J258</f>
        <v>0</v>
      </c>
      <c r="J258" s="799">
        <f>Таблица1000!K258</f>
        <v>0</v>
      </c>
      <c r="K258" s="799">
        <f>Таблица2000!J258</f>
        <v>0</v>
      </c>
      <c r="L258" s="799">
        <f>Таблица3000!H258+Таблица2000!K258+Таблица1000!L258</f>
        <v>0</v>
      </c>
      <c r="M258" s="799">
        <f>Таблица2000!L258</f>
        <v>0</v>
      </c>
      <c r="N258" s="799">
        <f>Таблица3000!I258+Таблица2000!M258+Таблица1000!M258</f>
        <v>0</v>
      </c>
      <c r="O258" s="799">
        <f>Таблица3000!J258+Таблица2000!N258+Таблица1000!N258</f>
        <v>0</v>
      </c>
      <c r="P258" s="799">
        <f>Таблица3000!K258+Таблица2000!O258+Таблица1000!O258</f>
        <v>0</v>
      </c>
      <c r="Q258" s="799">
        <f>Таблица3000!L258+Таблица2000!P258+Таблица1000!P258</f>
        <v>0</v>
      </c>
      <c r="R258" s="799">
        <f>Таблица2000!Q258</f>
        <v>0</v>
      </c>
      <c r="S258" s="799">
        <f>Таблица2000!R258</f>
        <v>0</v>
      </c>
      <c r="T258" s="799">
        <f>Таблица3000!M258+Таблица2000!S258+Таблица1000!Q258</f>
        <v>0</v>
      </c>
      <c r="U258" s="799">
        <f>Таблица2000!T258</f>
        <v>0</v>
      </c>
      <c r="V258" s="799">
        <f>Таблица3000!N258+Таблица2000!U258+Таблица1000!R258</f>
        <v>0</v>
      </c>
      <c r="W258" s="799">
        <f>Таблица2000!V258</f>
        <v>0</v>
      </c>
      <c r="X258" s="699">
        <f>IF(Таблица4601!$F$9=0,0,(G258*1000/Таблица4601!$F$9))</f>
        <v>0</v>
      </c>
      <c r="Y258" s="699">
        <f>IF(Таблица4601!$F$9=0,0,(N258*1000/Таблица4601!$F$9))</f>
        <v>0</v>
      </c>
      <c r="Z258" s="699">
        <f>IF(Таблица4601!$F$9=0,0,(V258*1000/Таблица4601!$F$9))</f>
        <v>0</v>
      </c>
      <c r="AA258" s="699">
        <f t="shared" si="4"/>
        <v>0</v>
      </c>
    </row>
    <row r="259" spans="1:27" ht="21" x14ac:dyDescent="0.15">
      <c r="A259" s="37" t="s">
        <v>412</v>
      </c>
      <c r="B259" s="506" t="s">
        <v>429</v>
      </c>
      <c r="C259" s="6" t="s">
        <v>423</v>
      </c>
      <c r="D259" s="241" t="s">
        <v>416</v>
      </c>
      <c r="E259" s="799">
        <f>Таблица3000!F259+Таблица2000!G259+Таблица1000!G259</f>
        <v>0</v>
      </c>
      <c r="F259" s="799">
        <f>Таблица2000!H259</f>
        <v>0</v>
      </c>
      <c r="G259" s="799">
        <f>Таблица3000!G259+Таблица2000!I259+Таблица1000!H259</f>
        <v>0</v>
      </c>
      <c r="H259" s="799">
        <f>Таблица1000!I259</f>
        <v>0</v>
      </c>
      <c r="I259" s="799">
        <f>Таблица1000!J259</f>
        <v>0</v>
      </c>
      <c r="J259" s="799">
        <f>Таблица1000!K259</f>
        <v>0</v>
      </c>
      <c r="K259" s="799">
        <f>Таблица2000!J259</f>
        <v>0</v>
      </c>
      <c r="L259" s="799">
        <f>Таблица3000!H259+Таблица2000!K259+Таблица1000!L259</f>
        <v>0</v>
      </c>
      <c r="M259" s="799">
        <f>Таблица2000!L259</f>
        <v>0</v>
      </c>
      <c r="N259" s="799">
        <f>Таблица3000!I259+Таблица2000!M259+Таблица1000!M259</f>
        <v>0</v>
      </c>
      <c r="O259" s="799">
        <f>Таблица3000!J259+Таблица2000!N259+Таблица1000!N259</f>
        <v>0</v>
      </c>
      <c r="P259" s="799">
        <f>Таблица3000!K259+Таблица2000!O259+Таблица1000!O259</f>
        <v>0</v>
      </c>
      <c r="Q259" s="799">
        <f>Таблица3000!L259+Таблица2000!P259+Таблица1000!P259</f>
        <v>0</v>
      </c>
      <c r="R259" s="799">
        <f>Таблица2000!Q259</f>
        <v>0</v>
      </c>
      <c r="S259" s="799">
        <f>Таблица2000!R259</f>
        <v>0</v>
      </c>
      <c r="T259" s="799">
        <f>Таблица3000!M259+Таблица2000!S259+Таблица1000!Q259</f>
        <v>0</v>
      </c>
      <c r="U259" s="799">
        <f>Таблица2000!T259</f>
        <v>0</v>
      </c>
      <c r="V259" s="799">
        <f>Таблица3000!N259+Таблица2000!U259+Таблица1000!R259</f>
        <v>0</v>
      </c>
      <c r="W259" s="799">
        <f>Таблица2000!V259</f>
        <v>0</v>
      </c>
      <c r="X259" s="699">
        <f>IF(Таблица4601!$F$9=0,0,(G259*1000/Таблица4601!$F$9))</f>
        <v>0</v>
      </c>
      <c r="Y259" s="699">
        <f>IF(Таблица4601!$F$9=0,0,(N259*1000/Таблица4601!$F$9))</f>
        <v>0</v>
      </c>
      <c r="Z259" s="699">
        <f>IF(Таблица4601!$F$9=0,0,(V259*1000/Таблица4601!$F$9))</f>
        <v>0</v>
      </c>
      <c r="AA259" s="699">
        <f t="shared" si="4"/>
        <v>0</v>
      </c>
    </row>
    <row r="260" spans="1:27" x14ac:dyDescent="0.15">
      <c r="A260" s="37" t="s">
        <v>752</v>
      </c>
      <c r="B260" s="506" t="s">
        <v>430</v>
      </c>
      <c r="C260" s="6" t="s">
        <v>424</v>
      </c>
      <c r="D260" s="241" t="s">
        <v>632</v>
      </c>
      <c r="E260" s="799">
        <f>Таблица3000!F260+Таблица2000!G260+Таблица1000!G260</f>
        <v>0</v>
      </c>
      <c r="F260" s="799">
        <f>Таблица2000!H260</f>
        <v>0</v>
      </c>
      <c r="G260" s="799">
        <f>Таблица3000!G260+Таблица2000!I260+Таблица1000!H260</f>
        <v>0</v>
      </c>
      <c r="H260" s="799">
        <f>Таблица1000!I260</f>
        <v>0</v>
      </c>
      <c r="I260" s="799">
        <f>Таблица1000!J260</f>
        <v>0</v>
      </c>
      <c r="J260" s="799">
        <f>Таблица1000!K260</f>
        <v>0</v>
      </c>
      <c r="K260" s="799">
        <f>Таблица2000!J260</f>
        <v>0</v>
      </c>
      <c r="L260" s="799">
        <f>Таблица3000!H260+Таблица2000!K260+Таблица1000!L260</f>
        <v>0</v>
      </c>
      <c r="M260" s="799">
        <f>Таблица2000!L260</f>
        <v>0</v>
      </c>
      <c r="N260" s="799">
        <f>Таблица3000!I260+Таблица2000!M260+Таблица1000!M260</f>
        <v>0</v>
      </c>
      <c r="O260" s="799">
        <f>Таблица3000!J260+Таблица2000!N260+Таблица1000!N260</f>
        <v>0</v>
      </c>
      <c r="P260" s="799">
        <f>Таблица3000!K260+Таблица2000!O260+Таблица1000!O260</f>
        <v>0</v>
      </c>
      <c r="Q260" s="799">
        <f>Таблица3000!L260+Таблица2000!P260+Таблица1000!P260</f>
        <v>0</v>
      </c>
      <c r="R260" s="799">
        <f>Таблица2000!Q260</f>
        <v>0</v>
      </c>
      <c r="S260" s="799">
        <f>Таблица2000!R260</f>
        <v>0</v>
      </c>
      <c r="T260" s="799">
        <f>Таблица3000!M260+Таблица2000!S260+Таблица1000!Q260</f>
        <v>0</v>
      </c>
      <c r="U260" s="799">
        <f>Таблица2000!T260</f>
        <v>0</v>
      </c>
      <c r="V260" s="799">
        <f>Таблица3000!N260+Таблица2000!U260+Таблица1000!R260</f>
        <v>0</v>
      </c>
      <c r="W260" s="799">
        <f>Таблица2000!V260</f>
        <v>0</v>
      </c>
      <c r="X260" s="699">
        <f>IF(Таблица4601!$F$9=0,0,(G260*1000/Таблица4601!$F$9))</f>
        <v>0</v>
      </c>
      <c r="Y260" s="699">
        <f>IF(Таблица4601!$F$9=0,0,(N260*1000/Таблица4601!$F$9))</f>
        <v>0</v>
      </c>
      <c r="Z260" s="699">
        <f>IF(Таблица4601!$F$9=0,0,(V260*1000/Таблица4601!$F$9))</f>
        <v>0</v>
      </c>
      <c r="AA260" s="699">
        <f t="shared" si="4"/>
        <v>0</v>
      </c>
    </row>
    <row r="261" spans="1:27" x14ac:dyDescent="0.15">
      <c r="A261" s="37" t="s">
        <v>413</v>
      </c>
      <c r="B261" s="506" t="s">
        <v>431</v>
      </c>
      <c r="C261" s="6" t="s">
        <v>425</v>
      </c>
      <c r="D261" s="241" t="s">
        <v>417</v>
      </c>
      <c r="E261" s="799">
        <f>Таблица3000!F261+Таблица2000!G261+Таблица1000!G261</f>
        <v>0</v>
      </c>
      <c r="F261" s="799">
        <f>Таблица2000!H261</f>
        <v>0</v>
      </c>
      <c r="G261" s="799">
        <f>Таблица3000!G261+Таблица2000!I261+Таблица1000!H261</f>
        <v>0</v>
      </c>
      <c r="H261" s="799">
        <f>Таблица1000!I261</f>
        <v>0</v>
      </c>
      <c r="I261" s="799">
        <f>Таблица1000!J261</f>
        <v>0</v>
      </c>
      <c r="J261" s="799">
        <f>Таблица1000!K261</f>
        <v>0</v>
      </c>
      <c r="K261" s="799">
        <f>Таблица2000!J261</f>
        <v>0</v>
      </c>
      <c r="L261" s="799">
        <f>Таблица3000!H261+Таблица2000!K261+Таблица1000!L261</f>
        <v>0</v>
      </c>
      <c r="M261" s="799">
        <f>Таблица2000!L261</f>
        <v>0</v>
      </c>
      <c r="N261" s="799">
        <f>Таблица3000!I261+Таблица2000!M261+Таблица1000!M261</f>
        <v>0</v>
      </c>
      <c r="O261" s="799">
        <f>Таблица3000!J261+Таблица2000!N261+Таблица1000!N261</f>
        <v>0</v>
      </c>
      <c r="P261" s="799">
        <f>Таблица3000!K261+Таблица2000!O261+Таблица1000!O261</f>
        <v>0</v>
      </c>
      <c r="Q261" s="799">
        <f>Таблица3000!L261+Таблица2000!P261+Таблица1000!P261</f>
        <v>0</v>
      </c>
      <c r="R261" s="799">
        <f>Таблица2000!Q261</f>
        <v>0</v>
      </c>
      <c r="S261" s="799">
        <f>Таблица2000!R261</f>
        <v>0</v>
      </c>
      <c r="T261" s="799">
        <f>Таблица3000!M261+Таблица2000!S261+Таблица1000!Q261</f>
        <v>0</v>
      </c>
      <c r="U261" s="799">
        <f>Таблица2000!T261</f>
        <v>0</v>
      </c>
      <c r="V261" s="799">
        <f>Таблица3000!N261+Таблица2000!U261+Таблица1000!R261</f>
        <v>0</v>
      </c>
      <c r="W261" s="799">
        <f>Таблица2000!V261</f>
        <v>0</v>
      </c>
      <c r="X261" s="699">
        <f>IF(Таблица4601!$F$9=0,0,(G261*1000/Таблица4601!$F$9))</f>
        <v>0</v>
      </c>
      <c r="Y261" s="699">
        <f>IF(Таблица4601!$F$9=0,0,(N261*1000/Таблица4601!$F$9))</f>
        <v>0</v>
      </c>
      <c r="Z261" s="699">
        <f>IF(Таблица4601!$F$9=0,0,(V261*1000/Таблица4601!$F$9))</f>
        <v>0</v>
      </c>
      <c r="AA261" s="699">
        <f t="shared" si="4"/>
        <v>0</v>
      </c>
    </row>
    <row r="262" spans="1:27" x14ac:dyDescent="0.15">
      <c r="A262" s="37" t="s">
        <v>414</v>
      </c>
      <c r="B262" s="506" t="s">
        <v>634</v>
      </c>
      <c r="C262" s="6" t="s">
        <v>633</v>
      </c>
      <c r="D262" s="241" t="s">
        <v>418</v>
      </c>
      <c r="E262" s="799">
        <f>Таблица3000!F262+Таблица2000!G262+Таблица1000!G262</f>
        <v>0</v>
      </c>
      <c r="F262" s="799">
        <f>Таблица2000!H262</f>
        <v>0</v>
      </c>
      <c r="G262" s="799">
        <f>Таблица3000!G262+Таблица2000!I262+Таблица1000!H262</f>
        <v>0</v>
      </c>
      <c r="H262" s="799">
        <f>Таблица1000!I262</f>
        <v>0</v>
      </c>
      <c r="I262" s="799">
        <f>Таблица1000!J262</f>
        <v>0</v>
      </c>
      <c r="J262" s="799">
        <f>Таблица1000!K262</f>
        <v>0</v>
      </c>
      <c r="K262" s="799">
        <f>Таблица2000!J262</f>
        <v>0</v>
      </c>
      <c r="L262" s="799">
        <f>Таблица3000!H262+Таблица2000!K262+Таблица1000!L262</f>
        <v>0</v>
      </c>
      <c r="M262" s="799">
        <f>Таблица2000!L262</f>
        <v>0</v>
      </c>
      <c r="N262" s="799">
        <f>Таблица3000!I262+Таблица2000!M262+Таблица1000!M262</f>
        <v>0</v>
      </c>
      <c r="O262" s="799">
        <f>Таблица3000!J262+Таблица2000!N262+Таблица1000!N262</f>
        <v>0</v>
      </c>
      <c r="P262" s="799">
        <f>Таблица3000!K262+Таблица2000!O262+Таблица1000!O262</f>
        <v>0</v>
      </c>
      <c r="Q262" s="799">
        <f>Таблица3000!L262+Таблица2000!P262+Таблица1000!P262</f>
        <v>0</v>
      </c>
      <c r="R262" s="799">
        <f>Таблица2000!Q262</f>
        <v>0</v>
      </c>
      <c r="S262" s="799">
        <f>Таблица2000!R262</f>
        <v>0</v>
      </c>
      <c r="T262" s="799">
        <f>Таблица3000!M262+Таблица2000!S262+Таблица1000!Q262</f>
        <v>0</v>
      </c>
      <c r="U262" s="799">
        <f>Таблица2000!T262</f>
        <v>0</v>
      </c>
      <c r="V262" s="799">
        <f>Таблица3000!N262+Таблица2000!U262+Таблица1000!R262</f>
        <v>0</v>
      </c>
      <c r="W262" s="799">
        <f>Таблица2000!V262</f>
        <v>0</v>
      </c>
      <c r="X262" s="699">
        <f>IF(Таблица4601!$F$9=0,0,(G262*1000/Таблица4601!$F$9))</f>
        <v>0</v>
      </c>
      <c r="Y262" s="699">
        <f>IF(Таблица4601!$F$9=0,0,(N262*1000/Таблица4601!$F$9))</f>
        <v>0</v>
      </c>
      <c r="Z262" s="699">
        <f>IF(Таблица4601!$F$9=0,0,(V262*1000/Таблица4601!$F$9))</f>
        <v>0</v>
      </c>
      <c r="AA262" s="699">
        <f t="shared" si="4"/>
        <v>0</v>
      </c>
    </row>
    <row r="263" spans="1:27" x14ac:dyDescent="0.15">
      <c r="A263" s="37" t="s">
        <v>753</v>
      </c>
      <c r="B263" s="506" t="s">
        <v>814</v>
      </c>
      <c r="C263" s="6" t="s">
        <v>815</v>
      </c>
      <c r="D263" s="241" t="s">
        <v>419</v>
      </c>
      <c r="E263" s="799">
        <f>Таблица3000!F263+Таблица2000!G263+Таблица1000!G263</f>
        <v>0</v>
      </c>
      <c r="F263" s="799">
        <f>Таблица2000!H263</f>
        <v>0</v>
      </c>
      <c r="G263" s="799">
        <f>Таблица3000!G263+Таблица2000!I263+Таблица1000!H263</f>
        <v>0</v>
      </c>
      <c r="H263" s="799">
        <f>Таблица1000!I263</f>
        <v>0</v>
      </c>
      <c r="I263" s="799">
        <f>Таблица1000!J263</f>
        <v>0</v>
      </c>
      <c r="J263" s="799">
        <f>Таблица1000!K263</f>
        <v>0</v>
      </c>
      <c r="K263" s="799">
        <f>Таблица2000!J263</f>
        <v>0</v>
      </c>
      <c r="L263" s="799">
        <f>Таблица3000!H263+Таблица2000!K263+Таблица1000!L263</f>
        <v>0</v>
      </c>
      <c r="M263" s="799">
        <f>Таблица2000!L263</f>
        <v>0</v>
      </c>
      <c r="N263" s="799">
        <f>Таблица3000!I263+Таблица2000!M263+Таблица1000!M263</f>
        <v>0</v>
      </c>
      <c r="O263" s="799">
        <f>Таблица3000!J263+Таблица2000!N263+Таблица1000!N263</f>
        <v>0</v>
      </c>
      <c r="P263" s="799">
        <f>Таблица3000!K263+Таблица2000!O263+Таблица1000!O263</f>
        <v>0</v>
      </c>
      <c r="Q263" s="799">
        <f>Таблица3000!L263+Таблица2000!P263+Таблица1000!P263</f>
        <v>0</v>
      </c>
      <c r="R263" s="799">
        <f>Таблица2000!Q263</f>
        <v>0</v>
      </c>
      <c r="S263" s="799">
        <f>Таблица2000!R263</f>
        <v>0</v>
      </c>
      <c r="T263" s="799">
        <f>Таблица3000!M263+Таблица2000!S263+Таблица1000!Q263</f>
        <v>0</v>
      </c>
      <c r="U263" s="799">
        <f>Таблица2000!T263</f>
        <v>0</v>
      </c>
      <c r="V263" s="799">
        <f>Таблица3000!N263+Таблица2000!U263+Таблица1000!R263</f>
        <v>0</v>
      </c>
      <c r="W263" s="799">
        <f>Таблица2000!V263</f>
        <v>0</v>
      </c>
      <c r="X263" s="699">
        <f>IF(Таблица4601!$F$9=0,0,(G263*1000/Таблица4601!$F$9))</f>
        <v>0</v>
      </c>
      <c r="Y263" s="699">
        <f>IF(Таблица4601!$F$9=0,0,(N263*1000/Таблица4601!$F$9))</f>
        <v>0</v>
      </c>
      <c r="Z263" s="699">
        <f>IF(Таблица4601!$F$9=0,0,(V263*1000/Таблица4601!$F$9))</f>
        <v>0</v>
      </c>
      <c r="AA263" s="699">
        <f t="shared" si="4"/>
        <v>0</v>
      </c>
    </row>
    <row r="264" spans="1:27" x14ac:dyDescent="0.15">
      <c r="A264" s="229" t="s">
        <v>1559</v>
      </c>
      <c r="B264" s="506" t="s">
        <v>1501</v>
      </c>
      <c r="C264" s="6" t="s">
        <v>1502</v>
      </c>
      <c r="D264" s="241"/>
      <c r="E264" s="799">
        <f>Таблица3000!F264+Таблица2000!G264+Таблица1000!G264</f>
        <v>0</v>
      </c>
      <c r="F264" s="799">
        <f>Таблица2000!H264</f>
        <v>0</v>
      </c>
      <c r="G264" s="799">
        <f>Таблица3000!G264+Таблица2000!I264+Таблица1000!H264</f>
        <v>0</v>
      </c>
      <c r="H264" s="799">
        <f>Таблица1000!I264</f>
        <v>0</v>
      </c>
      <c r="I264" s="799">
        <f>Таблица1000!J264</f>
        <v>0</v>
      </c>
      <c r="J264" s="799">
        <f>Таблица1000!K264</f>
        <v>0</v>
      </c>
      <c r="K264" s="799">
        <f>Таблица2000!J264</f>
        <v>0</v>
      </c>
      <c r="L264" s="799">
        <f>Таблица3000!H264+Таблица2000!K264+Таблица1000!L264</f>
        <v>0</v>
      </c>
      <c r="M264" s="799">
        <f>Таблица2000!L264</f>
        <v>0</v>
      </c>
      <c r="N264" s="799">
        <f>Таблица3000!I264+Таблица2000!M264+Таблица1000!M264</f>
        <v>0</v>
      </c>
      <c r="O264" s="799">
        <f>Таблица3000!J264+Таблица2000!N264+Таблица1000!N264</f>
        <v>0</v>
      </c>
      <c r="P264" s="799">
        <f>Таблица3000!K264+Таблица2000!O264+Таблица1000!O264</f>
        <v>0</v>
      </c>
      <c r="Q264" s="799">
        <f>Таблица3000!L264+Таблица2000!P264+Таблица1000!P264</f>
        <v>0</v>
      </c>
      <c r="R264" s="799">
        <f>Таблица2000!Q264</f>
        <v>0</v>
      </c>
      <c r="S264" s="799">
        <f>Таблица2000!R264</f>
        <v>0</v>
      </c>
      <c r="T264" s="799">
        <f>Таблица3000!M264+Таблица2000!S264+Таблица1000!Q264</f>
        <v>0</v>
      </c>
      <c r="U264" s="799">
        <f>Таблица2000!T264</f>
        <v>0</v>
      </c>
      <c r="V264" s="799">
        <f>Таблица3000!N264+Таблица2000!U264+Таблица1000!R264</f>
        <v>0</v>
      </c>
      <c r="W264" s="799">
        <f>Таблица2000!V264</f>
        <v>0</v>
      </c>
      <c r="X264" s="699">
        <f>IF(Таблица4601!$F$9=0,0,(G264*1000/Таблица4601!$F$9))</f>
        <v>0</v>
      </c>
      <c r="Y264" s="699">
        <f>IF(Таблица4601!$F$9=0,0,(N264*1000/Таблица4601!$F$9))</f>
        <v>0</v>
      </c>
      <c r="Z264" s="699">
        <f>IF(Таблица4601!$F$9=0,0,(V264*1000/Таблица4601!$F$9))</f>
        <v>0</v>
      </c>
      <c r="AA264" s="699">
        <f t="shared" si="4"/>
        <v>0</v>
      </c>
    </row>
    <row r="265" spans="1:27" ht="21" x14ac:dyDescent="0.15">
      <c r="A265" s="299" t="s">
        <v>1614</v>
      </c>
      <c r="B265" s="314" t="s">
        <v>1608</v>
      </c>
      <c r="C265" s="298" t="s">
        <v>1609</v>
      </c>
      <c r="D265" s="298" t="s">
        <v>1610</v>
      </c>
      <c r="E265" s="799">
        <f>Таблица3000!F265+Таблица2000!G265+Таблица1000!G265</f>
        <v>0</v>
      </c>
      <c r="F265" s="799">
        <f>Таблица2000!H265</f>
        <v>0</v>
      </c>
      <c r="G265" s="799">
        <f>Таблица3000!G265+Таблица2000!I265+Таблица1000!H265</f>
        <v>0</v>
      </c>
      <c r="H265" s="799">
        <f>Таблица1000!I265</f>
        <v>0</v>
      </c>
      <c r="I265" s="799">
        <f>Таблица1000!J265</f>
        <v>0</v>
      </c>
      <c r="J265" s="799">
        <f>Таблица1000!K265</f>
        <v>0</v>
      </c>
      <c r="K265" s="799">
        <f>Таблица2000!J265</f>
        <v>0</v>
      </c>
      <c r="L265" s="799">
        <f>Таблица3000!H265+Таблица2000!K265+Таблица1000!L265</f>
        <v>0</v>
      </c>
      <c r="M265" s="799">
        <f>Таблица2000!L265</f>
        <v>0</v>
      </c>
      <c r="N265" s="799">
        <f>Таблица3000!I265+Таблица2000!M265+Таблица1000!M265</f>
        <v>0</v>
      </c>
      <c r="O265" s="799">
        <f>Таблица3000!J265+Таблица2000!N265+Таблица1000!N265</f>
        <v>0</v>
      </c>
      <c r="P265" s="799">
        <f>Таблица3000!K265+Таблица2000!O265+Таблица1000!O265</f>
        <v>0</v>
      </c>
      <c r="Q265" s="799">
        <f>Таблица3000!L265+Таблица2000!P265+Таблица1000!P265</f>
        <v>0</v>
      </c>
      <c r="R265" s="799">
        <f>Таблица2000!Q265</f>
        <v>0</v>
      </c>
      <c r="S265" s="799">
        <f>Таблица2000!R265</f>
        <v>0</v>
      </c>
      <c r="T265" s="799">
        <f>Таблица3000!M265+Таблица2000!S265+Таблица1000!Q265</f>
        <v>0</v>
      </c>
      <c r="U265" s="799">
        <f>Таблица2000!T265</f>
        <v>0</v>
      </c>
      <c r="V265" s="799">
        <f>Таблица3000!N265+Таблица2000!U265+Таблица1000!R265</f>
        <v>0</v>
      </c>
      <c r="W265" s="799">
        <f>Таблица2000!V265</f>
        <v>0</v>
      </c>
      <c r="X265" s="699">
        <f>IF(Таблица4601!$F$9=0,0,(G265*1000/Таблица4601!$F$9))</f>
        <v>0</v>
      </c>
      <c r="Y265" s="699">
        <f>IF(Таблица4601!$F$9=0,0,(N265*1000/Таблица4601!$F$9))</f>
        <v>0</v>
      </c>
      <c r="Z265" s="699">
        <f>IF(Таблица4601!$F$9=0,0,(V265*1000/Таблица4601!$F$9))</f>
        <v>0</v>
      </c>
      <c r="AA265" s="699">
        <f t="shared" si="4"/>
        <v>0</v>
      </c>
    </row>
    <row r="266" spans="1:27" ht="21" x14ac:dyDescent="0.15">
      <c r="A266" s="299" t="s">
        <v>1615</v>
      </c>
      <c r="B266" s="314" t="s">
        <v>1613</v>
      </c>
      <c r="C266" s="298" t="s">
        <v>1611</v>
      </c>
      <c r="D266" s="298" t="s">
        <v>1612</v>
      </c>
      <c r="E266" s="799">
        <f>Таблица3000!F266+Таблица2000!G266+Таблица1000!G266</f>
        <v>0</v>
      </c>
      <c r="F266" s="799">
        <f>Таблица2000!H266</f>
        <v>0</v>
      </c>
      <c r="G266" s="799">
        <f>Таблица3000!G266+Таблица2000!I266+Таблица1000!H266</f>
        <v>0</v>
      </c>
      <c r="H266" s="799">
        <f>Таблица1000!I266</f>
        <v>0</v>
      </c>
      <c r="I266" s="799">
        <f>Таблица1000!J266</f>
        <v>0</v>
      </c>
      <c r="J266" s="799">
        <f>Таблица1000!K266</f>
        <v>0</v>
      </c>
      <c r="K266" s="799">
        <f>Таблица2000!J266</f>
        <v>0</v>
      </c>
      <c r="L266" s="799">
        <f>Таблица3000!H266+Таблица2000!K266+Таблица1000!L266</f>
        <v>0</v>
      </c>
      <c r="M266" s="799">
        <f>Таблица2000!L266</f>
        <v>0</v>
      </c>
      <c r="N266" s="799">
        <f>Таблица3000!I266+Таблица2000!M266+Таблица1000!M266</f>
        <v>0</v>
      </c>
      <c r="O266" s="799">
        <f>Таблица3000!J266+Таблица2000!N266+Таблица1000!N266</f>
        <v>0</v>
      </c>
      <c r="P266" s="799">
        <f>Таблица3000!K266+Таблица2000!O266+Таблица1000!O266</f>
        <v>0</v>
      </c>
      <c r="Q266" s="799">
        <f>Таблица3000!L266+Таблица2000!P266+Таблица1000!P266</f>
        <v>0</v>
      </c>
      <c r="R266" s="799">
        <f>Таблица2000!Q266</f>
        <v>0</v>
      </c>
      <c r="S266" s="799">
        <f>Таблица2000!R266</f>
        <v>0</v>
      </c>
      <c r="T266" s="799">
        <f>Таблица3000!M266+Таблица2000!S266+Таблица1000!Q266</f>
        <v>0</v>
      </c>
      <c r="U266" s="799">
        <f>Таблица2000!T266</f>
        <v>0</v>
      </c>
      <c r="V266" s="799">
        <f>Таблица3000!N266+Таблица2000!U266+Таблица1000!R266</f>
        <v>0</v>
      </c>
      <c r="W266" s="799">
        <f>Таблица2000!V266</f>
        <v>0</v>
      </c>
      <c r="X266" s="699">
        <f>IF(Таблица4601!$F$9=0,0,(G266*1000/Таблица4601!$F$9))</f>
        <v>0</v>
      </c>
      <c r="Y266" s="699">
        <f>IF(Таблица4601!$F$9=0,0,(N266*1000/Таблица4601!$F$9))</f>
        <v>0</v>
      </c>
      <c r="Z266" s="699">
        <f>IF(Таблица4601!$F$9=0,0,(V266*1000/Таблица4601!$F$9))</f>
        <v>0</v>
      </c>
      <c r="AA266" s="699">
        <f t="shared" si="4"/>
        <v>0</v>
      </c>
    </row>
    <row r="267" spans="1:27" ht="42" x14ac:dyDescent="0.2">
      <c r="A267" s="98" t="s">
        <v>754</v>
      </c>
      <c r="B267" s="99" t="s">
        <v>257</v>
      </c>
      <c r="C267" s="99" t="s">
        <v>125</v>
      </c>
      <c r="D267" s="101" t="s">
        <v>62</v>
      </c>
      <c r="E267" s="799">
        <f>Таблица3000!F267+Таблица2000!G267+Таблица1000!G267</f>
        <v>0</v>
      </c>
      <c r="F267" s="799">
        <f>Таблица2000!H267</f>
        <v>0</v>
      </c>
      <c r="G267" s="799">
        <f>Таблица3000!G267+Таблица2000!I267+Таблица1000!H267</f>
        <v>0</v>
      </c>
      <c r="H267" s="799">
        <f>Таблица1000!I267</f>
        <v>0</v>
      </c>
      <c r="I267" s="799">
        <f>Таблица1000!J267</f>
        <v>0</v>
      </c>
      <c r="J267" s="799">
        <f>Таблица1000!K267</f>
        <v>0</v>
      </c>
      <c r="K267" s="799">
        <f>Таблица2000!J267</f>
        <v>0</v>
      </c>
      <c r="L267" s="799">
        <f>Таблица3000!H267+Таблица2000!K267+Таблица1000!L267</f>
        <v>0</v>
      </c>
      <c r="M267" s="799">
        <f>Таблица2000!L267</f>
        <v>0</v>
      </c>
      <c r="N267" s="799">
        <f>Таблица3000!I267+Таблица2000!M267+Таблица1000!M267</f>
        <v>0</v>
      </c>
      <c r="O267" s="799">
        <f>Таблица3000!J267+Таблица2000!N267+Таблица1000!N267</f>
        <v>0</v>
      </c>
      <c r="P267" s="799">
        <f>Таблица3000!K267+Таблица2000!O267+Таблица1000!O267</f>
        <v>0</v>
      </c>
      <c r="Q267" s="799">
        <f>Таблица3000!L267+Таблица2000!P267+Таблица1000!P267</f>
        <v>0</v>
      </c>
      <c r="R267" s="799">
        <f>Таблица2000!Q267</f>
        <v>0</v>
      </c>
      <c r="S267" s="799">
        <f>Таблица2000!R267</f>
        <v>0</v>
      </c>
      <c r="T267" s="799">
        <f>Таблица3000!M267+Таблица2000!S267+Таблица1000!Q267</f>
        <v>0</v>
      </c>
      <c r="U267" s="799">
        <f>Таблица2000!T267</f>
        <v>0</v>
      </c>
      <c r="V267" s="799">
        <f>Таблица3000!N267+Таблица2000!U267+Таблица1000!R267</f>
        <v>0</v>
      </c>
      <c r="W267" s="799">
        <f>Таблица2000!V267</f>
        <v>0</v>
      </c>
      <c r="X267" s="472">
        <f>IF(Таблица4601!$F$9=0,0,(G267*1000/Таблица4601!$F$9))</f>
        <v>0</v>
      </c>
      <c r="Y267" s="472">
        <f>IF(Таблица4601!$F$9=0,0,(N267*1000/Таблица4601!$F$9))</f>
        <v>0</v>
      </c>
      <c r="Z267" s="472">
        <f>IF(Таблица4601!$F$9=0,0,(V267*1000/Таблица4601!$F$9))</f>
        <v>0</v>
      </c>
      <c r="AA267" s="566" t="s">
        <v>1702</v>
      </c>
    </row>
    <row r="268" spans="1:27" ht="21" x14ac:dyDescent="0.2">
      <c r="A268" s="37" t="s">
        <v>1128</v>
      </c>
      <c r="B268" s="506" t="s">
        <v>1275</v>
      </c>
      <c r="C268" s="6" t="s">
        <v>1177</v>
      </c>
      <c r="D268" s="241" t="s">
        <v>1178</v>
      </c>
      <c r="E268" s="799">
        <f>Таблица3000!F268+Таблица2000!G268+Таблица1000!G268</f>
        <v>0</v>
      </c>
      <c r="F268" s="799">
        <f>Таблица2000!H268</f>
        <v>0</v>
      </c>
      <c r="G268" s="799">
        <f>Таблица3000!G268+Таблица2000!I268+Таблица1000!H268</f>
        <v>0</v>
      </c>
      <c r="H268" s="799">
        <f>Таблица1000!I268</f>
        <v>0</v>
      </c>
      <c r="I268" s="799">
        <f>Таблица1000!J268</f>
        <v>0</v>
      </c>
      <c r="J268" s="799">
        <f>Таблица1000!K268</f>
        <v>0</v>
      </c>
      <c r="K268" s="799">
        <f>Таблица2000!J268</f>
        <v>0</v>
      </c>
      <c r="L268" s="799">
        <f>Таблица3000!H268+Таблица2000!K268+Таблица1000!L268</f>
        <v>0</v>
      </c>
      <c r="M268" s="799">
        <f>Таблица2000!L268</f>
        <v>0</v>
      </c>
      <c r="N268" s="799">
        <f>Таблица3000!I268+Таблица2000!M268+Таблица1000!M268</f>
        <v>0</v>
      </c>
      <c r="O268" s="799">
        <f>Таблица3000!J268+Таблица2000!N268+Таблица1000!N268</f>
        <v>0</v>
      </c>
      <c r="P268" s="799">
        <f>Таблица3000!K268+Таблица2000!O268+Таблица1000!O268</f>
        <v>0</v>
      </c>
      <c r="Q268" s="799">
        <f>Таблица3000!L268+Таблица2000!P268+Таблица1000!P268</f>
        <v>0</v>
      </c>
      <c r="R268" s="799">
        <f>Таблица2000!Q268</f>
        <v>0</v>
      </c>
      <c r="S268" s="799">
        <f>Таблица2000!R268</f>
        <v>0</v>
      </c>
      <c r="T268" s="799">
        <f>Таблица3000!M268+Таблица2000!S268+Таблица1000!Q268</f>
        <v>0</v>
      </c>
      <c r="U268" s="799">
        <f>Таблица2000!T268</f>
        <v>0</v>
      </c>
      <c r="V268" s="799">
        <f>Таблица3000!N268+Таблица2000!U268+Таблица1000!R268</f>
        <v>0</v>
      </c>
      <c r="W268" s="799">
        <f>Таблица2000!V268</f>
        <v>0</v>
      </c>
      <c r="X268" s="566" t="s">
        <v>1702</v>
      </c>
      <c r="Y268" s="566" t="s">
        <v>1702</v>
      </c>
      <c r="Z268" s="566" t="s">
        <v>1702</v>
      </c>
      <c r="AA268" s="566" t="s">
        <v>1702</v>
      </c>
    </row>
    <row r="269" spans="1:27" ht="21" x14ac:dyDescent="0.2">
      <c r="A269" s="37" t="s">
        <v>1129</v>
      </c>
      <c r="B269" s="506" t="s">
        <v>1276</v>
      </c>
      <c r="C269" s="6" t="s">
        <v>1179</v>
      </c>
      <c r="D269" s="241" t="s">
        <v>1180</v>
      </c>
      <c r="E269" s="799">
        <f>Таблица3000!F269+Таблица2000!G269+Таблица1000!G269</f>
        <v>0</v>
      </c>
      <c r="F269" s="799">
        <f>Таблица2000!H269</f>
        <v>0</v>
      </c>
      <c r="G269" s="799">
        <f>Таблица3000!G269+Таблица2000!I269+Таблица1000!H269</f>
        <v>0</v>
      </c>
      <c r="H269" s="799">
        <f>Таблица1000!I269</f>
        <v>0</v>
      </c>
      <c r="I269" s="799">
        <f>Таблица1000!J269</f>
        <v>0</v>
      </c>
      <c r="J269" s="799">
        <f>Таблица1000!K269</f>
        <v>0</v>
      </c>
      <c r="K269" s="799">
        <f>Таблица2000!J269</f>
        <v>0</v>
      </c>
      <c r="L269" s="799">
        <f>Таблица3000!H269+Таблица2000!K269+Таблица1000!L269</f>
        <v>0</v>
      </c>
      <c r="M269" s="799">
        <f>Таблица2000!L269</f>
        <v>0</v>
      </c>
      <c r="N269" s="799">
        <f>Таблица3000!I269+Таблица2000!M269+Таблица1000!M269</f>
        <v>0</v>
      </c>
      <c r="O269" s="799">
        <f>Таблица3000!J269+Таблица2000!N269+Таблица1000!N269</f>
        <v>0</v>
      </c>
      <c r="P269" s="799">
        <f>Таблица3000!K269+Таблица2000!O269+Таблица1000!O269</f>
        <v>0</v>
      </c>
      <c r="Q269" s="799">
        <f>Таблица3000!L269+Таблица2000!P269+Таблица1000!P269</f>
        <v>0</v>
      </c>
      <c r="R269" s="799">
        <f>Таблица2000!Q269</f>
        <v>0</v>
      </c>
      <c r="S269" s="799">
        <f>Таблица2000!R269</f>
        <v>0</v>
      </c>
      <c r="T269" s="799">
        <f>Таблица3000!M269+Таблица2000!S269+Таблица1000!Q269</f>
        <v>0</v>
      </c>
      <c r="U269" s="799">
        <f>Таблица2000!T269</f>
        <v>0</v>
      </c>
      <c r="V269" s="799">
        <f>Таблица3000!N269+Таблица2000!U269+Таблица1000!R269</f>
        <v>0</v>
      </c>
      <c r="W269" s="799">
        <f>Таблица2000!V269</f>
        <v>0</v>
      </c>
      <c r="X269" s="566" t="s">
        <v>1702</v>
      </c>
      <c r="Y269" s="566" t="s">
        <v>1702</v>
      </c>
      <c r="Z269" s="566" t="s">
        <v>1702</v>
      </c>
      <c r="AA269" s="566" t="s">
        <v>1702</v>
      </c>
    </row>
    <row r="270" spans="1:27" ht="21" x14ac:dyDescent="0.2">
      <c r="A270" s="37" t="s">
        <v>1130</v>
      </c>
      <c r="B270" s="506" t="s">
        <v>1277</v>
      </c>
      <c r="C270" s="6" t="s">
        <v>1181</v>
      </c>
      <c r="D270" s="241" t="s">
        <v>1182</v>
      </c>
      <c r="E270" s="799">
        <f>Таблица3000!F270+Таблица2000!G270+Таблица1000!G270</f>
        <v>0</v>
      </c>
      <c r="F270" s="799">
        <f>Таблица2000!H270</f>
        <v>0</v>
      </c>
      <c r="G270" s="799">
        <f>Таблица3000!G270+Таблица2000!I270+Таблица1000!H270</f>
        <v>0</v>
      </c>
      <c r="H270" s="799">
        <f>Таблица1000!I270</f>
        <v>0</v>
      </c>
      <c r="I270" s="799">
        <f>Таблица1000!J270</f>
        <v>0</v>
      </c>
      <c r="J270" s="799">
        <f>Таблица1000!K270</f>
        <v>0</v>
      </c>
      <c r="K270" s="799">
        <f>Таблица2000!J270</f>
        <v>0</v>
      </c>
      <c r="L270" s="799">
        <f>Таблица3000!H270+Таблица2000!K270+Таблица1000!L270</f>
        <v>0</v>
      </c>
      <c r="M270" s="799">
        <f>Таблица2000!L270</f>
        <v>0</v>
      </c>
      <c r="N270" s="799">
        <f>Таблица3000!I270+Таблица2000!M270+Таблица1000!M270</f>
        <v>0</v>
      </c>
      <c r="O270" s="799">
        <f>Таблица3000!J270+Таблица2000!N270+Таблица1000!N270</f>
        <v>0</v>
      </c>
      <c r="P270" s="799">
        <f>Таблица3000!K270+Таблица2000!O270+Таблица1000!O270</f>
        <v>0</v>
      </c>
      <c r="Q270" s="799">
        <f>Таблица3000!L270+Таблица2000!P270+Таблица1000!P270</f>
        <v>0</v>
      </c>
      <c r="R270" s="799">
        <f>Таблица2000!Q270</f>
        <v>0</v>
      </c>
      <c r="S270" s="799">
        <f>Таблица2000!R270</f>
        <v>0</v>
      </c>
      <c r="T270" s="799">
        <f>Таблица3000!M270+Таблица2000!S270+Таблица1000!Q270</f>
        <v>0</v>
      </c>
      <c r="U270" s="799">
        <f>Таблица2000!T270</f>
        <v>0</v>
      </c>
      <c r="V270" s="799">
        <f>Таблица3000!N270+Таблица2000!U270+Таблица1000!R270</f>
        <v>0</v>
      </c>
      <c r="W270" s="799">
        <f>Таблица2000!V270</f>
        <v>0</v>
      </c>
      <c r="X270" s="566" t="s">
        <v>1702</v>
      </c>
      <c r="Y270" s="566" t="s">
        <v>1702</v>
      </c>
      <c r="Z270" s="566" t="s">
        <v>1702</v>
      </c>
      <c r="AA270" s="566" t="s">
        <v>1702</v>
      </c>
    </row>
    <row r="271" spans="1:27" ht="12.75" x14ac:dyDescent="0.2">
      <c r="A271" s="37" t="s">
        <v>1131</v>
      </c>
      <c r="B271" s="506" t="s">
        <v>1278</v>
      </c>
      <c r="C271" s="6" t="s">
        <v>1183</v>
      </c>
      <c r="D271" s="241" t="s">
        <v>1184</v>
      </c>
      <c r="E271" s="799">
        <f>Таблица3000!F271+Таблица2000!G271+Таблица1000!G271</f>
        <v>0</v>
      </c>
      <c r="F271" s="799">
        <f>Таблица2000!H271</f>
        <v>0</v>
      </c>
      <c r="G271" s="799">
        <f>Таблица3000!G271+Таблица2000!I271+Таблица1000!H271</f>
        <v>0</v>
      </c>
      <c r="H271" s="799">
        <f>Таблица1000!I271</f>
        <v>0</v>
      </c>
      <c r="I271" s="799">
        <f>Таблица1000!J271</f>
        <v>0</v>
      </c>
      <c r="J271" s="799">
        <f>Таблица1000!K271</f>
        <v>0</v>
      </c>
      <c r="K271" s="799">
        <f>Таблица2000!J271</f>
        <v>0</v>
      </c>
      <c r="L271" s="799">
        <f>Таблица3000!H271+Таблица2000!K271+Таблица1000!L271</f>
        <v>0</v>
      </c>
      <c r="M271" s="799">
        <f>Таблица2000!L271</f>
        <v>0</v>
      </c>
      <c r="N271" s="799">
        <f>Таблица3000!I271+Таблица2000!M271+Таблица1000!M271</f>
        <v>0</v>
      </c>
      <c r="O271" s="799">
        <f>Таблица3000!J271+Таблица2000!N271+Таблица1000!N271</f>
        <v>0</v>
      </c>
      <c r="P271" s="799">
        <f>Таблица3000!K271+Таблица2000!O271+Таблица1000!O271</f>
        <v>0</v>
      </c>
      <c r="Q271" s="799">
        <f>Таблица3000!L271+Таблица2000!P271+Таблица1000!P271</f>
        <v>0</v>
      </c>
      <c r="R271" s="799">
        <f>Таблица2000!Q271</f>
        <v>0</v>
      </c>
      <c r="S271" s="799">
        <f>Таблица2000!R271</f>
        <v>0</v>
      </c>
      <c r="T271" s="799">
        <f>Таблица3000!M271+Таблица2000!S271+Таблица1000!Q271</f>
        <v>0</v>
      </c>
      <c r="U271" s="799">
        <f>Таблица2000!T271</f>
        <v>0</v>
      </c>
      <c r="V271" s="799">
        <f>Таблица3000!N271+Таблица2000!U271+Таблица1000!R271</f>
        <v>0</v>
      </c>
      <c r="W271" s="799">
        <f>Таблица2000!V271</f>
        <v>0</v>
      </c>
      <c r="X271" s="566" t="s">
        <v>1702</v>
      </c>
      <c r="Y271" s="566" t="s">
        <v>1702</v>
      </c>
      <c r="Z271" s="566" t="s">
        <v>1702</v>
      </c>
      <c r="AA271" s="566" t="s">
        <v>1702</v>
      </c>
    </row>
    <row r="272" spans="1:27" ht="21" x14ac:dyDescent="0.2">
      <c r="A272" s="37" t="s">
        <v>1132</v>
      </c>
      <c r="B272" s="506" t="s">
        <v>1279</v>
      </c>
      <c r="C272" s="6" t="s">
        <v>1185</v>
      </c>
      <c r="D272" s="241" t="s">
        <v>1186</v>
      </c>
      <c r="E272" s="799">
        <f>Таблица3000!F272+Таблица2000!G272+Таблица1000!G272</f>
        <v>0</v>
      </c>
      <c r="F272" s="799">
        <f>Таблица2000!H272</f>
        <v>0</v>
      </c>
      <c r="G272" s="799">
        <f>Таблица3000!G272+Таблица2000!I272+Таблица1000!H272</f>
        <v>0</v>
      </c>
      <c r="H272" s="799">
        <f>Таблица1000!I272</f>
        <v>0</v>
      </c>
      <c r="I272" s="799">
        <f>Таблица1000!J272</f>
        <v>0</v>
      </c>
      <c r="J272" s="799">
        <f>Таблица1000!K272</f>
        <v>0</v>
      </c>
      <c r="K272" s="799">
        <f>Таблица2000!J272</f>
        <v>0</v>
      </c>
      <c r="L272" s="799">
        <f>Таблица3000!H272+Таблица2000!K272+Таблица1000!L272</f>
        <v>0</v>
      </c>
      <c r="M272" s="799">
        <f>Таблица2000!L272</f>
        <v>0</v>
      </c>
      <c r="N272" s="799">
        <f>Таблица3000!I272+Таблица2000!M272+Таблица1000!M272</f>
        <v>0</v>
      </c>
      <c r="O272" s="799">
        <f>Таблица3000!J272+Таблица2000!N272+Таблица1000!N272</f>
        <v>0</v>
      </c>
      <c r="P272" s="799">
        <f>Таблица3000!K272+Таблица2000!O272+Таблица1000!O272</f>
        <v>0</v>
      </c>
      <c r="Q272" s="799">
        <f>Таблица3000!L272+Таблица2000!P272+Таблица1000!P272</f>
        <v>0</v>
      </c>
      <c r="R272" s="799">
        <f>Таблица2000!Q272</f>
        <v>0</v>
      </c>
      <c r="S272" s="799">
        <f>Таблица2000!R272</f>
        <v>0</v>
      </c>
      <c r="T272" s="799">
        <f>Таблица3000!M272+Таблица2000!S272+Таблица1000!Q272</f>
        <v>0</v>
      </c>
      <c r="U272" s="799">
        <f>Таблица2000!T272</f>
        <v>0</v>
      </c>
      <c r="V272" s="799">
        <f>Таблица3000!N272+Таблица2000!U272+Таблица1000!R272</f>
        <v>0</v>
      </c>
      <c r="W272" s="799">
        <f>Таблица2000!V272</f>
        <v>0</v>
      </c>
      <c r="X272" s="566" t="s">
        <v>1702</v>
      </c>
      <c r="Y272" s="566" t="s">
        <v>1702</v>
      </c>
      <c r="Z272" s="566" t="s">
        <v>1702</v>
      </c>
      <c r="AA272" s="566" t="s">
        <v>1702</v>
      </c>
    </row>
    <row r="273" spans="1:27" ht="31.5" x14ac:dyDescent="0.2">
      <c r="A273" s="37" t="s">
        <v>1133</v>
      </c>
      <c r="B273" s="506" t="s">
        <v>1280</v>
      </c>
      <c r="C273" s="6" t="s">
        <v>1187</v>
      </c>
      <c r="D273" s="241" t="s">
        <v>1188</v>
      </c>
      <c r="E273" s="799">
        <f>Таблица3000!F273+Таблица2000!G273+Таблица1000!G273</f>
        <v>0</v>
      </c>
      <c r="F273" s="799">
        <f>Таблица2000!H273</f>
        <v>0</v>
      </c>
      <c r="G273" s="799">
        <f>Таблица3000!G273+Таблица2000!I273+Таблица1000!H273</f>
        <v>0</v>
      </c>
      <c r="H273" s="799">
        <f>Таблица1000!I273</f>
        <v>0</v>
      </c>
      <c r="I273" s="799">
        <f>Таблица1000!J273</f>
        <v>0</v>
      </c>
      <c r="J273" s="799">
        <f>Таблица1000!K273</f>
        <v>0</v>
      </c>
      <c r="K273" s="799">
        <f>Таблица2000!J273</f>
        <v>0</v>
      </c>
      <c r="L273" s="799">
        <f>Таблица3000!H273+Таблица2000!K273+Таблица1000!L273</f>
        <v>0</v>
      </c>
      <c r="M273" s="799">
        <f>Таблица2000!L273</f>
        <v>0</v>
      </c>
      <c r="N273" s="799">
        <f>Таблица3000!I273+Таблица2000!M273+Таблица1000!M273</f>
        <v>0</v>
      </c>
      <c r="O273" s="799">
        <f>Таблица3000!J273+Таблица2000!N273+Таблица1000!N273</f>
        <v>0</v>
      </c>
      <c r="P273" s="799">
        <f>Таблица3000!K273+Таблица2000!O273+Таблица1000!O273</f>
        <v>0</v>
      </c>
      <c r="Q273" s="799">
        <f>Таблица3000!L273+Таблица2000!P273+Таблица1000!P273</f>
        <v>0</v>
      </c>
      <c r="R273" s="799">
        <f>Таблица2000!Q273</f>
        <v>0</v>
      </c>
      <c r="S273" s="799">
        <f>Таблица2000!R273</f>
        <v>0</v>
      </c>
      <c r="T273" s="799">
        <f>Таблица3000!M273+Таблица2000!S273+Таблица1000!Q273</f>
        <v>0</v>
      </c>
      <c r="U273" s="799">
        <f>Таблица2000!T273</f>
        <v>0</v>
      </c>
      <c r="V273" s="799">
        <f>Таблица3000!N273+Таблица2000!U273+Таблица1000!R273</f>
        <v>0</v>
      </c>
      <c r="W273" s="799">
        <f>Таблица2000!V273</f>
        <v>0</v>
      </c>
      <c r="X273" s="566" t="s">
        <v>1702</v>
      </c>
      <c r="Y273" s="566" t="s">
        <v>1702</v>
      </c>
      <c r="Z273" s="566" t="s">
        <v>1702</v>
      </c>
      <c r="AA273" s="566" t="s">
        <v>1702</v>
      </c>
    </row>
    <row r="274" spans="1:27" ht="12.75" x14ac:dyDescent="0.2">
      <c r="A274" s="37" t="s">
        <v>1134</v>
      </c>
      <c r="B274" s="506" t="s">
        <v>1281</v>
      </c>
      <c r="C274" s="6" t="s">
        <v>1189</v>
      </c>
      <c r="D274" s="241" t="s">
        <v>1190</v>
      </c>
      <c r="E274" s="799">
        <f>Таблица3000!F274+Таблица2000!G274+Таблица1000!G274</f>
        <v>0</v>
      </c>
      <c r="F274" s="799">
        <f>Таблица2000!H274</f>
        <v>0</v>
      </c>
      <c r="G274" s="799">
        <f>Таблица3000!G274+Таблица2000!I274+Таблица1000!H274</f>
        <v>0</v>
      </c>
      <c r="H274" s="799">
        <f>Таблица1000!I274</f>
        <v>0</v>
      </c>
      <c r="I274" s="799">
        <f>Таблица1000!J274</f>
        <v>0</v>
      </c>
      <c r="J274" s="799">
        <f>Таблица1000!K274</f>
        <v>0</v>
      </c>
      <c r="K274" s="799">
        <f>Таблица2000!J274</f>
        <v>0</v>
      </c>
      <c r="L274" s="799">
        <f>Таблица3000!H274+Таблица2000!K274+Таблица1000!L274</f>
        <v>0</v>
      </c>
      <c r="M274" s="799">
        <f>Таблица2000!L274</f>
        <v>0</v>
      </c>
      <c r="N274" s="799">
        <f>Таблица3000!I274+Таблица2000!M274+Таблица1000!M274</f>
        <v>0</v>
      </c>
      <c r="O274" s="799">
        <f>Таблица3000!J274+Таблица2000!N274+Таблица1000!N274</f>
        <v>0</v>
      </c>
      <c r="P274" s="799">
        <f>Таблица3000!K274+Таблица2000!O274+Таблица1000!O274</f>
        <v>0</v>
      </c>
      <c r="Q274" s="799">
        <f>Таблица3000!L274+Таблица2000!P274+Таблица1000!P274</f>
        <v>0</v>
      </c>
      <c r="R274" s="799">
        <f>Таблица2000!Q274</f>
        <v>0</v>
      </c>
      <c r="S274" s="799">
        <f>Таблица2000!R274</f>
        <v>0</v>
      </c>
      <c r="T274" s="799">
        <f>Таблица3000!M274+Таблица2000!S274+Таблица1000!Q274</f>
        <v>0</v>
      </c>
      <c r="U274" s="799">
        <f>Таблица2000!T274</f>
        <v>0</v>
      </c>
      <c r="V274" s="799">
        <f>Таблица3000!N274+Таблица2000!U274+Таблица1000!R274</f>
        <v>0</v>
      </c>
      <c r="W274" s="799">
        <f>Таблица2000!V274</f>
        <v>0</v>
      </c>
      <c r="X274" s="566" t="s">
        <v>1702</v>
      </c>
      <c r="Y274" s="566" t="s">
        <v>1702</v>
      </c>
      <c r="Z274" s="566" t="s">
        <v>1702</v>
      </c>
      <c r="AA274" s="566" t="s">
        <v>1702</v>
      </c>
    </row>
    <row r="275" spans="1:27" ht="12.75" x14ac:dyDescent="0.2">
      <c r="A275" s="37" t="s">
        <v>1135</v>
      </c>
      <c r="B275" s="506" t="s">
        <v>1282</v>
      </c>
      <c r="C275" s="6" t="s">
        <v>1191</v>
      </c>
      <c r="D275" s="241" t="s">
        <v>1192</v>
      </c>
      <c r="E275" s="799">
        <f>Таблица3000!F275+Таблица2000!G275+Таблица1000!G275</f>
        <v>0</v>
      </c>
      <c r="F275" s="799">
        <f>Таблица2000!H275</f>
        <v>0</v>
      </c>
      <c r="G275" s="799">
        <f>Таблица3000!G275+Таблица2000!I275+Таблица1000!H275</f>
        <v>0</v>
      </c>
      <c r="H275" s="799">
        <f>Таблица1000!I275</f>
        <v>0</v>
      </c>
      <c r="I275" s="799">
        <f>Таблица1000!J275</f>
        <v>0</v>
      </c>
      <c r="J275" s="799">
        <f>Таблица1000!K275</f>
        <v>0</v>
      </c>
      <c r="K275" s="799">
        <f>Таблица2000!J275</f>
        <v>0</v>
      </c>
      <c r="L275" s="799">
        <f>Таблица3000!H275+Таблица2000!K275+Таблица1000!L275</f>
        <v>0</v>
      </c>
      <c r="M275" s="799">
        <f>Таблица2000!L275</f>
        <v>0</v>
      </c>
      <c r="N275" s="799">
        <f>Таблица3000!I275+Таблица2000!M275+Таблица1000!M275</f>
        <v>0</v>
      </c>
      <c r="O275" s="799">
        <f>Таблица3000!J275+Таблица2000!N275+Таблица1000!N275</f>
        <v>0</v>
      </c>
      <c r="P275" s="799">
        <f>Таблица3000!K275+Таблица2000!O275+Таблица1000!O275</f>
        <v>0</v>
      </c>
      <c r="Q275" s="799">
        <f>Таблица3000!L275+Таблица2000!P275+Таблица1000!P275</f>
        <v>0</v>
      </c>
      <c r="R275" s="799">
        <f>Таблица2000!Q275</f>
        <v>0</v>
      </c>
      <c r="S275" s="799">
        <f>Таблица2000!R275</f>
        <v>0</v>
      </c>
      <c r="T275" s="799">
        <f>Таблица3000!M275+Таблица2000!S275+Таблица1000!Q275</f>
        <v>0</v>
      </c>
      <c r="U275" s="799">
        <f>Таблица2000!T275</f>
        <v>0</v>
      </c>
      <c r="V275" s="799">
        <f>Таблица3000!N275+Таблица2000!U275+Таблица1000!R275</f>
        <v>0</v>
      </c>
      <c r="W275" s="799">
        <f>Таблица2000!V275</f>
        <v>0</v>
      </c>
      <c r="X275" s="566" t="s">
        <v>1702</v>
      </c>
      <c r="Y275" s="566" t="s">
        <v>1702</v>
      </c>
      <c r="Z275" s="566" t="s">
        <v>1702</v>
      </c>
      <c r="AA275" s="566" t="s">
        <v>1702</v>
      </c>
    </row>
    <row r="276" spans="1:27" ht="21" x14ac:dyDescent="0.2">
      <c r="A276" s="37" t="s">
        <v>1136</v>
      </c>
      <c r="B276" s="506" t="s">
        <v>1283</v>
      </c>
      <c r="C276" s="6" t="s">
        <v>1193</v>
      </c>
      <c r="D276" s="241" t="s">
        <v>1194</v>
      </c>
      <c r="E276" s="799">
        <f>Таблица3000!F276+Таблица2000!G276+Таблица1000!G276</f>
        <v>0</v>
      </c>
      <c r="F276" s="799">
        <f>Таблица2000!H276</f>
        <v>0</v>
      </c>
      <c r="G276" s="799">
        <f>Таблица3000!G276+Таблица2000!I276+Таблица1000!H276</f>
        <v>0</v>
      </c>
      <c r="H276" s="799">
        <f>Таблица1000!I276</f>
        <v>0</v>
      </c>
      <c r="I276" s="799">
        <f>Таблица1000!J276</f>
        <v>0</v>
      </c>
      <c r="J276" s="799">
        <f>Таблица1000!K276</f>
        <v>0</v>
      </c>
      <c r="K276" s="799">
        <f>Таблица2000!J276</f>
        <v>0</v>
      </c>
      <c r="L276" s="799">
        <f>Таблица3000!H276+Таблица2000!K276+Таблица1000!L276</f>
        <v>0</v>
      </c>
      <c r="M276" s="799">
        <f>Таблица2000!L276</f>
        <v>0</v>
      </c>
      <c r="N276" s="799">
        <f>Таблица3000!I276+Таблица2000!M276+Таблица1000!M276</f>
        <v>0</v>
      </c>
      <c r="O276" s="799">
        <f>Таблица3000!J276+Таблица2000!N276+Таблица1000!N276</f>
        <v>0</v>
      </c>
      <c r="P276" s="799">
        <f>Таблица3000!K276+Таблица2000!O276+Таблица1000!O276</f>
        <v>0</v>
      </c>
      <c r="Q276" s="799">
        <f>Таблица3000!L276+Таблица2000!P276+Таблица1000!P276</f>
        <v>0</v>
      </c>
      <c r="R276" s="799">
        <f>Таблица2000!Q276</f>
        <v>0</v>
      </c>
      <c r="S276" s="799">
        <f>Таблица2000!R276</f>
        <v>0</v>
      </c>
      <c r="T276" s="799">
        <f>Таблица3000!M276+Таблица2000!S276+Таблица1000!Q276</f>
        <v>0</v>
      </c>
      <c r="U276" s="799">
        <f>Таблица2000!T276</f>
        <v>0</v>
      </c>
      <c r="V276" s="799">
        <f>Таблица3000!N276+Таблица2000!U276+Таблица1000!R276</f>
        <v>0</v>
      </c>
      <c r="W276" s="799">
        <f>Таблица2000!V276</f>
        <v>0</v>
      </c>
      <c r="X276" s="566" t="s">
        <v>1702</v>
      </c>
      <c r="Y276" s="566" t="s">
        <v>1702</v>
      </c>
      <c r="Z276" s="566" t="s">
        <v>1702</v>
      </c>
      <c r="AA276" s="566" t="s">
        <v>1702</v>
      </c>
    </row>
    <row r="277" spans="1:27" ht="31.5" x14ac:dyDescent="0.2">
      <c r="A277" s="37" t="s">
        <v>1137</v>
      </c>
      <c r="B277" s="506" t="s">
        <v>1284</v>
      </c>
      <c r="C277" s="6" t="s">
        <v>1195</v>
      </c>
      <c r="D277" s="241" t="s">
        <v>1196</v>
      </c>
      <c r="E277" s="799">
        <f>Таблица3000!F277+Таблица2000!G277+Таблица1000!G277</f>
        <v>0</v>
      </c>
      <c r="F277" s="799">
        <f>Таблица2000!H277</f>
        <v>0</v>
      </c>
      <c r="G277" s="799">
        <f>Таблица3000!G277+Таблица2000!I277+Таблица1000!H277</f>
        <v>0</v>
      </c>
      <c r="H277" s="799">
        <f>Таблица1000!I277</f>
        <v>0</v>
      </c>
      <c r="I277" s="799">
        <f>Таблица1000!J277</f>
        <v>0</v>
      </c>
      <c r="J277" s="799">
        <f>Таблица1000!K277</f>
        <v>0</v>
      </c>
      <c r="K277" s="799">
        <f>Таблица2000!J277</f>
        <v>0</v>
      </c>
      <c r="L277" s="799">
        <f>Таблица3000!H277+Таблица2000!K277+Таблица1000!L277</f>
        <v>0</v>
      </c>
      <c r="M277" s="799">
        <f>Таблица2000!L277</f>
        <v>0</v>
      </c>
      <c r="N277" s="799">
        <f>Таблица3000!I277+Таблица2000!M277+Таблица1000!M277</f>
        <v>0</v>
      </c>
      <c r="O277" s="799">
        <f>Таблица3000!J277+Таблица2000!N277+Таблица1000!N277</f>
        <v>0</v>
      </c>
      <c r="P277" s="799">
        <f>Таблица3000!K277+Таблица2000!O277+Таблица1000!O277</f>
        <v>0</v>
      </c>
      <c r="Q277" s="799">
        <f>Таблица3000!L277+Таблица2000!P277+Таблица1000!P277</f>
        <v>0</v>
      </c>
      <c r="R277" s="799">
        <f>Таблица2000!Q277</f>
        <v>0</v>
      </c>
      <c r="S277" s="799">
        <f>Таблица2000!R277</f>
        <v>0</v>
      </c>
      <c r="T277" s="799">
        <f>Таблица3000!M277+Таблица2000!S277+Таблица1000!Q277</f>
        <v>0</v>
      </c>
      <c r="U277" s="799">
        <f>Таблица2000!T277</f>
        <v>0</v>
      </c>
      <c r="V277" s="799">
        <f>Таблица3000!N277+Таблица2000!U277+Таблица1000!R277</f>
        <v>0</v>
      </c>
      <c r="W277" s="799">
        <f>Таблица2000!V277</f>
        <v>0</v>
      </c>
      <c r="X277" s="566" t="s">
        <v>1702</v>
      </c>
      <c r="Y277" s="566" t="s">
        <v>1702</v>
      </c>
      <c r="Z277" s="566" t="s">
        <v>1702</v>
      </c>
      <c r="AA277" s="566" t="s">
        <v>1702</v>
      </c>
    </row>
    <row r="278" spans="1:27" ht="12.75" x14ac:dyDescent="0.2">
      <c r="A278" s="37" t="s">
        <v>1138</v>
      </c>
      <c r="B278" s="506" t="s">
        <v>1285</v>
      </c>
      <c r="C278" s="6" t="s">
        <v>1197</v>
      </c>
      <c r="D278" s="241" t="s">
        <v>1198</v>
      </c>
      <c r="E278" s="799">
        <f>Таблица3000!F278+Таблица2000!G278+Таблица1000!G278</f>
        <v>0</v>
      </c>
      <c r="F278" s="799">
        <f>Таблица2000!H278</f>
        <v>0</v>
      </c>
      <c r="G278" s="799">
        <f>Таблица3000!G278+Таблица2000!I278+Таблица1000!H278</f>
        <v>0</v>
      </c>
      <c r="H278" s="799">
        <f>Таблица1000!I278</f>
        <v>0</v>
      </c>
      <c r="I278" s="799">
        <f>Таблица1000!J278</f>
        <v>0</v>
      </c>
      <c r="J278" s="799">
        <f>Таблица1000!K278</f>
        <v>0</v>
      </c>
      <c r="K278" s="799">
        <f>Таблица2000!J278</f>
        <v>0</v>
      </c>
      <c r="L278" s="799">
        <f>Таблица3000!H278+Таблица2000!K278+Таблица1000!L278</f>
        <v>0</v>
      </c>
      <c r="M278" s="799">
        <f>Таблица2000!L278</f>
        <v>0</v>
      </c>
      <c r="N278" s="799">
        <f>Таблица3000!I278+Таблица2000!M278+Таблица1000!M278</f>
        <v>0</v>
      </c>
      <c r="O278" s="799">
        <f>Таблица3000!J278+Таблица2000!N278+Таблица1000!N278</f>
        <v>0</v>
      </c>
      <c r="P278" s="799">
        <f>Таблица3000!K278+Таблица2000!O278+Таблица1000!O278</f>
        <v>0</v>
      </c>
      <c r="Q278" s="799">
        <f>Таблица3000!L278+Таблица2000!P278+Таблица1000!P278</f>
        <v>0</v>
      </c>
      <c r="R278" s="799">
        <f>Таблица2000!Q278</f>
        <v>0</v>
      </c>
      <c r="S278" s="799">
        <f>Таблица2000!R278</f>
        <v>0</v>
      </c>
      <c r="T278" s="799">
        <f>Таблица3000!M278+Таблица2000!S278+Таблица1000!Q278</f>
        <v>0</v>
      </c>
      <c r="U278" s="799">
        <f>Таблица2000!T278</f>
        <v>0</v>
      </c>
      <c r="V278" s="799">
        <f>Таблица3000!N278+Таблица2000!U278+Таблица1000!R278</f>
        <v>0</v>
      </c>
      <c r="W278" s="799">
        <f>Таблица2000!V278</f>
        <v>0</v>
      </c>
      <c r="X278" s="566" t="s">
        <v>1702</v>
      </c>
      <c r="Y278" s="566" t="s">
        <v>1702</v>
      </c>
      <c r="Z278" s="566" t="s">
        <v>1702</v>
      </c>
      <c r="AA278" s="566" t="s">
        <v>1702</v>
      </c>
    </row>
    <row r="279" spans="1:27" ht="73.5" x14ac:dyDescent="0.2">
      <c r="A279" s="37" t="s">
        <v>1139</v>
      </c>
      <c r="B279" s="506" t="s">
        <v>1286</v>
      </c>
      <c r="C279" s="6" t="s">
        <v>1199</v>
      </c>
      <c r="D279" s="241" t="s">
        <v>1200</v>
      </c>
      <c r="E279" s="799">
        <f>Таблица3000!F279+Таблица2000!G279+Таблица1000!G279</f>
        <v>0</v>
      </c>
      <c r="F279" s="799">
        <f>Таблица2000!H279</f>
        <v>0</v>
      </c>
      <c r="G279" s="799">
        <f>Таблица3000!G279+Таблица2000!I279+Таблица1000!H279</f>
        <v>0</v>
      </c>
      <c r="H279" s="799">
        <f>Таблица1000!I279</f>
        <v>0</v>
      </c>
      <c r="I279" s="799">
        <f>Таблица1000!J279</f>
        <v>0</v>
      </c>
      <c r="J279" s="799">
        <f>Таблица1000!K279</f>
        <v>0</v>
      </c>
      <c r="K279" s="799">
        <f>Таблица2000!J279</f>
        <v>0</v>
      </c>
      <c r="L279" s="799">
        <f>Таблица3000!H279+Таблица2000!K279+Таблица1000!L279</f>
        <v>0</v>
      </c>
      <c r="M279" s="799">
        <f>Таблица2000!L279</f>
        <v>0</v>
      </c>
      <c r="N279" s="799">
        <f>Таблица3000!I279+Таблица2000!M279+Таблица1000!M279</f>
        <v>0</v>
      </c>
      <c r="O279" s="799">
        <f>Таблица3000!J279+Таблица2000!N279+Таблица1000!N279</f>
        <v>0</v>
      </c>
      <c r="P279" s="799">
        <f>Таблица3000!K279+Таблица2000!O279+Таблица1000!O279</f>
        <v>0</v>
      </c>
      <c r="Q279" s="799">
        <f>Таблица3000!L279+Таблица2000!P279+Таблица1000!P279</f>
        <v>0</v>
      </c>
      <c r="R279" s="799">
        <f>Таблица2000!Q279</f>
        <v>0</v>
      </c>
      <c r="S279" s="799">
        <f>Таблица2000!R279</f>
        <v>0</v>
      </c>
      <c r="T279" s="799">
        <f>Таблица3000!M279+Таблица2000!S279+Таблица1000!Q279</f>
        <v>0</v>
      </c>
      <c r="U279" s="799">
        <f>Таблица2000!T279</f>
        <v>0</v>
      </c>
      <c r="V279" s="799">
        <f>Таблица3000!N279+Таблица2000!U279+Таблица1000!R279</f>
        <v>0</v>
      </c>
      <c r="W279" s="799">
        <f>Таблица2000!V279</f>
        <v>0</v>
      </c>
      <c r="X279" s="566" t="s">
        <v>1702</v>
      </c>
      <c r="Y279" s="566" t="s">
        <v>1702</v>
      </c>
      <c r="Z279" s="566" t="s">
        <v>1702</v>
      </c>
      <c r="AA279" s="566" t="s">
        <v>1702</v>
      </c>
    </row>
    <row r="280" spans="1:27" ht="12.75" x14ac:dyDescent="0.2">
      <c r="A280" s="37" t="s">
        <v>1140</v>
      </c>
      <c r="B280" s="506" t="s">
        <v>1287</v>
      </c>
      <c r="C280" s="6" t="s">
        <v>1201</v>
      </c>
      <c r="D280" s="241" t="s">
        <v>1202</v>
      </c>
      <c r="E280" s="799">
        <f>Таблица3000!F280+Таблица2000!G280+Таблица1000!G280</f>
        <v>0</v>
      </c>
      <c r="F280" s="799">
        <f>Таблица2000!H280</f>
        <v>0</v>
      </c>
      <c r="G280" s="799">
        <f>Таблица3000!G280+Таблица2000!I280+Таблица1000!H280</f>
        <v>0</v>
      </c>
      <c r="H280" s="799">
        <f>Таблица1000!I280</f>
        <v>0</v>
      </c>
      <c r="I280" s="799">
        <f>Таблица1000!J280</f>
        <v>0</v>
      </c>
      <c r="J280" s="799">
        <f>Таблица1000!K280</f>
        <v>0</v>
      </c>
      <c r="K280" s="799">
        <f>Таблица2000!J280</f>
        <v>0</v>
      </c>
      <c r="L280" s="799">
        <f>Таблица3000!H280+Таблица2000!K280+Таблица1000!L280</f>
        <v>0</v>
      </c>
      <c r="M280" s="799">
        <f>Таблица2000!L280</f>
        <v>0</v>
      </c>
      <c r="N280" s="799">
        <f>Таблица3000!I280+Таблица2000!M280+Таблица1000!M280</f>
        <v>0</v>
      </c>
      <c r="O280" s="799">
        <f>Таблица3000!J280+Таблица2000!N280+Таблица1000!N280</f>
        <v>0</v>
      </c>
      <c r="P280" s="799">
        <f>Таблица3000!K280+Таблица2000!O280+Таблица1000!O280</f>
        <v>0</v>
      </c>
      <c r="Q280" s="799">
        <f>Таблица3000!L280+Таблица2000!P280+Таблица1000!P280</f>
        <v>0</v>
      </c>
      <c r="R280" s="799">
        <f>Таблица2000!Q280</f>
        <v>0</v>
      </c>
      <c r="S280" s="799">
        <f>Таблица2000!R280</f>
        <v>0</v>
      </c>
      <c r="T280" s="799">
        <f>Таблица3000!M280+Таблица2000!S280+Таблица1000!Q280</f>
        <v>0</v>
      </c>
      <c r="U280" s="799">
        <f>Таблица2000!T280</f>
        <v>0</v>
      </c>
      <c r="V280" s="799">
        <f>Таблица3000!N280+Таблица2000!U280+Таблица1000!R280</f>
        <v>0</v>
      </c>
      <c r="W280" s="799">
        <f>Таблица2000!V280</f>
        <v>0</v>
      </c>
      <c r="X280" s="566" t="s">
        <v>1702</v>
      </c>
      <c r="Y280" s="566" t="s">
        <v>1702</v>
      </c>
      <c r="Z280" s="566" t="s">
        <v>1702</v>
      </c>
      <c r="AA280" s="566" t="s">
        <v>1702</v>
      </c>
    </row>
    <row r="281" spans="1:27" ht="12.75" x14ac:dyDescent="0.2">
      <c r="A281" s="37" t="s">
        <v>1141</v>
      </c>
      <c r="B281" s="506" t="s">
        <v>1288</v>
      </c>
      <c r="C281" s="6" t="s">
        <v>1203</v>
      </c>
      <c r="D281" s="241" t="s">
        <v>1204</v>
      </c>
      <c r="E281" s="799">
        <f>Таблица3000!F281+Таблица2000!G281+Таблица1000!G281</f>
        <v>0</v>
      </c>
      <c r="F281" s="799">
        <f>Таблица2000!H281</f>
        <v>0</v>
      </c>
      <c r="G281" s="799">
        <f>Таблица3000!G281+Таблица2000!I281+Таблица1000!H281</f>
        <v>0</v>
      </c>
      <c r="H281" s="799">
        <f>Таблица1000!I281</f>
        <v>0</v>
      </c>
      <c r="I281" s="799">
        <f>Таблица1000!J281</f>
        <v>0</v>
      </c>
      <c r="J281" s="799">
        <f>Таблица1000!K281</f>
        <v>0</v>
      </c>
      <c r="K281" s="799">
        <f>Таблица2000!J281</f>
        <v>0</v>
      </c>
      <c r="L281" s="799">
        <f>Таблица3000!H281+Таблица2000!K281+Таблица1000!L281</f>
        <v>0</v>
      </c>
      <c r="M281" s="799">
        <f>Таблица2000!L281</f>
        <v>0</v>
      </c>
      <c r="N281" s="799">
        <f>Таблица3000!I281+Таблица2000!M281+Таблица1000!M281</f>
        <v>0</v>
      </c>
      <c r="O281" s="799">
        <f>Таблица3000!J281+Таблица2000!N281+Таблица1000!N281</f>
        <v>0</v>
      </c>
      <c r="P281" s="799">
        <f>Таблица3000!K281+Таблица2000!O281+Таблица1000!O281</f>
        <v>0</v>
      </c>
      <c r="Q281" s="799">
        <f>Таблица3000!L281+Таблица2000!P281+Таблица1000!P281</f>
        <v>0</v>
      </c>
      <c r="R281" s="799">
        <f>Таблица2000!Q281</f>
        <v>0</v>
      </c>
      <c r="S281" s="799">
        <f>Таблица2000!R281</f>
        <v>0</v>
      </c>
      <c r="T281" s="799">
        <f>Таблица3000!M281+Таблица2000!S281+Таблица1000!Q281</f>
        <v>0</v>
      </c>
      <c r="U281" s="799">
        <f>Таблица2000!T281</f>
        <v>0</v>
      </c>
      <c r="V281" s="799">
        <f>Таблица3000!N281+Таблица2000!U281+Таблица1000!R281</f>
        <v>0</v>
      </c>
      <c r="W281" s="799">
        <f>Таблица2000!V281</f>
        <v>0</v>
      </c>
      <c r="X281" s="566" t="s">
        <v>1702</v>
      </c>
      <c r="Y281" s="566" t="s">
        <v>1702</v>
      </c>
      <c r="Z281" s="566" t="s">
        <v>1702</v>
      </c>
      <c r="AA281" s="566" t="s">
        <v>1702</v>
      </c>
    </row>
    <row r="282" spans="1:27" ht="21" x14ac:dyDescent="0.2">
      <c r="A282" s="37" t="s">
        <v>1142</v>
      </c>
      <c r="B282" s="506" t="s">
        <v>1289</v>
      </c>
      <c r="C282" s="6" t="s">
        <v>1205</v>
      </c>
      <c r="D282" s="241" t="s">
        <v>1206</v>
      </c>
      <c r="E282" s="799">
        <f>Таблица3000!F282+Таблица2000!G282+Таблица1000!G282</f>
        <v>0</v>
      </c>
      <c r="F282" s="799">
        <f>Таблица2000!H282</f>
        <v>0</v>
      </c>
      <c r="G282" s="799">
        <f>Таблица3000!G282+Таблица2000!I282+Таблица1000!H282</f>
        <v>0</v>
      </c>
      <c r="H282" s="799">
        <f>Таблица1000!I282</f>
        <v>0</v>
      </c>
      <c r="I282" s="799">
        <f>Таблица1000!J282</f>
        <v>0</v>
      </c>
      <c r="J282" s="799">
        <f>Таблица1000!K282</f>
        <v>0</v>
      </c>
      <c r="K282" s="799">
        <f>Таблица2000!J282</f>
        <v>0</v>
      </c>
      <c r="L282" s="799">
        <f>Таблица3000!H282+Таблица2000!K282+Таблица1000!L282</f>
        <v>0</v>
      </c>
      <c r="M282" s="799">
        <f>Таблица2000!L282</f>
        <v>0</v>
      </c>
      <c r="N282" s="799">
        <f>Таблица3000!I282+Таблица2000!M282+Таблица1000!M282</f>
        <v>0</v>
      </c>
      <c r="O282" s="799">
        <f>Таблица3000!J282+Таблица2000!N282+Таблица1000!N282</f>
        <v>0</v>
      </c>
      <c r="P282" s="799">
        <f>Таблица3000!K282+Таблица2000!O282+Таблица1000!O282</f>
        <v>0</v>
      </c>
      <c r="Q282" s="799">
        <f>Таблица3000!L282+Таблица2000!P282+Таблица1000!P282</f>
        <v>0</v>
      </c>
      <c r="R282" s="799">
        <f>Таблица2000!Q282</f>
        <v>0</v>
      </c>
      <c r="S282" s="799">
        <f>Таблица2000!R282</f>
        <v>0</v>
      </c>
      <c r="T282" s="799">
        <f>Таблица3000!M282+Таблица2000!S282+Таблица1000!Q282</f>
        <v>0</v>
      </c>
      <c r="U282" s="799">
        <f>Таблица2000!T282</f>
        <v>0</v>
      </c>
      <c r="V282" s="799">
        <f>Таблица3000!N282+Таблица2000!U282+Таблица1000!R282</f>
        <v>0</v>
      </c>
      <c r="W282" s="799">
        <f>Таблица2000!V282</f>
        <v>0</v>
      </c>
      <c r="X282" s="566" t="s">
        <v>1702</v>
      </c>
      <c r="Y282" s="566" t="s">
        <v>1702</v>
      </c>
      <c r="Z282" s="566" t="s">
        <v>1702</v>
      </c>
      <c r="AA282" s="566" t="s">
        <v>1702</v>
      </c>
    </row>
    <row r="283" spans="1:27" ht="21" x14ac:dyDescent="0.2">
      <c r="A283" s="37" t="s">
        <v>1143</v>
      </c>
      <c r="B283" s="506" t="s">
        <v>1290</v>
      </c>
      <c r="C283" s="6" t="s">
        <v>1207</v>
      </c>
      <c r="D283" s="241" t="s">
        <v>1208</v>
      </c>
      <c r="E283" s="799">
        <f>Таблица3000!F283+Таблица2000!G283+Таблица1000!G283</f>
        <v>0</v>
      </c>
      <c r="F283" s="799">
        <f>Таблица2000!H283</f>
        <v>0</v>
      </c>
      <c r="G283" s="799">
        <f>Таблица3000!G283+Таблица2000!I283+Таблица1000!H283</f>
        <v>0</v>
      </c>
      <c r="H283" s="799">
        <f>Таблица1000!I283</f>
        <v>0</v>
      </c>
      <c r="I283" s="799">
        <f>Таблица1000!J283</f>
        <v>0</v>
      </c>
      <c r="J283" s="799">
        <f>Таблица1000!K283</f>
        <v>0</v>
      </c>
      <c r="K283" s="799">
        <f>Таблица2000!J283</f>
        <v>0</v>
      </c>
      <c r="L283" s="799">
        <f>Таблица3000!H283+Таблица2000!K283+Таблица1000!L283</f>
        <v>0</v>
      </c>
      <c r="M283" s="799">
        <f>Таблица2000!L283</f>
        <v>0</v>
      </c>
      <c r="N283" s="799">
        <f>Таблица3000!I283+Таблица2000!M283+Таблица1000!M283</f>
        <v>0</v>
      </c>
      <c r="O283" s="799">
        <f>Таблица3000!J283+Таблица2000!N283+Таблица1000!N283</f>
        <v>0</v>
      </c>
      <c r="P283" s="799">
        <f>Таблица3000!K283+Таблица2000!O283+Таблица1000!O283</f>
        <v>0</v>
      </c>
      <c r="Q283" s="799">
        <f>Таблица3000!L283+Таблица2000!P283+Таблица1000!P283</f>
        <v>0</v>
      </c>
      <c r="R283" s="799">
        <f>Таблица2000!Q283</f>
        <v>0</v>
      </c>
      <c r="S283" s="799">
        <f>Таблица2000!R283</f>
        <v>0</v>
      </c>
      <c r="T283" s="799">
        <f>Таблица3000!M283+Таблица2000!S283+Таблица1000!Q283</f>
        <v>0</v>
      </c>
      <c r="U283" s="799">
        <f>Таблица2000!T283</f>
        <v>0</v>
      </c>
      <c r="V283" s="799">
        <f>Таблица3000!N283+Таблица2000!U283+Таблица1000!R283</f>
        <v>0</v>
      </c>
      <c r="W283" s="799">
        <f>Таблица2000!V283</f>
        <v>0</v>
      </c>
      <c r="X283" s="566" t="s">
        <v>1702</v>
      </c>
      <c r="Y283" s="566" t="s">
        <v>1702</v>
      </c>
      <c r="Z283" s="566" t="s">
        <v>1702</v>
      </c>
      <c r="AA283" s="566" t="s">
        <v>1702</v>
      </c>
    </row>
    <row r="284" spans="1:27" ht="21" x14ac:dyDescent="0.2">
      <c r="A284" s="37" t="s">
        <v>1144</v>
      </c>
      <c r="B284" s="506" t="s">
        <v>1291</v>
      </c>
      <c r="C284" s="6" t="s">
        <v>1209</v>
      </c>
      <c r="D284" s="241" t="s">
        <v>1210</v>
      </c>
      <c r="E284" s="799">
        <f>Таблица3000!F284+Таблица2000!G284+Таблица1000!G284</f>
        <v>0</v>
      </c>
      <c r="F284" s="799">
        <f>Таблица2000!H284</f>
        <v>0</v>
      </c>
      <c r="G284" s="799">
        <f>Таблица3000!G284+Таблица2000!I284+Таблица1000!H284</f>
        <v>0</v>
      </c>
      <c r="H284" s="799">
        <f>Таблица1000!I284</f>
        <v>0</v>
      </c>
      <c r="I284" s="799">
        <f>Таблица1000!J284</f>
        <v>0</v>
      </c>
      <c r="J284" s="799">
        <f>Таблица1000!K284</f>
        <v>0</v>
      </c>
      <c r="K284" s="799">
        <f>Таблица2000!J284</f>
        <v>0</v>
      </c>
      <c r="L284" s="799">
        <f>Таблица3000!H284+Таблица2000!K284+Таблица1000!L284</f>
        <v>0</v>
      </c>
      <c r="M284" s="799">
        <f>Таблица2000!L284</f>
        <v>0</v>
      </c>
      <c r="N284" s="799">
        <f>Таблица3000!I284+Таблица2000!M284+Таблица1000!M284</f>
        <v>0</v>
      </c>
      <c r="O284" s="799">
        <f>Таблица3000!J284+Таблица2000!N284+Таблица1000!N284</f>
        <v>0</v>
      </c>
      <c r="P284" s="799">
        <f>Таблица3000!K284+Таблица2000!O284+Таблица1000!O284</f>
        <v>0</v>
      </c>
      <c r="Q284" s="799">
        <f>Таблица3000!L284+Таблица2000!P284+Таблица1000!P284</f>
        <v>0</v>
      </c>
      <c r="R284" s="799">
        <f>Таблица2000!Q284</f>
        <v>0</v>
      </c>
      <c r="S284" s="799">
        <f>Таблица2000!R284</f>
        <v>0</v>
      </c>
      <c r="T284" s="799">
        <f>Таблица3000!M284+Таблица2000!S284+Таблица1000!Q284</f>
        <v>0</v>
      </c>
      <c r="U284" s="799">
        <f>Таблица2000!T284</f>
        <v>0</v>
      </c>
      <c r="V284" s="799">
        <f>Таблица3000!N284+Таблица2000!U284+Таблица1000!R284</f>
        <v>0</v>
      </c>
      <c r="W284" s="799">
        <f>Таблица2000!V284</f>
        <v>0</v>
      </c>
      <c r="X284" s="566" t="s">
        <v>1702</v>
      </c>
      <c r="Y284" s="566" t="s">
        <v>1702</v>
      </c>
      <c r="Z284" s="566" t="s">
        <v>1702</v>
      </c>
      <c r="AA284" s="566" t="s">
        <v>1702</v>
      </c>
    </row>
    <row r="285" spans="1:27" ht="21" x14ac:dyDescent="0.2">
      <c r="A285" s="37" t="s">
        <v>1145</v>
      </c>
      <c r="B285" s="506" t="s">
        <v>1292</v>
      </c>
      <c r="C285" s="6" t="s">
        <v>1211</v>
      </c>
      <c r="D285" s="241" t="s">
        <v>1212</v>
      </c>
      <c r="E285" s="799">
        <f>Таблица3000!F285+Таблица2000!G285+Таблица1000!G285</f>
        <v>0</v>
      </c>
      <c r="F285" s="799">
        <f>Таблица2000!H285</f>
        <v>0</v>
      </c>
      <c r="G285" s="799">
        <f>Таблица3000!G285+Таблица2000!I285+Таблица1000!H285</f>
        <v>0</v>
      </c>
      <c r="H285" s="799">
        <f>Таблица1000!I285</f>
        <v>0</v>
      </c>
      <c r="I285" s="799">
        <f>Таблица1000!J285</f>
        <v>0</v>
      </c>
      <c r="J285" s="799">
        <f>Таблица1000!K285</f>
        <v>0</v>
      </c>
      <c r="K285" s="799">
        <f>Таблица2000!J285</f>
        <v>0</v>
      </c>
      <c r="L285" s="799">
        <f>Таблица3000!H285+Таблица2000!K285+Таблица1000!L285</f>
        <v>0</v>
      </c>
      <c r="M285" s="799">
        <f>Таблица2000!L285</f>
        <v>0</v>
      </c>
      <c r="N285" s="799">
        <f>Таблица3000!I285+Таблица2000!M285+Таблица1000!M285</f>
        <v>0</v>
      </c>
      <c r="O285" s="799">
        <f>Таблица3000!J285+Таблица2000!N285+Таблица1000!N285</f>
        <v>0</v>
      </c>
      <c r="P285" s="799">
        <f>Таблица3000!K285+Таблица2000!O285+Таблица1000!O285</f>
        <v>0</v>
      </c>
      <c r="Q285" s="799">
        <f>Таблица3000!L285+Таблица2000!P285+Таблица1000!P285</f>
        <v>0</v>
      </c>
      <c r="R285" s="799">
        <f>Таблица2000!Q285</f>
        <v>0</v>
      </c>
      <c r="S285" s="799">
        <f>Таблица2000!R285</f>
        <v>0</v>
      </c>
      <c r="T285" s="799">
        <f>Таблица3000!M285+Таблица2000!S285+Таблица1000!Q285</f>
        <v>0</v>
      </c>
      <c r="U285" s="799">
        <f>Таблица2000!T285</f>
        <v>0</v>
      </c>
      <c r="V285" s="799">
        <f>Таблица3000!N285+Таблица2000!U285+Таблица1000!R285</f>
        <v>0</v>
      </c>
      <c r="W285" s="799">
        <f>Таблица2000!V285</f>
        <v>0</v>
      </c>
      <c r="X285" s="566" t="s">
        <v>1702</v>
      </c>
      <c r="Y285" s="566" t="s">
        <v>1702</v>
      </c>
      <c r="Z285" s="566" t="s">
        <v>1702</v>
      </c>
      <c r="AA285" s="566" t="s">
        <v>1702</v>
      </c>
    </row>
    <row r="286" spans="1:27" ht="42" x14ac:dyDescent="0.2">
      <c r="A286" s="37" t="s">
        <v>1146</v>
      </c>
      <c r="B286" s="506" t="s">
        <v>1293</v>
      </c>
      <c r="C286" s="6" t="s">
        <v>1213</v>
      </c>
      <c r="D286" s="241" t="s">
        <v>1214</v>
      </c>
      <c r="E286" s="799">
        <f>Таблица3000!F286+Таблица2000!G286+Таблица1000!G286</f>
        <v>0</v>
      </c>
      <c r="F286" s="799">
        <f>Таблица2000!H286</f>
        <v>0</v>
      </c>
      <c r="G286" s="799">
        <f>Таблица3000!G286+Таблица2000!I286+Таблица1000!H286</f>
        <v>0</v>
      </c>
      <c r="H286" s="799">
        <f>Таблица1000!I286</f>
        <v>0</v>
      </c>
      <c r="I286" s="799">
        <f>Таблица1000!J286</f>
        <v>0</v>
      </c>
      <c r="J286" s="799">
        <f>Таблица1000!K286</f>
        <v>0</v>
      </c>
      <c r="K286" s="799">
        <f>Таблица2000!J286</f>
        <v>0</v>
      </c>
      <c r="L286" s="799">
        <f>Таблица3000!H286+Таблица2000!K286+Таблица1000!L286</f>
        <v>0</v>
      </c>
      <c r="M286" s="799">
        <f>Таблица2000!L286</f>
        <v>0</v>
      </c>
      <c r="N286" s="799">
        <f>Таблица3000!I286+Таблица2000!M286+Таблица1000!M286</f>
        <v>0</v>
      </c>
      <c r="O286" s="799">
        <f>Таблица3000!J286+Таблица2000!N286+Таблица1000!N286</f>
        <v>0</v>
      </c>
      <c r="P286" s="799">
        <f>Таблица3000!K286+Таблица2000!O286+Таблица1000!O286</f>
        <v>0</v>
      </c>
      <c r="Q286" s="799">
        <f>Таблица3000!L286+Таблица2000!P286+Таблица1000!P286</f>
        <v>0</v>
      </c>
      <c r="R286" s="799">
        <f>Таблица2000!Q286</f>
        <v>0</v>
      </c>
      <c r="S286" s="799">
        <f>Таблица2000!R286</f>
        <v>0</v>
      </c>
      <c r="T286" s="799">
        <f>Таблица3000!M286+Таблица2000!S286+Таблица1000!Q286</f>
        <v>0</v>
      </c>
      <c r="U286" s="799">
        <f>Таблица2000!T286</f>
        <v>0</v>
      </c>
      <c r="V286" s="799">
        <f>Таблица3000!N286+Таблица2000!U286+Таблица1000!R286</f>
        <v>0</v>
      </c>
      <c r="W286" s="799">
        <f>Таблица2000!V286</f>
        <v>0</v>
      </c>
      <c r="X286" s="566" t="s">
        <v>1702</v>
      </c>
      <c r="Y286" s="566" t="s">
        <v>1702</v>
      </c>
      <c r="Z286" s="566" t="s">
        <v>1702</v>
      </c>
      <c r="AA286" s="566" t="s">
        <v>1702</v>
      </c>
    </row>
    <row r="287" spans="1:27" ht="42" x14ac:dyDescent="0.2">
      <c r="A287" s="37" t="s">
        <v>1147</v>
      </c>
      <c r="B287" s="506" t="s">
        <v>1294</v>
      </c>
      <c r="C287" s="6" t="s">
        <v>1215</v>
      </c>
      <c r="D287" s="241" t="s">
        <v>1216</v>
      </c>
      <c r="E287" s="799">
        <f>Таблица3000!F287+Таблица2000!G287+Таблица1000!G287</f>
        <v>0</v>
      </c>
      <c r="F287" s="799">
        <f>Таблица2000!H287</f>
        <v>0</v>
      </c>
      <c r="G287" s="799">
        <f>Таблица3000!G287+Таблица2000!I287+Таблица1000!H287</f>
        <v>0</v>
      </c>
      <c r="H287" s="799">
        <f>Таблица1000!I287</f>
        <v>0</v>
      </c>
      <c r="I287" s="799">
        <f>Таблица1000!J287</f>
        <v>0</v>
      </c>
      <c r="J287" s="799">
        <f>Таблица1000!K287</f>
        <v>0</v>
      </c>
      <c r="K287" s="799">
        <f>Таблица2000!J287</f>
        <v>0</v>
      </c>
      <c r="L287" s="799">
        <f>Таблица3000!H287+Таблица2000!K287+Таблица1000!L287</f>
        <v>0</v>
      </c>
      <c r="M287" s="799">
        <f>Таблица2000!L287</f>
        <v>0</v>
      </c>
      <c r="N287" s="799">
        <f>Таблица3000!I287+Таблица2000!M287+Таблица1000!M287</f>
        <v>0</v>
      </c>
      <c r="O287" s="799">
        <f>Таблица3000!J287+Таблица2000!N287+Таблица1000!N287</f>
        <v>0</v>
      </c>
      <c r="P287" s="799">
        <f>Таблица3000!K287+Таблица2000!O287+Таблица1000!O287</f>
        <v>0</v>
      </c>
      <c r="Q287" s="799">
        <f>Таблица3000!L287+Таблица2000!P287+Таблица1000!P287</f>
        <v>0</v>
      </c>
      <c r="R287" s="799">
        <f>Таблица2000!Q287</f>
        <v>0</v>
      </c>
      <c r="S287" s="799">
        <f>Таблица2000!R287</f>
        <v>0</v>
      </c>
      <c r="T287" s="799">
        <f>Таблица3000!M287+Таблица2000!S287+Таблица1000!Q287</f>
        <v>0</v>
      </c>
      <c r="U287" s="799">
        <f>Таблица2000!T287</f>
        <v>0</v>
      </c>
      <c r="V287" s="799">
        <f>Таблица3000!N287+Таблица2000!U287+Таблица1000!R287</f>
        <v>0</v>
      </c>
      <c r="W287" s="799">
        <f>Таблица2000!V287</f>
        <v>0</v>
      </c>
      <c r="X287" s="566" t="s">
        <v>1702</v>
      </c>
      <c r="Y287" s="566" t="s">
        <v>1702</v>
      </c>
      <c r="Z287" s="566" t="s">
        <v>1702</v>
      </c>
      <c r="AA287" s="566" t="s">
        <v>1702</v>
      </c>
    </row>
    <row r="288" spans="1:27" ht="21.75" x14ac:dyDescent="0.2">
      <c r="A288" s="117" t="s">
        <v>1148</v>
      </c>
      <c r="B288" s="506" t="s">
        <v>1295</v>
      </c>
      <c r="C288" s="6" t="s">
        <v>1217</v>
      </c>
      <c r="D288" s="241" t="s">
        <v>1218</v>
      </c>
      <c r="E288" s="799">
        <f>Таблица3000!F288+Таблица2000!G288+Таблица1000!G288</f>
        <v>0</v>
      </c>
      <c r="F288" s="799">
        <f>Таблица2000!H288</f>
        <v>0</v>
      </c>
      <c r="G288" s="799">
        <f>Таблица3000!G288+Таблица2000!I288+Таблица1000!H288</f>
        <v>0</v>
      </c>
      <c r="H288" s="799">
        <f>Таблица1000!I288</f>
        <v>0</v>
      </c>
      <c r="I288" s="799">
        <f>Таблица1000!J288</f>
        <v>0</v>
      </c>
      <c r="J288" s="799">
        <f>Таблица1000!K288</f>
        <v>0</v>
      </c>
      <c r="K288" s="799">
        <f>Таблица2000!J288</f>
        <v>0</v>
      </c>
      <c r="L288" s="799">
        <f>Таблица3000!H288+Таблица2000!K288+Таблица1000!L288</f>
        <v>0</v>
      </c>
      <c r="M288" s="799">
        <f>Таблица2000!L288</f>
        <v>0</v>
      </c>
      <c r="N288" s="799">
        <f>Таблица3000!I288+Таблица2000!M288+Таблица1000!M288</f>
        <v>0</v>
      </c>
      <c r="O288" s="799">
        <f>Таблица3000!J288+Таблица2000!N288+Таблица1000!N288</f>
        <v>0</v>
      </c>
      <c r="P288" s="799">
        <f>Таблица3000!K288+Таблица2000!O288+Таблица1000!O288</f>
        <v>0</v>
      </c>
      <c r="Q288" s="799">
        <f>Таблица3000!L288+Таблица2000!P288+Таблица1000!P288</f>
        <v>0</v>
      </c>
      <c r="R288" s="799">
        <f>Таблица2000!Q288</f>
        <v>0</v>
      </c>
      <c r="S288" s="799">
        <f>Таблица2000!R288</f>
        <v>0</v>
      </c>
      <c r="T288" s="799">
        <f>Таблица3000!M288+Таблица2000!S288+Таблица1000!Q288</f>
        <v>0</v>
      </c>
      <c r="U288" s="799">
        <f>Таблица2000!T288</f>
        <v>0</v>
      </c>
      <c r="V288" s="799">
        <f>Таблица3000!N288+Таблица2000!U288+Таблица1000!R288</f>
        <v>0</v>
      </c>
      <c r="W288" s="799">
        <f>Таблица2000!V288</f>
        <v>0</v>
      </c>
      <c r="X288" s="566" t="s">
        <v>1702</v>
      </c>
      <c r="Y288" s="566" t="s">
        <v>1702</v>
      </c>
      <c r="Z288" s="566" t="s">
        <v>1702</v>
      </c>
      <c r="AA288" s="566" t="s">
        <v>1702</v>
      </c>
    </row>
    <row r="289" spans="1:27" ht="12.75" x14ac:dyDescent="0.2">
      <c r="A289" s="37" t="s">
        <v>1149</v>
      </c>
      <c r="B289" s="506" t="s">
        <v>1296</v>
      </c>
      <c r="C289" s="6" t="s">
        <v>1219</v>
      </c>
      <c r="D289" s="241" t="s">
        <v>1220</v>
      </c>
      <c r="E289" s="799">
        <f>Таблица3000!F289+Таблица2000!G289+Таблица1000!G289</f>
        <v>0</v>
      </c>
      <c r="F289" s="799">
        <f>Таблица2000!H289</f>
        <v>0</v>
      </c>
      <c r="G289" s="799">
        <f>Таблица3000!G289+Таблица2000!I289+Таблица1000!H289</f>
        <v>0</v>
      </c>
      <c r="H289" s="799">
        <f>Таблица1000!I289</f>
        <v>0</v>
      </c>
      <c r="I289" s="799">
        <f>Таблица1000!J289</f>
        <v>0</v>
      </c>
      <c r="J289" s="799">
        <f>Таблица1000!K289</f>
        <v>0</v>
      </c>
      <c r="K289" s="799">
        <f>Таблица2000!J289</f>
        <v>0</v>
      </c>
      <c r="L289" s="799">
        <f>Таблица3000!H289+Таблица2000!K289+Таблица1000!L289</f>
        <v>0</v>
      </c>
      <c r="M289" s="799">
        <f>Таблица2000!L289</f>
        <v>0</v>
      </c>
      <c r="N289" s="799">
        <f>Таблица3000!I289+Таблица2000!M289+Таблица1000!M289</f>
        <v>0</v>
      </c>
      <c r="O289" s="799">
        <f>Таблица3000!J289+Таблица2000!N289+Таблица1000!N289</f>
        <v>0</v>
      </c>
      <c r="P289" s="799">
        <f>Таблица3000!K289+Таблица2000!O289+Таблица1000!O289</f>
        <v>0</v>
      </c>
      <c r="Q289" s="799">
        <f>Таблица3000!L289+Таблица2000!P289+Таблица1000!P289</f>
        <v>0</v>
      </c>
      <c r="R289" s="799">
        <f>Таблица2000!Q289</f>
        <v>0</v>
      </c>
      <c r="S289" s="799">
        <f>Таблица2000!R289</f>
        <v>0</v>
      </c>
      <c r="T289" s="799">
        <f>Таблица3000!M289+Таблица2000!S289+Таблица1000!Q289</f>
        <v>0</v>
      </c>
      <c r="U289" s="799">
        <f>Таблица2000!T289</f>
        <v>0</v>
      </c>
      <c r="V289" s="799">
        <f>Таблица3000!N289+Таблица2000!U289+Таблица1000!R289</f>
        <v>0</v>
      </c>
      <c r="W289" s="799">
        <f>Таблица2000!V289</f>
        <v>0</v>
      </c>
      <c r="X289" s="566" t="s">
        <v>1702</v>
      </c>
      <c r="Y289" s="566" t="s">
        <v>1702</v>
      </c>
      <c r="Z289" s="566" t="s">
        <v>1702</v>
      </c>
      <c r="AA289" s="566" t="s">
        <v>1702</v>
      </c>
    </row>
    <row r="290" spans="1:27" ht="53.25" x14ac:dyDescent="0.2">
      <c r="A290" s="117" t="s">
        <v>1150</v>
      </c>
      <c r="B290" s="506" t="s">
        <v>1297</v>
      </c>
      <c r="C290" s="6" t="s">
        <v>1221</v>
      </c>
      <c r="D290" s="241" t="s">
        <v>1222</v>
      </c>
      <c r="E290" s="799">
        <f>Таблица3000!F290+Таблица2000!G290+Таблица1000!G290</f>
        <v>0</v>
      </c>
      <c r="F290" s="799">
        <f>Таблица2000!H290</f>
        <v>0</v>
      </c>
      <c r="G290" s="799">
        <f>Таблица3000!G290+Таблица2000!I290+Таблица1000!H290</f>
        <v>0</v>
      </c>
      <c r="H290" s="799">
        <f>Таблица1000!I290</f>
        <v>0</v>
      </c>
      <c r="I290" s="799">
        <f>Таблица1000!J290</f>
        <v>0</v>
      </c>
      <c r="J290" s="799">
        <f>Таблица1000!K290</f>
        <v>0</v>
      </c>
      <c r="K290" s="799">
        <f>Таблица2000!J290</f>
        <v>0</v>
      </c>
      <c r="L290" s="799">
        <f>Таблица3000!H290+Таблица2000!K290+Таблица1000!L290</f>
        <v>0</v>
      </c>
      <c r="M290" s="799">
        <f>Таблица2000!L290</f>
        <v>0</v>
      </c>
      <c r="N290" s="799">
        <f>Таблица3000!I290+Таблица2000!M290+Таблица1000!M290</f>
        <v>0</v>
      </c>
      <c r="O290" s="799">
        <f>Таблица3000!J290+Таблица2000!N290+Таблица1000!N290</f>
        <v>0</v>
      </c>
      <c r="P290" s="799">
        <f>Таблица3000!K290+Таблица2000!O290+Таблица1000!O290</f>
        <v>0</v>
      </c>
      <c r="Q290" s="799">
        <f>Таблица3000!L290+Таблица2000!P290+Таблица1000!P290</f>
        <v>0</v>
      </c>
      <c r="R290" s="799">
        <f>Таблица2000!Q290</f>
        <v>0</v>
      </c>
      <c r="S290" s="799">
        <f>Таблица2000!R290</f>
        <v>0</v>
      </c>
      <c r="T290" s="799">
        <f>Таблица3000!M290+Таблица2000!S290+Таблица1000!Q290</f>
        <v>0</v>
      </c>
      <c r="U290" s="799">
        <f>Таблица2000!T290</f>
        <v>0</v>
      </c>
      <c r="V290" s="799">
        <f>Таблица3000!N290+Таблица2000!U290+Таблица1000!R290</f>
        <v>0</v>
      </c>
      <c r="W290" s="799">
        <f>Таблица2000!V290</f>
        <v>0</v>
      </c>
      <c r="X290" s="566" t="s">
        <v>1702</v>
      </c>
      <c r="Y290" s="566" t="s">
        <v>1702</v>
      </c>
      <c r="Z290" s="566" t="s">
        <v>1702</v>
      </c>
      <c r="AA290" s="566" t="s">
        <v>1702</v>
      </c>
    </row>
    <row r="291" spans="1:27" ht="12.75" x14ac:dyDescent="0.2">
      <c r="A291" s="37" t="s">
        <v>1151</v>
      </c>
      <c r="B291" s="506" t="s">
        <v>1298</v>
      </c>
      <c r="C291" s="6" t="s">
        <v>1223</v>
      </c>
      <c r="D291" s="241" t="s">
        <v>1224</v>
      </c>
      <c r="E291" s="799">
        <f>Таблица3000!F291+Таблица2000!G291+Таблица1000!G291</f>
        <v>0</v>
      </c>
      <c r="F291" s="799">
        <f>Таблица2000!H291</f>
        <v>0</v>
      </c>
      <c r="G291" s="799">
        <f>Таблица3000!G291+Таблица2000!I291+Таблица1000!H291</f>
        <v>0</v>
      </c>
      <c r="H291" s="799">
        <f>Таблица1000!I291</f>
        <v>0</v>
      </c>
      <c r="I291" s="799">
        <f>Таблица1000!J291</f>
        <v>0</v>
      </c>
      <c r="J291" s="799">
        <f>Таблица1000!K291</f>
        <v>0</v>
      </c>
      <c r="K291" s="799">
        <f>Таблица2000!J291</f>
        <v>0</v>
      </c>
      <c r="L291" s="799">
        <f>Таблица3000!H291+Таблица2000!K291+Таблица1000!L291</f>
        <v>0</v>
      </c>
      <c r="M291" s="799">
        <f>Таблица2000!L291</f>
        <v>0</v>
      </c>
      <c r="N291" s="799">
        <f>Таблица3000!I291+Таблица2000!M291+Таблица1000!M291</f>
        <v>0</v>
      </c>
      <c r="O291" s="799">
        <f>Таблица3000!J291+Таблица2000!N291+Таблица1000!N291</f>
        <v>0</v>
      </c>
      <c r="P291" s="799">
        <f>Таблица3000!K291+Таблица2000!O291+Таблица1000!O291</f>
        <v>0</v>
      </c>
      <c r="Q291" s="799">
        <f>Таблица3000!L291+Таблица2000!P291+Таблица1000!P291</f>
        <v>0</v>
      </c>
      <c r="R291" s="799">
        <f>Таблица2000!Q291</f>
        <v>0</v>
      </c>
      <c r="S291" s="799">
        <f>Таблица2000!R291</f>
        <v>0</v>
      </c>
      <c r="T291" s="799">
        <f>Таблица3000!M291+Таблица2000!S291+Таблица1000!Q291</f>
        <v>0</v>
      </c>
      <c r="U291" s="799">
        <f>Таблица2000!T291</f>
        <v>0</v>
      </c>
      <c r="V291" s="799">
        <f>Таблица3000!N291+Таблица2000!U291+Таблица1000!R291</f>
        <v>0</v>
      </c>
      <c r="W291" s="799">
        <f>Таблица2000!V291</f>
        <v>0</v>
      </c>
      <c r="X291" s="566" t="s">
        <v>1702</v>
      </c>
      <c r="Y291" s="566" t="s">
        <v>1702</v>
      </c>
      <c r="Z291" s="566" t="s">
        <v>1702</v>
      </c>
      <c r="AA291" s="566" t="s">
        <v>1702</v>
      </c>
    </row>
    <row r="292" spans="1:27" ht="42.75" x14ac:dyDescent="0.2">
      <c r="A292" s="47" t="s">
        <v>1152</v>
      </c>
      <c r="B292" s="506" t="s">
        <v>1299</v>
      </c>
      <c r="C292" s="6" t="s">
        <v>1225</v>
      </c>
      <c r="D292" s="241" t="s">
        <v>1226</v>
      </c>
      <c r="E292" s="799">
        <f>Таблица3000!F292+Таблица2000!G292+Таблица1000!G292</f>
        <v>0</v>
      </c>
      <c r="F292" s="799">
        <f>Таблица2000!H292</f>
        <v>0</v>
      </c>
      <c r="G292" s="799">
        <f>Таблица3000!G292+Таблица2000!I292+Таблица1000!H292</f>
        <v>0</v>
      </c>
      <c r="H292" s="799">
        <f>Таблица1000!I292</f>
        <v>0</v>
      </c>
      <c r="I292" s="799">
        <f>Таблица1000!J292</f>
        <v>0</v>
      </c>
      <c r="J292" s="799">
        <f>Таблица1000!K292</f>
        <v>0</v>
      </c>
      <c r="K292" s="799">
        <f>Таблица2000!J292</f>
        <v>0</v>
      </c>
      <c r="L292" s="799">
        <f>Таблица3000!H292+Таблица2000!K292+Таблица1000!L292</f>
        <v>0</v>
      </c>
      <c r="M292" s="799">
        <f>Таблица2000!L292</f>
        <v>0</v>
      </c>
      <c r="N292" s="799">
        <f>Таблица3000!I292+Таблица2000!M292+Таблица1000!M292</f>
        <v>0</v>
      </c>
      <c r="O292" s="799">
        <f>Таблица3000!J292+Таблица2000!N292+Таблица1000!N292</f>
        <v>0</v>
      </c>
      <c r="P292" s="799">
        <f>Таблица3000!K292+Таблица2000!O292+Таблица1000!O292</f>
        <v>0</v>
      </c>
      <c r="Q292" s="799">
        <f>Таблица3000!L292+Таблица2000!P292+Таблица1000!P292</f>
        <v>0</v>
      </c>
      <c r="R292" s="799">
        <f>Таблица2000!Q292</f>
        <v>0</v>
      </c>
      <c r="S292" s="799">
        <f>Таблица2000!R292</f>
        <v>0</v>
      </c>
      <c r="T292" s="799">
        <f>Таблица3000!M292+Таблица2000!S292+Таблица1000!Q292</f>
        <v>0</v>
      </c>
      <c r="U292" s="799">
        <f>Таблица2000!T292</f>
        <v>0</v>
      </c>
      <c r="V292" s="799">
        <f>Таблица3000!N292+Таблица2000!U292+Таблица1000!R292</f>
        <v>0</v>
      </c>
      <c r="W292" s="799">
        <f>Таблица2000!V292</f>
        <v>0</v>
      </c>
      <c r="X292" s="566" t="s">
        <v>1702</v>
      </c>
      <c r="Y292" s="566" t="s">
        <v>1702</v>
      </c>
      <c r="Z292" s="566" t="s">
        <v>1702</v>
      </c>
      <c r="AA292" s="566" t="s">
        <v>1702</v>
      </c>
    </row>
    <row r="293" spans="1:27" s="119" customFormat="1" ht="63.75" x14ac:dyDescent="0.2">
      <c r="A293" s="47" t="s">
        <v>1153</v>
      </c>
      <c r="B293" s="506" t="s">
        <v>1300</v>
      </c>
      <c r="C293" s="6" t="s">
        <v>1227</v>
      </c>
      <c r="D293" s="241" t="s">
        <v>1228</v>
      </c>
      <c r="E293" s="799">
        <f>Таблица3000!F293+Таблица2000!G293+Таблица1000!G293</f>
        <v>0</v>
      </c>
      <c r="F293" s="799">
        <f>Таблица2000!H293</f>
        <v>0</v>
      </c>
      <c r="G293" s="799">
        <f>Таблица3000!G293+Таблица2000!I293+Таблица1000!H293</f>
        <v>0</v>
      </c>
      <c r="H293" s="799">
        <f>Таблица1000!I293</f>
        <v>0</v>
      </c>
      <c r="I293" s="799">
        <f>Таблица1000!J293</f>
        <v>0</v>
      </c>
      <c r="J293" s="799">
        <f>Таблица1000!K293</f>
        <v>0</v>
      </c>
      <c r="K293" s="799">
        <f>Таблица2000!J293</f>
        <v>0</v>
      </c>
      <c r="L293" s="799">
        <f>Таблица3000!H293+Таблица2000!K293+Таблица1000!L293</f>
        <v>0</v>
      </c>
      <c r="M293" s="799">
        <f>Таблица2000!L293</f>
        <v>0</v>
      </c>
      <c r="N293" s="799">
        <f>Таблица3000!I293+Таблица2000!M293+Таблица1000!M293</f>
        <v>0</v>
      </c>
      <c r="O293" s="799">
        <f>Таблица3000!J293+Таблица2000!N293+Таблица1000!N293</f>
        <v>0</v>
      </c>
      <c r="P293" s="799">
        <f>Таблица3000!K293+Таблица2000!O293+Таблица1000!O293</f>
        <v>0</v>
      </c>
      <c r="Q293" s="799">
        <f>Таблица3000!L293+Таблица2000!P293+Таблица1000!P293</f>
        <v>0</v>
      </c>
      <c r="R293" s="799">
        <f>Таблица2000!Q293</f>
        <v>0</v>
      </c>
      <c r="S293" s="799">
        <f>Таблица2000!R293</f>
        <v>0</v>
      </c>
      <c r="T293" s="799">
        <f>Таблица3000!M293+Таблица2000!S293+Таблица1000!Q293</f>
        <v>0</v>
      </c>
      <c r="U293" s="799">
        <f>Таблица2000!T293</f>
        <v>0</v>
      </c>
      <c r="V293" s="799">
        <f>Таблица3000!N293+Таблица2000!U293+Таблица1000!R293</f>
        <v>0</v>
      </c>
      <c r="W293" s="799">
        <f>Таблица2000!V293</f>
        <v>0</v>
      </c>
      <c r="X293" s="566" t="s">
        <v>1702</v>
      </c>
      <c r="Y293" s="566" t="s">
        <v>1702</v>
      </c>
      <c r="Z293" s="566" t="s">
        <v>1702</v>
      </c>
      <c r="AA293" s="566" t="s">
        <v>1702</v>
      </c>
    </row>
    <row r="294" spans="1:27" s="130" customFormat="1" ht="52.5" x14ac:dyDescent="0.2">
      <c r="A294" s="37" t="s">
        <v>1154</v>
      </c>
      <c r="B294" s="506" t="s">
        <v>1301</v>
      </c>
      <c r="C294" s="118" t="s">
        <v>1229</v>
      </c>
      <c r="D294" s="241" t="s">
        <v>1230</v>
      </c>
      <c r="E294" s="799">
        <f>Таблица3000!F294+Таблица2000!G294+Таблица1000!G294</f>
        <v>0</v>
      </c>
      <c r="F294" s="799">
        <f>Таблица2000!H294</f>
        <v>0</v>
      </c>
      <c r="G294" s="799">
        <f>Таблица3000!G294+Таблица2000!I294+Таблица1000!H294</f>
        <v>0</v>
      </c>
      <c r="H294" s="799">
        <f>Таблица1000!I294</f>
        <v>0</v>
      </c>
      <c r="I294" s="799">
        <f>Таблица1000!J294</f>
        <v>0</v>
      </c>
      <c r="J294" s="799">
        <f>Таблица1000!K294</f>
        <v>0</v>
      </c>
      <c r="K294" s="799">
        <f>Таблица2000!J294</f>
        <v>0</v>
      </c>
      <c r="L294" s="799">
        <f>Таблица3000!H294+Таблица2000!K294+Таблица1000!L294</f>
        <v>0</v>
      </c>
      <c r="M294" s="799">
        <f>Таблица2000!L294</f>
        <v>0</v>
      </c>
      <c r="N294" s="799">
        <f>Таблица3000!I294+Таблица2000!M294+Таблица1000!M294</f>
        <v>0</v>
      </c>
      <c r="O294" s="799">
        <f>Таблица3000!J294+Таблица2000!N294+Таблица1000!N294</f>
        <v>0</v>
      </c>
      <c r="P294" s="799">
        <f>Таблица3000!K294+Таблица2000!O294+Таблица1000!O294</f>
        <v>0</v>
      </c>
      <c r="Q294" s="799">
        <f>Таблица3000!L294+Таблица2000!P294+Таблица1000!P294</f>
        <v>0</v>
      </c>
      <c r="R294" s="799">
        <f>Таблица2000!Q294</f>
        <v>0</v>
      </c>
      <c r="S294" s="799">
        <f>Таблица2000!R294</f>
        <v>0</v>
      </c>
      <c r="T294" s="799">
        <f>Таблица3000!M294+Таблица2000!S294+Таблица1000!Q294</f>
        <v>0</v>
      </c>
      <c r="U294" s="799">
        <f>Таблица2000!T294</f>
        <v>0</v>
      </c>
      <c r="V294" s="799">
        <f>Таблица3000!N294+Таблица2000!U294+Таблица1000!R294</f>
        <v>0</v>
      </c>
      <c r="W294" s="799">
        <f>Таблица2000!V294</f>
        <v>0</v>
      </c>
      <c r="X294" s="566" t="s">
        <v>1702</v>
      </c>
      <c r="Y294" s="566" t="s">
        <v>1702</v>
      </c>
      <c r="Z294" s="566" t="s">
        <v>1702</v>
      </c>
      <c r="AA294" s="566" t="s">
        <v>1702</v>
      </c>
    </row>
    <row r="295" spans="1:27" s="130" customFormat="1" ht="31.5" x14ac:dyDescent="0.2">
      <c r="A295" s="37" t="s">
        <v>1155</v>
      </c>
      <c r="B295" s="506" t="s">
        <v>1302</v>
      </c>
      <c r="C295" s="6" t="s">
        <v>1231</v>
      </c>
      <c r="D295" s="241" t="s">
        <v>1232</v>
      </c>
      <c r="E295" s="799">
        <f>Таблица3000!F295+Таблица2000!G295+Таблица1000!G295</f>
        <v>0</v>
      </c>
      <c r="F295" s="799">
        <f>Таблица2000!H295</f>
        <v>0</v>
      </c>
      <c r="G295" s="799">
        <f>Таблица3000!G295+Таблица2000!I295+Таблица1000!H295</f>
        <v>0</v>
      </c>
      <c r="H295" s="799">
        <f>Таблица1000!I295</f>
        <v>0</v>
      </c>
      <c r="I295" s="799">
        <f>Таблица1000!J295</f>
        <v>0</v>
      </c>
      <c r="J295" s="799">
        <f>Таблица1000!K295</f>
        <v>0</v>
      </c>
      <c r="K295" s="799">
        <f>Таблица2000!J295</f>
        <v>0</v>
      </c>
      <c r="L295" s="799">
        <f>Таблица3000!H295+Таблица2000!K295+Таблица1000!L295</f>
        <v>0</v>
      </c>
      <c r="M295" s="799">
        <f>Таблица2000!L295</f>
        <v>0</v>
      </c>
      <c r="N295" s="799">
        <f>Таблица3000!I295+Таблица2000!M295+Таблица1000!M295</f>
        <v>0</v>
      </c>
      <c r="O295" s="799">
        <f>Таблица3000!J295+Таблица2000!N295+Таблица1000!N295</f>
        <v>0</v>
      </c>
      <c r="P295" s="799">
        <f>Таблица3000!K295+Таблица2000!O295+Таблица1000!O295</f>
        <v>0</v>
      </c>
      <c r="Q295" s="799">
        <f>Таблица3000!L295+Таблица2000!P295+Таблица1000!P295</f>
        <v>0</v>
      </c>
      <c r="R295" s="799">
        <f>Таблица2000!Q295</f>
        <v>0</v>
      </c>
      <c r="S295" s="799">
        <f>Таблица2000!R295</f>
        <v>0</v>
      </c>
      <c r="T295" s="799">
        <f>Таблица3000!M295+Таблица2000!S295+Таблица1000!Q295</f>
        <v>0</v>
      </c>
      <c r="U295" s="799">
        <f>Таблица2000!T295</f>
        <v>0</v>
      </c>
      <c r="V295" s="799">
        <f>Таблица3000!N295+Таблица2000!U295+Таблица1000!R295</f>
        <v>0</v>
      </c>
      <c r="W295" s="799">
        <f>Таблица2000!V295</f>
        <v>0</v>
      </c>
      <c r="X295" s="566" t="s">
        <v>1702</v>
      </c>
      <c r="Y295" s="566" t="s">
        <v>1702</v>
      </c>
      <c r="Z295" s="566" t="s">
        <v>1702</v>
      </c>
      <c r="AA295" s="566" t="s">
        <v>1702</v>
      </c>
    </row>
    <row r="296" spans="1:27" s="130" customFormat="1" ht="31.5" x14ac:dyDescent="0.2">
      <c r="A296" s="37" t="s">
        <v>1156</v>
      </c>
      <c r="B296" s="506" t="s">
        <v>1303</v>
      </c>
      <c r="C296" s="6" t="s">
        <v>1233</v>
      </c>
      <c r="D296" s="241" t="s">
        <v>1234</v>
      </c>
      <c r="E296" s="799">
        <f>Таблица3000!F296+Таблица2000!G296+Таблица1000!G296</f>
        <v>0</v>
      </c>
      <c r="F296" s="799">
        <f>Таблица2000!H296</f>
        <v>0</v>
      </c>
      <c r="G296" s="799">
        <f>Таблица3000!G296+Таблица2000!I296+Таблица1000!H296</f>
        <v>0</v>
      </c>
      <c r="H296" s="799">
        <f>Таблица1000!I296</f>
        <v>0</v>
      </c>
      <c r="I296" s="799">
        <f>Таблица1000!J296</f>
        <v>0</v>
      </c>
      <c r="J296" s="799">
        <f>Таблица1000!K296</f>
        <v>0</v>
      </c>
      <c r="K296" s="799">
        <f>Таблица2000!J296</f>
        <v>0</v>
      </c>
      <c r="L296" s="799">
        <f>Таблица3000!H296+Таблица2000!K296+Таблица1000!L296</f>
        <v>0</v>
      </c>
      <c r="M296" s="799">
        <f>Таблица2000!L296</f>
        <v>0</v>
      </c>
      <c r="N296" s="799">
        <f>Таблица3000!I296+Таблица2000!M296+Таблица1000!M296</f>
        <v>0</v>
      </c>
      <c r="O296" s="799">
        <f>Таблица3000!J296+Таблица2000!N296+Таблица1000!N296</f>
        <v>0</v>
      </c>
      <c r="P296" s="799">
        <f>Таблица3000!K296+Таблица2000!O296+Таблица1000!O296</f>
        <v>0</v>
      </c>
      <c r="Q296" s="799">
        <f>Таблица3000!L296+Таблица2000!P296+Таблица1000!P296</f>
        <v>0</v>
      </c>
      <c r="R296" s="799">
        <f>Таблица2000!Q296</f>
        <v>0</v>
      </c>
      <c r="S296" s="799">
        <f>Таблица2000!R296</f>
        <v>0</v>
      </c>
      <c r="T296" s="799">
        <f>Таблица3000!M296+Таблица2000!S296+Таблица1000!Q296</f>
        <v>0</v>
      </c>
      <c r="U296" s="799">
        <f>Таблица2000!T296</f>
        <v>0</v>
      </c>
      <c r="V296" s="799">
        <f>Таблица3000!N296+Таблица2000!U296+Таблица1000!R296</f>
        <v>0</v>
      </c>
      <c r="W296" s="799">
        <f>Таблица2000!V296</f>
        <v>0</v>
      </c>
      <c r="X296" s="566" t="s">
        <v>1702</v>
      </c>
      <c r="Y296" s="566" t="s">
        <v>1702</v>
      </c>
      <c r="Z296" s="566" t="s">
        <v>1702</v>
      </c>
      <c r="AA296" s="566" t="s">
        <v>1702</v>
      </c>
    </row>
    <row r="297" spans="1:27" s="130" customFormat="1" ht="12.75" x14ac:dyDescent="0.2">
      <c r="A297" s="37" t="s">
        <v>1157</v>
      </c>
      <c r="B297" s="506" t="s">
        <v>1304</v>
      </c>
      <c r="C297" s="6" t="s">
        <v>1235</v>
      </c>
      <c r="D297" s="241" t="s">
        <v>1236</v>
      </c>
      <c r="E297" s="799">
        <f>Таблица3000!F297+Таблица2000!G297+Таблица1000!G297</f>
        <v>0</v>
      </c>
      <c r="F297" s="799">
        <f>Таблица2000!H297</f>
        <v>0</v>
      </c>
      <c r="G297" s="799">
        <f>Таблица3000!G297+Таблица2000!I297+Таблица1000!H297</f>
        <v>0</v>
      </c>
      <c r="H297" s="799">
        <f>Таблица1000!I297</f>
        <v>0</v>
      </c>
      <c r="I297" s="799">
        <f>Таблица1000!J297</f>
        <v>0</v>
      </c>
      <c r="J297" s="799">
        <f>Таблица1000!K297</f>
        <v>0</v>
      </c>
      <c r="K297" s="799">
        <f>Таблица2000!J297</f>
        <v>0</v>
      </c>
      <c r="L297" s="799">
        <f>Таблица3000!H297+Таблица2000!K297+Таблица1000!L297</f>
        <v>0</v>
      </c>
      <c r="M297" s="799">
        <f>Таблица2000!L297</f>
        <v>0</v>
      </c>
      <c r="N297" s="799">
        <f>Таблица3000!I297+Таблица2000!M297+Таблица1000!M297</f>
        <v>0</v>
      </c>
      <c r="O297" s="799">
        <f>Таблица3000!J297+Таблица2000!N297+Таблица1000!N297</f>
        <v>0</v>
      </c>
      <c r="P297" s="799">
        <f>Таблица3000!K297+Таблица2000!O297+Таблица1000!O297</f>
        <v>0</v>
      </c>
      <c r="Q297" s="799">
        <f>Таблица3000!L297+Таблица2000!P297+Таблица1000!P297</f>
        <v>0</v>
      </c>
      <c r="R297" s="799">
        <f>Таблица2000!Q297</f>
        <v>0</v>
      </c>
      <c r="S297" s="799">
        <f>Таблица2000!R297</f>
        <v>0</v>
      </c>
      <c r="T297" s="799">
        <f>Таблица3000!M297+Таблица2000!S297+Таблица1000!Q297</f>
        <v>0</v>
      </c>
      <c r="U297" s="799">
        <f>Таблица2000!T297</f>
        <v>0</v>
      </c>
      <c r="V297" s="799">
        <f>Таблица3000!N297+Таблица2000!U297+Таблица1000!R297</f>
        <v>0</v>
      </c>
      <c r="W297" s="799">
        <f>Таблица2000!V297</f>
        <v>0</v>
      </c>
      <c r="X297" s="566" t="s">
        <v>1702</v>
      </c>
      <c r="Y297" s="566" t="s">
        <v>1702</v>
      </c>
      <c r="Z297" s="566" t="s">
        <v>1702</v>
      </c>
      <c r="AA297" s="566" t="s">
        <v>1702</v>
      </c>
    </row>
    <row r="298" spans="1:27" s="130" customFormat="1" ht="31.5" x14ac:dyDescent="0.2">
      <c r="A298" s="37" t="s">
        <v>1158</v>
      </c>
      <c r="B298" s="506" t="s">
        <v>1305</v>
      </c>
      <c r="C298" s="6" t="s">
        <v>1237</v>
      </c>
      <c r="D298" s="241" t="s">
        <v>1238</v>
      </c>
      <c r="E298" s="799">
        <f>Таблица3000!F298+Таблица2000!G298+Таблица1000!G298</f>
        <v>0</v>
      </c>
      <c r="F298" s="799">
        <f>Таблица2000!H298</f>
        <v>0</v>
      </c>
      <c r="G298" s="799">
        <f>Таблица3000!G298+Таблица2000!I298+Таблица1000!H298</f>
        <v>0</v>
      </c>
      <c r="H298" s="799">
        <f>Таблица1000!I298</f>
        <v>0</v>
      </c>
      <c r="I298" s="799">
        <f>Таблица1000!J298</f>
        <v>0</v>
      </c>
      <c r="J298" s="799">
        <f>Таблица1000!K298</f>
        <v>0</v>
      </c>
      <c r="K298" s="799">
        <f>Таблица2000!J298</f>
        <v>0</v>
      </c>
      <c r="L298" s="799">
        <f>Таблица3000!H298+Таблица2000!K298+Таблица1000!L298</f>
        <v>0</v>
      </c>
      <c r="M298" s="799">
        <f>Таблица2000!L298</f>
        <v>0</v>
      </c>
      <c r="N298" s="799">
        <f>Таблица3000!I298+Таблица2000!M298+Таблица1000!M298</f>
        <v>0</v>
      </c>
      <c r="O298" s="799">
        <f>Таблица3000!J298+Таблица2000!N298+Таблица1000!N298</f>
        <v>0</v>
      </c>
      <c r="P298" s="799">
        <f>Таблица3000!K298+Таблица2000!O298+Таблица1000!O298</f>
        <v>0</v>
      </c>
      <c r="Q298" s="799">
        <f>Таблица3000!L298+Таблица2000!P298+Таблица1000!P298</f>
        <v>0</v>
      </c>
      <c r="R298" s="799">
        <f>Таблица2000!Q298</f>
        <v>0</v>
      </c>
      <c r="S298" s="799">
        <f>Таблица2000!R298</f>
        <v>0</v>
      </c>
      <c r="T298" s="799">
        <f>Таблица3000!M298+Таблица2000!S298+Таблица1000!Q298</f>
        <v>0</v>
      </c>
      <c r="U298" s="799">
        <f>Таблица2000!T298</f>
        <v>0</v>
      </c>
      <c r="V298" s="799">
        <f>Таблица3000!N298+Таблица2000!U298+Таблица1000!R298</f>
        <v>0</v>
      </c>
      <c r="W298" s="799">
        <f>Таблица2000!V298</f>
        <v>0</v>
      </c>
      <c r="X298" s="566" t="s">
        <v>1702</v>
      </c>
      <c r="Y298" s="566" t="s">
        <v>1702</v>
      </c>
      <c r="Z298" s="566" t="s">
        <v>1702</v>
      </c>
      <c r="AA298" s="566" t="s">
        <v>1702</v>
      </c>
    </row>
    <row r="299" spans="1:27" s="130" customFormat="1" ht="12.75" x14ac:dyDescent="0.2">
      <c r="A299" s="37" t="s">
        <v>1159</v>
      </c>
      <c r="B299" s="506" t="s">
        <v>1306</v>
      </c>
      <c r="C299" s="6" t="s">
        <v>1239</v>
      </c>
      <c r="D299" s="241" t="s">
        <v>1240</v>
      </c>
      <c r="E299" s="799">
        <f>Таблица3000!F299+Таблица2000!G299+Таблица1000!G299</f>
        <v>0</v>
      </c>
      <c r="F299" s="799">
        <f>Таблица2000!H299</f>
        <v>0</v>
      </c>
      <c r="G299" s="799">
        <f>Таблица3000!G299+Таблица2000!I299+Таблица1000!H299</f>
        <v>0</v>
      </c>
      <c r="H299" s="799">
        <f>Таблица1000!I299</f>
        <v>0</v>
      </c>
      <c r="I299" s="799">
        <f>Таблица1000!J299</f>
        <v>0</v>
      </c>
      <c r="J299" s="799">
        <f>Таблица1000!K299</f>
        <v>0</v>
      </c>
      <c r="K299" s="799">
        <f>Таблица2000!J299</f>
        <v>0</v>
      </c>
      <c r="L299" s="799">
        <f>Таблица3000!H299+Таблица2000!K299+Таблица1000!L299</f>
        <v>0</v>
      </c>
      <c r="M299" s="799">
        <f>Таблица2000!L299</f>
        <v>0</v>
      </c>
      <c r="N299" s="799">
        <f>Таблица3000!I299+Таблица2000!M299+Таблица1000!M299</f>
        <v>0</v>
      </c>
      <c r="O299" s="799">
        <f>Таблица3000!J299+Таблица2000!N299+Таблица1000!N299</f>
        <v>0</v>
      </c>
      <c r="P299" s="799">
        <f>Таблица3000!K299+Таблица2000!O299+Таблица1000!O299</f>
        <v>0</v>
      </c>
      <c r="Q299" s="799">
        <f>Таблица3000!L299+Таблица2000!P299+Таблица1000!P299</f>
        <v>0</v>
      </c>
      <c r="R299" s="799">
        <f>Таблица2000!Q299</f>
        <v>0</v>
      </c>
      <c r="S299" s="799">
        <f>Таблица2000!R299</f>
        <v>0</v>
      </c>
      <c r="T299" s="799">
        <f>Таблица3000!M299+Таблица2000!S299+Таблица1000!Q299</f>
        <v>0</v>
      </c>
      <c r="U299" s="799">
        <f>Таблица2000!T299</f>
        <v>0</v>
      </c>
      <c r="V299" s="799">
        <f>Таблица3000!N299+Таблица2000!U299+Таблица1000!R299</f>
        <v>0</v>
      </c>
      <c r="W299" s="799">
        <f>Таблица2000!V299</f>
        <v>0</v>
      </c>
      <c r="X299" s="566" t="s">
        <v>1702</v>
      </c>
      <c r="Y299" s="566" t="s">
        <v>1702</v>
      </c>
      <c r="Z299" s="566" t="s">
        <v>1702</v>
      </c>
      <c r="AA299" s="566" t="s">
        <v>1702</v>
      </c>
    </row>
    <row r="300" spans="1:27" s="130" customFormat="1" ht="52.5" x14ac:dyDescent="0.2">
      <c r="A300" s="37" t="s">
        <v>1160</v>
      </c>
      <c r="B300" s="506" t="s">
        <v>1307</v>
      </c>
      <c r="C300" s="6" t="s">
        <v>1241</v>
      </c>
      <c r="D300" s="241" t="s">
        <v>1242</v>
      </c>
      <c r="E300" s="799">
        <f>Таблица3000!F300+Таблица2000!G300+Таблица1000!G300</f>
        <v>0</v>
      </c>
      <c r="F300" s="799">
        <f>Таблица2000!H300</f>
        <v>0</v>
      </c>
      <c r="G300" s="799">
        <f>Таблица3000!G300+Таблица2000!I300+Таблица1000!H300</f>
        <v>0</v>
      </c>
      <c r="H300" s="799">
        <f>Таблица1000!I300</f>
        <v>0</v>
      </c>
      <c r="I300" s="799">
        <f>Таблица1000!J300</f>
        <v>0</v>
      </c>
      <c r="J300" s="799">
        <f>Таблица1000!K300</f>
        <v>0</v>
      </c>
      <c r="K300" s="799">
        <f>Таблица2000!J300</f>
        <v>0</v>
      </c>
      <c r="L300" s="799">
        <f>Таблица3000!H300+Таблица2000!K300+Таблица1000!L300</f>
        <v>0</v>
      </c>
      <c r="M300" s="799">
        <f>Таблица2000!L300</f>
        <v>0</v>
      </c>
      <c r="N300" s="799">
        <f>Таблица3000!I300+Таблица2000!M300+Таблица1000!M300</f>
        <v>0</v>
      </c>
      <c r="O300" s="799">
        <f>Таблица3000!J300+Таблица2000!N300+Таблица1000!N300</f>
        <v>0</v>
      </c>
      <c r="P300" s="799">
        <f>Таблица3000!K300+Таблица2000!O300+Таблица1000!O300</f>
        <v>0</v>
      </c>
      <c r="Q300" s="799">
        <f>Таблица3000!L300+Таблица2000!P300+Таблица1000!P300</f>
        <v>0</v>
      </c>
      <c r="R300" s="799">
        <f>Таблица2000!Q300</f>
        <v>0</v>
      </c>
      <c r="S300" s="799">
        <f>Таблица2000!R300</f>
        <v>0</v>
      </c>
      <c r="T300" s="799">
        <f>Таблица3000!M300+Таблица2000!S300+Таблица1000!Q300</f>
        <v>0</v>
      </c>
      <c r="U300" s="799">
        <f>Таблица2000!T300</f>
        <v>0</v>
      </c>
      <c r="V300" s="799">
        <f>Таблица3000!N300+Таблица2000!U300+Таблица1000!R300</f>
        <v>0</v>
      </c>
      <c r="W300" s="799">
        <f>Таблица2000!V300</f>
        <v>0</v>
      </c>
      <c r="X300" s="566" t="s">
        <v>1702</v>
      </c>
      <c r="Y300" s="566" t="s">
        <v>1702</v>
      </c>
      <c r="Z300" s="566" t="s">
        <v>1702</v>
      </c>
      <c r="AA300" s="566" t="s">
        <v>1702</v>
      </c>
    </row>
    <row r="301" spans="1:27" s="130" customFormat="1" ht="21" x14ac:dyDescent="0.2">
      <c r="A301" s="37" t="s">
        <v>1161</v>
      </c>
      <c r="B301" s="506" t="s">
        <v>1308</v>
      </c>
      <c r="C301" s="6" t="s">
        <v>1243</v>
      </c>
      <c r="D301" s="241" t="s">
        <v>1244</v>
      </c>
      <c r="E301" s="799">
        <f>Таблица3000!F301+Таблица2000!G301+Таблица1000!G301</f>
        <v>0</v>
      </c>
      <c r="F301" s="799">
        <f>Таблица2000!H301</f>
        <v>0</v>
      </c>
      <c r="G301" s="799">
        <f>Таблица3000!G301+Таблица2000!I301+Таблица1000!H301</f>
        <v>0</v>
      </c>
      <c r="H301" s="799">
        <f>Таблица1000!I301</f>
        <v>0</v>
      </c>
      <c r="I301" s="799">
        <f>Таблица1000!J301</f>
        <v>0</v>
      </c>
      <c r="J301" s="799">
        <f>Таблица1000!K301</f>
        <v>0</v>
      </c>
      <c r="K301" s="799">
        <f>Таблица2000!J301</f>
        <v>0</v>
      </c>
      <c r="L301" s="799">
        <f>Таблица3000!H301+Таблица2000!K301+Таблица1000!L301</f>
        <v>0</v>
      </c>
      <c r="M301" s="799">
        <f>Таблица2000!L301</f>
        <v>0</v>
      </c>
      <c r="N301" s="799">
        <f>Таблица3000!I301+Таблица2000!M301+Таблица1000!M301</f>
        <v>0</v>
      </c>
      <c r="O301" s="799">
        <f>Таблица3000!J301+Таблица2000!N301+Таблица1000!N301</f>
        <v>0</v>
      </c>
      <c r="P301" s="799">
        <f>Таблица3000!K301+Таблица2000!O301+Таблица1000!O301</f>
        <v>0</v>
      </c>
      <c r="Q301" s="799">
        <f>Таблица3000!L301+Таблица2000!P301+Таблица1000!P301</f>
        <v>0</v>
      </c>
      <c r="R301" s="799">
        <f>Таблица2000!Q301</f>
        <v>0</v>
      </c>
      <c r="S301" s="799">
        <f>Таблица2000!R301</f>
        <v>0</v>
      </c>
      <c r="T301" s="799">
        <f>Таблица3000!M301+Таблица2000!S301+Таблица1000!Q301</f>
        <v>0</v>
      </c>
      <c r="U301" s="799">
        <f>Таблица2000!T301</f>
        <v>0</v>
      </c>
      <c r="V301" s="799">
        <f>Таблица3000!N301+Таблица2000!U301+Таблица1000!R301</f>
        <v>0</v>
      </c>
      <c r="W301" s="799">
        <f>Таблица2000!V301</f>
        <v>0</v>
      </c>
      <c r="X301" s="566" t="s">
        <v>1702</v>
      </c>
      <c r="Y301" s="566" t="s">
        <v>1702</v>
      </c>
      <c r="Z301" s="566" t="s">
        <v>1702</v>
      </c>
      <c r="AA301" s="566" t="s">
        <v>1702</v>
      </c>
    </row>
    <row r="302" spans="1:27" s="130" customFormat="1" ht="12.75" x14ac:dyDescent="0.2">
      <c r="A302" s="37" t="s">
        <v>1162</v>
      </c>
      <c r="B302" s="506" t="s">
        <v>1309</v>
      </c>
      <c r="C302" s="6" t="s">
        <v>1245</v>
      </c>
      <c r="D302" s="241" t="s">
        <v>1246</v>
      </c>
      <c r="E302" s="799">
        <f>Таблица3000!F302+Таблица2000!G302+Таблица1000!G302</f>
        <v>0</v>
      </c>
      <c r="F302" s="799">
        <f>Таблица2000!H302</f>
        <v>0</v>
      </c>
      <c r="G302" s="799">
        <f>Таблица3000!G302+Таблица2000!I302+Таблица1000!H302</f>
        <v>0</v>
      </c>
      <c r="H302" s="799">
        <f>Таблица1000!I302</f>
        <v>0</v>
      </c>
      <c r="I302" s="799">
        <f>Таблица1000!J302</f>
        <v>0</v>
      </c>
      <c r="J302" s="799">
        <f>Таблица1000!K302</f>
        <v>0</v>
      </c>
      <c r="K302" s="799">
        <f>Таблица2000!J302</f>
        <v>0</v>
      </c>
      <c r="L302" s="799">
        <f>Таблица3000!H302+Таблица2000!K302+Таблица1000!L302</f>
        <v>0</v>
      </c>
      <c r="M302" s="799">
        <f>Таблица2000!L302</f>
        <v>0</v>
      </c>
      <c r="N302" s="799">
        <f>Таблица3000!I302+Таблица2000!M302+Таблица1000!M302</f>
        <v>0</v>
      </c>
      <c r="O302" s="799">
        <f>Таблица3000!J302+Таблица2000!N302+Таблица1000!N302</f>
        <v>0</v>
      </c>
      <c r="P302" s="799">
        <f>Таблица3000!K302+Таблица2000!O302+Таблица1000!O302</f>
        <v>0</v>
      </c>
      <c r="Q302" s="799">
        <f>Таблица3000!L302+Таблица2000!P302+Таблица1000!P302</f>
        <v>0</v>
      </c>
      <c r="R302" s="799">
        <f>Таблица2000!Q302</f>
        <v>0</v>
      </c>
      <c r="S302" s="799">
        <f>Таблица2000!R302</f>
        <v>0</v>
      </c>
      <c r="T302" s="799">
        <f>Таблица3000!M302+Таблица2000!S302+Таблица1000!Q302</f>
        <v>0</v>
      </c>
      <c r="U302" s="799">
        <f>Таблица2000!T302</f>
        <v>0</v>
      </c>
      <c r="V302" s="799">
        <f>Таблица3000!N302+Таблица2000!U302+Таблица1000!R302</f>
        <v>0</v>
      </c>
      <c r="W302" s="799">
        <f>Таблица2000!V302</f>
        <v>0</v>
      </c>
      <c r="X302" s="566" t="s">
        <v>1702</v>
      </c>
      <c r="Y302" s="566" t="s">
        <v>1702</v>
      </c>
      <c r="Z302" s="566" t="s">
        <v>1702</v>
      </c>
      <c r="AA302" s="566" t="s">
        <v>1702</v>
      </c>
    </row>
    <row r="303" spans="1:27" s="130" customFormat="1" ht="21" x14ac:dyDescent="0.2">
      <c r="A303" s="37" t="s">
        <v>1163</v>
      </c>
      <c r="B303" s="506" t="s">
        <v>1310</v>
      </c>
      <c r="C303" s="6" t="s">
        <v>1247</v>
      </c>
      <c r="D303" s="241" t="s">
        <v>1248</v>
      </c>
      <c r="E303" s="799">
        <f>Таблица3000!F303+Таблица2000!G303+Таблица1000!G303</f>
        <v>0</v>
      </c>
      <c r="F303" s="799">
        <f>Таблица2000!H303</f>
        <v>0</v>
      </c>
      <c r="G303" s="799">
        <f>Таблица3000!G303+Таблица2000!I303+Таблица1000!H303</f>
        <v>0</v>
      </c>
      <c r="H303" s="799">
        <f>Таблица1000!I303</f>
        <v>0</v>
      </c>
      <c r="I303" s="799">
        <f>Таблица1000!J303</f>
        <v>0</v>
      </c>
      <c r="J303" s="799">
        <f>Таблица1000!K303</f>
        <v>0</v>
      </c>
      <c r="K303" s="799">
        <f>Таблица2000!J303</f>
        <v>0</v>
      </c>
      <c r="L303" s="799">
        <f>Таблица3000!H303+Таблица2000!K303+Таблица1000!L303</f>
        <v>0</v>
      </c>
      <c r="M303" s="799">
        <f>Таблица2000!L303</f>
        <v>0</v>
      </c>
      <c r="N303" s="799">
        <f>Таблица3000!I303+Таблица2000!M303+Таблица1000!M303</f>
        <v>0</v>
      </c>
      <c r="O303" s="799">
        <f>Таблица3000!J303+Таблица2000!N303+Таблица1000!N303</f>
        <v>0</v>
      </c>
      <c r="P303" s="799">
        <f>Таблица3000!K303+Таблица2000!O303+Таблица1000!O303</f>
        <v>0</v>
      </c>
      <c r="Q303" s="799">
        <f>Таблица3000!L303+Таблица2000!P303+Таблица1000!P303</f>
        <v>0</v>
      </c>
      <c r="R303" s="799">
        <f>Таблица2000!Q303</f>
        <v>0</v>
      </c>
      <c r="S303" s="799">
        <f>Таблица2000!R303</f>
        <v>0</v>
      </c>
      <c r="T303" s="799">
        <f>Таблица3000!M303+Таблица2000!S303+Таблица1000!Q303</f>
        <v>0</v>
      </c>
      <c r="U303" s="799">
        <f>Таблица2000!T303</f>
        <v>0</v>
      </c>
      <c r="V303" s="799">
        <f>Таблица3000!N303+Таблица2000!U303+Таблица1000!R303</f>
        <v>0</v>
      </c>
      <c r="W303" s="799">
        <f>Таблица2000!V303</f>
        <v>0</v>
      </c>
      <c r="X303" s="566" t="s">
        <v>1702</v>
      </c>
      <c r="Y303" s="566" t="s">
        <v>1702</v>
      </c>
      <c r="Z303" s="566" t="s">
        <v>1702</v>
      </c>
      <c r="AA303" s="566" t="s">
        <v>1702</v>
      </c>
    </row>
    <row r="304" spans="1:27" s="130" customFormat="1" ht="12.75" x14ac:dyDescent="0.2">
      <c r="A304" s="37" t="s">
        <v>1164</v>
      </c>
      <c r="B304" s="506" t="s">
        <v>1311</v>
      </c>
      <c r="C304" s="6" t="s">
        <v>1249</v>
      </c>
      <c r="D304" s="241" t="s">
        <v>1250</v>
      </c>
      <c r="E304" s="799">
        <f>Таблица3000!F304+Таблица2000!G304+Таблица1000!G304</f>
        <v>0</v>
      </c>
      <c r="F304" s="799">
        <f>Таблица2000!H304</f>
        <v>0</v>
      </c>
      <c r="G304" s="799">
        <f>Таблица3000!G304+Таблица2000!I304+Таблица1000!H304</f>
        <v>0</v>
      </c>
      <c r="H304" s="799">
        <f>Таблица1000!I304</f>
        <v>0</v>
      </c>
      <c r="I304" s="799">
        <f>Таблица1000!J304</f>
        <v>0</v>
      </c>
      <c r="J304" s="799">
        <f>Таблица1000!K304</f>
        <v>0</v>
      </c>
      <c r="K304" s="799">
        <f>Таблица2000!J304</f>
        <v>0</v>
      </c>
      <c r="L304" s="799">
        <f>Таблица3000!H304+Таблица2000!K304+Таблица1000!L304</f>
        <v>0</v>
      </c>
      <c r="M304" s="799">
        <f>Таблица2000!L304</f>
        <v>0</v>
      </c>
      <c r="N304" s="799">
        <f>Таблица3000!I304+Таблица2000!M304+Таблица1000!M304</f>
        <v>0</v>
      </c>
      <c r="O304" s="799">
        <f>Таблица3000!J304+Таблица2000!N304+Таблица1000!N304</f>
        <v>0</v>
      </c>
      <c r="P304" s="799">
        <f>Таблица3000!K304+Таблица2000!O304+Таблица1000!O304</f>
        <v>0</v>
      </c>
      <c r="Q304" s="799">
        <f>Таблица3000!L304+Таблица2000!P304+Таблица1000!P304</f>
        <v>0</v>
      </c>
      <c r="R304" s="799">
        <f>Таблица2000!Q304</f>
        <v>0</v>
      </c>
      <c r="S304" s="799">
        <f>Таблица2000!R304</f>
        <v>0</v>
      </c>
      <c r="T304" s="799">
        <f>Таблица3000!M304+Таблица2000!S304+Таблица1000!Q304</f>
        <v>0</v>
      </c>
      <c r="U304" s="799">
        <f>Таблица2000!T304</f>
        <v>0</v>
      </c>
      <c r="V304" s="799">
        <f>Таблица3000!N304+Таблица2000!U304+Таблица1000!R304</f>
        <v>0</v>
      </c>
      <c r="W304" s="799">
        <f>Таблица2000!V304</f>
        <v>0</v>
      </c>
      <c r="X304" s="566" t="s">
        <v>1702</v>
      </c>
      <c r="Y304" s="566" t="s">
        <v>1702</v>
      </c>
      <c r="Z304" s="566" t="s">
        <v>1702</v>
      </c>
      <c r="AA304" s="566" t="s">
        <v>1702</v>
      </c>
    </row>
    <row r="305" spans="1:27" s="130" customFormat="1" ht="21" x14ac:dyDescent="0.2">
      <c r="A305" s="37" t="s">
        <v>1165</v>
      </c>
      <c r="B305" s="506" t="s">
        <v>1312</v>
      </c>
      <c r="C305" s="6" t="s">
        <v>1251</v>
      </c>
      <c r="D305" s="241" t="s">
        <v>1252</v>
      </c>
      <c r="E305" s="799">
        <f>Таблица3000!F305+Таблица2000!G305+Таблица1000!G305</f>
        <v>0</v>
      </c>
      <c r="F305" s="799">
        <f>Таблица2000!H305</f>
        <v>0</v>
      </c>
      <c r="G305" s="799">
        <f>Таблица3000!G305+Таблица2000!I305+Таблица1000!H305</f>
        <v>0</v>
      </c>
      <c r="H305" s="799">
        <f>Таблица1000!I305</f>
        <v>0</v>
      </c>
      <c r="I305" s="799">
        <f>Таблица1000!J305</f>
        <v>0</v>
      </c>
      <c r="J305" s="799">
        <f>Таблица1000!K305</f>
        <v>0</v>
      </c>
      <c r="K305" s="799">
        <f>Таблица2000!J305</f>
        <v>0</v>
      </c>
      <c r="L305" s="799">
        <f>Таблица3000!H305+Таблица2000!K305+Таблица1000!L305</f>
        <v>0</v>
      </c>
      <c r="M305" s="799">
        <f>Таблица2000!L305</f>
        <v>0</v>
      </c>
      <c r="N305" s="799">
        <f>Таблица3000!I305+Таблица2000!M305+Таблица1000!M305</f>
        <v>0</v>
      </c>
      <c r="O305" s="799">
        <f>Таблица3000!J305+Таблица2000!N305+Таблица1000!N305</f>
        <v>0</v>
      </c>
      <c r="P305" s="799">
        <f>Таблица3000!K305+Таблица2000!O305+Таблица1000!O305</f>
        <v>0</v>
      </c>
      <c r="Q305" s="799">
        <f>Таблица3000!L305+Таблица2000!P305+Таблица1000!P305</f>
        <v>0</v>
      </c>
      <c r="R305" s="799">
        <f>Таблица2000!Q305</f>
        <v>0</v>
      </c>
      <c r="S305" s="799">
        <f>Таблица2000!R305</f>
        <v>0</v>
      </c>
      <c r="T305" s="799">
        <f>Таблица3000!M305+Таблица2000!S305+Таблица1000!Q305</f>
        <v>0</v>
      </c>
      <c r="U305" s="799">
        <f>Таблица2000!T305</f>
        <v>0</v>
      </c>
      <c r="V305" s="799">
        <f>Таблица3000!N305+Таблица2000!U305+Таблица1000!R305</f>
        <v>0</v>
      </c>
      <c r="W305" s="799">
        <f>Таблица2000!V305</f>
        <v>0</v>
      </c>
      <c r="X305" s="566" t="s">
        <v>1702</v>
      </c>
      <c r="Y305" s="566" t="s">
        <v>1702</v>
      </c>
      <c r="Z305" s="566" t="s">
        <v>1702</v>
      </c>
      <c r="AA305" s="566" t="s">
        <v>1702</v>
      </c>
    </row>
    <row r="306" spans="1:27" s="130" customFormat="1" ht="42" x14ac:dyDescent="0.2">
      <c r="A306" s="37" t="s">
        <v>1166</v>
      </c>
      <c r="B306" s="506" t="s">
        <v>1313</v>
      </c>
      <c r="C306" s="6" t="s">
        <v>1253</v>
      </c>
      <c r="D306" s="241" t="s">
        <v>1254</v>
      </c>
      <c r="E306" s="799">
        <f>Таблица3000!F306+Таблица2000!G306+Таблица1000!G306</f>
        <v>0</v>
      </c>
      <c r="F306" s="799">
        <f>Таблица2000!H306</f>
        <v>0</v>
      </c>
      <c r="G306" s="799">
        <f>Таблица3000!G306+Таблица2000!I306+Таблица1000!H306</f>
        <v>0</v>
      </c>
      <c r="H306" s="799">
        <f>Таблица1000!I306</f>
        <v>0</v>
      </c>
      <c r="I306" s="799">
        <f>Таблица1000!J306</f>
        <v>0</v>
      </c>
      <c r="J306" s="799">
        <f>Таблица1000!K306</f>
        <v>0</v>
      </c>
      <c r="K306" s="799">
        <f>Таблица2000!J306</f>
        <v>0</v>
      </c>
      <c r="L306" s="799">
        <f>Таблица3000!H306+Таблица2000!K306+Таблица1000!L306</f>
        <v>0</v>
      </c>
      <c r="M306" s="799">
        <f>Таблица2000!L306</f>
        <v>0</v>
      </c>
      <c r="N306" s="799">
        <f>Таблица3000!I306+Таблица2000!M306+Таблица1000!M306</f>
        <v>0</v>
      </c>
      <c r="O306" s="799">
        <f>Таблица3000!J306+Таблица2000!N306+Таблица1000!N306</f>
        <v>0</v>
      </c>
      <c r="P306" s="799">
        <f>Таблица3000!K306+Таблица2000!O306+Таблица1000!O306</f>
        <v>0</v>
      </c>
      <c r="Q306" s="799">
        <f>Таблица3000!L306+Таблица2000!P306+Таблица1000!P306</f>
        <v>0</v>
      </c>
      <c r="R306" s="799">
        <f>Таблица2000!Q306</f>
        <v>0</v>
      </c>
      <c r="S306" s="799">
        <f>Таблица2000!R306</f>
        <v>0</v>
      </c>
      <c r="T306" s="799">
        <f>Таблица3000!M306+Таблица2000!S306+Таблица1000!Q306</f>
        <v>0</v>
      </c>
      <c r="U306" s="799">
        <f>Таблица2000!T306</f>
        <v>0</v>
      </c>
      <c r="V306" s="799">
        <f>Таблица3000!N306+Таблица2000!U306+Таблица1000!R306</f>
        <v>0</v>
      </c>
      <c r="W306" s="799">
        <f>Таблица2000!V306</f>
        <v>0</v>
      </c>
      <c r="X306" s="566" t="s">
        <v>1702</v>
      </c>
      <c r="Y306" s="566" t="s">
        <v>1702</v>
      </c>
      <c r="Z306" s="566" t="s">
        <v>1702</v>
      </c>
      <c r="AA306" s="566" t="s">
        <v>1702</v>
      </c>
    </row>
    <row r="307" spans="1:27" s="130" customFormat="1" ht="12.75" x14ac:dyDescent="0.2">
      <c r="A307" s="37" t="s">
        <v>1167</v>
      </c>
      <c r="B307" s="506" t="s">
        <v>1314</v>
      </c>
      <c r="C307" s="6" t="s">
        <v>1255</v>
      </c>
      <c r="D307" s="241" t="s">
        <v>1256</v>
      </c>
      <c r="E307" s="799">
        <f>Таблица3000!F307+Таблица2000!G307+Таблица1000!G307</f>
        <v>0</v>
      </c>
      <c r="F307" s="799">
        <f>Таблица2000!H307</f>
        <v>0</v>
      </c>
      <c r="G307" s="799">
        <f>Таблица3000!G307+Таблица2000!I307+Таблица1000!H307</f>
        <v>0</v>
      </c>
      <c r="H307" s="799">
        <f>Таблица1000!I307</f>
        <v>0</v>
      </c>
      <c r="I307" s="799">
        <f>Таблица1000!J307</f>
        <v>0</v>
      </c>
      <c r="J307" s="799">
        <f>Таблица1000!K307</f>
        <v>0</v>
      </c>
      <c r="K307" s="799">
        <f>Таблица2000!J307</f>
        <v>0</v>
      </c>
      <c r="L307" s="799">
        <f>Таблица3000!H307+Таблица2000!K307+Таблица1000!L307</f>
        <v>0</v>
      </c>
      <c r="M307" s="799">
        <f>Таблица2000!L307</f>
        <v>0</v>
      </c>
      <c r="N307" s="799">
        <f>Таблица3000!I307+Таблица2000!M307+Таблица1000!M307</f>
        <v>0</v>
      </c>
      <c r="O307" s="799">
        <f>Таблица3000!J307+Таблица2000!N307+Таблица1000!N307</f>
        <v>0</v>
      </c>
      <c r="P307" s="799">
        <f>Таблица3000!K307+Таблица2000!O307+Таблица1000!O307</f>
        <v>0</v>
      </c>
      <c r="Q307" s="799">
        <f>Таблица3000!L307+Таблица2000!P307+Таблица1000!P307</f>
        <v>0</v>
      </c>
      <c r="R307" s="799">
        <f>Таблица2000!Q307</f>
        <v>0</v>
      </c>
      <c r="S307" s="799">
        <f>Таблица2000!R307</f>
        <v>0</v>
      </c>
      <c r="T307" s="799">
        <f>Таблица3000!M307+Таблица2000!S307+Таблица1000!Q307</f>
        <v>0</v>
      </c>
      <c r="U307" s="799">
        <f>Таблица2000!T307</f>
        <v>0</v>
      </c>
      <c r="V307" s="799">
        <f>Таблица3000!N307+Таблица2000!U307+Таблица1000!R307</f>
        <v>0</v>
      </c>
      <c r="W307" s="799">
        <f>Таблица2000!V307</f>
        <v>0</v>
      </c>
      <c r="X307" s="566" t="s">
        <v>1702</v>
      </c>
      <c r="Y307" s="566" t="s">
        <v>1702</v>
      </c>
      <c r="Z307" s="566" t="s">
        <v>1702</v>
      </c>
      <c r="AA307" s="566" t="s">
        <v>1702</v>
      </c>
    </row>
    <row r="308" spans="1:27" s="130" customFormat="1" ht="52.5" x14ac:dyDescent="0.2">
      <c r="A308" s="37" t="s">
        <v>1168</v>
      </c>
      <c r="B308" s="506" t="s">
        <v>1315</v>
      </c>
      <c r="C308" s="6" t="s">
        <v>1257</v>
      </c>
      <c r="D308" s="241" t="s">
        <v>1258</v>
      </c>
      <c r="E308" s="799">
        <f>Таблица3000!F308+Таблица2000!G308+Таблица1000!G308</f>
        <v>0</v>
      </c>
      <c r="F308" s="799">
        <f>Таблица2000!H308</f>
        <v>0</v>
      </c>
      <c r="G308" s="799">
        <f>Таблица3000!G308+Таблица2000!I308+Таблица1000!H308</f>
        <v>0</v>
      </c>
      <c r="H308" s="799">
        <f>Таблица1000!I308</f>
        <v>0</v>
      </c>
      <c r="I308" s="799">
        <f>Таблица1000!J308</f>
        <v>0</v>
      </c>
      <c r="J308" s="799">
        <f>Таблица1000!K308</f>
        <v>0</v>
      </c>
      <c r="K308" s="799">
        <f>Таблица2000!J308</f>
        <v>0</v>
      </c>
      <c r="L308" s="799">
        <f>Таблица3000!H308+Таблица2000!K308+Таблица1000!L308</f>
        <v>0</v>
      </c>
      <c r="M308" s="799">
        <f>Таблица2000!L308</f>
        <v>0</v>
      </c>
      <c r="N308" s="799">
        <f>Таблица3000!I308+Таблица2000!M308+Таблица1000!M308</f>
        <v>0</v>
      </c>
      <c r="O308" s="799">
        <f>Таблица3000!J308+Таблица2000!N308+Таблица1000!N308</f>
        <v>0</v>
      </c>
      <c r="P308" s="799">
        <f>Таблица3000!K308+Таблица2000!O308+Таблица1000!O308</f>
        <v>0</v>
      </c>
      <c r="Q308" s="799">
        <f>Таблица3000!L308+Таблица2000!P308+Таблица1000!P308</f>
        <v>0</v>
      </c>
      <c r="R308" s="799">
        <f>Таблица2000!Q308</f>
        <v>0</v>
      </c>
      <c r="S308" s="799">
        <f>Таблица2000!R308</f>
        <v>0</v>
      </c>
      <c r="T308" s="799">
        <f>Таблица3000!M308+Таблица2000!S308+Таблица1000!Q308</f>
        <v>0</v>
      </c>
      <c r="U308" s="799">
        <f>Таблица2000!T308</f>
        <v>0</v>
      </c>
      <c r="V308" s="799">
        <f>Таблица3000!N308+Таблица2000!U308+Таблица1000!R308</f>
        <v>0</v>
      </c>
      <c r="W308" s="799">
        <f>Таблица2000!V308</f>
        <v>0</v>
      </c>
      <c r="X308" s="566" t="s">
        <v>1702</v>
      </c>
      <c r="Y308" s="566" t="s">
        <v>1702</v>
      </c>
      <c r="Z308" s="566" t="s">
        <v>1702</v>
      </c>
      <c r="AA308" s="566" t="s">
        <v>1702</v>
      </c>
    </row>
    <row r="309" spans="1:27" s="130" customFormat="1" ht="31.5" x14ac:dyDescent="0.2">
      <c r="A309" s="37" t="s">
        <v>1169</v>
      </c>
      <c r="B309" s="506" t="s">
        <v>1316</v>
      </c>
      <c r="C309" s="6" t="s">
        <v>1259</v>
      </c>
      <c r="D309" s="241" t="s">
        <v>1260</v>
      </c>
      <c r="E309" s="799">
        <f>Таблица3000!F309+Таблица2000!G309+Таблица1000!G309</f>
        <v>0</v>
      </c>
      <c r="F309" s="799">
        <f>Таблица2000!H309</f>
        <v>0</v>
      </c>
      <c r="G309" s="799">
        <f>Таблица3000!G309+Таблица2000!I309+Таблица1000!H309</f>
        <v>0</v>
      </c>
      <c r="H309" s="799">
        <f>Таблица1000!I309</f>
        <v>0</v>
      </c>
      <c r="I309" s="799">
        <f>Таблица1000!J309</f>
        <v>0</v>
      </c>
      <c r="J309" s="799">
        <f>Таблица1000!K309</f>
        <v>0</v>
      </c>
      <c r="K309" s="799">
        <f>Таблица2000!J309</f>
        <v>0</v>
      </c>
      <c r="L309" s="799">
        <f>Таблица3000!H309+Таблица2000!K309+Таблица1000!L309</f>
        <v>0</v>
      </c>
      <c r="M309" s="799">
        <f>Таблица2000!L309</f>
        <v>0</v>
      </c>
      <c r="N309" s="799">
        <f>Таблица3000!I309+Таблица2000!M309+Таблица1000!M309</f>
        <v>0</v>
      </c>
      <c r="O309" s="799">
        <f>Таблица3000!J309+Таблица2000!N309+Таблица1000!N309</f>
        <v>0</v>
      </c>
      <c r="P309" s="799">
        <f>Таблица3000!K309+Таблица2000!O309+Таблица1000!O309</f>
        <v>0</v>
      </c>
      <c r="Q309" s="799">
        <f>Таблица3000!L309+Таблица2000!P309+Таблица1000!P309</f>
        <v>0</v>
      </c>
      <c r="R309" s="799">
        <f>Таблица2000!Q309</f>
        <v>0</v>
      </c>
      <c r="S309" s="799">
        <f>Таблица2000!R309</f>
        <v>0</v>
      </c>
      <c r="T309" s="799">
        <f>Таблица3000!M309+Таблица2000!S309+Таблица1000!Q309</f>
        <v>0</v>
      </c>
      <c r="U309" s="799">
        <f>Таблица2000!T309</f>
        <v>0</v>
      </c>
      <c r="V309" s="799">
        <f>Таблица3000!N309+Таблица2000!U309+Таблица1000!R309</f>
        <v>0</v>
      </c>
      <c r="W309" s="799">
        <f>Таблица2000!V309</f>
        <v>0</v>
      </c>
      <c r="X309" s="566" t="s">
        <v>1702</v>
      </c>
      <c r="Y309" s="566" t="s">
        <v>1702</v>
      </c>
      <c r="Z309" s="566" t="s">
        <v>1702</v>
      </c>
      <c r="AA309" s="566" t="s">
        <v>1702</v>
      </c>
    </row>
    <row r="310" spans="1:27" s="130" customFormat="1" ht="31.5" x14ac:dyDescent="0.2">
      <c r="A310" s="37" t="s">
        <v>1170</v>
      </c>
      <c r="B310" s="506" t="s">
        <v>1317</v>
      </c>
      <c r="C310" s="6" t="s">
        <v>1261</v>
      </c>
      <c r="D310" s="241" t="s">
        <v>1262</v>
      </c>
      <c r="E310" s="799">
        <f>Таблица3000!F310+Таблица2000!G310+Таблица1000!G310</f>
        <v>0</v>
      </c>
      <c r="F310" s="799">
        <f>Таблица2000!H310</f>
        <v>0</v>
      </c>
      <c r="G310" s="799">
        <f>Таблица3000!G310+Таблица2000!I310+Таблица1000!H310</f>
        <v>0</v>
      </c>
      <c r="H310" s="799">
        <f>Таблица1000!I310</f>
        <v>0</v>
      </c>
      <c r="I310" s="799">
        <f>Таблица1000!J310</f>
        <v>0</v>
      </c>
      <c r="J310" s="799">
        <f>Таблица1000!K310</f>
        <v>0</v>
      </c>
      <c r="K310" s="799">
        <f>Таблица2000!J310</f>
        <v>0</v>
      </c>
      <c r="L310" s="799">
        <f>Таблица3000!H310+Таблица2000!K310+Таблица1000!L310</f>
        <v>0</v>
      </c>
      <c r="M310" s="799">
        <f>Таблица2000!L310</f>
        <v>0</v>
      </c>
      <c r="N310" s="799">
        <f>Таблица3000!I310+Таблица2000!M310+Таблица1000!M310</f>
        <v>0</v>
      </c>
      <c r="O310" s="799">
        <f>Таблица3000!J310+Таблица2000!N310+Таблица1000!N310</f>
        <v>0</v>
      </c>
      <c r="P310" s="799">
        <f>Таблица3000!K310+Таблица2000!O310+Таблица1000!O310</f>
        <v>0</v>
      </c>
      <c r="Q310" s="799">
        <f>Таблица3000!L310+Таблица2000!P310+Таблица1000!P310</f>
        <v>0</v>
      </c>
      <c r="R310" s="799">
        <f>Таблица2000!Q310</f>
        <v>0</v>
      </c>
      <c r="S310" s="799">
        <f>Таблица2000!R310</f>
        <v>0</v>
      </c>
      <c r="T310" s="799">
        <f>Таблица3000!M310+Таблица2000!S310+Таблица1000!Q310</f>
        <v>0</v>
      </c>
      <c r="U310" s="799">
        <f>Таблица2000!T310</f>
        <v>0</v>
      </c>
      <c r="V310" s="799">
        <f>Таблица3000!N310+Таблица2000!U310+Таблица1000!R310</f>
        <v>0</v>
      </c>
      <c r="W310" s="799">
        <f>Таблица2000!V310</f>
        <v>0</v>
      </c>
      <c r="X310" s="566" t="s">
        <v>1702</v>
      </c>
      <c r="Y310" s="566" t="s">
        <v>1702</v>
      </c>
      <c r="Z310" s="566" t="s">
        <v>1702</v>
      </c>
      <c r="AA310" s="566" t="s">
        <v>1702</v>
      </c>
    </row>
    <row r="311" spans="1:27" s="130" customFormat="1" ht="42" x14ac:dyDescent="0.2">
      <c r="A311" s="37" t="s">
        <v>1171</v>
      </c>
      <c r="B311" s="506" t="s">
        <v>1318</v>
      </c>
      <c r="C311" s="6" t="s">
        <v>1263</v>
      </c>
      <c r="D311" s="241" t="s">
        <v>1264</v>
      </c>
      <c r="E311" s="799">
        <f>Таблица3000!F311+Таблица2000!G311+Таблица1000!G311</f>
        <v>0</v>
      </c>
      <c r="F311" s="799">
        <f>Таблица2000!H311</f>
        <v>0</v>
      </c>
      <c r="G311" s="799">
        <f>Таблица3000!G311+Таблица2000!I311+Таблица1000!H311</f>
        <v>0</v>
      </c>
      <c r="H311" s="799">
        <f>Таблица1000!I311</f>
        <v>0</v>
      </c>
      <c r="I311" s="799">
        <f>Таблица1000!J311</f>
        <v>0</v>
      </c>
      <c r="J311" s="799">
        <f>Таблица1000!K311</f>
        <v>0</v>
      </c>
      <c r="K311" s="799">
        <f>Таблица2000!J311</f>
        <v>0</v>
      </c>
      <c r="L311" s="799">
        <f>Таблица3000!H311+Таблица2000!K311+Таблица1000!L311</f>
        <v>0</v>
      </c>
      <c r="M311" s="799">
        <f>Таблица2000!L311</f>
        <v>0</v>
      </c>
      <c r="N311" s="799">
        <f>Таблица3000!I311+Таблица2000!M311+Таблица1000!M311</f>
        <v>0</v>
      </c>
      <c r="O311" s="799">
        <f>Таблица3000!J311+Таблица2000!N311+Таблица1000!N311</f>
        <v>0</v>
      </c>
      <c r="P311" s="799">
        <f>Таблица3000!K311+Таблица2000!O311+Таблица1000!O311</f>
        <v>0</v>
      </c>
      <c r="Q311" s="799">
        <f>Таблица3000!L311+Таблица2000!P311+Таблица1000!P311</f>
        <v>0</v>
      </c>
      <c r="R311" s="799">
        <f>Таблица2000!Q311</f>
        <v>0</v>
      </c>
      <c r="S311" s="799">
        <f>Таблица2000!R311</f>
        <v>0</v>
      </c>
      <c r="T311" s="799">
        <f>Таблица3000!M311+Таблица2000!S311+Таблица1000!Q311</f>
        <v>0</v>
      </c>
      <c r="U311" s="799">
        <f>Таблица2000!T311</f>
        <v>0</v>
      </c>
      <c r="V311" s="799">
        <f>Таблица3000!N311+Таблица2000!U311+Таблица1000!R311</f>
        <v>0</v>
      </c>
      <c r="W311" s="799">
        <f>Таблица2000!V311</f>
        <v>0</v>
      </c>
      <c r="X311" s="566" t="s">
        <v>1702</v>
      </c>
      <c r="Y311" s="566" t="s">
        <v>1702</v>
      </c>
      <c r="Z311" s="566" t="s">
        <v>1702</v>
      </c>
      <c r="AA311" s="566" t="s">
        <v>1702</v>
      </c>
    </row>
    <row r="312" spans="1:27" s="130" customFormat="1" ht="63" x14ac:dyDescent="0.2">
      <c r="A312" s="37" t="s">
        <v>1172</v>
      </c>
      <c r="B312" s="506" t="s">
        <v>1319</v>
      </c>
      <c r="C312" s="6" t="s">
        <v>1265</v>
      </c>
      <c r="D312" s="241" t="s">
        <v>1266</v>
      </c>
      <c r="E312" s="799">
        <f>Таблица3000!F312+Таблица2000!G312+Таблица1000!G312</f>
        <v>0</v>
      </c>
      <c r="F312" s="799">
        <f>Таблица2000!H312</f>
        <v>0</v>
      </c>
      <c r="G312" s="799">
        <f>Таблица3000!G312+Таблица2000!I312+Таблица1000!H312</f>
        <v>0</v>
      </c>
      <c r="H312" s="799">
        <f>Таблица1000!I312</f>
        <v>0</v>
      </c>
      <c r="I312" s="799">
        <f>Таблица1000!J312</f>
        <v>0</v>
      </c>
      <c r="J312" s="799">
        <f>Таблица1000!K312</f>
        <v>0</v>
      </c>
      <c r="K312" s="799">
        <f>Таблица2000!J312</f>
        <v>0</v>
      </c>
      <c r="L312" s="799">
        <f>Таблица3000!H312+Таблица2000!K312+Таблица1000!L312</f>
        <v>0</v>
      </c>
      <c r="M312" s="799">
        <f>Таблица2000!L312</f>
        <v>0</v>
      </c>
      <c r="N312" s="799">
        <f>Таблица3000!I312+Таблица2000!M312+Таблица1000!M312</f>
        <v>0</v>
      </c>
      <c r="O312" s="799">
        <f>Таблица3000!J312+Таблица2000!N312+Таблица1000!N312</f>
        <v>0</v>
      </c>
      <c r="P312" s="799">
        <f>Таблица3000!K312+Таблица2000!O312+Таблица1000!O312</f>
        <v>0</v>
      </c>
      <c r="Q312" s="799">
        <f>Таблица3000!L312+Таблица2000!P312+Таблица1000!P312</f>
        <v>0</v>
      </c>
      <c r="R312" s="799">
        <f>Таблица2000!Q312</f>
        <v>0</v>
      </c>
      <c r="S312" s="799">
        <f>Таблица2000!R312</f>
        <v>0</v>
      </c>
      <c r="T312" s="799">
        <f>Таблица3000!M312+Таблица2000!S312+Таблица1000!Q312</f>
        <v>0</v>
      </c>
      <c r="U312" s="799">
        <f>Таблица2000!T312</f>
        <v>0</v>
      </c>
      <c r="V312" s="799">
        <f>Таблица3000!N312+Таблица2000!U312+Таблица1000!R312</f>
        <v>0</v>
      </c>
      <c r="W312" s="799">
        <f>Таблица2000!V312</f>
        <v>0</v>
      </c>
      <c r="X312" s="566" t="s">
        <v>1702</v>
      </c>
      <c r="Y312" s="566" t="s">
        <v>1702</v>
      </c>
      <c r="Z312" s="566" t="s">
        <v>1702</v>
      </c>
      <c r="AA312" s="566" t="s">
        <v>1702</v>
      </c>
    </row>
    <row r="313" spans="1:27" s="130" customFormat="1" ht="31.5" x14ac:dyDescent="0.2">
      <c r="A313" s="37" t="s">
        <v>1173</v>
      </c>
      <c r="B313" s="506" t="s">
        <v>1320</v>
      </c>
      <c r="C313" s="6" t="s">
        <v>1267</v>
      </c>
      <c r="D313" s="241" t="s">
        <v>1268</v>
      </c>
      <c r="E313" s="799">
        <f>Таблица3000!F313+Таблица2000!G313+Таблица1000!G313</f>
        <v>0</v>
      </c>
      <c r="F313" s="799">
        <f>Таблица2000!H313</f>
        <v>0</v>
      </c>
      <c r="G313" s="799">
        <f>Таблица3000!G313+Таблица2000!I313+Таблица1000!H313</f>
        <v>0</v>
      </c>
      <c r="H313" s="799">
        <f>Таблица1000!I313</f>
        <v>0</v>
      </c>
      <c r="I313" s="799">
        <f>Таблица1000!J313</f>
        <v>0</v>
      </c>
      <c r="J313" s="799">
        <f>Таблица1000!K313</f>
        <v>0</v>
      </c>
      <c r="K313" s="799">
        <f>Таблица2000!J313</f>
        <v>0</v>
      </c>
      <c r="L313" s="799">
        <f>Таблица3000!H313+Таблица2000!K313+Таблица1000!L313</f>
        <v>0</v>
      </c>
      <c r="M313" s="799">
        <f>Таблица2000!L313</f>
        <v>0</v>
      </c>
      <c r="N313" s="799">
        <f>Таблица3000!I313+Таблица2000!M313+Таблица1000!M313</f>
        <v>0</v>
      </c>
      <c r="O313" s="799">
        <f>Таблица3000!J313+Таблица2000!N313+Таблица1000!N313</f>
        <v>0</v>
      </c>
      <c r="P313" s="799">
        <f>Таблица3000!K313+Таблица2000!O313+Таблица1000!O313</f>
        <v>0</v>
      </c>
      <c r="Q313" s="799">
        <f>Таблица3000!L313+Таблица2000!P313+Таблица1000!P313</f>
        <v>0</v>
      </c>
      <c r="R313" s="799">
        <f>Таблица2000!Q313</f>
        <v>0</v>
      </c>
      <c r="S313" s="799">
        <f>Таблица2000!R313</f>
        <v>0</v>
      </c>
      <c r="T313" s="799">
        <f>Таблица3000!M313+Таблица2000!S313+Таблица1000!Q313</f>
        <v>0</v>
      </c>
      <c r="U313" s="799">
        <f>Таблица2000!T313</f>
        <v>0</v>
      </c>
      <c r="V313" s="799">
        <f>Таблица3000!N313+Таблица2000!U313+Таблица1000!R313</f>
        <v>0</v>
      </c>
      <c r="W313" s="799">
        <f>Таблица2000!V313</f>
        <v>0</v>
      </c>
      <c r="X313" s="566" t="s">
        <v>1702</v>
      </c>
      <c r="Y313" s="566" t="s">
        <v>1702</v>
      </c>
      <c r="Z313" s="566" t="s">
        <v>1702</v>
      </c>
      <c r="AA313" s="566" t="s">
        <v>1702</v>
      </c>
    </row>
    <row r="314" spans="1:27" s="130" customFormat="1" ht="42" x14ac:dyDescent="0.2">
      <c r="A314" s="37" t="s">
        <v>1174</v>
      </c>
      <c r="B314" s="506" t="s">
        <v>1321</v>
      </c>
      <c r="C314" s="6" t="s">
        <v>1269</v>
      </c>
      <c r="D314" s="241" t="s">
        <v>1270</v>
      </c>
      <c r="E314" s="799">
        <f>Таблица3000!F314+Таблица2000!G314+Таблица1000!G314</f>
        <v>0</v>
      </c>
      <c r="F314" s="799">
        <f>Таблица2000!H314</f>
        <v>0</v>
      </c>
      <c r="G314" s="799">
        <f>Таблица3000!G314+Таблица2000!I314+Таблица1000!H314</f>
        <v>0</v>
      </c>
      <c r="H314" s="799">
        <f>Таблица1000!I314</f>
        <v>0</v>
      </c>
      <c r="I314" s="799">
        <f>Таблица1000!J314</f>
        <v>0</v>
      </c>
      <c r="J314" s="799">
        <f>Таблица1000!K314</f>
        <v>0</v>
      </c>
      <c r="K314" s="799">
        <f>Таблица2000!J314</f>
        <v>0</v>
      </c>
      <c r="L314" s="799">
        <f>Таблица3000!H314+Таблица2000!K314+Таблица1000!L314</f>
        <v>0</v>
      </c>
      <c r="M314" s="799">
        <f>Таблица2000!L314</f>
        <v>0</v>
      </c>
      <c r="N314" s="799">
        <f>Таблица3000!I314+Таблица2000!M314+Таблица1000!M314</f>
        <v>0</v>
      </c>
      <c r="O314" s="799">
        <f>Таблица3000!J314+Таблица2000!N314+Таблица1000!N314</f>
        <v>0</v>
      </c>
      <c r="P314" s="799">
        <f>Таблица3000!K314+Таблица2000!O314+Таблица1000!O314</f>
        <v>0</v>
      </c>
      <c r="Q314" s="799">
        <f>Таблица3000!L314+Таблица2000!P314+Таблица1000!P314</f>
        <v>0</v>
      </c>
      <c r="R314" s="799">
        <f>Таблица2000!Q314</f>
        <v>0</v>
      </c>
      <c r="S314" s="799">
        <f>Таблица2000!R314</f>
        <v>0</v>
      </c>
      <c r="T314" s="799">
        <f>Таблица3000!M314+Таблица2000!S314+Таблица1000!Q314</f>
        <v>0</v>
      </c>
      <c r="U314" s="799">
        <f>Таблица2000!T314</f>
        <v>0</v>
      </c>
      <c r="V314" s="799">
        <f>Таблица3000!N314+Таблица2000!U314+Таблица1000!R314</f>
        <v>0</v>
      </c>
      <c r="W314" s="799">
        <f>Таблица2000!V314</f>
        <v>0</v>
      </c>
      <c r="X314" s="566" t="s">
        <v>1702</v>
      </c>
      <c r="Y314" s="566" t="s">
        <v>1702</v>
      </c>
      <c r="Z314" s="566" t="s">
        <v>1702</v>
      </c>
      <c r="AA314" s="566" t="s">
        <v>1702</v>
      </c>
    </row>
    <row r="315" spans="1:27" s="130" customFormat="1" ht="31.5" x14ac:dyDescent="0.2">
      <c r="A315" s="37" t="s">
        <v>1175</v>
      </c>
      <c r="B315" s="506" t="s">
        <v>1322</v>
      </c>
      <c r="C315" s="6" t="s">
        <v>1271</v>
      </c>
      <c r="D315" s="241" t="s">
        <v>1272</v>
      </c>
      <c r="E315" s="799">
        <f>Таблица3000!F315+Таблица2000!G315+Таблица1000!G315</f>
        <v>0</v>
      </c>
      <c r="F315" s="799">
        <f>Таблица2000!H315</f>
        <v>0</v>
      </c>
      <c r="G315" s="799">
        <f>Таблица3000!G315+Таблица2000!I315+Таблица1000!H315</f>
        <v>0</v>
      </c>
      <c r="H315" s="799">
        <f>Таблица1000!I315</f>
        <v>0</v>
      </c>
      <c r="I315" s="799">
        <f>Таблица1000!J315</f>
        <v>0</v>
      </c>
      <c r="J315" s="799">
        <f>Таблица1000!K315</f>
        <v>0</v>
      </c>
      <c r="K315" s="799">
        <f>Таблица2000!J315</f>
        <v>0</v>
      </c>
      <c r="L315" s="799">
        <f>Таблица3000!H315+Таблица2000!K315+Таблица1000!L315</f>
        <v>0</v>
      </c>
      <c r="M315" s="799">
        <f>Таблица2000!L315</f>
        <v>0</v>
      </c>
      <c r="N315" s="799">
        <f>Таблица3000!I315+Таблица2000!M315+Таблица1000!M315</f>
        <v>0</v>
      </c>
      <c r="O315" s="799">
        <f>Таблица3000!J315+Таблица2000!N315+Таблица1000!N315</f>
        <v>0</v>
      </c>
      <c r="P315" s="799">
        <f>Таблица3000!K315+Таблица2000!O315+Таблица1000!O315</f>
        <v>0</v>
      </c>
      <c r="Q315" s="799">
        <f>Таблица3000!L315+Таблица2000!P315+Таблица1000!P315</f>
        <v>0</v>
      </c>
      <c r="R315" s="799">
        <f>Таблица2000!Q315</f>
        <v>0</v>
      </c>
      <c r="S315" s="799">
        <f>Таблица2000!R315</f>
        <v>0</v>
      </c>
      <c r="T315" s="799">
        <f>Таблица3000!M315+Таблица2000!S315+Таблица1000!Q315</f>
        <v>0</v>
      </c>
      <c r="U315" s="799">
        <f>Таблица2000!T315</f>
        <v>0</v>
      </c>
      <c r="V315" s="799">
        <f>Таблица3000!N315+Таблица2000!U315+Таблица1000!R315</f>
        <v>0</v>
      </c>
      <c r="W315" s="799">
        <f>Таблица2000!V315</f>
        <v>0</v>
      </c>
      <c r="X315" s="566" t="s">
        <v>1702</v>
      </c>
      <c r="Y315" s="566" t="s">
        <v>1702</v>
      </c>
      <c r="Z315" s="566" t="s">
        <v>1702</v>
      </c>
      <c r="AA315" s="566" t="s">
        <v>1702</v>
      </c>
    </row>
    <row r="316" spans="1:27" s="130" customFormat="1" ht="21" x14ac:dyDescent="0.2">
      <c r="A316" s="37" t="s">
        <v>1176</v>
      </c>
      <c r="B316" s="506" t="s">
        <v>1323</v>
      </c>
      <c r="C316" s="6" t="s">
        <v>1273</v>
      </c>
      <c r="D316" s="241" t="s">
        <v>1274</v>
      </c>
      <c r="E316" s="799">
        <f>Таблица3000!F316+Таблица2000!G316+Таблица1000!G316</f>
        <v>0</v>
      </c>
      <c r="F316" s="799">
        <f>Таблица2000!H316</f>
        <v>0</v>
      </c>
      <c r="G316" s="799">
        <f>Таблица3000!G316+Таблица2000!I316+Таблица1000!H316</f>
        <v>0</v>
      </c>
      <c r="H316" s="799">
        <f>Таблица1000!I316</f>
        <v>0</v>
      </c>
      <c r="I316" s="799">
        <f>Таблица1000!J316</f>
        <v>0</v>
      </c>
      <c r="J316" s="799">
        <f>Таблица1000!K316</f>
        <v>0</v>
      </c>
      <c r="K316" s="799">
        <f>Таблица2000!J316</f>
        <v>0</v>
      </c>
      <c r="L316" s="799">
        <f>Таблица3000!H316+Таблица2000!K316+Таблица1000!L316</f>
        <v>0</v>
      </c>
      <c r="M316" s="799">
        <f>Таблица2000!L316</f>
        <v>0</v>
      </c>
      <c r="N316" s="799">
        <f>Таблица3000!I316+Таблица2000!M316+Таблица1000!M316</f>
        <v>0</v>
      </c>
      <c r="O316" s="799">
        <f>Таблица3000!J316+Таблица2000!N316+Таблица1000!N316</f>
        <v>0</v>
      </c>
      <c r="P316" s="799">
        <f>Таблица3000!K316+Таблица2000!O316+Таблица1000!O316</f>
        <v>0</v>
      </c>
      <c r="Q316" s="799">
        <f>Таблица3000!L316+Таблица2000!P316+Таблица1000!P316</f>
        <v>0</v>
      </c>
      <c r="R316" s="799">
        <f>Таблица2000!Q316</f>
        <v>0</v>
      </c>
      <c r="S316" s="799">
        <f>Таблица2000!R316</f>
        <v>0</v>
      </c>
      <c r="T316" s="799">
        <f>Таблица3000!M316+Таблица2000!S316+Таблица1000!Q316</f>
        <v>0</v>
      </c>
      <c r="U316" s="799">
        <f>Таблица2000!T316</f>
        <v>0</v>
      </c>
      <c r="V316" s="799">
        <f>Таблица3000!N316+Таблица2000!U316+Таблица1000!R316</f>
        <v>0</v>
      </c>
      <c r="W316" s="799">
        <f>Таблица2000!V316</f>
        <v>0</v>
      </c>
      <c r="X316" s="566" t="s">
        <v>1702</v>
      </c>
      <c r="Y316" s="566" t="s">
        <v>1702</v>
      </c>
      <c r="Z316" s="566" t="s">
        <v>1702</v>
      </c>
      <c r="AA316" s="566" t="s">
        <v>1702</v>
      </c>
    </row>
    <row r="317" spans="1:27" s="130" customFormat="1" ht="21" x14ac:dyDescent="0.15">
      <c r="A317" s="36" t="s">
        <v>660</v>
      </c>
      <c r="B317" s="99" t="s">
        <v>258</v>
      </c>
      <c r="C317" s="46" t="s">
        <v>126</v>
      </c>
      <c r="D317" s="35" t="s">
        <v>63</v>
      </c>
      <c r="E317" s="799">
        <f>Таблица3000!F317+Таблица2000!G317+Таблица1000!G317</f>
        <v>0</v>
      </c>
      <c r="F317" s="799">
        <f>Таблица2000!H317</f>
        <v>0</v>
      </c>
      <c r="G317" s="799">
        <f>Таблица3000!G317+Таблица2000!I317+Таблица1000!H317</f>
        <v>0</v>
      </c>
      <c r="H317" s="799">
        <f>Таблица1000!I317</f>
        <v>0</v>
      </c>
      <c r="I317" s="799">
        <f>Таблица1000!J317</f>
        <v>0</v>
      </c>
      <c r="J317" s="799">
        <f>Таблица1000!K317</f>
        <v>0</v>
      </c>
      <c r="K317" s="799">
        <f>Таблица2000!J317</f>
        <v>0</v>
      </c>
      <c r="L317" s="799">
        <f>Таблица3000!H317+Таблица2000!K317+Таблица1000!L317</f>
        <v>0</v>
      </c>
      <c r="M317" s="799">
        <f>Таблица2000!L317</f>
        <v>0</v>
      </c>
      <c r="N317" s="799">
        <f>Таблица3000!I317+Таблица2000!M317+Таблица1000!M317</f>
        <v>0</v>
      </c>
      <c r="O317" s="799">
        <f>Таблица3000!J317+Таблица2000!N317+Таблица1000!N317</f>
        <v>0</v>
      </c>
      <c r="P317" s="799">
        <f>Таблица3000!K317+Таблица2000!O317+Таблица1000!O317</f>
        <v>0</v>
      </c>
      <c r="Q317" s="799">
        <f>Таблица3000!L317+Таблица2000!P317+Таблица1000!P317</f>
        <v>0</v>
      </c>
      <c r="R317" s="799">
        <f>Таблица2000!Q317</f>
        <v>0</v>
      </c>
      <c r="S317" s="799">
        <f>Таблица2000!R317</f>
        <v>0</v>
      </c>
      <c r="T317" s="799">
        <f>Таблица3000!M317+Таблица2000!S317+Таблица1000!Q317</f>
        <v>0</v>
      </c>
      <c r="U317" s="799">
        <f>Таблица2000!T317</f>
        <v>0</v>
      </c>
      <c r="V317" s="799">
        <f>Таблица3000!N317+Таблица2000!U317+Таблица1000!R317</f>
        <v>0</v>
      </c>
      <c r="W317" s="799">
        <f>Таблица2000!V317</f>
        <v>0</v>
      </c>
      <c r="X317" s="472">
        <f>IF(Таблица4601!$F$9=0,0,(G317*1000/Таблица4601!$F$9))</f>
        <v>0</v>
      </c>
      <c r="Y317" s="472">
        <f>IF(Таблица4601!$F$9=0,0,(N317*1000/Таблица4601!$F$9))</f>
        <v>0</v>
      </c>
      <c r="Z317" s="472">
        <f>IF(Таблица4601!$F$9=0,0,(V317*1000/Таблица4601!$F$9))</f>
        <v>0</v>
      </c>
      <c r="AA317" s="472">
        <f t="shared" ref="AA317" si="5">IF(N317=0,0,O317*100/N317)</f>
        <v>0</v>
      </c>
    </row>
    <row r="318" spans="1:27" s="130" customFormat="1" ht="31.5" x14ac:dyDescent="0.15">
      <c r="A318" s="146" t="s">
        <v>1370</v>
      </c>
      <c r="B318" s="99" t="s">
        <v>1371</v>
      </c>
      <c r="C318" s="143" t="s">
        <v>1372</v>
      </c>
      <c r="D318" s="147" t="s">
        <v>1373</v>
      </c>
      <c r="E318" s="799">
        <f>Таблица3000!F318+Таблица2000!G318+Таблица1000!G318</f>
        <v>0</v>
      </c>
      <c r="F318" s="799">
        <f>Таблица2000!H318</f>
        <v>0</v>
      </c>
      <c r="G318" s="799">
        <f>Таблица3000!G318+Таблица2000!I318+Таблица1000!H318</f>
        <v>0</v>
      </c>
      <c r="H318" s="799">
        <f>Таблица1000!I318</f>
        <v>0</v>
      </c>
      <c r="I318" s="799">
        <f>Таблица1000!J318</f>
        <v>0</v>
      </c>
      <c r="J318" s="799">
        <f>Таблица1000!K318</f>
        <v>0</v>
      </c>
      <c r="K318" s="799">
        <f>Таблица2000!J318</f>
        <v>0</v>
      </c>
      <c r="L318" s="799">
        <f>Таблица3000!H318+Таблица2000!K318+Таблица1000!L318</f>
        <v>0</v>
      </c>
      <c r="M318" s="799">
        <f>Таблица2000!L318</f>
        <v>0</v>
      </c>
      <c r="N318" s="799">
        <f>Таблица3000!I318+Таблица2000!M318+Таблица1000!M318</f>
        <v>0</v>
      </c>
      <c r="O318" s="799">
        <f>Таблица3000!J318+Таблица2000!N318+Таблица1000!N318</f>
        <v>0</v>
      </c>
      <c r="P318" s="799">
        <f>Таблица3000!K318+Таблица2000!O318+Таблица1000!O318</f>
        <v>0</v>
      </c>
      <c r="Q318" s="799">
        <f>Таблица3000!L318+Таблица2000!P318+Таблица1000!P318</f>
        <v>0</v>
      </c>
      <c r="R318" s="799">
        <f>Таблица2000!Q318</f>
        <v>0</v>
      </c>
      <c r="S318" s="799">
        <f>Таблица2000!R318</f>
        <v>0</v>
      </c>
      <c r="T318" s="799">
        <f>Таблица3000!M318+Таблица2000!S318+Таблица1000!Q318</f>
        <v>0</v>
      </c>
      <c r="U318" s="799">
        <f>Таблица2000!T318</f>
        <v>0</v>
      </c>
      <c r="V318" s="799">
        <f>Таблица3000!N318+Таблица2000!U318+Таблица1000!R318</f>
        <v>0</v>
      </c>
      <c r="W318" s="799">
        <f>Таблица2000!V318</f>
        <v>0</v>
      </c>
      <c r="X318" s="472">
        <f>IF(Таблица4601!$F$9=0,0,(G318*1000/Таблица4601!$F$9))</f>
        <v>0</v>
      </c>
      <c r="Y318" s="472">
        <f>IF(Таблица4601!$F$9=0,0,(N318*1000/Таблица4601!$F$9))</f>
        <v>0</v>
      </c>
      <c r="Z318" s="472">
        <f>IF(Таблица4601!$F$9=0,0,(V318*1000/Таблица4601!$F$9))</f>
        <v>0</v>
      </c>
      <c r="AA318" s="472">
        <f t="shared" ref="AA318:AA319" si="6">IF(N318=0,0,O318*100/N318)</f>
        <v>0</v>
      </c>
    </row>
    <row r="319" spans="1:27" s="130" customFormat="1" x14ac:dyDescent="0.15">
      <c r="A319" s="146" t="s">
        <v>1503</v>
      </c>
      <c r="B319" s="99" t="s">
        <v>1504</v>
      </c>
      <c r="C319" s="143" t="s">
        <v>1504</v>
      </c>
      <c r="D319" s="147" t="s">
        <v>1505</v>
      </c>
      <c r="E319" s="799">
        <f>Таблица3000!F319+Таблица2000!G319+Таблица1000!G319</f>
        <v>0</v>
      </c>
      <c r="F319" s="799">
        <f>Таблица2000!H319</f>
        <v>0</v>
      </c>
      <c r="G319" s="799">
        <f>Таблица3000!G319+Таблица2000!I319+Таблица1000!H319</f>
        <v>0</v>
      </c>
      <c r="H319" s="799">
        <f>Таблица1000!I319</f>
        <v>0</v>
      </c>
      <c r="I319" s="799">
        <f>Таблица1000!J319</f>
        <v>0</v>
      </c>
      <c r="J319" s="799">
        <f>Таблица1000!K319</f>
        <v>0</v>
      </c>
      <c r="K319" s="799">
        <f>Таблица2000!J319</f>
        <v>0</v>
      </c>
      <c r="L319" s="799">
        <f>Таблица3000!H319+Таблица2000!K319+Таблица1000!L319</f>
        <v>0</v>
      </c>
      <c r="M319" s="799">
        <f>Таблица2000!L319</f>
        <v>0</v>
      </c>
      <c r="N319" s="799">
        <f>Таблица3000!I319+Таблица2000!M319+Таблица1000!M319</f>
        <v>0</v>
      </c>
      <c r="O319" s="799">
        <f>Таблица3000!J319+Таблица2000!N319+Таблица1000!N319</f>
        <v>0</v>
      </c>
      <c r="P319" s="799">
        <f>Таблица3000!K319+Таблица2000!O319+Таблица1000!O319</f>
        <v>0</v>
      </c>
      <c r="Q319" s="799">
        <f>Таблица3000!L319+Таблица2000!P319+Таблица1000!P319</f>
        <v>0</v>
      </c>
      <c r="R319" s="799">
        <f>Таблица2000!Q319</f>
        <v>0</v>
      </c>
      <c r="S319" s="799">
        <f>Таблица2000!R319</f>
        <v>0</v>
      </c>
      <c r="T319" s="799">
        <f>Таблица3000!M319+Таблица2000!S319+Таблица1000!Q319</f>
        <v>0</v>
      </c>
      <c r="U319" s="799">
        <f>Таблица2000!T319</f>
        <v>0</v>
      </c>
      <c r="V319" s="799">
        <f>Таблица3000!N319+Таблица2000!U319+Таблица1000!R319</f>
        <v>0</v>
      </c>
      <c r="W319" s="799">
        <f>Таблица2000!V319</f>
        <v>0</v>
      </c>
      <c r="X319" s="472">
        <f>IF(Таблица4601!$F$9=0,0,(G319*1000/Таблица4601!$F$9))</f>
        <v>0</v>
      </c>
      <c r="Y319" s="472">
        <f>IF(Таблица4601!$F$9=0,0,(N319*1000/Таблица4601!$F$9))</f>
        <v>0</v>
      </c>
      <c r="Z319" s="472">
        <f>IF(Таблица4601!$F$9=0,0,(V319*1000/Таблица4601!$F$9))</f>
        <v>0</v>
      </c>
      <c r="AA319" s="472">
        <f t="shared" si="6"/>
        <v>0</v>
      </c>
    </row>
    <row r="320" spans="1:27" x14ac:dyDescent="0.15">
      <c r="A320" s="81"/>
      <c r="B320" s="512"/>
      <c r="C320" s="82"/>
      <c r="D320" s="860"/>
      <c r="E320" s="860"/>
      <c r="F320" s="860"/>
      <c r="G320" s="860"/>
      <c r="H320" s="860"/>
      <c r="I320" s="860"/>
      <c r="J320" s="860"/>
      <c r="K320" s="860"/>
      <c r="L320" s="860"/>
    </row>
    <row r="321" spans="1:27" x14ac:dyDescent="0.15">
      <c r="A321" s="180" t="s">
        <v>2</v>
      </c>
      <c r="B321" s="498"/>
      <c r="C321" s="180"/>
      <c r="D321" s="180"/>
      <c r="E321" s="180"/>
      <c r="F321" s="180"/>
      <c r="G321" s="180"/>
      <c r="H321" s="180"/>
      <c r="I321" s="180"/>
      <c r="J321" s="180"/>
      <c r="K321" s="180"/>
      <c r="L321" s="180"/>
      <c r="M321" s="180"/>
      <c r="N321" s="180"/>
      <c r="O321" s="180"/>
      <c r="P321" s="180"/>
      <c r="Q321" s="180"/>
      <c r="R321" s="180"/>
      <c r="S321" s="180"/>
      <c r="T321" s="180"/>
      <c r="U321" s="180"/>
      <c r="V321" s="180"/>
      <c r="W321" s="180"/>
      <c r="X321" s="180"/>
      <c r="Y321" s="180"/>
      <c r="Z321" s="180"/>
      <c r="AA321" s="180"/>
    </row>
  </sheetData>
  <mergeCells count="22">
    <mergeCell ref="D320:L320"/>
    <mergeCell ref="U4:U6"/>
    <mergeCell ref="T4:T6"/>
    <mergeCell ref="V4:V6"/>
    <mergeCell ref="W4:W6"/>
    <mergeCell ref="G5:G6"/>
    <mergeCell ref="H5:J5"/>
    <mergeCell ref="L5:N5"/>
    <mergeCell ref="O5:R5"/>
    <mergeCell ref="S5:S6"/>
    <mergeCell ref="A4:A6"/>
    <mergeCell ref="B4:B6"/>
    <mergeCell ref="C4:C6"/>
    <mergeCell ref="D4:D6"/>
    <mergeCell ref="E4:E6"/>
    <mergeCell ref="X4:X6"/>
    <mergeCell ref="Y4:Y6"/>
    <mergeCell ref="Z4:Z6"/>
    <mergeCell ref="AA4:AA6"/>
    <mergeCell ref="D2:L2"/>
    <mergeCell ref="F4:F6"/>
    <mergeCell ref="G4:R4"/>
  </mergeCells>
  <pageMargins left="0.7" right="0.7" top="0.75" bottom="0.75" header="0.3" footer="0.3"/>
  <pageSetup paperSize="9"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G9" sqref="G9"/>
    </sheetView>
  </sheetViews>
  <sheetFormatPr defaultColWidth="9.140625" defaultRowHeight="10.5" customHeight="1" x14ac:dyDescent="0.15"/>
  <cols>
    <col min="1" max="1" width="9.140625" style="21" customWidth="1"/>
    <col min="2" max="2" width="4.140625" style="21" customWidth="1"/>
    <col min="3" max="3" width="24" style="21" customWidth="1"/>
    <col min="4" max="4" width="25.5703125" style="21" customWidth="1"/>
    <col min="5" max="6" width="37.7109375" style="21" customWidth="1"/>
    <col min="7" max="7" width="9.140625" style="21" customWidth="1"/>
    <col min="8" max="16384" width="9.140625" style="21"/>
  </cols>
  <sheetData>
    <row r="1" spans="1:6" x14ac:dyDescent="0.15">
      <c r="A1" s="180" t="s">
        <v>1123</v>
      </c>
      <c r="B1" s="181"/>
      <c r="C1" s="181"/>
      <c r="D1" s="181"/>
      <c r="E1" s="181"/>
      <c r="F1" s="181"/>
    </row>
    <row r="2" spans="1:6" x14ac:dyDescent="0.15">
      <c r="B2" s="181" t="s">
        <v>7</v>
      </c>
      <c r="C2" s="940" t="s">
        <v>1124</v>
      </c>
      <c r="D2" s="941"/>
      <c r="E2" s="941"/>
      <c r="F2" s="759"/>
    </row>
    <row r="3" spans="1:6" x14ac:dyDescent="0.15">
      <c r="B3" s="181"/>
      <c r="C3" s="467"/>
      <c r="D3" s="468"/>
      <c r="E3" s="468"/>
      <c r="F3" s="759"/>
    </row>
    <row r="4" spans="1:6" x14ac:dyDescent="0.15">
      <c r="B4" s="181"/>
      <c r="C4" s="468"/>
      <c r="D4" s="457"/>
      <c r="E4" s="462" t="s">
        <v>842</v>
      </c>
      <c r="F4" s="756"/>
    </row>
    <row r="5" spans="1:6" x14ac:dyDescent="0.15">
      <c r="B5" s="181"/>
      <c r="C5" s="468"/>
      <c r="D5" s="457"/>
      <c r="E5" s="462"/>
      <c r="F5" s="756"/>
    </row>
    <row r="6" spans="1:6" ht="31.5" x14ac:dyDescent="0.15">
      <c r="B6" s="181"/>
      <c r="C6" s="455" t="s">
        <v>13</v>
      </c>
      <c r="D6" s="455" t="s">
        <v>566</v>
      </c>
      <c r="E6" s="455" t="s">
        <v>1082</v>
      </c>
      <c r="F6" s="552" t="s">
        <v>1913</v>
      </c>
    </row>
    <row r="7" spans="1:6" x14ac:dyDescent="0.15">
      <c r="B7" s="181"/>
      <c r="C7" s="455">
        <v>1</v>
      </c>
      <c r="D7" s="455">
        <v>2</v>
      </c>
      <c r="E7" s="455">
        <v>3</v>
      </c>
      <c r="F7" s="635">
        <v>4</v>
      </c>
    </row>
    <row r="8" spans="1:6" x14ac:dyDescent="0.15">
      <c r="A8" s="181" t="s">
        <v>6</v>
      </c>
      <c r="B8" s="181"/>
      <c r="C8" s="128">
        <v>1</v>
      </c>
      <c r="D8" s="128">
        <v>2</v>
      </c>
      <c r="E8" s="128">
        <v>3</v>
      </c>
      <c r="F8" s="128">
        <v>4</v>
      </c>
    </row>
    <row r="9" spans="1:6" x14ac:dyDescent="0.15">
      <c r="B9" s="540" t="s">
        <v>568</v>
      </c>
      <c r="C9" s="24">
        <f>Таблица1001!D9+Таблица2001!D10+Таблица3002!C9</f>
        <v>0</v>
      </c>
      <c r="D9" s="24">
        <f>Таблица1001!E9+Таблица2001!E10+Таблица3002!D9</f>
        <v>0</v>
      </c>
      <c r="E9" s="24">
        <f>Таблица1001!F9+Таблица2001!F10+Таблица3002!E9</f>
        <v>0</v>
      </c>
      <c r="F9" s="636"/>
    </row>
    <row r="10" spans="1:6" ht="10.5" customHeight="1" x14ac:dyDescent="0.15">
      <c r="B10" s="181"/>
    </row>
    <row r="11" spans="1:6" x14ac:dyDescent="0.15">
      <c r="A11" s="181" t="s">
        <v>2</v>
      </c>
      <c r="B11" s="181"/>
      <c r="C11" s="181"/>
      <c r="D11" s="181"/>
      <c r="E11" s="181"/>
      <c r="F11" s="181"/>
    </row>
  </sheetData>
  <mergeCells count="1">
    <mergeCell ref="C2:E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80" zoomScaleNormal="80" workbookViewId="0">
      <selection activeCell="C13" activeCellId="1" sqref="C9:E9 C13:E13"/>
    </sheetView>
  </sheetViews>
  <sheetFormatPr defaultColWidth="9.140625" defaultRowHeight="10.5" customHeight="1" x14ac:dyDescent="0.15"/>
  <cols>
    <col min="1" max="1" width="6" style="8" customWidth="1"/>
    <col min="2" max="2" width="3.28515625" style="8" customWidth="1"/>
    <col min="3" max="3" width="80.28515625" style="8" customWidth="1"/>
    <col min="4" max="4" width="8.85546875" style="8" customWidth="1"/>
    <col min="5" max="5" width="25.7109375" style="8" bestFit="1" customWidth="1"/>
    <col min="6" max="6" width="9.140625" style="8" customWidth="1"/>
    <col min="7" max="16384" width="9.140625" style="8"/>
  </cols>
  <sheetData>
    <row r="1" spans="1:5" x14ac:dyDescent="0.15">
      <c r="A1" s="180" t="s">
        <v>1360</v>
      </c>
      <c r="B1" s="180"/>
      <c r="C1" s="180"/>
      <c r="D1" s="180"/>
      <c r="E1" s="180"/>
    </row>
    <row r="2" spans="1:5" x14ac:dyDescent="0.15">
      <c r="B2" s="180" t="s">
        <v>7</v>
      </c>
    </row>
    <row r="3" spans="1:5" ht="21" customHeight="1" x14ac:dyDescent="0.15">
      <c r="B3" s="180"/>
      <c r="C3" s="884" t="s">
        <v>1361</v>
      </c>
      <c r="D3" s="884"/>
      <c r="E3" s="884"/>
    </row>
    <row r="4" spans="1:5" ht="10.5" customHeight="1" x14ac:dyDescent="0.15">
      <c r="B4" s="180"/>
      <c r="C4" s="882" t="s">
        <v>821</v>
      </c>
      <c r="D4" s="882"/>
      <c r="E4" s="882"/>
    </row>
    <row r="5" spans="1:5" ht="10.5" customHeight="1" x14ac:dyDescent="0.15">
      <c r="B5" s="180"/>
      <c r="C5" s="460"/>
      <c r="D5" s="460"/>
      <c r="E5" s="460"/>
    </row>
    <row r="6" spans="1:5" x14ac:dyDescent="0.15">
      <c r="B6" s="180"/>
      <c r="C6" s="883" t="s">
        <v>1362</v>
      </c>
      <c r="D6" s="813" t="s">
        <v>476</v>
      </c>
      <c r="E6" s="813" t="s">
        <v>1345</v>
      </c>
    </row>
    <row r="7" spans="1:5" ht="20.25" customHeight="1" x14ac:dyDescent="0.15">
      <c r="B7" s="180"/>
      <c r="C7" s="883"/>
      <c r="D7" s="813"/>
      <c r="E7" s="813"/>
    </row>
    <row r="8" spans="1:5" x14ac:dyDescent="0.15">
      <c r="B8" s="180"/>
      <c r="C8" s="455"/>
      <c r="D8" s="455"/>
      <c r="E8" s="455">
        <v>1</v>
      </c>
    </row>
    <row r="9" spans="1:5" x14ac:dyDescent="0.15">
      <c r="A9" s="180" t="s">
        <v>6</v>
      </c>
      <c r="B9" s="180"/>
      <c r="C9" s="128"/>
      <c r="D9" s="128"/>
      <c r="E9" s="128">
        <v>1</v>
      </c>
    </row>
    <row r="10" spans="1:5" ht="21" x14ac:dyDescent="0.15">
      <c r="B10" s="498" t="s">
        <v>568</v>
      </c>
      <c r="C10" s="463" t="s">
        <v>1342</v>
      </c>
      <c r="D10" s="129">
        <v>1</v>
      </c>
      <c r="E10" s="24">
        <f>Таблица1003!E10+Таблица2003!E10+Таблица3003!E10</f>
        <v>0</v>
      </c>
    </row>
    <row r="11" spans="1:5" ht="21" x14ac:dyDescent="0.15">
      <c r="B11" s="498" t="s">
        <v>789</v>
      </c>
      <c r="C11" s="463" t="s">
        <v>1343</v>
      </c>
      <c r="D11" s="129">
        <v>2</v>
      </c>
      <c r="E11" s="24">
        <f>Таблица1003!E11+Таблица2003!E11+Таблица3003!E11</f>
        <v>0</v>
      </c>
    </row>
    <row r="12" spans="1:5" ht="10.5" customHeight="1" x14ac:dyDescent="0.15">
      <c r="B12" s="180"/>
    </row>
    <row r="13" spans="1:5" x14ac:dyDescent="0.15">
      <c r="A13" s="180" t="s">
        <v>2</v>
      </c>
      <c r="B13" s="180"/>
      <c r="C13" s="180"/>
      <c r="D13" s="180"/>
      <c r="E13" s="180"/>
    </row>
  </sheetData>
  <mergeCells count="5">
    <mergeCell ref="C3:E3"/>
    <mergeCell ref="C4:E4"/>
    <mergeCell ref="C6:C7"/>
    <mergeCell ref="D6:D7"/>
    <mergeCell ref="E6:E7"/>
  </mergeCells>
  <pageMargins left="0.7" right="0.7" top="0.75" bottom="0.75" header="0.3" footer="0.3"/>
  <pageSetup paperSize="9"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33" sqref="F33"/>
    </sheetView>
  </sheetViews>
  <sheetFormatPr defaultColWidth="9.140625" defaultRowHeight="10.5" customHeight="1" x14ac:dyDescent="0.15"/>
  <cols>
    <col min="1" max="1" width="1.85546875" style="22" customWidth="1"/>
    <col min="2" max="2" width="2.85546875" style="21" customWidth="1"/>
    <col min="3" max="3" width="38.140625" style="22" customWidth="1"/>
    <col min="4" max="4" width="25.7109375" style="22" bestFit="1" customWidth="1"/>
    <col min="5" max="5" width="17.28515625" style="22" customWidth="1"/>
    <col min="6" max="6" width="25.7109375" style="22" customWidth="1"/>
    <col min="7" max="16384" width="9.140625" style="22"/>
  </cols>
  <sheetData>
    <row r="1" spans="1:6" s="21" customFormat="1" x14ac:dyDescent="0.15">
      <c r="A1" s="180" t="s">
        <v>1568</v>
      </c>
      <c r="B1" s="181"/>
      <c r="C1" s="181"/>
      <c r="D1" s="181"/>
      <c r="E1" s="181"/>
      <c r="F1" s="181"/>
    </row>
    <row r="2" spans="1:6" x14ac:dyDescent="0.15">
      <c r="B2" s="181" t="s">
        <v>7</v>
      </c>
    </row>
    <row r="3" spans="1:6" s="21" customFormat="1" ht="10.5" customHeight="1" x14ac:dyDescent="0.15">
      <c r="B3" s="181"/>
      <c r="C3" s="884" t="s">
        <v>1569</v>
      </c>
      <c r="D3" s="884"/>
    </row>
    <row r="4" spans="1:6" s="21" customFormat="1" x14ac:dyDescent="0.15">
      <c r="B4" s="181"/>
      <c r="C4" s="244"/>
      <c r="D4" s="244"/>
    </row>
    <row r="5" spans="1:6" s="21" customFormat="1" ht="31.5" x14ac:dyDescent="0.15">
      <c r="B5" s="181"/>
      <c r="C5" s="242" t="s">
        <v>1563</v>
      </c>
      <c r="D5" s="291" t="s">
        <v>1616</v>
      </c>
      <c r="E5" s="291" t="s">
        <v>1617</v>
      </c>
      <c r="F5" s="291" t="s">
        <v>1618</v>
      </c>
    </row>
    <row r="6" spans="1:6" s="21" customFormat="1" x14ac:dyDescent="0.15">
      <c r="B6" s="181"/>
      <c r="C6" s="242">
        <v>1</v>
      </c>
      <c r="D6" s="291">
        <v>2</v>
      </c>
      <c r="E6" s="291">
        <v>3</v>
      </c>
      <c r="F6" s="291">
        <v>4</v>
      </c>
    </row>
    <row r="7" spans="1:6" s="21" customFormat="1" x14ac:dyDescent="0.15">
      <c r="A7" s="181" t="s">
        <v>6</v>
      </c>
      <c r="B7" s="181"/>
      <c r="C7" s="128">
        <v>1</v>
      </c>
      <c r="D7" s="128">
        <v>2</v>
      </c>
      <c r="E7" s="128">
        <v>3</v>
      </c>
      <c r="F7" s="128">
        <v>4</v>
      </c>
    </row>
    <row r="8" spans="1:6" s="21" customFormat="1" x14ac:dyDescent="0.15">
      <c r="B8" s="182" t="s">
        <v>568</v>
      </c>
      <c r="C8" s="24">
        <f>Таблица1004!D8+Таблица2004!D8+Таблица3004!D8</f>
        <v>0</v>
      </c>
      <c r="D8" s="24">
        <f>Таблица1004!E8+Таблица2004!E8+Таблица3004!E8</f>
        <v>0</v>
      </c>
      <c r="E8" s="24">
        <f>Таблица1004!F8+Таблица2004!F8+Таблица3004!F8</f>
        <v>0</v>
      </c>
      <c r="F8" s="24">
        <f>Таблица1004!G8+Таблица2004!G8+Таблица3004!G8</f>
        <v>0</v>
      </c>
    </row>
    <row r="9" spans="1:6" ht="10.5" customHeight="1" x14ac:dyDescent="0.15">
      <c r="B9" s="181"/>
      <c r="C9" s="329"/>
    </row>
    <row r="10" spans="1:6" s="21" customFormat="1" x14ac:dyDescent="0.15">
      <c r="A10" s="181" t="s">
        <v>2</v>
      </c>
      <c r="B10" s="181"/>
      <c r="C10" s="181"/>
      <c r="D10" s="181"/>
      <c r="E10" s="181"/>
      <c r="F10" s="181"/>
    </row>
  </sheetData>
  <mergeCells count="1">
    <mergeCell ref="C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D10" sqref="D10"/>
    </sheetView>
  </sheetViews>
  <sheetFormatPr defaultColWidth="9.140625" defaultRowHeight="10.5" customHeight="1" x14ac:dyDescent="0.15"/>
  <cols>
    <col min="1" max="1" width="53.85546875" style="8" customWidth="1"/>
    <col min="2" max="2" width="9.140625" style="8" customWidth="1"/>
    <col min="3" max="3" width="12.28515625" style="8" customWidth="1"/>
    <col min="4" max="4" width="12.140625" style="8" customWidth="1"/>
    <col min="5" max="6" width="9.140625" style="8" customWidth="1"/>
    <col min="7" max="7" width="14.28515625" style="8" customWidth="1"/>
    <col min="8" max="8" width="9.140625" style="8" customWidth="1"/>
    <col min="9" max="16384" width="9.140625" style="8"/>
  </cols>
  <sheetData>
    <row r="1" spans="1:10" x14ac:dyDescent="0.15">
      <c r="A1" s="180" t="s">
        <v>989</v>
      </c>
      <c r="B1" s="180"/>
      <c r="C1" s="498"/>
      <c r="D1" s="498"/>
    </row>
    <row r="2" spans="1:10" x14ac:dyDescent="0.15">
      <c r="B2" s="180" t="s">
        <v>7</v>
      </c>
      <c r="C2" s="14"/>
      <c r="D2" s="14"/>
    </row>
    <row r="3" spans="1:10" x14ac:dyDescent="0.15">
      <c r="A3" s="947" t="s">
        <v>836</v>
      </c>
      <c r="B3" s="947"/>
      <c r="C3" s="947"/>
      <c r="D3" s="14"/>
    </row>
    <row r="4" spans="1:10" x14ac:dyDescent="0.15">
      <c r="A4" s="40" t="s">
        <v>637</v>
      </c>
      <c r="B4" s="180"/>
      <c r="C4" s="14"/>
      <c r="D4" s="14"/>
    </row>
    <row r="5" spans="1:10" x14ac:dyDescent="0.15">
      <c r="A5" s="40"/>
      <c r="B5" s="180"/>
      <c r="C5" s="14"/>
      <c r="D5" s="14"/>
    </row>
    <row r="6" spans="1:10" x14ac:dyDescent="0.15">
      <c r="A6" s="499" t="s">
        <v>6</v>
      </c>
      <c r="B6" s="499"/>
      <c r="C6" s="461">
        <v>1</v>
      </c>
      <c r="D6" s="504">
        <v>2</v>
      </c>
      <c r="E6" s="41"/>
      <c r="F6" s="41"/>
      <c r="G6" s="41"/>
      <c r="H6" s="41"/>
      <c r="I6" s="41"/>
    </row>
    <row r="7" spans="1:10" x14ac:dyDescent="0.15">
      <c r="A7" s="47" t="s">
        <v>1125</v>
      </c>
      <c r="B7" s="500" t="s">
        <v>568</v>
      </c>
      <c r="C7" s="45"/>
      <c r="D7" s="396"/>
      <c r="E7" s="41"/>
      <c r="F7" s="41"/>
      <c r="G7" s="41"/>
      <c r="H7" s="41"/>
      <c r="I7" s="41"/>
    </row>
    <row r="8" spans="1:10" x14ac:dyDescent="0.15">
      <c r="A8" s="47" t="s">
        <v>1126</v>
      </c>
      <c r="B8" s="500" t="s">
        <v>789</v>
      </c>
      <c r="C8" s="45"/>
      <c r="D8" s="396"/>
      <c r="E8" s="41"/>
      <c r="F8" s="41"/>
      <c r="G8" s="41"/>
      <c r="H8" s="41"/>
      <c r="I8" s="41"/>
    </row>
    <row r="9" spans="1:10" ht="21" x14ac:dyDescent="0.15">
      <c r="A9" s="47" t="s">
        <v>994</v>
      </c>
      <c r="B9" s="500" t="s">
        <v>976</v>
      </c>
      <c r="C9" s="45"/>
      <c r="D9" s="568" t="s">
        <v>1706</v>
      </c>
      <c r="E9" s="41"/>
      <c r="F9" s="41"/>
      <c r="G9" s="41"/>
      <c r="H9" s="41"/>
      <c r="I9" s="41"/>
    </row>
    <row r="10" spans="1:10" x14ac:dyDescent="0.15">
      <c r="A10" s="47" t="s">
        <v>977</v>
      </c>
      <c r="B10" s="500" t="s">
        <v>978</v>
      </c>
      <c r="C10" s="45"/>
      <c r="D10" s="568" t="s">
        <v>1706</v>
      </c>
      <c r="E10" s="41"/>
      <c r="F10" s="41"/>
      <c r="G10" s="41"/>
      <c r="H10" s="41"/>
      <c r="I10" s="41"/>
    </row>
    <row r="11" spans="1:10" x14ac:dyDescent="0.15">
      <c r="B11" s="498"/>
      <c r="D11" s="41"/>
      <c r="E11" s="41"/>
      <c r="F11" s="41"/>
    </row>
    <row r="12" spans="1:10" x14ac:dyDescent="0.15">
      <c r="B12" s="498"/>
      <c r="D12" s="41"/>
      <c r="E12" s="41"/>
      <c r="F12" s="41"/>
      <c r="J12" s="41"/>
    </row>
    <row r="13" spans="1:10" x14ac:dyDescent="0.15">
      <c r="B13" s="498"/>
    </row>
    <row r="14" spans="1:10" x14ac:dyDescent="0.15">
      <c r="A14" s="180" t="s">
        <v>2</v>
      </c>
      <c r="B14" s="180"/>
      <c r="C14" s="498"/>
      <c r="D14" s="498"/>
    </row>
  </sheetData>
  <mergeCells count="1">
    <mergeCell ref="A3:C3"/>
  </mergeCells>
  <pageMargins left="0.7" right="0.7" top="0.75" bottom="0.75" header="0.3" footer="0.3"/>
  <pageSetup paperSize="9"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11" sqref="B11:B18"/>
    </sheetView>
  </sheetViews>
  <sheetFormatPr defaultColWidth="9.140625" defaultRowHeight="10.5" customHeight="1" x14ac:dyDescent="0.15"/>
  <cols>
    <col min="1" max="1" width="3.5703125" style="21" customWidth="1"/>
    <col min="2" max="2" width="4.140625" style="21" customWidth="1"/>
    <col min="3" max="3" width="34.7109375" style="21" customWidth="1"/>
    <col min="4" max="4" width="29.7109375" style="21" customWidth="1"/>
    <col min="5" max="5" width="7.85546875" style="21" customWidth="1"/>
    <col min="6" max="6" width="21.85546875" style="21" customWidth="1"/>
    <col min="7" max="7" width="3.85546875" style="21" customWidth="1"/>
    <col min="8" max="8" width="24.28515625" style="21" customWidth="1"/>
    <col min="9" max="9" width="9.140625" style="21" customWidth="1"/>
    <col min="10" max="16384" width="9.140625" style="21"/>
  </cols>
  <sheetData>
    <row r="1" spans="1:8" x14ac:dyDescent="0.15">
      <c r="A1" s="180" t="s">
        <v>990</v>
      </c>
      <c r="B1" s="180"/>
      <c r="C1" s="180"/>
      <c r="D1" s="180"/>
      <c r="E1" s="180"/>
      <c r="F1" s="180"/>
      <c r="G1" s="180"/>
      <c r="H1" s="180"/>
    </row>
    <row r="2" spans="1:8" x14ac:dyDescent="0.15">
      <c r="B2" s="180" t="s">
        <v>7</v>
      </c>
      <c r="C2" s="940"/>
      <c r="D2" s="941"/>
    </row>
    <row r="3" spans="1:8" ht="53.25" customHeight="1" x14ac:dyDescent="0.15">
      <c r="B3" s="180"/>
      <c r="C3" s="879" t="s">
        <v>979</v>
      </c>
      <c r="D3" s="879"/>
    </row>
    <row r="4" spans="1:8" x14ac:dyDescent="0.15">
      <c r="B4" s="180"/>
      <c r="C4" s="467"/>
      <c r="D4" s="467"/>
    </row>
    <row r="5" spans="1:8" x14ac:dyDescent="0.15">
      <c r="B5" s="180"/>
      <c r="C5" s="115" t="s">
        <v>980</v>
      </c>
      <c r="D5" s="462" t="s">
        <v>821</v>
      </c>
    </row>
    <row r="6" spans="1:8" x14ac:dyDescent="0.15">
      <c r="B6" s="180"/>
      <c r="C6" s="468"/>
      <c r="D6" s="457"/>
    </row>
    <row r="7" spans="1:8" x14ac:dyDescent="0.15">
      <c r="B7" s="180"/>
      <c r="C7" s="455" t="s">
        <v>981</v>
      </c>
      <c r="D7" s="455" t="s">
        <v>982</v>
      </c>
    </row>
    <row r="8" spans="1:8" x14ac:dyDescent="0.15">
      <c r="B8" s="180"/>
      <c r="C8" s="68">
        <v>1</v>
      </c>
      <c r="D8" s="68">
        <v>2</v>
      </c>
    </row>
    <row r="9" spans="1:8" x14ac:dyDescent="0.15">
      <c r="A9" s="180" t="s">
        <v>6</v>
      </c>
      <c r="B9" s="180"/>
      <c r="C9" s="461">
        <v>1</v>
      </c>
      <c r="D9" s="461">
        <v>2</v>
      </c>
      <c r="E9" s="181"/>
      <c r="F9" s="181"/>
      <c r="G9" s="181"/>
      <c r="H9" s="181"/>
    </row>
    <row r="10" spans="1:8" x14ac:dyDescent="0.15">
      <c r="B10" s="180" t="s">
        <v>568</v>
      </c>
      <c r="C10" s="24"/>
      <c r="D10" s="24"/>
    </row>
    <row r="11" spans="1:8" ht="10.5" customHeight="1" x14ac:dyDescent="0.15">
      <c r="B11" s="181"/>
    </row>
    <row r="12" spans="1:8" ht="52.5" x14ac:dyDescent="0.25">
      <c r="B12" s="181"/>
      <c r="C12" s="116" t="s">
        <v>985</v>
      </c>
      <c r="D12" s="456" t="s">
        <v>168</v>
      </c>
      <c r="E12" s="39"/>
      <c r="F12" s="450" t="s">
        <v>169</v>
      </c>
      <c r="G12" s="42"/>
      <c r="H12" s="456"/>
    </row>
    <row r="13" spans="1:8" ht="15" x14ac:dyDescent="0.25">
      <c r="B13" s="181"/>
      <c r="D13" s="69" t="s">
        <v>826</v>
      </c>
      <c r="E13" s="38"/>
      <c r="F13" s="451" t="s">
        <v>1689</v>
      </c>
      <c r="G13" s="42"/>
      <c r="H13" s="69" t="s">
        <v>487</v>
      </c>
    </row>
    <row r="14" spans="1:8" ht="15" x14ac:dyDescent="0.25">
      <c r="B14" s="181"/>
      <c r="D14" s="42"/>
      <c r="E14" s="41"/>
      <c r="F14" s="41"/>
      <c r="G14" s="41"/>
      <c r="H14" s="41"/>
    </row>
    <row r="15" spans="1:8" ht="15" x14ac:dyDescent="0.25">
      <c r="B15" s="181"/>
      <c r="D15" s="456" t="s">
        <v>599</v>
      </c>
      <c r="E15" s="72" t="s">
        <v>993</v>
      </c>
      <c r="F15" s="452" t="s">
        <v>1589</v>
      </c>
      <c r="G15" s="42"/>
      <c r="H15" s="78" t="s">
        <v>182</v>
      </c>
    </row>
    <row r="16" spans="1:8" ht="15" x14ac:dyDescent="0.25">
      <c r="B16" s="181"/>
      <c r="D16" s="449" t="s">
        <v>1690</v>
      </c>
      <c r="E16" s="38"/>
      <c r="G16" s="42"/>
      <c r="H16" s="69" t="s">
        <v>986</v>
      </c>
    </row>
    <row r="17" spans="1:8" ht="10.5" customHeight="1" x14ac:dyDescent="0.15">
      <c r="B17" s="181"/>
    </row>
    <row r="18" spans="1:8" ht="10.5" customHeight="1" x14ac:dyDescent="0.15">
      <c r="B18" s="181"/>
    </row>
    <row r="19" spans="1:8" x14ac:dyDescent="0.15">
      <c r="A19" s="180" t="s">
        <v>2</v>
      </c>
      <c r="B19" s="180"/>
      <c r="C19" s="180"/>
      <c r="D19" s="180"/>
      <c r="E19" s="180"/>
      <c r="F19" s="180"/>
      <c r="G19" s="180"/>
      <c r="H19" s="180"/>
    </row>
  </sheetData>
  <mergeCells count="2">
    <mergeCell ref="C2:D2"/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67</vt:i4>
      </vt:variant>
      <vt:variant>
        <vt:lpstr>Именованные диапазоны</vt:lpstr>
      </vt:variant>
      <vt:variant>
        <vt:i4>7</vt:i4>
      </vt:variant>
    </vt:vector>
  </HeadingPairs>
  <TitlesOfParts>
    <vt:vector size="74" baseType="lpstr">
      <vt:lpstr>Шапка</vt:lpstr>
      <vt:lpstr>Общее</vt:lpstr>
      <vt:lpstr>Таблица1000</vt:lpstr>
      <vt:lpstr>Таблица1001</vt:lpstr>
      <vt:lpstr>Таблица1002</vt:lpstr>
      <vt:lpstr>Таблица1003</vt:lpstr>
      <vt:lpstr>Таблица1004</vt:lpstr>
      <vt:lpstr>Таблица1005</vt:lpstr>
      <vt:lpstr>Таблица1006</vt:lpstr>
      <vt:lpstr>Таблица1007</vt:lpstr>
      <vt:lpstr>Таблица1009</vt:lpstr>
      <vt:lpstr>Таблица1100</vt:lpstr>
      <vt:lpstr>Таблица1500</vt:lpstr>
      <vt:lpstr>Таблица1600</vt:lpstr>
      <vt:lpstr>Таблица1601</vt:lpstr>
      <vt:lpstr>Таблица1650</vt:lpstr>
      <vt:lpstr>Таблица1700</vt:lpstr>
      <vt:lpstr>Таблица1800</vt:lpstr>
      <vt:lpstr>Таблица1900</vt:lpstr>
      <vt:lpstr>Таблица2000</vt:lpstr>
      <vt:lpstr>Таблица2001</vt:lpstr>
      <vt:lpstr>Таблица2003</vt:lpstr>
      <vt:lpstr>Таблица2004</vt:lpstr>
      <vt:lpstr>Таблица2005</vt:lpstr>
      <vt:lpstr>Таблица2006</vt:lpstr>
      <vt:lpstr>Таблица2007</vt:lpstr>
      <vt:lpstr>Таблица2009</vt:lpstr>
      <vt:lpstr>Таблица2100</vt:lpstr>
      <vt:lpstr>Таблица2200</vt:lpstr>
      <vt:lpstr>Таблица2500</vt:lpstr>
      <vt:lpstr>Таблица2507</vt:lpstr>
      <vt:lpstr>Таблица2509</vt:lpstr>
      <vt:lpstr>Таблица3000</vt:lpstr>
      <vt:lpstr>Таблица3002</vt:lpstr>
      <vt:lpstr>Таблица3003</vt:lpstr>
      <vt:lpstr>Таблица3004</vt:lpstr>
      <vt:lpstr>Таблица3005</vt:lpstr>
      <vt:lpstr>Таблица3006</vt:lpstr>
      <vt:lpstr>Таблица3007</vt:lpstr>
      <vt:lpstr>Таблица3008</vt:lpstr>
      <vt:lpstr>Таблица3009</vt:lpstr>
      <vt:lpstr>Таблица3100</vt:lpstr>
      <vt:lpstr>Таблица3517</vt:lpstr>
      <vt:lpstr>Таблица4000</vt:lpstr>
      <vt:lpstr>Таблица4001</vt:lpstr>
      <vt:lpstr>Таблица4003</vt:lpstr>
      <vt:lpstr>Таблица4004</vt:lpstr>
      <vt:lpstr>Таблица4005</vt:lpstr>
      <vt:lpstr>Таблица4007</vt:lpstr>
      <vt:lpstr>Таблица4008</vt:lpstr>
      <vt:lpstr>Таблица4009</vt:lpstr>
      <vt:lpstr>Таблица4100</vt:lpstr>
      <vt:lpstr>Таблица4500</vt:lpstr>
      <vt:lpstr>Таблица4501</vt:lpstr>
      <vt:lpstr>Таблица4503</vt:lpstr>
      <vt:lpstr>Таблица4504</vt:lpstr>
      <vt:lpstr>Таблица4505</vt:lpstr>
      <vt:lpstr>Таблица4507</vt:lpstr>
      <vt:lpstr>Таблица4508</vt:lpstr>
      <vt:lpstr>Таблица4509</vt:lpstr>
      <vt:lpstr>Таблица4550</vt:lpstr>
      <vt:lpstr>Таблица4600</vt:lpstr>
      <vt:lpstr>Таблица4601</vt:lpstr>
      <vt:lpstr>Таблица4603</vt:lpstr>
      <vt:lpstr>Таблица4604</vt:lpstr>
      <vt:lpstr>Таблица5000</vt:lpstr>
      <vt:lpstr>Таблица5100</vt:lpstr>
      <vt:lpstr>Общее!ZZadres_org</vt:lpstr>
      <vt:lpstr>Таблица1000!Заголовки_для_печати</vt:lpstr>
      <vt:lpstr>Таблица2000!Заголовки_для_печати</vt:lpstr>
      <vt:lpstr>Таблица2500!Заголовки_для_печати</vt:lpstr>
      <vt:lpstr>Таблица3000!Заголовки_для_печати</vt:lpstr>
      <vt:lpstr>Таблица3100!Заголовки_для_печати</vt:lpstr>
      <vt:lpstr>Таблица4100!Заголовки_для_печати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</dc:creator>
  <cp:lastModifiedBy>Ляров Артем Александрович</cp:lastModifiedBy>
  <cp:lastPrinted>2008-10-06T05:16:19Z</cp:lastPrinted>
  <dcterms:created xsi:type="dcterms:W3CDTF">2008-09-16T09:54:44Z</dcterms:created>
  <dcterms:modified xsi:type="dcterms:W3CDTF">2024-12-12T06:54:56Z</dcterms:modified>
</cp:coreProperties>
</file>