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ya_a\Bars\КэшФайловФормРазработчика\МЗ_007_Медстат\2024.01.01-2024.12.31\"/>
    </mc:Choice>
  </mc:AlternateContent>
  <bookViews>
    <workbookView xWindow="0" yWindow="0" windowWidth="11475" windowHeight="8865" tabRatio="772" activeTab="4"/>
  </bookViews>
  <sheets>
    <sheet name="Шапка" sheetId="1" r:id="rId1"/>
    <sheet name="Общее" sheetId="2" r:id="rId2"/>
    <sheet name="Таблица2000" sheetId="3" r:id="rId3"/>
    <sheet name="Таблица2010" sheetId="4" r:id="rId4"/>
    <sheet name="Таблица2100" sheetId="5" r:id="rId5"/>
    <sheet name="Таблица2110" sheetId="6" r:id="rId6"/>
    <sheet name="Таблица2120" sheetId="7" r:id="rId7"/>
    <sheet name="Таблица2130" sheetId="11" r:id="rId8"/>
    <sheet name="Таблица2200" sheetId="8" r:id="rId9"/>
    <sheet name="Таблица2210" sheetId="12" r:id="rId10"/>
    <sheet name="Таблица2300" sheetId="9" r:id="rId11"/>
    <sheet name="Таблица2310" sheetId="10" r:id="rId12"/>
  </sheets>
  <definedNames>
    <definedName name="Print_Area" localSheetId="1">Общее!$B$1:$L$34</definedName>
  </definedNames>
  <calcPr calcId="162913"/>
</workbook>
</file>

<file path=xl/calcChain.xml><?xml version="1.0" encoding="utf-8"?>
<calcChain xmlns="http://schemas.openxmlformats.org/spreadsheetml/2006/main">
  <c r="N9" i="5" l="1"/>
  <c r="M9" i="5"/>
  <c r="F9" i="5"/>
  <c r="O9" i="5" s="1"/>
  <c r="G9" i="5"/>
  <c r="K9" i="5" s="1"/>
  <c r="H9" i="5"/>
  <c r="I9" i="5"/>
  <c r="J9" i="5"/>
  <c r="L9" i="5"/>
  <c r="E9" i="5"/>
  <c r="K13" i="5"/>
  <c r="O10" i="8"/>
  <c r="N10" i="8"/>
  <c r="M10" i="8"/>
  <c r="L10" i="8"/>
  <c r="K10" i="8"/>
  <c r="J10" i="8"/>
  <c r="I10" i="8"/>
  <c r="H10" i="8"/>
  <c r="F39" i="8"/>
  <c r="F43" i="8"/>
  <c r="G39" i="8"/>
  <c r="P39" i="8" s="1"/>
  <c r="G23" i="8"/>
  <c r="P23" i="8" s="1"/>
  <c r="F23" i="8"/>
  <c r="G18" i="8"/>
  <c r="P18" i="8" s="1"/>
  <c r="F18" i="8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 l="1"/>
  <c r="I9" i="3"/>
  <c r="H9" i="3"/>
  <c r="G9" i="3"/>
  <c r="F80" i="3"/>
  <c r="F36" i="3"/>
  <c r="F35" i="3"/>
  <c r="Y98" i="3" l="1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P42" i="8" l="1"/>
  <c r="P15" i="8"/>
  <c r="P16" i="8"/>
  <c r="P17" i="8"/>
  <c r="P19" i="8"/>
  <c r="P20" i="8"/>
  <c r="P21" i="8"/>
  <c r="P22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43" i="8"/>
  <c r="P10" i="8"/>
  <c r="N10" i="5" l="1"/>
  <c r="O10" i="5"/>
  <c r="N11" i="5"/>
  <c r="O11" i="5"/>
  <c r="N15" i="5"/>
  <c r="O15" i="5"/>
  <c r="N16" i="5"/>
  <c r="O16" i="5"/>
  <c r="N17" i="5"/>
  <c r="O17" i="5"/>
  <c r="N18" i="5"/>
  <c r="O18" i="5"/>
  <c r="N19" i="5"/>
  <c r="O19" i="5"/>
  <c r="N20" i="5"/>
  <c r="O20" i="5"/>
  <c r="N22" i="5"/>
  <c r="O22" i="5"/>
  <c r="O23" i="5"/>
  <c r="O24" i="5"/>
  <c r="O25" i="5"/>
  <c r="N27" i="5"/>
  <c r="O27" i="5"/>
  <c r="N28" i="5"/>
  <c r="O28" i="5"/>
  <c r="N29" i="5"/>
  <c r="O29" i="5"/>
  <c r="O30" i="5"/>
  <c r="N31" i="5"/>
  <c r="O31" i="5"/>
  <c r="N32" i="5"/>
  <c r="O32" i="5"/>
  <c r="N33" i="5"/>
  <c r="O33" i="5"/>
  <c r="N34" i="5"/>
  <c r="O34" i="5"/>
  <c r="O35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K10" i="5"/>
  <c r="K11" i="5"/>
  <c r="K12" i="5"/>
  <c r="K14" i="5"/>
  <c r="K15" i="5"/>
  <c r="K16" i="5"/>
  <c r="K17" i="5"/>
  <c r="K18" i="5"/>
  <c r="K19" i="5"/>
  <c r="K20" i="5"/>
  <c r="K22" i="5"/>
  <c r="K23" i="5"/>
  <c r="K24" i="5"/>
  <c r="K25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6" i="5"/>
  <c r="K47" i="5"/>
  <c r="K48" i="5"/>
  <c r="K49" i="5"/>
  <c r="K50" i="5"/>
  <c r="K51" i="5"/>
  <c r="K52" i="5"/>
  <c r="K8" i="5"/>
  <c r="F55" i="3" l="1"/>
  <c r="F13" i="8" l="1"/>
  <c r="F11" i="8" l="1"/>
  <c r="F12" i="8" s="1"/>
  <c r="H13" i="9"/>
  <c r="L12" i="9"/>
  <c r="K12" i="9"/>
  <c r="J12" i="9"/>
  <c r="I12" i="9"/>
  <c r="H12" i="9"/>
  <c r="G12" i="9"/>
  <c r="F12" i="9"/>
  <c r="L9" i="9"/>
  <c r="L13" i="9" s="1"/>
  <c r="K9" i="9"/>
  <c r="K13" i="9" s="1"/>
  <c r="J9" i="9"/>
  <c r="J13" i="9" s="1"/>
  <c r="I9" i="9"/>
  <c r="I13" i="9" s="1"/>
  <c r="H9" i="9"/>
  <c r="G9" i="9"/>
  <c r="G13" i="9" s="1"/>
  <c r="F9" i="9"/>
  <c r="F13" i="9" s="1"/>
  <c r="G43" i="8"/>
  <c r="F119" i="3"/>
  <c r="F120" i="3"/>
  <c r="F13" i="12" l="1"/>
  <c r="F8" i="12"/>
  <c r="H13" i="12"/>
  <c r="G13" i="12"/>
  <c r="H11" i="12"/>
  <c r="G11" i="12"/>
  <c r="F11" i="12"/>
  <c r="H8" i="12"/>
  <c r="G8" i="12"/>
  <c r="O13" i="8"/>
  <c r="N13" i="8"/>
  <c r="M13" i="8"/>
  <c r="L13" i="8"/>
  <c r="K13" i="8"/>
  <c r="K14" i="8" s="1"/>
  <c r="J13" i="8"/>
  <c r="G13" i="8" s="1"/>
  <c r="P13" i="8" s="1"/>
  <c r="I13" i="8"/>
  <c r="I14" i="8" s="1"/>
  <c r="H13" i="8"/>
  <c r="H14" i="8" s="1"/>
  <c r="G12" i="8"/>
  <c r="P12" i="8" s="1"/>
  <c r="G11" i="8"/>
  <c r="P11" i="8" s="1"/>
  <c r="O14" i="8"/>
  <c r="N14" i="8"/>
  <c r="M14" i="8"/>
  <c r="L14" i="8"/>
  <c r="M12" i="5"/>
  <c r="L12" i="5"/>
  <c r="N12" i="5" s="1"/>
  <c r="J12" i="5"/>
  <c r="I12" i="5"/>
  <c r="H12" i="5"/>
  <c r="F12" i="5"/>
  <c r="O12" i="5" s="1"/>
  <c r="E12" i="5"/>
  <c r="J14" i="8" l="1"/>
  <c r="G14" i="8" s="1"/>
  <c r="P14" i="8" s="1"/>
  <c r="V10" i="11"/>
  <c r="M24" i="5" s="1"/>
  <c r="V11" i="11"/>
  <c r="M25" i="5" s="1"/>
  <c r="V12" i="11"/>
  <c r="M30" i="5" s="1"/>
  <c r="V13" i="11"/>
  <c r="M35" i="5" s="1"/>
  <c r="V14" i="11"/>
  <c r="M36" i="5" s="1"/>
  <c r="V15" i="11"/>
  <c r="V9" i="11"/>
  <c r="M23" i="5" s="1"/>
  <c r="E10" i="11"/>
  <c r="L24" i="5" s="1"/>
  <c r="N24" i="5" s="1"/>
  <c r="E11" i="11"/>
  <c r="L25" i="5" s="1"/>
  <c r="N25" i="5" s="1"/>
  <c r="E12" i="11"/>
  <c r="L30" i="5" s="1"/>
  <c r="N30" i="5" s="1"/>
  <c r="E13" i="11"/>
  <c r="L35" i="5" s="1"/>
  <c r="N35" i="5" s="1"/>
  <c r="E14" i="11"/>
  <c r="L36" i="5" s="1"/>
  <c r="N36" i="5" s="1"/>
  <c r="E15" i="11"/>
  <c r="E9" i="11"/>
  <c r="L23" i="5" s="1"/>
  <c r="N23" i="5" s="1"/>
  <c r="G42" i="8" l="1"/>
  <c r="G15" i="8"/>
  <c r="G16" i="8"/>
  <c r="G17" i="8"/>
  <c r="G19" i="8"/>
  <c r="G20" i="8"/>
  <c r="G21" i="8"/>
  <c r="G22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G10" i="8" l="1"/>
  <c r="F8" i="5"/>
  <c r="O8" i="5" s="1"/>
  <c r="H8" i="5"/>
  <c r="I8" i="5"/>
  <c r="J8" i="5"/>
  <c r="L8" i="5"/>
  <c r="N8" i="5" s="1"/>
  <c r="M8" i="5"/>
  <c r="E8" i="5"/>
  <c r="F49" i="3" l="1"/>
  <c r="F50" i="3"/>
  <c r="F51" i="3"/>
  <c r="F52" i="3"/>
  <c r="F53" i="3"/>
  <c r="F28" i="8" s="1"/>
  <c r="F54" i="3"/>
  <c r="F56" i="3"/>
  <c r="F29" i="8" s="1"/>
  <c r="F57" i="3"/>
  <c r="F30" i="8" s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33" i="8" s="1"/>
  <c r="F74" i="3"/>
  <c r="F34" i="8" s="1"/>
  <c r="F75" i="3"/>
  <c r="F35" i="8" s="1"/>
  <c r="F76" i="3"/>
  <c r="F77" i="3"/>
  <c r="F78" i="3"/>
  <c r="F36" i="8" s="1"/>
  <c r="F79" i="3"/>
  <c r="F81" i="3"/>
  <c r="F82" i="3"/>
  <c r="F83" i="3"/>
  <c r="F38" i="8" s="1"/>
  <c r="F84" i="3"/>
  <c r="F85" i="3"/>
  <c r="F86" i="3"/>
  <c r="F87" i="3"/>
  <c r="F88" i="3"/>
  <c r="F89" i="3"/>
  <c r="F90" i="3"/>
  <c r="F91" i="3"/>
  <c r="F92" i="3"/>
  <c r="F93" i="3"/>
  <c r="F40" i="8" s="1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42" i="8" l="1"/>
  <c r="F37" i="8"/>
  <c r="F32" i="8"/>
  <c r="F31" i="8"/>
  <c r="F41" i="8"/>
  <c r="M14" i="5"/>
  <c r="L14" i="5" l="1"/>
  <c r="N14" i="5" s="1"/>
  <c r="F14" i="5" l="1"/>
  <c r="O14" i="5" s="1"/>
  <c r="H14" i="5"/>
  <c r="I14" i="5"/>
  <c r="J14" i="5"/>
  <c r="E14" i="5"/>
  <c r="F48" i="3" l="1"/>
  <c r="F47" i="3"/>
  <c r="F27" i="8" s="1"/>
  <c r="F46" i="3"/>
  <c r="F45" i="3"/>
  <c r="F26" i="8" s="1"/>
  <c r="F44" i="3"/>
  <c r="F43" i="3"/>
  <c r="F42" i="3"/>
  <c r="F41" i="3"/>
  <c r="F40" i="3"/>
  <c r="F39" i="3"/>
  <c r="F38" i="3"/>
  <c r="F37" i="3"/>
  <c r="F34" i="3"/>
  <c r="F33" i="3"/>
  <c r="F32" i="3"/>
  <c r="F31" i="3"/>
  <c r="F30" i="3"/>
  <c r="F29" i="3"/>
  <c r="F28" i="3"/>
  <c r="F27" i="3"/>
  <c r="F20" i="8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5" i="8" s="1"/>
  <c r="F10" i="3"/>
  <c r="F9" i="3"/>
  <c r="F19" i="8" l="1"/>
  <c r="F22" i="8"/>
  <c r="F21" i="8"/>
  <c r="F25" i="8"/>
  <c r="F17" i="8"/>
  <c r="F24" i="8"/>
  <c r="F16" i="8"/>
  <c r="F10" i="8"/>
  <c r="F14" i="8" s="1"/>
</calcChain>
</file>

<file path=xl/sharedStrings.xml><?xml version="1.0" encoding="utf-8"?>
<sst xmlns="http://schemas.openxmlformats.org/spreadsheetml/2006/main" count="1214" uniqueCount="594">
  <si>
    <t>Учреждение</t>
  </si>
  <si>
    <t>Отчетный период:</t>
  </si>
  <si>
    <t>#ОтчетныйПериод.Наименование#</t>
  </si>
  <si>
    <t>#КодыСтрок</t>
  </si>
  <si>
    <t>#КодыСтолбцов</t>
  </si>
  <si>
    <t>6</t>
  </si>
  <si>
    <t>#Конец_Закладки</t>
  </si>
  <si>
    <t>(2000)</t>
  </si>
  <si>
    <t>Код по ОКЕИ: единица - 642</t>
  </si>
  <si>
    <t>пол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</si>
  <si>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</si>
  <si>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</si>
  <si>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</si>
  <si>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</si>
  <si>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</si>
  <si>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</si>
  <si>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</si>
  <si>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</si>
  <si>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</si>
  <si>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</si>
  <si>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</si>
  <si>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</si>
  <si>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</si>
  <si>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</si>
  <si>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</si>
  <si>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</si>
  <si>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</si>
  <si>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и старше</t>
  </si>
  <si>
    <t>Дети до 17 лет</t>
  </si>
  <si>
    <t>Злокачественные новообразования - всего</t>
  </si>
  <si>
    <t>C00</t>
  </si>
  <si>
    <t>языка</t>
  </si>
  <si>
    <t>больших слюнных желез</t>
  </si>
  <si>
    <t>других и неуточненных частей полости рта</t>
  </si>
  <si>
    <t>ротоглотки</t>
  </si>
  <si>
    <t>С10</t>
  </si>
  <si>
    <t>носоглотки</t>
  </si>
  <si>
    <t>C11</t>
  </si>
  <si>
    <t>гортаноглотки</t>
  </si>
  <si>
    <t>пищевода</t>
  </si>
  <si>
    <t>С15</t>
  </si>
  <si>
    <t>желудка</t>
  </si>
  <si>
    <t>С16</t>
  </si>
  <si>
    <t>ободочной кишки</t>
  </si>
  <si>
    <t>С18</t>
  </si>
  <si>
    <t>прямой кишки, ректосигмоидного соединения, ануса</t>
  </si>
  <si>
    <t>печени и внутрипеченочных желчных протоков</t>
  </si>
  <si>
    <t>С22</t>
  </si>
  <si>
    <t>желчного пузыря и внепеченочных желчных протоков</t>
  </si>
  <si>
    <t>поджелудочной железы</t>
  </si>
  <si>
    <t>C25</t>
  </si>
  <si>
    <t>полостей носа, среднего уха, придаточных пазух</t>
  </si>
  <si>
    <t>гортани</t>
  </si>
  <si>
    <t>С32</t>
  </si>
  <si>
    <t>трахеи, бронхов, легкого</t>
  </si>
  <si>
    <t>С33, 34</t>
  </si>
  <si>
    <t>костей и суставных хрящей</t>
  </si>
  <si>
    <t>меланома кожи</t>
  </si>
  <si>
    <t>С43</t>
  </si>
  <si>
    <t>другие новообразования кожи</t>
  </si>
  <si>
    <t>С50</t>
  </si>
  <si>
    <t>шейки матки</t>
  </si>
  <si>
    <t>плаценты</t>
  </si>
  <si>
    <t>тела матки</t>
  </si>
  <si>
    <t>яичника</t>
  </si>
  <si>
    <t>предстательной железы</t>
  </si>
  <si>
    <t>яичка</t>
  </si>
  <si>
    <t>полового члена</t>
  </si>
  <si>
    <t>мочевого пузыря</t>
  </si>
  <si>
    <t>С67</t>
  </si>
  <si>
    <t>почки</t>
  </si>
  <si>
    <t>С64</t>
  </si>
  <si>
    <t>щитовидной железы</t>
  </si>
  <si>
    <t>С73</t>
  </si>
  <si>
    <t>С81</t>
  </si>
  <si>
    <t>острый лимфолейкоз</t>
  </si>
  <si>
    <t>C91.0</t>
  </si>
  <si>
    <t>другие лимфолейкозы (хронический, подострый и т.д.)</t>
  </si>
  <si>
    <t>острый миелолейкоз</t>
  </si>
  <si>
    <t>С92.0</t>
  </si>
  <si>
    <t>другие острые лейкозы (моноцитарный и т.д.)</t>
  </si>
  <si>
    <t>ФЕДЕРАЛЬНОЕ ГОСУДАРСТВЕННОЕ СТАТИСТИЧЕСКОЕ НАБЛЮДЕНИЕ</t>
  </si>
  <si>
    <t>КОНФИДЕНЦИАЛЬНОСТЬ ГАРАНТИРУЕТСЯ ПОЛУЧАТЕЛЕМ ИНФОРМАЦИИ</t>
  </si>
  <si>
    <t>Непредставление или нарушение сроков представления информации, а также ее искажение влечет ответственность , установленную Законом Российской Федерации «Об ответственности за нарушение порядка представления государственной статистической отчетности» от 13.05.92 г. № 2761-1</t>
  </si>
  <si>
    <t>за</t>
  </si>
  <si>
    <t>год</t>
  </si>
  <si>
    <t>Представляют :</t>
  </si>
  <si>
    <t>Сроки представления</t>
  </si>
  <si>
    <t>Форма № 7</t>
  </si>
  <si>
    <t>25 марта</t>
  </si>
  <si>
    <t>Годовая</t>
  </si>
  <si>
    <t>Наименование отчитывающейся организации:</t>
  </si>
  <si>
    <t xml:space="preserve">Почтовый адрес:         </t>
  </si>
  <si>
    <t>отчитывающейся организации по ОКПО</t>
  </si>
  <si>
    <t>#Закладка Код=Таблица2000 Наименование=Таблица_2000 ФиксСтрок=6 ФиксСтолбцов=5</t>
  </si>
  <si>
    <t>№ стр.</t>
  </si>
  <si>
    <t>Код по
МКБ Х пересмотра</t>
  </si>
  <si>
    <t>М</t>
  </si>
  <si>
    <t>Ж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</si>
  <si>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</si>
  <si>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</si>
  <si>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</si>
  <si>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</si>
  <si>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</si>
  <si>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</si>
  <si>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</si>
  <si>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</si>
  <si>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</si>
  <si>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</si>
  <si>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</si>
  <si>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</si>
  <si>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</si>
  <si>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</si>
  <si>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</si>
  <si>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</si>
  <si>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</si>
  <si>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</si>
  <si>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</si>
  <si>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</si>
  <si>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</si>
  <si>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</si>
  <si>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</si>
  <si>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</si>
  <si>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</si>
  <si>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</si>
  <si>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</si>
  <si>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</si>
  <si>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</si>
  <si>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</si>
  <si>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</si>
  <si>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</si>
  <si>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</si>
  <si>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</si>
  <si>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</si>
  <si>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</si>
  <si>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</si>
  <si>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</si>
  <si>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</si>
  <si>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</si>
  <si>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</si>
  <si>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</si>
  <si>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</si>
  <si>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</si>
  <si>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</si>
  <si>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</si>
  <si>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</si>
  <si>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</si>
  <si>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</si>
  <si>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</si>
  <si>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</si>
  <si>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</si>
  <si>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</si>
  <si>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</si>
  <si>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</si>
  <si>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</si>
  <si>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</si>
  <si>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</si>
  <si>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</si>
  <si>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</si>
  <si>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</si>
  <si>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</si>
  <si>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</si>
  <si>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</si>
  <si>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</si>
  <si>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</si>
  <si>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</si>
  <si>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</si>
  <si>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</si>
  <si>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</si>
  <si>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</si>
  <si>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</si>
  <si>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</si>
  <si>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</si>
  <si>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</si>
  <si>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</si>
  <si>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</si>
  <si>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</si>
  <si>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</si>
  <si>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</si>
  <si>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мужчин</t>
  </si>
  <si>
    <t>женщин</t>
  </si>
  <si>
    <t>$Сборка$</t>
  </si>
  <si>
    <t>Сборка:</t>
  </si>
  <si>
    <t>тонкого кишечника</t>
  </si>
  <si>
    <t>С17</t>
  </si>
  <si>
    <t>молочной железы</t>
  </si>
  <si>
    <t>вульвы</t>
  </si>
  <si>
    <t>влагалища</t>
  </si>
  <si>
    <t>С52</t>
  </si>
  <si>
    <t>C53</t>
  </si>
  <si>
    <t>C54</t>
  </si>
  <si>
    <t>C56</t>
  </si>
  <si>
    <t>C58</t>
  </si>
  <si>
    <t>C60</t>
  </si>
  <si>
    <t>C61</t>
  </si>
  <si>
    <t>C62</t>
  </si>
  <si>
    <t>глаза и его придаточного аппарата</t>
  </si>
  <si>
    <t>С69</t>
  </si>
  <si>
    <t>081</t>
  </si>
  <si>
    <t>082</t>
  </si>
  <si>
    <t>083</t>
  </si>
  <si>
    <t>084</t>
  </si>
  <si>
    <t>085</t>
  </si>
  <si>
    <t>086</t>
  </si>
  <si>
    <t>087</t>
  </si>
  <si>
    <t>#Закладка Код=Таблица2010 Наименование=Таблица_2010 ФиксСтрок=7  ФиксСтолбцов=2</t>
  </si>
  <si>
    <t>С51</t>
  </si>
  <si>
    <t>#Учреждение.Код#</t>
  </si>
  <si>
    <t>С91.1-9</t>
  </si>
  <si>
    <t>СВЕДЕНИЯ О ЗЛОКАЧЕСТВЕННЫХ НОВООБРАЗОВАНИЯХ</t>
  </si>
  <si>
    <t>Юридические лица - медицинские организации:</t>
  </si>
  <si>
    <t xml:space="preserve"> -  органу местного самоуправления в сфере охраны здоровья</t>
  </si>
  <si>
    <t>20 января</t>
  </si>
  <si>
    <t>Органы местного самоуправления в сфере охраны труда:</t>
  </si>
  <si>
    <t>-            органу исполнительной власти субъекта Российской Федерации в сфере охраны здоровья</t>
  </si>
  <si>
    <t>до 20 февраля</t>
  </si>
  <si>
    <t>Органы исполнительной власти субъекта Российской Федерации в сфере охраны здоровья:</t>
  </si>
  <si>
    <t>-Министерству здравоохранения Российской Федерации</t>
  </si>
  <si>
    <t>до 5 матра</t>
  </si>
  <si>
    <t>- территориальному органу Росстата в субъекте Российской Федерации по установленному им адресу</t>
  </si>
  <si>
    <t>Код формы по ОКУД</t>
  </si>
  <si>
    <t xml:space="preserve">Код </t>
  </si>
  <si>
    <t>за #ОтчетныйПериод.ДатаКонца,yyyy# год</t>
  </si>
  <si>
    <t>Нозологическая форма, локализация</t>
  </si>
  <si>
    <t>С00 - С96</t>
  </si>
  <si>
    <t>С01, С02</t>
  </si>
  <si>
    <t>C07, С08</t>
  </si>
  <si>
    <t>С03-06, С09</t>
  </si>
  <si>
    <t>С12, С13</t>
  </si>
  <si>
    <t>С23, С24</t>
  </si>
  <si>
    <t>С30, С31</t>
  </si>
  <si>
    <t>С40, С41</t>
  </si>
  <si>
    <t>С44</t>
  </si>
  <si>
    <t>С47, С49</t>
  </si>
  <si>
    <t>С81-С96</t>
  </si>
  <si>
    <t>С82-86, С96</t>
  </si>
  <si>
    <t>С88, С90</t>
  </si>
  <si>
    <t>С93.0; С94.0, 2, 4; С95.0</t>
  </si>
  <si>
    <t>из них: губы</t>
  </si>
  <si>
    <t>соединительной и других мягких тканей</t>
  </si>
  <si>
    <t>в том числе: лимфома Ходжкина</t>
  </si>
  <si>
    <t>неходжинская лимфома и другие  злокачественные новообразования лимфоидной ткани</t>
  </si>
  <si>
    <t>Сведения о злокачественных новообразованиях у сельских жителей, из числа впервые в жизни выявленных, и о новообразованиях in situ о первично-множественных злокачественных новообразованиях</t>
  </si>
  <si>
    <t>Из общего числа впервые в жизни выявленных злокачественных новообразований
 (таблица 2000, гр. 5, стр. 1, 2):</t>
  </si>
  <si>
    <t xml:space="preserve"> у сельских жителей</t>
  </si>
  <si>
    <t>Число первично-множественных злокачественных новообразований</t>
  </si>
  <si>
    <t>из них (из гр. 3): 
у пациентов с впервые 
в жизни установленным диагнозом в отчетном году</t>
  </si>
  <si>
    <t>Число впервые выявленных новообразований 
in situ
(D00 - D09)</t>
  </si>
  <si>
    <t>из них:</t>
  </si>
  <si>
    <t>молочной железы
(D05)</t>
  </si>
  <si>
    <t>шейки матки
(D06)</t>
  </si>
  <si>
    <t>Сведения о движении контингента пациентов со злокачественными новообразованиями</t>
  </si>
  <si>
    <t>Нозологическая форма, 
локализация</t>
  </si>
  <si>
    <t>№ 
стр.</t>
  </si>
  <si>
    <t>Код по 
МКБ-10</t>
  </si>
  <si>
    <t xml:space="preserve">Число пациентов, снятых с диспансерного наблюдения в отчетном году в связи со смертью от злокачественного новообразования </t>
  </si>
  <si>
    <t>Из числа пациентов, взятых под диспансерное наблюдение с впервые в жизни установленным диагнозом в предыдущем году, умерло от злокачественного новообразования до 1 года 
с момента установления диагноза</t>
  </si>
  <si>
    <t>Число пациентов, состоящих под диспансерным наблюдением на конец отчетного года,
всего</t>
  </si>
  <si>
    <t xml:space="preserve">из них: число пациентов, состоящих под диспансерным наблюдением с момента установления диагноза 5 лет 
и более </t>
  </si>
  <si>
    <t>Злокачественные новообразования - всего, из них:</t>
  </si>
  <si>
    <t>у детей в возрасте 0 - 14 лет</t>
  </si>
  <si>
    <t>у детей в возрасте 0 - 17 лет</t>
  </si>
  <si>
    <t>Злокачественные новообразования (из стр. 1):
губы</t>
  </si>
  <si>
    <t>С00</t>
  </si>
  <si>
    <t>полости рта</t>
  </si>
  <si>
    <t>С01 - С09</t>
  </si>
  <si>
    <t>глотки</t>
  </si>
  <si>
    <t>С25</t>
  </si>
  <si>
    <t>С33, С34</t>
  </si>
  <si>
    <t>других новообразований кожи</t>
  </si>
  <si>
    <t>С53</t>
  </si>
  <si>
    <t>С54</t>
  </si>
  <si>
    <t>С56</t>
  </si>
  <si>
    <t>С61</t>
  </si>
  <si>
    <t>злокачественные лимфомы</t>
  </si>
  <si>
    <t>С81 - С86; С88; С90; С96</t>
  </si>
  <si>
    <t>лейкозы</t>
  </si>
  <si>
    <t>С91 - С95</t>
  </si>
  <si>
    <t>(2100)</t>
  </si>
  <si>
    <t>(2010)</t>
  </si>
  <si>
    <t>4</t>
  </si>
  <si>
    <t>5</t>
  </si>
  <si>
    <t>7</t>
  </si>
  <si>
    <t>(2110)</t>
  </si>
  <si>
    <t>Сведения о диспансерном наблюдении за пациентами со злокачественными новообразованиями</t>
  </si>
  <si>
    <t>Число пациентов, снятых 
с диспансерного наблюдения в связи 
с переменой места жительства</t>
  </si>
  <si>
    <t>Из общего числа пациентов, состоящих под диспансерным наблюдением на конец предыдущего отчетного года (из табл. 2100, гр. 8, стр. 1 отчета 
за предыдущий год)</t>
  </si>
  <si>
    <t>Из общего числа пациентов, состоящих 
на учете на конец отчетного года 
(из табл. 2100, гр. 8, стр. 1)</t>
  </si>
  <si>
    <t>Из числа пациентов с впервые в жизни установленным диагнозом, выявленных активно, имели 
I - II стадию заболевания</t>
  </si>
  <si>
    <t>из них пациенты 
со злокачест-венными новообразова-ниями 
визуальных локализаций</t>
  </si>
  <si>
    <t>В отчетном году взято под диспансерное наблюдение пациентов 
с ранее установленным диагнозом злокачественного новообразования</t>
  </si>
  <si>
    <t>сельские 
жители</t>
  </si>
  <si>
    <t>имеют первично-множественные злокачественные новообразования</t>
  </si>
  <si>
    <t>число пациентов, 
у которых диагноз злокачественного новообразования не подтвержден</t>
  </si>
  <si>
    <t>снято с диспансерного наблюдения пациентов с базальноклеточным раком кожи через 5 лет после окончания специального лечения при отсутствии рецидивов</t>
  </si>
  <si>
    <t>3</t>
  </si>
  <si>
    <t>2</t>
  </si>
  <si>
    <t>8</t>
  </si>
  <si>
    <t>#Закладка Код=Таблица2110 Наименование=Таблица2110 ФиксСтрок=9  ФиксСтолбцов=2</t>
  </si>
  <si>
    <t>Число умерших от злокачественных новообразований, 
не состоявших под диспансерным наблюдением 
в медицинской организации</t>
  </si>
  <si>
    <t>из них (из гр. 1): умершие, диагноз которым установлен посмертно</t>
  </si>
  <si>
    <t>из них (из гр. 2): 
при вскрытии</t>
  </si>
  <si>
    <t>Из числа пациентов, состоявших 
под диспансерным наблюдением, число умерших, причиной 
смерти которых послужило неонкологическое заболевание</t>
  </si>
  <si>
    <t xml:space="preserve">Из числа пациентов, впервые взятых под диспансерное наблюдение в предыдущем отчетном году, число умерших 
от злокачественного новообразования с осложнениями, связанными с проведенным специальным лечением </t>
  </si>
  <si>
    <t>Из числа пациентов, взятых под диспансерное наблюдение и умерших 
в предыдущие годы, число снятых с диспансерного наблюдения в отчетном году</t>
  </si>
  <si>
    <t>Сведения о смертельных исходах у пациентов со злокачественными новообразованиями</t>
  </si>
  <si>
    <t>(2120)</t>
  </si>
  <si>
    <t>Код по ОКЕИ: человек - 792</t>
  </si>
  <si>
    <t>1</t>
  </si>
  <si>
    <t>#Закладка Код=Таблица2120 Наименование=Таблица2120 ФиксСтрок=6  ФиксСтолбцов=2</t>
  </si>
  <si>
    <t>Сведения о морфологическом подтверждении и распределении по стадиям злокачественных новообразований, выявленных в отчетном году</t>
  </si>
  <si>
    <t>(2200)</t>
  </si>
  <si>
    <t>#Закладка Код=Таблица2200 Наименование=Таблица2200 ФиксСтрок=6 ФиксСтолбцов=5</t>
  </si>
  <si>
    <t>Выявлено в отчетном году злокачественных новообразований 
(без выявленных посмертно)</t>
  </si>
  <si>
    <t>Из числа злокачественных новообразований (гр. 4):</t>
  </si>
  <si>
    <t>диагноз подтвержден морфологически</t>
  </si>
  <si>
    <t>имели стадию</t>
  </si>
  <si>
    <t>I</t>
  </si>
  <si>
    <t>II</t>
  </si>
  <si>
    <t>III</t>
  </si>
  <si>
    <t>IV</t>
  </si>
  <si>
    <t>Злокачественные новообразования - всего, 
из них:</t>
  </si>
  <si>
    <t>Х</t>
  </si>
  <si>
    <t xml:space="preserve">Число злокачественных новообразований, выявленных 
в отчетном году (табл. 2200, 
гр. 4), радикальное лечение 
которых:  </t>
  </si>
  <si>
    <t>Из числа злокачественных новообразований, выявленных в отчетном году, радикальное лечение закончено в отчетном году (из гр. 4) 
с использованием методов:</t>
  </si>
  <si>
    <t>закончено в отчетном году</t>
  </si>
  <si>
    <t>будет продолжено 
(не закончено)</t>
  </si>
  <si>
    <t>только хирургичес-
кого</t>
  </si>
  <si>
    <t>только лучевого</t>
  </si>
  <si>
    <t>только лекарствен-ного</t>
  </si>
  <si>
    <t>Комбинирован-ного или комплексного 
(кроме химио-лучевого)</t>
  </si>
  <si>
    <t>химио-лучевого</t>
  </si>
  <si>
    <t>Злокачественные новообразования 
(из стр. 1):
губы</t>
  </si>
  <si>
    <t>(2300)</t>
  </si>
  <si>
    <t>Сведения о впервые в жизни выявленных злокачественных новообразованиях, подлежащих радикальному лечению</t>
  </si>
  <si>
    <t>#Закладка Код=Таблица2300 Наименование=Таблица2300 ФиксСтрок=7 ФиксСтолбцов=5</t>
  </si>
  <si>
    <t xml:space="preserve">Число злокачественных новообразований (из табл. 2200, гр. 4),  радикальное лечение которых не проводилось по причине </t>
  </si>
  <si>
    <t>Число злокачественных новообразований 
(из табл. 2300, гр. 4), радикальное лечение которых проводилось только в амбулаторных условиях</t>
  </si>
  <si>
    <t>отказа 
пациента</t>
  </si>
  <si>
    <t>из них (из гр. 1): злокачественные новообразования 
I - II стадии</t>
  </si>
  <si>
    <t>из них (из гр. 3): злокачественные новообразования
I - II стадии</t>
  </si>
  <si>
    <t>противопоказаний</t>
  </si>
  <si>
    <t>Сведения о лечении злокачественных новообразований</t>
  </si>
  <si>
    <t>(2310)</t>
  </si>
  <si>
    <t>Руководитель организации</t>
  </si>
  <si>
    <t>$Руководитель$</t>
  </si>
  <si>
    <t>(Ф.И.О.)</t>
  </si>
  <si>
    <t>(подпись)</t>
  </si>
  <si>
    <t>Должностное лицо,</t>
  </si>
  <si>
    <t xml:space="preserve">ответственное за </t>
  </si>
  <si>
    <t>$Должность$</t>
  </si>
  <si>
    <t>$Ответственный$</t>
  </si>
  <si>
    <t>составление формы</t>
  </si>
  <si>
    <t>(должность)</t>
  </si>
  <si>
    <t>$Телефон$</t>
  </si>
  <si>
    <t>$ДатаСоставления$</t>
  </si>
  <si>
    <t>(номер контактного телефона)</t>
  </si>
  <si>
    <t>(дата составления документа)</t>
  </si>
  <si>
    <t>#Закладка Код=Таблица2100 Наименование=Таблица2100 ФиксСтрок=6  ФиксСтолбцов=4</t>
  </si>
  <si>
    <t>Сведения о впервые выявленных злокачественных новообразованиях</t>
  </si>
  <si>
    <t>в том числе в возрасте (лет):</t>
  </si>
  <si>
    <t>Число впервые в жизни выявленных злокачественных новообразований, всего</t>
  </si>
  <si>
    <t>#Закладка Код=Общее Наименование=Общее</t>
  </si>
  <si>
    <t>#Закладка Код=Таблица2310 Наименование=Таблица2310 ФиксСтрок=6  ФиксСтолбцов=2</t>
  </si>
  <si>
    <t>из гр.4 число пациентов 
с впервые в жизни установленным диагнозом злокачественного новообразования, взятых под диспансерное наблюдение в отчетном году</t>
  </si>
  <si>
    <t>из них (из гр. 5)
выявлены активно</t>
  </si>
  <si>
    <t>3_1</t>
  </si>
  <si>
    <t>у взрослых 18 лет и старше</t>
  </si>
  <si>
    <t>003_1</t>
  </si>
  <si>
    <t>у сельских жителей  (18 лет и старше)</t>
  </si>
  <si>
    <t>003_2</t>
  </si>
  <si>
    <t>у лиц в возрасте 65 лет и старше</t>
  </si>
  <si>
    <t>003_3</t>
  </si>
  <si>
    <t>из них у сельских жителей (из стр. 5)</t>
  </si>
  <si>
    <t>003_4</t>
  </si>
  <si>
    <t>025_1</t>
  </si>
  <si>
    <t xml:space="preserve">кроме того, в личном анамнезе злокачественное новообразование </t>
  </si>
  <si>
    <t>Z85</t>
  </si>
  <si>
    <t>Число пациентов, которым показано в течение отчетного года (независимо 
от времени взятия под диспансерное наблюдение),  лекарственное лечение (включая сочетание с другой терапией), чел.</t>
  </si>
  <si>
    <t>из них (из графы 6) получивших в течение отчетного года  лекарственное лечение (включая сочетание с другой терапией), чел.</t>
  </si>
  <si>
    <t>Число пациентов, которым показано в течение отчетного года (независимо от времени взятия под диспансерное наблюдение), лучевое лечение (включая сочетание 
с другой терапией), чел.</t>
  </si>
  <si>
    <t>Число пациентов, которым показано в течение отчетного года (независимо от времени взятия под диспансерное наблюдение), комбинированное лечение (включая сочетание 
с другой терапией), чел.</t>
  </si>
  <si>
    <t>из гр. 11 - число пациентов (независимо от времени взятия под диспансерное наблюдение), получивших в течение отчетного года комбинированное лечение (включая сочетание 
с другой терапией)</t>
  </si>
  <si>
    <r>
      <t xml:space="preserve">из них </t>
    </r>
    <r>
      <rPr>
        <b/>
        <sz val="8"/>
        <rFont val="Tahoma"/>
        <family val="2"/>
        <charset val="204"/>
      </rPr>
      <t>(из гр. 7):</t>
    </r>
    <r>
      <rPr>
        <sz val="8"/>
        <rFont val="Tahoma"/>
        <family val="2"/>
        <charset val="204"/>
      </rPr>
      <t xml:space="preserve"> пациентов со злокачественными новообразованиями лимфатической и кроветворной ткани
(С81 - С96)</t>
    </r>
  </si>
  <si>
    <r>
      <rPr>
        <b/>
        <sz val="8"/>
        <rFont val="Tahoma"/>
        <family val="2"/>
        <charset val="204"/>
      </rPr>
      <t>из гр. 9 -</t>
    </r>
    <r>
      <rPr>
        <sz val="8"/>
        <rFont val="Tahoma"/>
        <family val="2"/>
        <charset val="204"/>
      </rPr>
      <t xml:space="preserve"> число пациентов (независимо от времени взятия под диспансерное наблюдение), получивших в течение отчетного года лучевое лечение (включая сочетание 
с другой терапией)</t>
    </r>
  </si>
  <si>
    <t>$НаименованиеМО$</t>
  </si>
  <si>
    <t>$ПочтовыйАдрес$</t>
  </si>
  <si>
    <t>$Код2$</t>
  </si>
  <si>
    <t>$Код3$</t>
  </si>
  <si>
    <t>$Код4$</t>
  </si>
  <si>
    <t>зарегистрировано всего  с  диагнозом злокачественного заболевания</t>
  </si>
  <si>
    <t>038_1</t>
  </si>
  <si>
    <t>038_2</t>
  </si>
  <si>
    <t>038_3</t>
  </si>
  <si>
    <t>038_4</t>
  </si>
  <si>
    <t>вилочковой железы</t>
  </si>
  <si>
    <t>сердца, средостения и плевры</t>
  </si>
  <si>
    <t>C37</t>
  </si>
  <si>
    <t>С38</t>
  </si>
  <si>
    <t>044_1</t>
  </si>
  <si>
    <t>044_2</t>
  </si>
  <si>
    <t>044_3</t>
  </si>
  <si>
    <t>044_4</t>
  </si>
  <si>
    <t>044_5</t>
  </si>
  <si>
    <t>044_6</t>
  </si>
  <si>
    <t>044_7</t>
  </si>
  <si>
    <t>044_8</t>
  </si>
  <si>
    <t>С45</t>
  </si>
  <si>
    <t>С46</t>
  </si>
  <si>
    <t>С47</t>
  </si>
  <si>
    <t>С48</t>
  </si>
  <si>
    <t>мезотелиома</t>
  </si>
  <si>
    <t>саркома Капоши</t>
  </si>
  <si>
    <t>периферических нервов и вегетативной нервной системы</t>
  </si>
  <si>
    <t>забрюшинного пространства и брюшины</t>
  </si>
  <si>
    <t>063_1</t>
  </si>
  <si>
    <t>063_2</t>
  </si>
  <si>
    <t>063_3</t>
  </si>
  <si>
    <t>063_4</t>
  </si>
  <si>
    <t>063_5</t>
  </si>
  <si>
    <t>063_6</t>
  </si>
  <si>
    <t>мозговых оболочек</t>
  </si>
  <si>
    <t>головного мозга</t>
  </si>
  <si>
    <t>спинного мозга, черепных нервов и других отделов центральной нервной системы</t>
  </si>
  <si>
    <t>С71</t>
  </si>
  <si>
    <t>С72</t>
  </si>
  <si>
    <t>C70</t>
  </si>
  <si>
    <t>067_1</t>
  </si>
  <si>
    <t>067_2</t>
  </si>
  <si>
    <t>надпочечника</t>
  </si>
  <si>
    <t>лимфоидной, кроветворной и родственных им тканей</t>
  </si>
  <si>
    <t>злокачественные
иммунопролиферативные новообразования и множественная миелома</t>
  </si>
  <si>
    <t>081_1</t>
  </si>
  <si>
    <t>081_2</t>
  </si>
  <si>
    <t>081_3</t>
  </si>
  <si>
    <t>081_4</t>
  </si>
  <si>
    <t>хронический миелолейкоз</t>
  </si>
  <si>
    <t>острый промиелоцитарный лейкоз</t>
  </si>
  <si>
    <t>С74</t>
  </si>
  <si>
    <t>С92.1</t>
  </si>
  <si>
    <t>C92.4</t>
  </si>
  <si>
    <t xml:space="preserve">другие лейкозы </t>
  </si>
  <si>
    <t>С93.1-.9; С94.3,7; С95.1-9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</si>
  <si>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</si>
  <si>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</si>
  <si>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</si>
  <si>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</si>
  <si>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</si>
  <si>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</si>
  <si>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</si>
  <si>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</si>
  <si>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</si>
  <si>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</si>
  <si>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</si>
  <si>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</si>
  <si>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</si>
  <si>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</si>
  <si>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</si>
  <si>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</si>
  <si>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</si>
  <si>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</si>
  <si>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</si>
  <si>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</si>
  <si>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головного мозга и других отделов центральной нервной системы</t>
  </si>
  <si>
    <t>025_2</t>
  </si>
  <si>
    <t>С70-С72</t>
  </si>
  <si>
    <t>028_0</t>
  </si>
  <si>
    <t>028_1</t>
  </si>
  <si>
    <t>028_2</t>
  </si>
  <si>
    <t>028_3</t>
  </si>
  <si>
    <t>прочие злокачественные  новообразования</t>
  </si>
  <si>
    <t>полицитемия истинная</t>
  </si>
  <si>
    <t>миелодиспластические синдромы</t>
  </si>
  <si>
    <t>другие новообразования неопределенного или неизвестного характера лимфоидной, кроветворной и родственных им тканей</t>
  </si>
  <si>
    <t>D45</t>
  </si>
  <si>
    <t>D46</t>
  </si>
  <si>
    <t>D47</t>
  </si>
  <si>
    <t>8_1</t>
  </si>
  <si>
    <t>Из них, выявлено активно (из гр.4)</t>
  </si>
  <si>
    <t>стадия не установлена</t>
  </si>
  <si>
    <t>4_1</t>
  </si>
  <si>
    <t>5_1</t>
  </si>
  <si>
    <t>(2130)</t>
  </si>
  <si>
    <t xml:space="preserve">Сведения о пациентах со злокачественными новообразованиями, состоящих под диспансерным наблюдением 5 и более лет </t>
  </si>
  <si>
    <t>С19-С21</t>
  </si>
  <si>
    <t>С34</t>
  </si>
  <si>
    <t>С91</t>
  </si>
  <si>
    <t>Код по</t>
  </si>
  <si>
    <t>МКБ-10</t>
  </si>
  <si>
    <t>4_0</t>
  </si>
  <si>
    <t>20_0</t>
  </si>
  <si>
    <t>Число пациентов, состоящих под диспансерным наблюдением на конец отчетного года (из таб. 2100 гр.9) в возрасте</t>
  </si>
  <si>
    <t>из них: число пациентов, состоящих под диспансерным наблюдением с момента установления диагноза 5 лет и более (из таб.2100 гр.10) в возрасте</t>
  </si>
  <si>
    <t>всего</t>
  </si>
  <si>
    <t>0-14 лет</t>
  </si>
  <si>
    <t>15-19 лет</t>
  </si>
  <si>
    <t>20-24 года</t>
  </si>
  <si>
    <t>25-29 лет</t>
  </si>
  <si>
    <t>30-34 года</t>
  </si>
  <si>
    <t>35-39 лет</t>
  </si>
  <si>
    <t>40-44 года</t>
  </si>
  <si>
    <t>45-49 лет</t>
  </si>
  <si>
    <t>50-54 года</t>
  </si>
  <si>
    <t>55-59 лет</t>
  </si>
  <si>
    <t>60-64 года</t>
  </si>
  <si>
    <t>65-69 лет</t>
  </si>
  <si>
    <t>70-74 года</t>
  </si>
  <si>
    <t>75-79 лет</t>
  </si>
  <si>
    <t>80-84 года</t>
  </si>
  <si>
    <t>85 лет и старше</t>
  </si>
  <si>
    <t>#Закладка Код=Таблица2130 Наименование=Таблица2130 ФиксСтрок=8  ФиксСтолбцов=3</t>
  </si>
  <si>
    <t xml:space="preserve">    у детей в возрасте 15-17 лет</t>
  </si>
  <si>
    <t>002_1</t>
  </si>
  <si>
    <t>2_1.</t>
  </si>
  <si>
    <t>2_1</t>
  </si>
  <si>
    <t>у взрослых</t>
  </si>
  <si>
    <t>#Закладка Код=Таблица2210 Наименование=Таблица2210 ФиксСтрок=6 ФиксСтолбцов=5</t>
  </si>
  <si>
    <t xml:space="preserve">Нозологическая форма, локализация </t>
  </si>
  <si>
    <t>Код по МКБ-10</t>
  </si>
  <si>
    <t>Выявлено в отчетном году новообразований in situ (без выявленных посмертно)</t>
  </si>
  <si>
    <t>Из них диагноз подтвержден морфологически (из гр.4)</t>
  </si>
  <si>
    <t>Сведения о морфологическом подтверждении новообразований in situ, выявленных в отчетном году</t>
  </si>
  <si>
    <t>(2210)</t>
  </si>
  <si>
    <t>Злокачественные новообразования – всего, из них:</t>
  </si>
  <si>
    <t>D00-D09</t>
  </si>
  <si>
    <t xml:space="preserve">    у детей в возрасте 0-14 лет</t>
  </si>
  <si>
    <t xml:space="preserve">    у детей в возрасте 0-17 лет</t>
  </si>
  <si>
    <t>Злокачественные новообразования (из стр. 1):</t>
  </si>
  <si>
    <t>1_0</t>
  </si>
  <si>
    <t>губы</t>
  </si>
  <si>
    <t>D00.0</t>
  </si>
  <si>
    <t>D00.1</t>
  </si>
  <si>
    <t>D00.2</t>
  </si>
  <si>
    <t>D01.0</t>
  </si>
  <si>
    <t>D01.1-D01.3</t>
  </si>
  <si>
    <t>D02.0</t>
  </si>
  <si>
    <t>D02.1-D02.2</t>
  </si>
  <si>
    <t>D03</t>
  </si>
  <si>
    <t>D04</t>
  </si>
  <si>
    <t>D05</t>
  </si>
  <si>
    <t>D06</t>
  </si>
  <si>
    <t>D07.0</t>
  </si>
  <si>
    <t>D07.3</t>
  </si>
  <si>
    <t>D07.5</t>
  </si>
  <si>
    <t>D09.1</t>
  </si>
  <si>
    <t>D09.0</t>
  </si>
  <si>
    <t>D09.3</t>
  </si>
  <si>
    <t>108</t>
  </si>
  <si>
    <t>109</t>
  </si>
  <si>
    <t>прочие ЗНО</t>
  </si>
  <si>
    <t>Справочно: перенос данных из таб. 2000 гр.5</t>
  </si>
  <si>
    <t>справочно: число пациентов с впервые в жизни установленным диагнозом злокачественного новообразования, взятых под диспансерное наблюдение в предыдущем году</t>
  </si>
  <si>
    <t>одногодичная летальность, %</t>
  </si>
  <si>
    <t>7_1</t>
  </si>
  <si>
    <t>5-летняя выживаемость, %</t>
  </si>
  <si>
    <t>активная выявляемость, %</t>
  </si>
  <si>
    <t>доля выявленных на 1-2 стадии, %</t>
  </si>
  <si>
    <t>Приказ Росстата:
Об утверждении формы
от______2024 г. № _______</t>
  </si>
  <si>
    <t>ректосигмоидного соединения</t>
  </si>
  <si>
    <t>прямой кишки, ануса и анального канала</t>
  </si>
  <si>
    <t>026_1</t>
  </si>
  <si>
    <t>026_2</t>
  </si>
  <si>
    <t>C19</t>
  </si>
  <si>
    <t>С20-С21</t>
  </si>
  <si>
    <t>мошонки</t>
  </si>
  <si>
    <t>057_1</t>
  </si>
  <si>
    <t>С63.2</t>
  </si>
  <si>
    <t>110</t>
  </si>
  <si>
    <t>111</t>
  </si>
  <si>
    <t>112</t>
  </si>
  <si>
    <t>Злокачественное новообразование: желудка (стр.12)</t>
  </si>
  <si>
    <t>Злокачественное новообразование ободочной кишки (стр.13)</t>
  </si>
  <si>
    <t>Злокачественное новообразование прямой кишки (стр.15)</t>
  </si>
  <si>
    <t>Злокачественное новообразование бронхов и легкого (из стр.19)</t>
  </si>
  <si>
    <t>Злокачественное новообразование молочной железы (стр.24)</t>
  </si>
  <si>
    <t>Злокачественное новообразование шейки матки (стр.25)</t>
  </si>
  <si>
    <t>Острый лимфобластный лейкоз (из стр.36)</t>
  </si>
  <si>
    <t>носоглотки, грушевидного сиснуса и нижней части глотки</t>
  </si>
  <si>
    <t>С11-С13</t>
  </si>
  <si>
    <t>006_1</t>
  </si>
  <si>
    <t>С19</t>
  </si>
  <si>
    <t>прямой кишки,  ануса и анального канала</t>
  </si>
  <si>
    <t>010_1</t>
  </si>
  <si>
    <t>носоглотки, грушевидного синуса и нижней части глотки</t>
  </si>
  <si>
    <t>С14, С17, С23-24, С26-31, С35-39, С42, С45-48, С55,  С57-59, С63 (кроме С63.2), С65-66, С68, С74-80, С87, С89</t>
  </si>
  <si>
    <t>прочих визуальных локализаций</t>
  </si>
  <si>
    <t>С51, С52, С60, С62,С63.2</t>
  </si>
  <si>
    <t>из них у сельских жителей (из стр. 003)</t>
  </si>
  <si>
    <t>003_0</t>
  </si>
  <si>
    <t>3_0</t>
  </si>
  <si>
    <t>у сельских жителей всего</t>
  </si>
  <si>
    <t>001_1</t>
  </si>
  <si>
    <t>1_1</t>
  </si>
  <si>
    <t>С00-С96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</si>
</sst>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b/>
      <u/>
      <sz val="8"/>
      <color indexed="8"/>
      <name val="Tahoma"/>
      <family val="2"/>
      <charset val="204"/>
    </font>
    <font>
      <b/>
      <u/>
      <sz val="8"/>
      <name val="Tahoma"/>
      <family val="2"/>
      <charset val="204"/>
    </font>
    <font>
      <b/>
      <sz val="8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0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4" fillId="0" borderId="0"/>
    <xf numFmtId="0" fontId="10" fillId="0" borderId="0"/>
    <xf numFmtId="0" fontId="9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</cellStyleXfs>
  <cellXfs count="443">
    <xf numFmtId="0" fontId="0" fillId="0" borderId="0" xfId="0"/>
    <xf numFmtId="0" fontId="2" fillId="0" borderId="0" xfId="0" applyFont="1"/>
    <xf numFmtId="0" fontId="5" fillId="0" borderId="0" xfId="48" applyFont="1" applyFill="1"/>
    <xf numFmtId="0" fontId="5" fillId="0" borderId="0" xfId="48" applyFont="1" applyFill="1" applyBorder="1"/>
    <xf numFmtId="0" fontId="4" fillId="0" borderId="0" xfId="48" applyFill="1"/>
    <xf numFmtId="49" fontId="5" fillId="24" borderId="10" xfId="48" applyNumberFormat="1" applyFont="1" applyFill="1" applyBorder="1"/>
    <xf numFmtId="49" fontId="5" fillId="24" borderId="10" xfId="48" applyNumberFormat="1" applyFont="1" applyFill="1" applyBorder="1" applyAlignment="1">
      <alignment horizontal="center" vertical="center" wrapText="1"/>
    </xf>
    <xf numFmtId="0" fontId="5" fillId="24" borderId="10" xfId="48" applyFont="1" applyFill="1" applyBorder="1" applyAlignment="1">
      <alignment horizontal="center" vertical="center" wrapText="1"/>
    </xf>
    <xf numFmtId="49" fontId="5" fillId="24" borderId="0" xfId="48" applyNumberFormat="1" applyFont="1" applyFill="1"/>
    <xf numFmtId="0" fontId="5" fillId="24" borderId="0" xfId="48" applyFont="1" applyFill="1"/>
    <xf numFmtId="0" fontId="5" fillId="24" borderId="0" xfId="0" applyFont="1" applyFill="1"/>
    <xf numFmtId="0" fontId="5" fillId="0" borderId="0" xfId="0" applyFont="1"/>
    <xf numFmtId="0" fontId="4" fillId="0" borderId="0" xfId="48"/>
    <xf numFmtId="0" fontId="5" fillId="25" borderId="0" xfId="48" applyFont="1" applyFill="1"/>
    <xf numFmtId="0" fontId="7" fillId="0" borderId="0" xfId="48" applyFont="1" applyBorder="1" applyAlignment="1">
      <alignment horizontal="center" vertical="center"/>
    </xf>
    <xf numFmtId="0" fontId="5" fillId="0" borderId="0" xfId="48" applyFont="1" applyFill="1" applyBorder="1" applyAlignment="1"/>
    <xf numFmtId="0" fontId="5" fillId="0" borderId="0" xfId="48" applyFont="1" applyBorder="1" applyAlignment="1">
      <alignment horizontal="center" vertical="center"/>
    </xf>
    <xf numFmtId="0" fontId="5" fillId="25" borderId="0" xfId="56" applyFont="1" applyFill="1" applyAlignment="1">
      <alignment horizontal="left"/>
    </xf>
    <xf numFmtId="0" fontId="5" fillId="25" borderId="0" xfId="56" applyFont="1" applyFill="1" applyAlignment="1">
      <alignment horizontal="center" vertical="center"/>
    </xf>
    <xf numFmtId="0" fontId="5" fillId="25" borderId="0" xfId="48" applyFont="1" applyFill="1" applyAlignment="1">
      <alignment horizontal="center" vertical="center"/>
    </xf>
    <xf numFmtId="0" fontId="4" fillId="25" borderId="0" xfId="48" applyFont="1" applyFill="1"/>
    <xf numFmtId="0" fontId="5" fillId="0" borderId="0" xfId="48" applyFont="1" applyFill="1" applyBorder="1" applyAlignment="1">
      <alignment horizontal="center" vertical="center"/>
    </xf>
    <xf numFmtId="0" fontId="4" fillId="0" borderId="0" xfId="48" applyFont="1" applyFill="1" applyBorder="1"/>
    <xf numFmtId="0" fontId="7" fillId="0" borderId="0" xfId="48" applyFont="1" applyFill="1" applyBorder="1" applyAlignment="1">
      <alignment horizontal="center" vertical="center"/>
    </xf>
    <xf numFmtId="0" fontId="7" fillId="0" borderId="11" xfId="48" applyFont="1" applyFill="1" applyBorder="1" applyAlignment="1">
      <alignment vertical="center"/>
    </xf>
    <xf numFmtId="0" fontId="7" fillId="0" borderId="12" xfId="48" applyFont="1" applyFill="1" applyBorder="1" applyAlignment="1">
      <alignment horizontal="right" vertical="center"/>
    </xf>
    <xf numFmtId="0" fontId="7" fillId="0" borderId="12" xfId="48" applyFont="1" applyFill="1" applyBorder="1" applyAlignment="1">
      <alignment horizontal="center" vertical="center"/>
    </xf>
    <xf numFmtId="0" fontId="7" fillId="0" borderId="12" xfId="48" applyFont="1" applyFill="1" applyBorder="1" applyAlignment="1">
      <alignment vertical="center"/>
    </xf>
    <xf numFmtId="0" fontId="7" fillId="0" borderId="13" xfId="48" applyFont="1" applyFill="1" applyBorder="1" applyAlignment="1">
      <alignment horizontal="center" vertical="center"/>
    </xf>
    <xf numFmtId="0" fontId="7" fillId="0" borderId="0" xfId="48" applyFont="1" applyFill="1" applyBorder="1" applyAlignment="1">
      <alignment vertical="center"/>
    </xf>
    <xf numFmtId="0" fontId="4" fillId="0" borderId="0" xfId="48" applyFont="1" applyFill="1" applyBorder="1" applyAlignment="1">
      <alignment vertical="center"/>
    </xf>
    <xf numFmtId="0" fontId="6" fillId="0" borderId="14" xfId="55" applyFont="1" applyFill="1" applyBorder="1" applyAlignment="1">
      <alignment horizontal="center" vertical="center"/>
    </xf>
    <xf numFmtId="0" fontId="5" fillId="0" borderId="0" xfId="48" applyFont="1" applyFill="1" applyBorder="1" applyAlignment="1">
      <alignment horizontal="center"/>
    </xf>
    <xf numFmtId="0" fontId="5" fillId="0" borderId="0" xfId="55" applyFont="1" applyFill="1" applyBorder="1" applyAlignment="1">
      <alignment horizontal="center"/>
    </xf>
    <xf numFmtId="49" fontId="5" fillId="27" borderId="0" xfId="48" applyNumberFormat="1" applyFont="1" applyFill="1"/>
    <xf numFmtId="0" fontId="7" fillId="0" borderId="0" xfId="0" applyFont="1"/>
    <xf numFmtId="49" fontId="5" fillId="0" borderId="0" xfId="48" applyNumberFormat="1" applyFont="1" applyFill="1" applyBorder="1" applyAlignment="1">
      <alignment horizontal="center" vertical="center"/>
    </xf>
    <xf numFmtId="1" fontId="8" fillId="0" borderId="0" xfId="48" applyNumberFormat="1" applyFont="1" applyFill="1" applyBorder="1" applyAlignment="1">
      <alignment horizontal="center" vertical="center"/>
    </xf>
    <xf numFmtId="1" fontId="5" fillId="0" borderId="0" xfId="48" applyNumberFormat="1" applyFont="1" applyFill="1" applyBorder="1" applyAlignment="1">
      <alignment horizontal="center" vertical="center"/>
    </xf>
    <xf numFmtId="1" fontId="4" fillId="0" borderId="0" xfId="48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49" fontId="5" fillId="0" borderId="19" xfId="55" applyNumberFormat="1" applyFont="1" applyFill="1" applyBorder="1" applyAlignment="1">
      <alignment horizontal="left" vertical="justify"/>
    </xf>
    <xf numFmtId="49" fontId="8" fillId="0" borderId="19" xfId="55" applyNumberFormat="1" applyFont="1" applyBorder="1" applyAlignment="1">
      <alignment horizontal="left" vertical="justify" wrapText="1"/>
    </xf>
    <xf numFmtId="49" fontId="8" fillId="0" borderId="19" xfId="55" applyNumberFormat="1" applyFont="1" applyBorder="1" applyAlignment="1">
      <alignment horizontal="left" vertical="justify"/>
    </xf>
    <xf numFmtId="49" fontId="5" fillId="0" borderId="20" xfId="0" applyNumberFormat="1" applyFont="1" applyBorder="1" applyAlignment="1">
      <alignment horizontal="left" vertical="justify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left" vertical="justify"/>
    </xf>
    <xf numFmtId="49" fontId="5" fillId="0" borderId="0" xfId="55" applyNumberFormat="1" applyFont="1" applyBorder="1" applyAlignment="1">
      <alignment horizontal="left" vertical="justify" wrapText="1"/>
    </xf>
    <xf numFmtId="0" fontId="6" fillId="0" borderId="0" xfId="48" applyFont="1" applyFill="1" applyBorder="1" applyAlignment="1">
      <alignment horizontal="left"/>
    </xf>
    <xf numFmtId="0" fontId="7" fillId="0" borderId="0" xfId="48" applyFont="1" applyFill="1" applyBorder="1" applyAlignment="1">
      <alignment horizontal="left"/>
    </xf>
    <xf numFmtId="0" fontId="7" fillId="0" borderId="10" xfId="55" applyFont="1" applyFill="1" applyBorder="1" applyAlignment="1">
      <alignment horizontal="center"/>
    </xf>
    <xf numFmtId="0" fontId="6" fillId="0" borderId="0" xfId="55" applyFont="1" applyFill="1" applyBorder="1" applyAlignment="1">
      <alignment horizontal="center" vertical="center"/>
    </xf>
    <xf numFmtId="0" fontId="7" fillId="0" borderId="21" xfId="55" applyFont="1" applyFill="1" applyBorder="1" applyAlignment="1">
      <alignment horizontal="center"/>
    </xf>
    <xf numFmtId="0" fontId="7" fillId="0" borderId="0" xfId="55" applyFont="1" applyFill="1" applyBorder="1" applyAlignment="1">
      <alignment horizontal="center"/>
    </xf>
    <xf numFmtId="49" fontId="5" fillId="0" borderId="22" xfId="55" applyNumberFormat="1" applyFont="1" applyBorder="1" applyAlignment="1">
      <alignment horizontal="left" vertical="justify" wrapText="1"/>
    </xf>
    <xf numFmtId="49" fontId="5" fillId="0" borderId="23" xfId="55" applyNumberFormat="1" applyFont="1" applyBorder="1" applyAlignment="1">
      <alignment horizontal="left" vertical="justify" wrapText="1"/>
    </xf>
    <xf numFmtId="49" fontId="5" fillId="0" borderId="2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4" xfId="55" applyNumberFormat="1" applyFont="1" applyBorder="1" applyAlignment="1">
      <alignment horizontal="left" vertical="justify" wrapText="1"/>
    </xf>
    <xf numFmtId="0" fontId="5" fillId="0" borderId="10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center" wrapText="1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/>
    <xf numFmtId="0" fontId="5" fillId="27" borderId="0" xfId="0" applyFont="1" applyFill="1"/>
    <xf numFmtId="0" fontId="5" fillId="27" borderId="0" xfId="0" applyFont="1" applyFill="1" applyAlignment="1">
      <alignment horizontal="center"/>
    </xf>
    <xf numFmtId="49" fontId="5" fillId="24" borderId="0" xfId="48" applyNumberFormat="1" applyFont="1" applyFill="1" applyAlignment="1">
      <alignment horizontal="center"/>
    </xf>
    <xf numFmtId="49" fontId="5" fillId="24" borderId="10" xfId="48" applyNumberFormat="1" applyFont="1" applyFill="1" applyBorder="1" applyAlignment="1">
      <alignment horizontal="center" vertical="center"/>
    </xf>
    <xf numFmtId="49" fontId="5" fillId="24" borderId="10" xfId="48" applyNumberFormat="1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49" fontId="5" fillId="24" borderId="0" xfId="48" applyNumberFormat="1" applyFont="1" applyFill="1" applyAlignment="1">
      <alignment horizontal="center" vertical="center"/>
    </xf>
    <xf numFmtId="0" fontId="5" fillId="24" borderId="0" xfId="48" applyFont="1" applyFill="1" applyAlignment="1">
      <alignment vertical="center"/>
    </xf>
    <xf numFmtId="0" fontId="7" fillId="0" borderId="0" xfId="0" applyFont="1" applyAlignment="1"/>
    <xf numFmtId="49" fontId="5" fillId="24" borderId="0" xfId="48" applyNumberFormat="1" applyFont="1" applyFill="1" applyBorder="1" applyAlignment="1">
      <alignment vertical="center"/>
    </xf>
    <xf numFmtId="49" fontId="5" fillId="24" borderId="0" xfId="48" applyNumberFormat="1" applyFont="1" applyFill="1" applyBorder="1" applyAlignment="1">
      <alignment horizontal="center" vertical="center"/>
    </xf>
    <xf numFmtId="49" fontId="5" fillId="24" borderId="17" xfId="48" applyNumberFormat="1" applyFont="1" applyFill="1" applyBorder="1" applyAlignment="1">
      <alignment horizontal="center"/>
    </xf>
    <xf numFmtId="49" fontId="5" fillId="24" borderId="0" xfId="48" applyNumberFormat="1" applyFont="1" applyFill="1" applyBorder="1" applyAlignment="1">
      <alignment horizontal="center"/>
    </xf>
    <xf numFmtId="0" fontId="5" fillId="0" borderId="10" xfId="48" applyNumberFormat="1" applyFont="1" applyFill="1" applyBorder="1" applyAlignment="1">
      <alignment horizontal="center" vertical="center"/>
    </xf>
    <xf numFmtId="49" fontId="5" fillId="24" borderId="16" xfId="48" applyNumberFormat="1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49" fontId="7" fillId="0" borderId="0" xfId="0" applyNumberFormat="1" applyFont="1" applyAlignment="1"/>
    <xf numFmtId="0" fontId="5" fillId="0" borderId="26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27" xfId="0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26" borderId="27" xfId="0" applyNumberFormat="1" applyFont="1" applyFill="1" applyBorder="1" applyAlignment="1">
      <alignment horizontal="center" vertical="center"/>
    </xf>
    <xf numFmtId="49" fontId="5" fillId="27" borderId="0" xfId="0" applyNumberFormat="1" applyFont="1" applyFill="1" applyAlignment="1">
      <alignment horizontal="center"/>
    </xf>
    <xf numFmtId="0" fontId="5" fillId="0" borderId="25" xfId="0" applyFont="1" applyBorder="1" applyAlignment="1">
      <alignment horizontal="center" vertical="top"/>
    </xf>
    <xf numFmtId="0" fontId="5" fillId="26" borderId="27" xfId="0" applyFont="1" applyFill="1" applyBorder="1" applyAlignment="1">
      <alignment horizontal="center" vertical="top"/>
    </xf>
    <xf numFmtId="0" fontId="7" fillId="0" borderId="27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top"/>
    </xf>
    <xf numFmtId="0" fontId="5" fillId="0" borderId="0" xfId="0" applyFont="1" applyFill="1" applyAlignment="1"/>
    <xf numFmtId="0" fontId="5" fillId="0" borderId="25" xfId="0" applyFont="1" applyFill="1" applyBorder="1" applyAlignment="1">
      <alignment horizontal="center" vertical="top"/>
    </xf>
    <xf numFmtId="0" fontId="5" fillId="26" borderId="25" xfId="0" applyFont="1" applyFill="1" applyBorder="1" applyAlignment="1">
      <alignment horizontal="center" vertical="top"/>
    </xf>
    <xf numFmtId="0" fontId="7" fillId="0" borderId="25" xfId="0" applyFont="1" applyBorder="1" applyAlignment="1">
      <alignment horizontal="left" vertical="center" wrapText="1"/>
    </xf>
    <xf numFmtId="49" fontId="7" fillId="26" borderId="27" xfId="0" applyNumberFormat="1" applyFont="1" applyFill="1" applyBorder="1" applyAlignment="1">
      <alignment horizontal="center" vertical="center"/>
    </xf>
    <xf numFmtId="49" fontId="5" fillId="24" borderId="34" xfId="48" applyNumberFormat="1" applyFont="1" applyFill="1" applyBorder="1" applyAlignment="1">
      <alignment vertical="center"/>
    </xf>
    <xf numFmtId="49" fontId="5" fillId="24" borderId="19" xfId="48" applyNumberFormat="1" applyFont="1" applyFill="1" applyBorder="1" applyAlignment="1">
      <alignment vertical="center"/>
    </xf>
    <xf numFmtId="49" fontId="5" fillId="0" borderId="19" xfId="48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49" fontId="5" fillId="24" borderId="19" xfId="48" applyNumberFormat="1" applyFont="1" applyFill="1" applyBorder="1" applyAlignment="1">
      <alignment horizontal="center" vertical="center"/>
    </xf>
    <xf numFmtId="49" fontId="5" fillId="24" borderId="37" xfId="48" applyNumberFormat="1" applyFont="1" applyFill="1" applyBorder="1" applyAlignment="1">
      <alignment horizontal="center" vertical="center"/>
    </xf>
    <xf numFmtId="49" fontId="5" fillId="24" borderId="23" xfId="48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/>
    </xf>
    <xf numFmtId="0" fontId="5" fillId="24" borderId="39" xfId="0" applyFont="1" applyFill="1" applyBorder="1" applyAlignment="1">
      <alignment horizontal="center" vertical="center"/>
    </xf>
    <xf numFmtId="49" fontId="5" fillId="26" borderId="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49" fontId="30" fillId="28" borderId="27" xfId="0" applyNumberFormat="1" applyFont="1" applyFill="1" applyBorder="1" applyAlignment="1">
      <alignment horizontal="center" vertical="center"/>
    </xf>
    <xf numFmtId="49" fontId="30" fillId="29" borderId="27" xfId="0" applyNumberFormat="1" applyFont="1" applyFill="1" applyBorder="1" applyAlignment="1">
      <alignment horizontal="center" vertical="center"/>
    </xf>
    <xf numFmtId="49" fontId="31" fillId="28" borderId="27" xfId="0" applyNumberFormat="1" applyFont="1" applyFill="1" applyBorder="1" applyAlignment="1">
      <alignment horizontal="center" vertical="center"/>
    </xf>
    <xf numFmtId="49" fontId="31" fillId="28" borderId="10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top"/>
    </xf>
    <xf numFmtId="0" fontId="5" fillId="26" borderId="27" xfId="0" applyFont="1" applyFill="1" applyBorder="1" applyAlignment="1">
      <alignment horizontal="center" vertical="top"/>
    </xf>
    <xf numFmtId="0" fontId="5" fillId="0" borderId="27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48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5" fillId="0" borderId="10" xfId="0" applyNumberFormat="1" applyFont="1" applyBorder="1" applyAlignment="1">
      <alignment horizontal="right" vertical="center"/>
    </xf>
    <xf numFmtId="49" fontId="5" fillId="24" borderId="10" xfId="48" applyNumberFormat="1" applyFont="1" applyFill="1" applyBorder="1" applyAlignment="1">
      <alignment horizontal="center"/>
    </xf>
    <xf numFmtId="49" fontId="5" fillId="24" borderId="10" xfId="48" applyNumberFormat="1" applyFont="1" applyFill="1" applyBorder="1" applyAlignment="1">
      <alignment horizontal="center" vertical="center"/>
    </xf>
    <xf numFmtId="49" fontId="5" fillId="24" borderId="10" xfId="48" applyNumberFormat="1" applyFont="1" applyFill="1" applyBorder="1" applyAlignment="1">
      <alignment vertical="center"/>
    </xf>
    <xf numFmtId="0" fontId="5" fillId="0" borderId="10" xfId="48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27" borderId="0" xfId="0" applyFont="1" applyFill="1"/>
    <xf numFmtId="0" fontId="5" fillId="24" borderId="0" xfId="0" applyFont="1" applyFill="1" applyBorder="1" applyAlignment="1">
      <alignment vertical="center"/>
    </xf>
    <xf numFmtId="49" fontId="5" fillId="24" borderId="10" xfId="48" applyNumberFormat="1" applyFont="1" applyFill="1" applyBorder="1" applyAlignment="1">
      <alignment horizontal="center" vertical="center"/>
    </xf>
    <xf numFmtId="0" fontId="7" fillId="0" borderId="0" xfId="0" applyFont="1" applyAlignment="1"/>
    <xf numFmtId="49" fontId="5" fillId="24" borderId="0" xfId="48" applyNumberFormat="1" applyFont="1" applyFill="1" applyBorder="1" applyAlignment="1">
      <alignment vertical="center"/>
    </xf>
    <xf numFmtId="0" fontId="5" fillId="0" borderId="10" xfId="48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4" fillId="28" borderId="10" xfId="0" applyFont="1" applyFill="1" applyBorder="1" applyAlignment="1">
      <alignment vertical="center" wrapText="1"/>
    </xf>
    <xf numFmtId="49" fontId="32" fillId="28" borderId="27" xfId="0" applyNumberFormat="1" applyFont="1" applyFill="1" applyBorder="1" applyAlignment="1">
      <alignment horizontal="center" vertical="center"/>
    </xf>
    <xf numFmtId="0" fontId="32" fillId="28" borderId="27" xfId="0" applyFont="1" applyFill="1" applyBorder="1" applyAlignment="1">
      <alignment horizontal="center" vertical="center"/>
    </xf>
    <xf numFmtId="0" fontId="5" fillId="28" borderId="27" xfId="0" applyFont="1" applyFill="1" applyBorder="1" applyAlignment="1">
      <alignment horizontal="center" vertical="center"/>
    </xf>
    <xf numFmtId="0" fontId="5" fillId="31" borderId="27" xfId="0" applyFont="1" applyFill="1" applyBorder="1" applyAlignment="1">
      <alignment horizontal="center" vertical="center"/>
    </xf>
    <xf numFmtId="0" fontId="32" fillId="0" borderId="0" xfId="0" applyFont="1" applyFill="1"/>
    <xf numFmtId="49" fontId="32" fillId="0" borderId="0" xfId="48" applyNumberFormat="1" applyFont="1" applyFill="1"/>
    <xf numFmtId="0" fontId="32" fillId="0" borderId="0" xfId="48" applyFont="1" applyFill="1"/>
    <xf numFmtId="0" fontId="33" fillId="0" borderId="0" xfId="0" applyFont="1" applyFill="1"/>
    <xf numFmtId="49" fontId="33" fillId="0" borderId="0" xfId="48" applyNumberFormat="1" applyFont="1" applyFill="1" applyAlignment="1">
      <alignment horizontal="center"/>
    </xf>
    <xf numFmtId="0" fontId="32" fillId="0" borderId="0" xfId="0" applyFont="1"/>
    <xf numFmtId="49" fontId="33" fillId="0" borderId="0" xfId="48" applyNumberFormat="1" applyFont="1"/>
    <xf numFmtId="0" fontId="32" fillId="0" borderId="0" xfId="48" applyFont="1"/>
    <xf numFmtId="0" fontId="32" fillId="0" borderId="0" xfId="0" applyFont="1" applyAlignment="1"/>
    <xf numFmtId="0" fontId="33" fillId="0" borderId="0" xfId="0" applyFont="1" applyAlignment="1"/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0" fontId="35" fillId="0" borderId="10" xfId="0" applyFont="1" applyBorder="1" applyAlignment="1">
      <alignment vertical="center" wrapText="1"/>
    </xf>
    <xf numFmtId="0" fontId="35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 vertical="top"/>
    </xf>
    <xf numFmtId="0" fontId="33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49" fontId="32" fillId="28" borderId="10" xfId="48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49" fontId="32" fillId="28" borderId="0" xfId="48" applyNumberFormat="1" applyFont="1" applyFill="1"/>
    <xf numFmtId="0" fontId="32" fillId="28" borderId="0" xfId="0" applyFont="1" applyFill="1"/>
    <xf numFmtId="0" fontId="32" fillId="28" borderId="0" xfId="48" applyFont="1" applyFill="1"/>
    <xf numFmtId="0" fontId="32" fillId="28" borderId="10" xfId="48" applyFont="1" applyFill="1" applyBorder="1" applyAlignment="1">
      <alignment horizontal="center"/>
    </xf>
    <xf numFmtId="0" fontId="32" fillId="28" borderId="10" xfId="48" applyFont="1" applyFill="1" applyBorder="1"/>
    <xf numFmtId="49" fontId="32" fillId="28" borderId="0" xfId="48" applyNumberFormat="1" applyFont="1" applyFill="1" applyBorder="1" applyAlignment="1">
      <alignment horizontal="center" vertical="center"/>
    </xf>
    <xf numFmtId="49" fontId="32" fillId="28" borderId="19" xfId="48" applyNumberFormat="1" applyFont="1" applyFill="1" applyBorder="1" applyAlignment="1">
      <alignment vertical="center"/>
    </xf>
    <xf numFmtId="0" fontId="32" fillId="0" borderId="1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center"/>
    </xf>
    <xf numFmtId="0" fontId="2" fillId="0" borderId="0" xfId="0" applyFont="1"/>
    <xf numFmtId="49" fontId="2" fillId="24" borderId="0" xfId="48" applyNumberFormat="1" applyFont="1" applyFill="1"/>
    <xf numFmtId="0" fontId="2" fillId="24" borderId="0" xfId="48" applyFont="1" applyFill="1"/>
    <xf numFmtId="0" fontId="2" fillId="24" borderId="0" xfId="0" applyFont="1" applyFill="1"/>
    <xf numFmtId="49" fontId="2" fillId="0" borderId="0" xfId="48" applyNumberFormat="1" applyFont="1" applyFill="1"/>
    <xf numFmtId="0" fontId="2" fillId="0" borderId="0" xfId="48" applyFont="1" applyFill="1"/>
    <xf numFmtId="0" fontId="2" fillId="0" borderId="0" xfId="0" applyFont="1" applyFill="1"/>
    <xf numFmtId="49" fontId="1" fillId="0" borderId="0" xfId="48" applyNumberFormat="1" applyFont="1"/>
    <xf numFmtId="0" fontId="2" fillId="0" borderId="0" xfId="48" applyFont="1"/>
    <xf numFmtId="0" fontId="2" fillId="0" borderId="0" xfId="48" applyFont="1" applyBorder="1" applyAlignment="1">
      <alignment horizontal="center"/>
    </xf>
    <xf numFmtId="0" fontId="2" fillId="0" borderId="10" xfId="48" applyFont="1" applyBorder="1" applyAlignment="1">
      <alignment horizontal="center" vertical="center" wrapText="1"/>
    </xf>
    <xf numFmtId="49" fontId="2" fillId="0" borderId="10" xfId="48" applyNumberFormat="1" applyFont="1" applyBorder="1" applyAlignment="1">
      <alignment horizontal="center" vertical="center" wrapText="1"/>
    </xf>
    <xf numFmtId="0" fontId="2" fillId="0" borderId="10" xfId="48" applyFont="1" applyFill="1" applyBorder="1" applyAlignment="1">
      <alignment horizontal="center" vertical="center" wrapText="1"/>
    </xf>
    <xf numFmtId="49" fontId="2" fillId="24" borderId="10" xfId="48" applyNumberFormat="1" applyFont="1" applyFill="1" applyBorder="1"/>
    <xf numFmtId="49" fontId="2" fillId="24" borderId="10" xfId="48" applyNumberFormat="1" applyFont="1" applyFill="1" applyBorder="1" applyAlignment="1">
      <alignment horizontal="center" vertical="center" wrapText="1"/>
    </xf>
    <xf numFmtId="0" fontId="2" fillId="24" borderId="10" xfId="48" applyFont="1" applyFill="1" applyBorder="1" applyAlignment="1">
      <alignment horizontal="center" vertical="center" wrapText="1"/>
    </xf>
    <xf numFmtId="0" fontId="1" fillId="0" borderId="10" xfId="48" applyFont="1" applyBorder="1" applyAlignment="1">
      <alignment horizontal="center" vertical="center" wrapText="1"/>
    </xf>
    <xf numFmtId="49" fontId="1" fillId="26" borderId="10" xfId="48" applyNumberFormat="1" applyFont="1" applyFill="1" applyBorder="1" applyAlignment="1">
      <alignment horizontal="center" vertical="center" wrapText="1"/>
    </xf>
    <xf numFmtId="49" fontId="1" fillId="0" borderId="10" xfId="48" applyNumberFormat="1" applyFont="1" applyBorder="1" applyAlignment="1">
      <alignment horizontal="center" vertical="center" wrapText="1"/>
    </xf>
    <xf numFmtId="1" fontId="1" fillId="0" borderId="10" xfId="48" applyNumberFormat="1" applyFont="1" applyBorder="1" applyAlignment="1">
      <alignment horizontal="right" vertical="center"/>
    </xf>
    <xf numFmtId="49" fontId="2" fillId="26" borderId="10" xfId="48" applyNumberFormat="1" applyFont="1" applyFill="1" applyBorder="1" applyAlignment="1">
      <alignment horizontal="center" vertical="center" wrapText="1"/>
    </xf>
    <xf numFmtId="1" fontId="2" fillId="0" borderId="10" xfId="48" applyNumberFormat="1" applyFont="1" applyBorder="1" applyAlignment="1">
      <alignment horizontal="right" vertical="center"/>
    </xf>
    <xf numFmtId="1" fontId="2" fillId="0" borderId="10" xfId="48" applyNumberFormat="1" applyFont="1" applyFill="1" applyBorder="1" applyAlignment="1">
      <alignment horizontal="right" vertical="center"/>
    </xf>
    <xf numFmtId="0" fontId="2" fillId="0" borderId="15" xfId="48" applyFont="1" applyFill="1" applyBorder="1" applyAlignment="1">
      <alignment horizontal="left" vertical="center" wrapText="1"/>
    </xf>
    <xf numFmtId="0" fontId="2" fillId="0" borderId="15" xfId="48" applyFont="1" applyFill="1" applyBorder="1" applyAlignment="1">
      <alignment horizontal="center" vertical="center" wrapText="1"/>
    </xf>
    <xf numFmtId="0" fontId="2" fillId="0" borderId="16" xfId="48" applyFont="1" applyFill="1" applyBorder="1" applyAlignment="1">
      <alignment horizontal="left" vertical="center" wrapText="1"/>
    </xf>
    <xf numFmtId="0" fontId="2" fillId="0" borderId="16" xfId="48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7" xfId="48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0" xfId="48" applyFont="1" applyFill="1" applyBorder="1" applyAlignment="1">
      <alignment horizontal="center" vertical="center" wrapText="1"/>
    </xf>
    <xf numFmtId="1" fontId="2" fillId="0" borderId="0" xfId="48" applyNumberFormat="1" applyFont="1" applyBorder="1" applyAlignment="1">
      <alignment horizontal="right" vertical="center"/>
    </xf>
    <xf numFmtId="1" fontId="2" fillId="0" borderId="0" xfId="48" applyNumberFormat="1" applyFont="1" applyFill="1" applyBorder="1" applyAlignment="1">
      <alignment horizontal="right" vertical="center"/>
    </xf>
    <xf numFmtId="0" fontId="2" fillId="0" borderId="0" xfId="48" applyFont="1" applyFill="1" applyBorder="1" applyAlignment="1">
      <alignment horizontal="left" vertical="center" wrapText="1"/>
    </xf>
    <xf numFmtId="0" fontId="2" fillId="0" borderId="0" xfId="48" applyFont="1" applyFill="1" applyBorder="1" applyAlignment="1">
      <alignment horizontal="center" vertical="center" wrapText="1"/>
    </xf>
    <xf numFmtId="49" fontId="2" fillId="0" borderId="0" xfId="48" applyNumberFormat="1" applyFont="1" applyFill="1" applyBorder="1" applyAlignment="1">
      <alignment horizontal="center" vertical="center" wrapText="1"/>
    </xf>
    <xf numFmtId="49" fontId="2" fillId="0" borderId="0" xfId="48" applyNumberFormat="1" applyFont="1"/>
    <xf numFmtId="0" fontId="2" fillId="0" borderId="44" xfId="0" applyFont="1" applyFill="1" applyBorder="1" applyAlignment="1">
      <alignment horizontal="center" vertical="center" wrapText="1"/>
    </xf>
    <xf numFmtId="0" fontId="36" fillId="28" borderId="1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49" fontId="2" fillId="28" borderId="27" xfId="48" applyNumberFormat="1" applyFont="1" applyFill="1" applyBorder="1" applyAlignment="1">
      <alignment horizontal="center" vertical="center"/>
    </xf>
    <xf numFmtId="0" fontId="2" fillId="28" borderId="28" xfId="0" applyFont="1" applyFill="1" applyBorder="1" applyAlignment="1">
      <alignment horizontal="left" vertical="center" wrapText="1"/>
    </xf>
    <xf numFmtId="0" fontId="1" fillId="0" borderId="0" xfId="0" applyFont="1" applyFill="1"/>
    <xf numFmtId="49" fontId="1" fillId="0" borderId="0" xfId="48" applyNumberFormat="1" applyFont="1" applyFill="1" applyAlignment="1">
      <alignment horizontal="center"/>
    </xf>
    <xf numFmtId="0" fontId="2" fillId="0" borderId="0" xfId="0" applyFont="1" applyAlignment="1"/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0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/>
    </xf>
    <xf numFmtId="0" fontId="2" fillId="24" borderId="29" xfId="48" applyFont="1" applyFill="1" applyBorder="1"/>
    <xf numFmtId="0" fontId="2" fillId="30" borderId="29" xfId="0" applyFont="1" applyFill="1" applyBorder="1" applyAlignment="1">
      <alignment horizontal="center" vertical="top"/>
    </xf>
    <xf numFmtId="49" fontId="2" fillId="24" borderId="16" xfId="48" applyNumberFormat="1" applyFont="1" applyFill="1" applyBorder="1" applyAlignment="1">
      <alignment vertical="center"/>
    </xf>
    <xf numFmtId="0" fontId="2" fillId="24" borderId="10" xfId="48" applyFont="1" applyFill="1" applyBorder="1"/>
    <xf numFmtId="0" fontId="2" fillId="24" borderId="10" xfId="48" applyFont="1" applyFill="1" applyBorder="1" applyAlignment="1">
      <alignment horizontal="center"/>
    </xf>
    <xf numFmtId="0" fontId="1" fillId="0" borderId="0" xfId="0" applyFont="1" applyAlignment="1"/>
    <xf numFmtId="0" fontId="1" fillId="0" borderId="3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49" fontId="1" fillId="24" borderId="26" xfId="48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49" fontId="2" fillId="24" borderId="27" xfId="48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24" borderId="0" xfId="48" applyNumberFormat="1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28" borderId="1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49" fontId="2" fillId="26" borderId="0" xfId="48" applyNumberFormat="1" applyFont="1" applyFill="1"/>
    <xf numFmtId="0" fontId="2" fillId="26" borderId="0" xfId="0" applyFont="1" applyFill="1" applyAlignment="1"/>
    <xf numFmtId="49" fontId="1" fillId="0" borderId="0" xfId="0" applyNumberFormat="1" applyFont="1" applyAlignment="1"/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6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26" borderId="27" xfId="0" applyFont="1" applyFill="1" applyBorder="1" applyAlignment="1">
      <alignment horizontal="center" vertical="center"/>
    </xf>
    <xf numFmtId="49" fontId="2" fillId="26" borderId="16" xfId="48" applyNumberFormat="1" applyFont="1" applyFill="1" applyBorder="1" applyAlignment="1">
      <alignment vertical="center"/>
    </xf>
    <xf numFmtId="0" fontId="2" fillId="26" borderId="32" xfId="0" applyFont="1" applyFill="1" applyBorder="1" applyAlignment="1">
      <alignment horizontal="center" vertical="top"/>
    </xf>
    <xf numFmtId="0" fontId="2" fillId="26" borderId="27" xfId="0" applyFont="1" applyFill="1" applyBorder="1" applyAlignment="1">
      <alignment horizontal="center" vertical="top"/>
    </xf>
    <xf numFmtId="0" fontId="1" fillId="0" borderId="2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49" fontId="1" fillId="26" borderId="27" xfId="0" applyNumberFormat="1" applyFont="1" applyFill="1" applyBorder="1" applyAlignment="1">
      <alignment horizontal="center" vertical="center"/>
    </xf>
    <xf numFmtId="49" fontId="2" fillId="26" borderId="27" xfId="0" applyNumberFormat="1" applyFont="1" applyFill="1" applyBorder="1" applyAlignment="1">
      <alignment horizontal="center" vertical="center"/>
    </xf>
    <xf numFmtId="49" fontId="2" fillId="26" borderId="0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vertical="center" wrapText="1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2" fillId="28" borderId="10" xfId="48" applyNumberFormat="1" applyFont="1" applyFill="1" applyBorder="1" applyAlignment="1">
      <alignment horizontal="center" vertical="center" wrapText="1"/>
    </xf>
    <xf numFmtId="0" fontId="1" fillId="28" borderId="27" xfId="0" applyFont="1" applyFill="1" applyBorder="1" applyAlignment="1">
      <alignment horizontal="center" vertical="center" wrapText="1"/>
    </xf>
    <xf numFmtId="0" fontId="2" fillId="30" borderId="27" xfId="0" applyFont="1" applyFill="1" applyBorder="1" applyAlignment="1">
      <alignment horizontal="center" vertical="top"/>
    </xf>
    <xf numFmtId="0" fontId="2" fillId="28" borderId="10" xfId="0" applyFont="1" applyFill="1" applyBorder="1" applyAlignment="1">
      <alignment horizontal="center"/>
    </xf>
    <xf numFmtId="0" fontId="1" fillId="31" borderId="10" xfId="0" applyFont="1" applyFill="1" applyBorder="1"/>
    <xf numFmtId="0" fontId="1" fillId="31" borderId="10" xfId="0" applyFont="1" applyFill="1" applyBorder="1" applyAlignment="1">
      <alignment horizontal="center" vertical="center"/>
    </xf>
    <xf numFmtId="0" fontId="37" fillId="30" borderId="10" xfId="0" applyFont="1" applyFill="1" applyBorder="1" applyAlignment="1">
      <alignment horizontal="center" vertical="top" wrapText="1"/>
    </xf>
    <xf numFmtId="0" fontId="2" fillId="30" borderId="10" xfId="0" applyFont="1" applyFill="1" applyBorder="1" applyAlignment="1">
      <alignment horizontal="center"/>
    </xf>
    <xf numFmtId="0" fontId="2" fillId="0" borderId="0" xfId="0" applyFont="1"/>
    <xf numFmtId="49" fontId="2" fillId="0" borderId="10" xfId="48" applyNumberFormat="1" applyFont="1" applyBorder="1" applyAlignment="1">
      <alignment horizontal="center" vertical="center" wrapText="1"/>
    </xf>
    <xf numFmtId="1" fontId="2" fillId="32" borderId="10" xfId="48" applyNumberFormat="1" applyFont="1" applyFill="1" applyBorder="1" applyAlignment="1">
      <alignment horizontal="right" vertical="center"/>
    </xf>
    <xf numFmtId="1" fontId="2" fillId="31" borderId="10" xfId="48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7" fillId="0" borderId="22" xfId="0" applyFont="1" applyBorder="1"/>
    <xf numFmtId="0" fontId="1" fillId="0" borderId="22" xfId="0" applyFont="1" applyBorder="1"/>
    <xf numFmtId="0" fontId="5" fillId="0" borderId="1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/>
    <xf numFmtId="0" fontId="0" fillId="0" borderId="17" xfId="0" applyBorder="1" applyAlignment="1"/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10" xfId="55" applyFont="1" applyBorder="1" applyAlignment="1">
      <alignment horizontal="left" vertical="center"/>
    </xf>
    <xf numFmtId="0" fontId="8" fillId="0" borderId="10" xfId="55" applyFont="1" applyBorder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wrapText="1"/>
    </xf>
    <xf numFmtId="0" fontId="29" fillId="0" borderId="24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7" fillId="0" borderId="45" xfId="0" applyFont="1" applyBorder="1" applyAlignment="1">
      <alignment horizontal="center" vertical="center"/>
    </xf>
    <xf numFmtId="0" fontId="0" fillId="0" borderId="21" xfId="0" applyBorder="1" applyAlignment="1"/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0" xfId="55" applyNumberFormat="1" applyFont="1" applyBorder="1" applyAlignment="1">
      <alignment horizontal="left" vertical="justify" wrapText="1"/>
    </xf>
    <xf numFmtId="49" fontId="5" fillId="0" borderId="34" xfId="55" applyNumberFormat="1" applyFont="1" applyBorder="1" applyAlignment="1">
      <alignment horizontal="left" vertical="justify" wrapText="1"/>
    </xf>
    <xf numFmtId="49" fontId="5" fillId="0" borderId="19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8" fillId="0" borderId="0" xfId="55" applyNumberFormat="1" applyFont="1" applyBorder="1" applyAlignment="1" applyProtection="1">
      <alignment horizontal="left" vertical="justify"/>
    </xf>
    <xf numFmtId="49" fontId="8" fillId="0" borderId="34" xfId="55" applyNumberFormat="1" applyFont="1" applyBorder="1" applyAlignment="1" applyProtection="1">
      <alignment horizontal="left" vertical="justify"/>
    </xf>
    <xf numFmtId="49" fontId="8" fillId="0" borderId="19" xfId="55" applyNumberFormat="1" applyFont="1" applyBorder="1" applyAlignment="1">
      <alignment horizontal="center" vertical="center"/>
    </xf>
    <xf numFmtId="49" fontId="8" fillId="0" borderId="34" xfId="55" applyNumberFormat="1" applyFont="1" applyBorder="1" applyAlignment="1">
      <alignment horizontal="center" vertical="center"/>
    </xf>
    <xf numFmtId="49" fontId="8" fillId="0" borderId="19" xfId="55" applyNumberFormat="1" applyFont="1" applyBorder="1" applyAlignment="1">
      <alignment horizontal="left" vertical="justify" wrapText="1"/>
    </xf>
    <xf numFmtId="49" fontId="8" fillId="0" borderId="0" xfId="55" applyNumberFormat="1" applyFont="1" applyBorder="1" applyAlignment="1">
      <alignment horizontal="left" vertical="justify" wrapText="1"/>
    </xf>
    <xf numFmtId="49" fontId="8" fillId="0" borderId="34" xfId="55" applyNumberFormat="1" applyFont="1" applyBorder="1" applyAlignment="1">
      <alignment horizontal="left" vertical="justify" wrapText="1"/>
    </xf>
    <xf numFmtId="49" fontId="8" fillId="0" borderId="19" xfId="55" applyNumberFormat="1" applyFont="1" applyBorder="1" applyAlignment="1">
      <alignment horizontal="left" vertical="justify"/>
    </xf>
    <xf numFmtId="49" fontId="8" fillId="0" borderId="0" xfId="55" applyNumberFormat="1" applyFont="1" applyBorder="1" applyAlignment="1">
      <alignment horizontal="left" vertical="justify"/>
    </xf>
    <xf numFmtId="49" fontId="8" fillId="0" borderId="34" xfId="55" applyNumberFormat="1" applyFont="1" applyBorder="1" applyAlignment="1">
      <alignment horizontal="left" vertical="justify"/>
    </xf>
    <xf numFmtId="0" fontId="8" fillId="0" borderId="40" xfId="55" applyFont="1" applyBorder="1" applyAlignment="1">
      <alignment horizontal="center" vertical="center" wrapText="1"/>
    </xf>
    <xf numFmtId="0" fontId="8" fillId="0" borderId="41" xfId="55" applyFont="1" applyBorder="1" applyAlignment="1">
      <alignment horizontal="center" vertical="center" wrapText="1"/>
    </xf>
    <xf numFmtId="0" fontId="8" fillId="0" borderId="42" xfId="55" applyFont="1" applyBorder="1" applyAlignment="1">
      <alignment horizontal="center" vertical="center" wrapText="1"/>
    </xf>
    <xf numFmtId="0" fontId="8" fillId="0" borderId="43" xfId="55" applyFont="1" applyBorder="1" applyAlignment="1">
      <alignment horizontal="center" vertical="center" wrapText="1"/>
    </xf>
    <xf numFmtId="0" fontId="8" fillId="0" borderId="44" xfId="55" applyFont="1" applyBorder="1" applyAlignment="1">
      <alignment horizontal="center" vertical="center" wrapText="1"/>
    </xf>
    <xf numFmtId="49" fontId="8" fillId="0" borderId="45" xfId="55" applyNumberFormat="1" applyFont="1" applyBorder="1" applyAlignment="1">
      <alignment horizontal="left" vertical="justify" wrapText="1"/>
    </xf>
    <xf numFmtId="49" fontId="8" fillId="0" borderId="21" xfId="55" applyNumberFormat="1" applyFont="1" applyBorder="1" applyAlignment="1">
      <alignment horizontal="left" vertical="justify" wrapText="1"/>
    </xf>
    <xf numFmtId="49" fontId="8" fillId="0" borderId="46" xfId="55" applyNumberFormat="1" applyFont="1" applyBorder="1" applyAlignment="1">
      <alignment horizontal="left" vertical="justify" wrapText="1"/>
    </xf>
    <xf numFmtId="0" fontId="7" fillId="0" borderId="40" xfId="48" applyFont="1" applyFill="1" applyBorder="1" applyAlignment="1">
      <alignment horizontal="center" wrapText="1"/>
    </xf>
    <xf numFmtId="0" fontId="7" fillId="0" borderId="41" xfId="48" applyFont="1" applyFill="1" applyBorder="1" applyAlignment="1">
      <alignment horizontal="center" wrapText="1"/>
    </xf>
    <xf numFmtId="0" fontId="7" fillId="0" borderId="42" xfId="48" applyFont="1" applyFill="1" applyBorder="1" applyAlignment="1">
      <alignment horizontal="center" wrapText="1"/>
    </xf>
    <xf numFmtId="0" fontId="7" fillId="0" borderId="43" xfId="48" applyFont="1" applyBorder="1" applyAlignment="1">
      <alignment horizontal="center" vertical="center"/>
    </xf>
    <xf numFmtId="0" fontId="7" fillId="0" borderId="47" xfId="48" applyFont="1" applyBorder="1" applyAlignment="1">
      <alignment horizontal="center" vertical="center"/>
    </xf>
    <xf numFmtId="0" fontId="7" fillId="0" borderId="44" xfId="48" applyFont="1" applyBorder="1" applyAlignment="1">
      <alignment horizontal="center" vertical="center"/>
    </xf>
    <xf numFmtId="0" fontId="8" fillId="0" borderId="43" xfId="55" applyFont="1" applyFill="1" applyBorder="1" applyAlignment="1">
      <alignment horizontal="center" vertical="center" wrapText="1"/>
    </xf>
    <xf numFmtId="0" fontId="8" fillId="0" borderId="47" xfId="55" applyFont="1" applyFill="1" applyBorder="1" applyAlignment="1">
      <alignment horizontal="center" vertical="center" wrapText="1"/>
    </xf>
    <xf numFmtId="0" fontId="8" fillId="0" borderId="44" xfId="55" applyFont="1" applyFill="1" applyBorder="1" applyAlignment="1">
      <alignment horizontal="center" vertical="center" wrapText="1"/>
    </xf>
    <xf numFmtId="0" fontId="5" fillId="0" borderId="0" xfId="48" applyFont="1" applyFill="1" applyBorder="1" applyAlignment="1">
      <alignment horizontal="center" vertical="center"/>
    </xf>
    <xf numFmtId="0" fontId="4" fillId="0" borderId="0" xfId="48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8" fillId="0" borderId="0" xfId="55" applyFont="1" applyFill="1" applyBorder="1" applyAlignment="1">
      <alignment horizontal="center" vertical="center" wrapText="1"/>
    </xf>
    <xf numFmtId="0" fontId="1" fillId="30" borderId="35" xfId="0" applyFont="1" applyFill="1" applyBorder="1" applyAlignment="1">
      <alignment horizontal="left" vertical="center" wrapText="1"/>
    </xf>
    <xf numFmtId="0" fontId="1" fillId="30" borderId="15" xfId="0" applyFont="1" applyFill="1" applyBorder="1" applyAlignment="1">
      <alignment horizontal="left" vertical="center" wrapText="1"/>
    </xf>
    <xf numFmtId="0" fontId="2" fillId="28" borderId="35" xfId="48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0" borderId="35" xfId="48" applyFont="1" applyFill="1" applyBorder="1" applyAlignment="1">
      <alignment horizontal="center" vertical="center" wrapText="1"/>
    </xf>
    <xf numFmtId="0" fontId="2" fillId="0" borderId="15" xfId="48" applyFont="1" applyFill="1" applyBorder="1" applyAlignment="1">
      <alignment horizontal="center" vertical="center" wrapText="1"/>
    </xf>
    <xf numFmtId="0" fontId="2" fillId="0" borderId="35" xfId="48" applyFont="1" applyBorder="1" applyAlignment="1">
      <alignment horizontal="center" vertical="center" wrapText="1"/>
    </xf>
    <xf numFmtId="0" fontId="2" fillId="0" borderId="15" xfId="48" applyFont="1" applyBorder="1" applyAlignment="1">
      <alignment horizontal="center" vertical="center" wrapText="1"/>
    </xf>
    <xf numFmtId="0" fontId="2" fillId="28" borderId="35" xfId="48" applyFont="1" applyFill="1" applyBorder="1" applyAlignment="1">
      <alignment horizontal="left" vertical="center" wrapText="1"/>
    </xf>
    <xf numFmtId="0" fontId="2" fillId="28" borderId="15" xfId="48" applyFont="1" applyFill="1" applyBorder="1" applyAlignment="1">
      <alignment horizontal="left" vertical="center" wrapText="1"/>
    </xf>
    <xf numFmtId="0" fontId="2" fillId="0" borderId="35" xfId="48" applyFont="1" applyFill="1" applyBorder="1" applyAlignment="1">
      <alignment horizontal="left" vertical="center" wrapText="1"/>
    </xf>
    <xf numFmtId="0" fontId="2" fillId="0" borderId="15" xfId="48" applyFont="1" applyFill="1" applyBorder="1" applyAlignment="1">
      <alignment horizontal="left" vertical="center" wrapText="1"/>
    </xf>
    <xf numFmtId="0" fontId="1" fillId="0" borderId="0" xfId="48" applyFont="1" applyFill="1" applyAlignment="1">
      <alignment horizontal="center"/>
    </xf>
    <xf numFmtId="0" fontId="2" fillId="0" borderId="0" xfId="48" applyFont="1" applyFill="1" applyAlignment="1">
      <alignment horizontal="center"/>
    </xf>
    <xf numFmtId="0" fontId="1" fillId="0" borderId="35" xfId="48" applyFont="1" applyBorder="1" applyAlignment="1">
      <alignment horizontal="center" vertical="center" wrapText="1"/>
    </xf>
    <xf numFmtId="0" fontId="1" fillId="0" borderId="15" xfId="48" applyFont="1" applyBorder="1" applyAlignment="1">
      <alignment horizontal="center" vertical="center" wrapText="1"/>
    </xf>
    <xf numFmtId="0" fontId="2" fillId="0" borderId="35" xfId="48" applyFont="1" applyBorder="1" applyAlignment="1">
      <alignment horizontal="left" vertical="center" wrapText="1"/>
    </xf>
    <xf numFmtId="0" fontId="2" fillId="0" borderId="15" xfId="48" applyFont="1" applyBorder="1" applyAlignment="1">
      <alignment horizontal="left" vertical="center" wrapText="1"/>
    </xf>
    <xf numFmtId="0" fontId="1" fillId="0" borderId="35" xfId="48" applyFont="1" applyBorder="1" applyAlignment="1">
      <alignment horizontal="left" vertical="center" wrapText="1"/>
    </xf>
    <xf numFmtId="0" fontId="1" fillId="0" borderId="15" xfId="48" applyFont="1" applyBorder="1" applyAlignment="1">
      <alignment horizontal="left" vertical="center" wrapText="1"/>
    </xf>
    <xf numFmtId="0" fontId="2" fillId="0" borderId="0" xfId="48" applyFont="1" applyBorder="1" applyAlignment="1">
      <alignment horizontal="center"/>
    </xf>
    <xf numFmtId="0" fontId="2" fillId="0" borderId="18" xfId="48" applyFont="1" applyBorder="1" applyAlignment="1">
      <alignment horizontal="center" vertical="center" wrapText="1"/>
    </xf>
    <xf numFmtId="0" fontId="2" fillId="0" borderId="24" xfId="48" applyFont="1" applyBorder="1" applyAlignment="1">
      <alignment horizontal="center" vertical="center" wrapText="1"/>
    </xf>
    <xf numFmtId="0" fontId="2" fillId="0" borderId="17" xfId="48" applyFont="1" applyBorder="1" applyAlignment="1">
      <alignment horizontal="center" vertical="center" wrapText="1"/>
    </xf>
    <xf numFmtId="0" fontId="2" fillId="0" borderId="10" xfId="48" applyFont="1" applyBorder="1" applyAlignment="1">
      <alignment horizontal="center" vertical="center" wrapText="1"/>
    </xf>
    <xf numFmtId="0" fontId="2" fillId="0" borderId="35" xfId="48" applyFont="1" applyBorder="1" applyAlignment="1">
      <alignment horizontal="center" vertical="center" textRotation="90" wrapText="1"/>
    </xf>
    <xf numFmtId="0" fontId="2" fillId="0" borderId="15" xfId="48" applyFont="1" applyBorder="1" applyAlignment="1">
      <alignment horizontal="center" vertical="center" textRotation="90" wrapText="1"/>
    </xf>
    <xf numFmtId="49" fontId="2" fillId="0" borderId="10" xfId="48" applyNumberFormat="1" applyFont="1" applyBorder="1" applyAlignment="1">
      <alignment horizontal="center" vertical="center" wrapText="1"/>
    </xf>
    <xf numFmtId="49" fontId="2" fillId="24" borderId="10" xfId="48" applyNumberFormat="1" applyFont="1" applyFill="1" applyBorder="1" applyAlignment="1">
      <alignment horizontal="center" vertical="center" wrapText="1"/>
    </xf>
    <xf numFmtId="0" fontId="1" fillId="28" borderId="35" xfId="48" applyFont="1" applyFill="1" applyBorder="1" applyAlignment="1">
      <alignment horizontal="left" vertical="center" wrapText="1"/>
    </xf>
    <xf numFmtId="0" fontId="1" fillId="28" borderId="15" xfId="48" applyFont="1" applyFill="1" applyBorder="1" applyAlignment="1">
      <alignment horizontal="left" vertical="center" wrapText="1"/>
    </xf>
    <xf numFmtId="0" fontId="1" fillId="0" borderId="35" xfId="48" applyFont="1" applyFill="1" applyBorder="1" applyAlignment="1">
      <alignment horizontal="center" vertical="center" wrapText="1"/>
    </xf>
    <xf numFmtId="0" fontId="1" fillId="0" borderId="15" xfId="48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2" fillId="0" borderId="1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2" fillId="0" borderId="22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1" fillId="0" borderId="0" xfId="48" applyNumberFormat="1" applyFont="1" applyFill="1" applyAlignment="1">
      <alignment horizontal="center"/>
    </xf>
    <xf numFmtId="0" fontId="2" fillId="24" borderId="29" xfId="48" applyFont="1" applyFill="1" applyBorder="1" applyAlignment="1">
      <alignment horizontal="center"/>
    </xf>
    <xf numFmtId="0" fontId="2" fillId="24" borderId="48" xfId="48" applyFont="1" applyFill="1" applyBorder="1" applyAlignment="1">
      <alignment horizontal="center"/>
    </xf>
    <xf numFmtId="0" fontId="2" fillId="24" borderId="26" xfId="48" applyFont="1" applyFill="1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7" fillId="28" borderId="53" xfId="0" applyFont="1" applyFill="1" applyBorder="1" applyAlignment="1">
      <alignment horizontal="center" wrapText="1"/>
    </xf>
    <xf numFmtId="0" fontId="37" fillId="28" borderId="54" xfId="0" applyFont="1" applyFill="1" applyBorder="1" applyAlignment="1">
      <alignment horizontal="center" wrapText="1"/>
    </xf>
    <xf numFmtId="0" fontId="37" fillId="28" borderId="55" xfId="0" applyFont="1" applyFill="1" applyBorder="1" applyAlignment="1">
      <alignment horizontal="center" wrapText="1"/>
    </xf>
    <xf numFmtId="49" fontId="33" fillId="0" borderId="0" xfId="48" applyNumberFormat="1" applyFont="1" applyFill="1" applyAlignment="1">
      <alignment horizontal="center"/>
    </xf>
    <xf numFmtId="0" fontId="32" fillId="0" borderId="0" xfId="48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49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</cellXfs>
  <cellStyles count="147">
    <cellStyle name="20% — акцент1" xfId="1"/>
    <cellStyle name="20% - Акцент1 2" xfId="2"/>
    <cellStyle name="20% — акцент1 2" xfId="64"/>
    <cellStyle name="20% — акцент1 3" xfId="108"/>
    <cellStyle name="20% — акцент1 4" xfId="118"/>
    <cellStyle name="20% — акцент1 5" xfId="128"/>
    <cellStyle name="20% — акцент1 6" xfId="133"/>
    <cellStyle name="20% — акцент1 7" xfId="142"/>
    <cellStyle name="20% — акцент1 8" xfId="146"/>
    <cellStyle name="20% — акцент2" xfId="3"/>
    <cellStyle name="20% - Акцент2 2" xfId="4"/>
    <cellStyle name="20% — акцент2 2" xfId="66"/>
    <cellStyle name="20% — акцент2 3" xfId="106"/>
    <cellStyle name="20% — акцент2 4" xfId="116"/>
    <cellStyle name="20% — акцент2 5" xfId="127"/>
    <cellStyle name="20% — акцент2 6" xfId="131"/>
    <cellStyle name="20% — акцент2 7" xfId="141"/>
    <cellStyle name="20% — акцент2 8" xfId="145"/>
    <cellStyle name="20% — акцент3" xfId="5"/>
    <cellStyle name="20% - Акцент3 2" xfId="6"/>
    <cellStyle name="20% — акцент3 2" xfId="68"/>
    <cellStyle name="20% — акцент3 3" xfId="105"/>
    <cellStyle name="20% — акцент3 4" xfId="114"/>
    <cellStyle name="20% — акцент3 5" xfId="125"/>
    <cellStyle name="20% — акцент3 6" xfId="130"/>
    <cellStyle name="20% — акцент3 7" xfId="140"/>
    <cellStyle name="20% — акцент3 8" xfId="144"/>
    <cellStyle name="20% — акцент4" xfId="7"/>
    <cellStyle name="20% - Акцент4 2" xfId="8"/>
    <cellStyle name="20% — акцент4 2" xfId="70"/>
    <cellStyle name="20% — акцент4 3" xfId="104"/>
    <cellStyle name="20% — акцент4 4" xfId="112"/>
    <cellStyle name="20% — акцент4 5" xfId="124"/>
    <cellStyle name="20% — акцент4 6" xfId="117"/>
    <cellStyle name="20% — акцент4 7" xfId="139"/>
    <cellStyle name="20% — акцент4 8" xfId="143"/>
    <cellStyle name="20% — акцент5" xfId="9"/>
    <cellStyle name="20% - Акцент5 2" xfId="10"/>
    <cellStyle name="20% — акцент5 2" xfId="72"/>
    <cellStyle name="20% — акцент5 3" xfId="102"/>
    <cellStyle name="20% — акцент5 4" xfId="110"/>
    <cellStyle name="20% — акцент5 5" xfId="122"/>
    <cellStyle name="20% — акцент5 6" xfId="113"/>
    <cellStyle name="20% — акцент5 7" xfId="138"/>
    <cellStyle name="20% — акцент5 8" xfId="132"/>
    <cellStyle name="20% — акцент6" xfId="11"/>
    <cellStyle name="20% - Акцент6 2" xfId="12"/>
    <cellStyle name="20% — акцент6 2" xfId="74"/>
    <cellStyle name="20% — акцент6 3" xfId="101"/>
    <cellStyle name="20% — акцент6 4" xfId="65"/>
    <cellStyle name="20% — акцент6 5" xfId="121"/>
    <cellStyle name="20% — акцент6 6" xfId="111"/>
    <cellStyle name="20% — акцент6 7" xfId="137"/>
    <cellStyle name="20% — акцент6 8" xfId="129"/>
    <cellStyle name="40% — акцент1" xfId="13"/>
    <cellStyle name="40% - Акцент1 2" xfId="14"/>
    <cellStyle name="40% — акцент1 2" xfId="76"/>
    <cellStyle name="40% — акцент1 3" xfId="99"/>
    <cellStyle name="40% — акцент1 4" xfId="69"/>
    <cellStyle name="40% — акцент1 5" xfId="107"/>
    <cellStyle name="40% — акцент1 6" xfId="67"/>
    <cellStyle name="40% — акцент1 7" xfId="136"/>
    <cellStyle name="40% — акцент1 8" xfId="115"/>
    <cellStyle name="40% — акцент2" xfId="15"/>
    <cellStyle name="40% - Акцент2 2" xfId="16"/>
    <cellStyle name="40% — акцент2 2" xfId="78"/>
    <cellStyle name="40% — акцент2 3" xfId="63"/>
    <cellStyle name="40% — акцент2 4" xfId="71"/>
    <cellStyle name="40% — акцент2 5" xfId="119"/>
    <cellStyle name="40% — акцент2 6" xfId="73"/>
    <cellStyle name="40% — акцент2 7" xfId="134"/>
    <cellStyle name="40% — акцент2 8" xfId="109"/>
    <cellStyle name="40% — акцент3" xfId="17"/>
    <cellStyle name="40% - Акцент3 2" xfId="18"/>
    <cellStyle name="40% — акцент3 2" xfId="80"/>
    <cellStyle name="40% — акцент3 3" xfId="97"/>
    <cellStyle name="40% — акцент3 4" xfId="75"/>
    <cellStyle name="40% — акцент3 5" xfId="103"/>
    <cellStyle name="40% — акцент3 6" xfId="81"/>
    <cellStyle name="40% — акцент3 7" xfId="135"/>
    <cellStyle name="40% — акцент3 8" xfId="77"/>
    <cellStyle name="40% — акцент4" xfId="19"/>
    <cellStyle name="40% - Акцент4 2" xfId="20"/>
    <cellStyle name="40% — акцент4 2" xfId="82"/>
    <cellStyle name="40% — акцент4 3" xfId="96"/>
    <cellStyle name="40% — акцент4 4" xfId="79"/>
    <cellStyle name="40% — акцент4 5" xfId="100"/>
    <cellStyle name="40% — акцент4 6" xfId="87"/>
    <cellStyle name="40% — акцент4 7" xfId="126"/>
    <cellStyle name="40% — акцент4 8" xfId="88"/>
    <cellStyle name="40% — акцент5" xfId="21"/>
    <cellStyle name="40% - Акцент5 2" xfId="22"/>
    <cellStyle name="40% — акцент5 2" xfId="84"/>
    <cellStyle name="40% — акцент5 3" xfId="94"/>
    <cellStyle name="40% — акцент5 4" xfId="83"/>
    <cellStyle name="40% — акцент5 5" xfId="98"/>
    <cellStyle name="40% — акцент5 6" xfId="89"/>
    <cellStyle name="40% — акцент5 7" xfId="123"/>
    <cellStyle name="40% — акцент5 8" xfId="91"/>
    <cellStyle name="40% — акцент6" xfId="23"/>
    <cellStyle name="40% - Акцент6 2" xfId="24"/>
    <cellStyle name="40% — акцент6 2" xfId="85"/>
    <cellStyle name="40% — акцент6 3" xfId="93"/>
    <cellStyle name="40% — акцент6 4" xfId="86"/>
    <cellStyle name="40% — акцент6 5" xfId="95"/>
    <cellStyle name="40% — акцент6 6" xfId="90"/>
    <cellStyle name="40% — акцент6 7" xfId="120"/>
    <cellStyle name="40% — акцент6 8" xfId="92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Акцент1" xfId="31"/>
    <cellStyle name="Акцент2" xfId="32"/>
    <cellStyle name="Акцент3" xfId="33"/>
    <cellStyle name="Акцент4" xfId="34"/>
    <cellStyle name="Акцент5" xfId="35"/>
    <cellStyle name="Акцент6" xfId="36"/>
    <cellStyle name="Ввод " xfId="37"/>
    <cellStyle name="Вывод" xfId="38"/>
    <cellStyle name="Вычисление" xfId="39"/>
    <cellStyle name="Заголовок 1" xfId="40"/>
    <cellStyle name="Заголовок 2" xfId="41"/>
    <cellStyle name="Заголовок 3" xfId="42"/>
    <cellStyle name="Заголовок 4" xfId="43"/>
    <cellStyle name="Итог" xfId="44"/>
    <cellStyle name="Контрольная ячейка" xfId="45"/>
    <cellStyle name="Название" xfId="46"/>
    <cellStyle name="Нейтральный" xfId="47"/>
    <cellStyle name="Обычный" xfId="0" builtinId="0"/>
    <cellStyle name="Обычный 2" xfId="48"/>
    <cellStyle name="Обычный 3" xfId="49"/>
    <cellStyle name="Обычный 3 2" xfId="50"/>
    <cellStyle name="Обычный 4" xfId="51"/>
    <cellStyle name="Обычный 4 3" xfId="52"/>
    <cellStyle name="Обычный 5" xfId="53"/>
    <cellStyle name="Обычный 6" xfId="54"/>
    <cellStyle name="Обычный_Лист2" xfId="55"/>
    <cellStyle name="Обычный_Общее" xfId="56"/>
    <cellStyle name="Плохой" xfId="57"/>
    <cellStyle name="Пояснение" xfId="58"/>
    <cellStyle name="Примечание" xfId="59"/>
    <cellStyle name="Связанная ячейка" xfId="60"/>
    <cellStyle name="Текст предупреждения" xfId="61"/>
    <cellStyle name="Хороший" xfId="62"/>
  </cellStyles>
  <dxfs count="0"/>
  <tableStyles count="0" defaultTableStyle="TableStyleMedium2" defaultPivotStyle="PivotStyleLight16"/>
  <colors>
    <mruColors>
      <color rgb="FFB3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M27" sqref="M27"/>
    </sheetView>
  </sheetViews>
  <sheetFormatPr defaultColWidth="8.85546875" defaultRowHeight="12.75" customHeight="1" x14ac:dyDescent="0.2"/>
  <sheetData>
    <row r="1" spans="1:11" ht="15.75" customHeight="1" x14ac:dyDescent="0.2">
      <c r="A1" s="301" t="s">
        <v>209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 x14ac:dyDescent="0.2">
      <c r="A3" s="302" t="s">
        <v>0</v>
      </c>
      <c r="B3" s="302"/>
      <c r="C3" s="303" t="s">
        <v>207</v>
      </c>
      <c r="D3" s="304"/>
      <c r="E3" s="304"/>
      <c r="F3" s="304"/>
      <c r="G3" s="304"/>
      <c r="H3" s="304"/>
      <c r="I3" s="304"/>
      <c r="J3" s="304"/>
      <c r="K3" s="304"/>
    </row>
    <row r="6" spans="1:11" ht="14.25" customHeight="1" x14ac:dyDescent="0.2">
      <c r="A6" s="302" t="s">
        <v>1</v>
      </c>
      <c r="B6" s="302"/>
      <c r="C6" s="304" t="s">
        <v>2</v>
      </c>
      <c r="D6" s="304"/>
      <c r="E6" s="304"/>
      <c r="F6" s="304"/>
      <c r="G6" s="304"/>
      <c r="H6" s="304"/>
      <c r="I6" s="304"/>
      <c r="J6" s="304"/>
      <c r="K6" s="304"/>
    </row>
  </sheetData>
  <mergeCells count="5">
    <mergeCell ref="A1:K1"/>
    <mergeCell ref="A3:B3"/>
    <mergeCell ref="C3:K3"/>
    <mergeCell ref="A6:B6"/>
    <mergeCell ref="C6:K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9" workbookViewId="0">
      <selection activeCell="E8" sqref="E8"/>
    </sheetView>
  </sheetViews>
  <sheetFormatPr defaultColWidth="9.140625" defaultRowHeight="10.5" x14ac:dyDescent="0.15"/>
  <cols>
    <col min="1" max="1" width="2.28515625" style="168" customWidth="1"/>
    <col min="2" max="2" width="44.28515625" style="168" customWidth="1"/>
    <col min="3" max="3" width="4.28515625" style="168" customWidth="1"/>
    <col min="4" max="4" width="12.5703125" style="163" customWidth="1"/>
    <col min="5" max="5" width="7.7109375" style="163" customWidth="1"/>
    <col min="6" max="7" width="18" style="168" customWidth="1"/>
    <col min="8" max="8" width="17.7109375" style="168" customWidth="1"/>
    <col min="9" max="9" width="9.28515625" style="168" customWidth="1"/>
    <col min="10" max="10" width="9.28515625" style="163" customWidth="1"/>
    <col min="11" max="11" width="9.140625" style="168" customWidth="1"/>
    <col min="12" max="16384" width="9.140625" style="168"/>
  </cols>
  <sheetData>
    <row r="1" spans="1:10" s="163" customFormat="1" x14ac:dyDescent="0.15">
      <c r="A1" s="183" t="s">
        <v>516</v>
      </c>
      <c r="B1" s="184"/>
      <c r="C1" s="185"/>
      <c r="D1" s="183"/>
      <c r="E1" s="183"/>
      <c r="F1" s="183"/>
      <c r="G1" s="183"/>
      <c r="H1" s="185"/>
      <c r="I1" s="165"/>
      <c r="J1" s="165"/>
    </row>
    <row r="2" spans="1:10" s="163" customFormat="1" x14ac:dyDescent="0.15">
      <c r="B2" s="164"/>
      <c r="C2" s="165"/>
      <c r="D2" s="164"/>
      <c r="E2" s="183" t="s">
        <v>3</v>
      </c>
      <c r="F2" s="164"/>
      <c r="G2" s="164"/>
      <c r="H2" s="165"/>
      <c r="I2" s="165"/>
      <c r="J2" s="165"/>
    </row>
    <row r="3" spans="1:10" s="166" customFormat="1" ht="12.75" customHeight="1" x14ac:dyDescent="0.15">
      <c r="B3" s="428" t="s">
        <v>521</v>
      </c>
      <c r="C3" s="428"/>
      <c r="D3" s="428"/>
      <c r="E3" s="428"/>
      <c r="F3" s="428"/>
      <c r="G3" s="428"/>
      <c r="H3" s="428"/>
      <c r="I3" s="167"/>
      <c r="J3" s="167"/>
    </row>
    <row r="4" spans="1:10" ht="14.25" customHeight="1" x14ac:dyDescent="0.15">
      <c r="B4" s="169" t="s">
        <v>522</v>
      </c>
      <c r="C4" s="170"/>
      <c r="E4" s="184"/>
      <c r="F4" s="170"/>
      <c r="G4" s="170"/>
      <c r="H4" s="170"/>
      <c r="I4" s="429"/>
      <c r="J4" s="429"/>
    </row>
    <row r="5" spans="1:10" s="171" customFormat="1" ht="30" customHeight="1" x14ac:dyDescent="0.15">
      <c r="B5" s="176" t="s">
        <v>517</v>
      </c>
      <c r="C5" s="176" t="s">
        <v>95</v>
      </c>
      <c r="D5" s="182" t="s">
        <v>518</v>
      </c>
      <c r="E5" s="186"/>
      <c r="F5" s="176" t="s">
        <v>519</v>
      </c>
      <c r="G5" s="176" t="s">
        <v>478</v>
      </c>
      <c r="H5" s="176" t="s">
        <v>520</v>
      </c>
    </row>
    <row r="6" spans="1:10" s="171" customFormat="1" x14ac:dyDescent="0.15">
      <c r="B6" s="178"/>
      <c r="C6" s="178">
        <v>2</v>
      </c>
      <c r="D6" s="190">
        <v>3</v>
      </c>
      <c r="E6" s="187"/>
      <c r="F6" s="178">
        <v>4</v>
      </c>
      <c r="G6" s="178">
        <v>5</v>
      </c>
      <c r="H6" s="178">
        <v>6</v>
      </c>
    </row>
    <row r="7" spans="1:10" s="171" customFormat="1" x14ac:dyDescent="0.15">
      <c r="A7" s="189" t="s">
        <v>4</v>
      </c>
      <c r="B7" s="187"/>
      <c r="C7" s="187"/>
      <c r="D7" s="187"/>
      <c r="E7" s="187"/>
      <c r="F7" s="186">
        <v>4</v>
      </c>
      <c r="G7" s="186">
        <v>5</v>
      </c>
      <c r="H7" s="186">
        <v>6</v>
      </c>
    </row>
    <row r="8" spans="1:10" s="172" customFormat="1" ht="24.75" customHeight="1" x14ac:dyDescent="0.15">
      <c r="B8" s="175" t="s">
        <v>523</v>
      </c>
      <c r="C8" s="176">
        <v>1</v>
      </c>
      <c r="D8" s="182" t="s">
        <v>524</v>
      </c>
      <c r="E8" s="181" t="s">
        <v>99</v>
      </c>
      <c r="F8" s="182">
        <f>F11+F12</f>
        <v>0</v>
      </c>
      <c r="G8" s="182">
        <f t="shared" ref="G8:H8" si="0">G11+G12</f>
        <v>0</v>
      </c>
      <c r="H8" s="182">
        <f t="shared" si="0"/>
        <v>0</v>
      </c>
    </row>
    <row r="9" spans="1:10" s="171" customFormat="1" ht="13.5" customHeight="1" x14ac:dyDescent="0.15">
      <c r="B9" s="175" t="s">
        <v>525</v>
      </c>
      <c r="C9" s="176">
        <v>2</v>
      </c>
      <c r="D9" s="182" t="s">
        <v>524</v>
      </c>
      <c r="E9" s="181" t="s">
        <v>100</v>
      </c>
      <c r="F9" s="182"/>
      <c r="G9" s="182"/>
      <c r="H9" s="182"/>
    </row>
    <row r="10" spans="1:10" s="171" customFormat="1" ht="13.5" customHeight="1" x14ac:dyDescent="0.15">
      <c r="B10" s="175" t="s">
        <v>511</v>
      </c>
      <c r="C10" s="176" t="s">
        <v>514</v>
      </c>
      <c r="D10" s="182" t="s">
        <v>524</v>
      </c>
      <c r="E10" s="181" t="s">
        <v>512</v>
      </c>
      <c r="F10" s="182"/>
      <c r="G10" s="182"/>
      <c r="H10" s="182"/>
    </row>
    <row r="11" spans="1:10" s="171" customFormat="1" ht="13.5" customHeight="1" x14ac:dyDescent="0.15">
      <c r="B11" s="175" t="s">
        <v>526</v>
      </c>
      <c r="C11" s="176">
        <v>3</v>
      </c>
      <c r="D11" s="182" t="s">
        <v>524</v>
      </c>
      <c r="E11" s="181" t="s">
        <v>101</v>
      </c>
      <c r="F11" s="182">
        <f t="shared" ref="F11:G11" si="1">F9+F10</f>
        <v>0</v>
      </c>
      <c r="G11" s="182">
        <f t="shared" si="1"/>
        <v>0</v>
      </c>
      <c r="H11" s="182">
        <f>H9+H10</f>
        <v>0</v>
      </c>
    </row>
    <row r="12" spans="1:10" s="171" customFormat="1" ht="13.5" customHeight="1" x14ac:dyDescent="0.15">
      <c r="B12" s="175" t="s">
        <v>367</v>
      </c>
      <c r="C12" s="176" t="s">
        <v>366</v>
      </c>
      <c r="D12" s="182" t="s">
        <v>524</v>
      </c>
      <c r="E12" s="181" t="s">
        <v>368</v>
      </c>
      <c r="F12" s="182"/>
      <c r="G12" s="182"/>
      <c r="H12" s="182"/>
    </row>
    <row r="13" spans="1:10" s="171" customFormat="1" ht="25.5" customHeight="1" x14ac:dyDescent="0.15">
      <c r="B13" s="175" t="s">
        <v>527</v>
      </c>
      <c r="C13" s="177" t="s">
        <v>528</v>
      </c>
      <c r="D13" s="182" t="s">
        <v>524</v>
      </c>
      <c r="E13" s="181" t="s">
        <v>528</v>
      </c>
      <c r="F13" s="182">
        <f>F14+F15+F16+F17+F18+F19+F20+F21+F22+F23+F24+F25+F26+F27+F28+F29+F30+F31+F32</f>
        <v>0</v>
      </c>
      <c r="G13" s="182">
        <f t="shared" ref="G13:H13" si="2">G14+G15+G16+G17+G18+G19+G20+G21+G22+G23+G24+G25+G26+G27+G28+G29+G30+G31+G32</f>
        <v>0</v>
      </c>
      <c r="H13" s="182">
        <f t="shared" si="2"/>
        <v>0</v>
      </c>
    </row>
    <row r="14" spans="1:10" s="171" customFormat="1" ht="13.5" customHeight="1" x14ac:dyDescent="0.15">
      <c r="B14" s="175" t="s">
        <v>529</v>
      </c>
      <c r="C14" s="176">
        <v>4</v>
      </c>
      <c r="D14" s="182" t="s">
        <v>530</v>
      </c>
      <c r="E14" s="181" t="s">
        <v>102</v>
      </c>
      <c r="F14" s="179"/>
      <c r="G14" s="180"/>
      <c r="H14" s="180"/>
    </row>
    <row r="15" spans="1:10" s="171" customFormat="1" ht="13.5" customHeight="1" x14ac:dyDescent="0.15">
      <c r="B15" s="175" t="s">
        <v>264</v>
      </c>
      <c r="C15" s="176">
        <v>5</v>
      </c>
      <c r="D15" s="182" t="s">
        <v>530</v>
      </c>
      <c r="E15" s="181" t="s">
        <v>103</v>
      </c>
      <c r="F15" s="179"/>
      <c r="G15" s="180"/>
      <c r="H15" s="180"/>
    </row>
    <row r="16" spans="1:10" s="171" customFormat="1" ht="13.5" customHeight="1" x14ac:dyDescent="0.15">
      <c r="B16" s="175" t="s">
        <v>266</v>
      </c>
      <c r="C16" s="176">
        <v>6</v>
      </c>
      <c r="D16" s="182" t="s">
        <v>530</v>
      </c>
      <c r="E16" s="181" t="s">
        <v>104</v>
      </c>
      <c r="F16" s="179"/>
      <c r="G16" s="180"/>
      <c r="H16" s="180"/>
    </row>
    <row r="17" spans="2:8" s="171" customFormat="1" ht="13.5" customHeight="1" x14ac:dyDescent="0.15">
      <c r="B17" s="175" t="s">
        <v>39</v>
      </c>
      <c r="C17" s="176">
        <v>7</v>
      </c>
      <c r="D17" s="182" t="s">
        <v>531</v>
      </c>
      <c r="E17" s="181" t="s">
        <v>105</v>
      </c>
      <c r="F17" s="179"/>
      <c r="G17" s="180"/>
      <c r="H17" s="180"/>
    </row>
    <row r="18" spans="2:8" s="171" customFormat="1" ht="13.5" customHeight="1" x14ac:dyDescent="0.15">
      <c r="B18" s="175" t="s">
        <v>41</v>
      </c>
      <c r="C18" s="176">
        <v>8</v>
      </c>
      <c r="D18" s="182" t="s">
        <v>532</v>
      </c>
      <c r="E18" s="181" t="s">
        <v>106</v>
      </c>
      <c r="F18" s="179"/>
      <c r="G18" s="180"/>
      <c r="H18" s="180"/>
    </row>
    <row r="19" spans="2:8" s="171" customFormat="1" ht="13.5" customHeight="1" x14ac:dyDescent="0.15">
      <c r="B19" s="175" t="s">
        <v>43</v>
      </c>
      <c r="C19" s="176">
        <v>9</v>
      </c>
      <c r="D19" s="182" t="s">
        <v>533</v>
      </c>
      <c r="E19" s="181" t="s">
        <v>107</v>
      </c>
      <c r="F19" s="179"/>
      <c r="G19" s="180"/>
      <c r="H19" s="180"/>
    </row>
    <row r="20" spans="2:8" s="171" customFormat="1" ht="13.5" customHeight="1" x14ac:dyDescent="0.15">
      <c r="B20" s="175" t="s">
        <v>45</v>
      </c>
      <c r="C20" s="176">
        <v>10</v>
      </c>
      <c r="D20" s="182" t="s">
        <v>534</v>
      </c>
      <c r="E20" s="181" t="s">
        <v>108</v>
      </c>
      <c r="F20" s="179"/>
      <c r="G20" s="180"/>
      <c r="H20" s="180"/>
    </row>
    <row r="21" spans="2:8" s="171" customFormat="1" ht="13.5" customHeight="1" x14ac:dyDescent="0.15">
      <c r="B21" s="175" t="s">
        <v>52</v>
      </c>
      <c r="C21" s="176">
        <v>11</v>
      </c>
      <c r="D21" s="182" t="s">
        <v>535</v>
      </c>
      <c r="E21" s="181" t="s">
        <v>109</v>
      </c>
      <c r="F21" s="179"/>
      <c r="G21" s="180"/>
      <c r="H21" s="180"/>
    </row>
    <row r="22" spans="2:8" s="171" customFormat="1" ht="13.5" customHeight="1" x14ac:dyDescent="0.15">
      <c r="B22" s="175" t="s">
        <v>54</v>
      </c>
      <c r="C22" s="176">
        <v>12</v>
      </c>
      <c r="D22" s="182" t="s">
        <v>536</v>
      </c>
      <c r="E22" s="181" t="s">
        <v>110</v>
      </c>
      <c r="F22" s="179"/>
      <c r="G22" s="180"/>
      <c r="H22" s="180"/>
    </row>
    <row r="23" spans="2:8" s="171" customFormat="1" ht="13.5" customHeight="1" x14ac:dyDescent="0.15">
      <c r="B23" s="175" t="s">
        <v>57</v>
      </c>
      <c r="C23" s="176">
        <v>13</v>
      </c>
      <c r="D23" s="182" t="s">
        <v>537</v>
      </c>
      <c r="E23" s="181" t="s">
        <v>111</v>
      </c>
      <c r="F23" s="179"/>
      <c r="G23" s="180"/>
      <c r="H23" s="180"/>
    </row>
    <row r="24" spans="2:8" s="171" customFormat="1" ht="13.5" customHeight="1" x14ac:dyDescent="0.15">
      <c r="B24" s="175" t="s">
        <v>269</v>
      </c>
      <c r="C24" s="176">
        <v>14</v>
      </c>
      <c r="D24" s="182" t="s">
        <v>538</v>
      </c>
      <c r="E24" s="181" t="s">
        <v>112</v>
      </c>
      <c r="F24" s="179"/>
      <c r="G24" s="180"/>
      <c r="H24" s="180"/>
    </row>
    <row r="25" spans="2:8" s="171" customFormat="1" ht="13.5" customHeight="1" x14ac:dyDescent="0.15">
      <c r="B25" s="175" t="s">
        <v>185</v>
      </c>
      <c r="C25" s="176">
        <v>15</v>
      </c>
      <c r="D25" s="182" t="s">
        <v>539</v>
      </c>
      <c r="E25" s="181" t="s">
        <v>113</v>
      </c>
      <c r="F25" s="179"/>
      <c r="G25" s="180"/>
      <c r="H25" s="180"/>
    </row>
    <row r="26" spans="2:8" s="171" customFormat="1" ht="13.5" customHeight="1" x14ac:dyDescent="0.15">
      <c r="B26" s="175" t="s">
        <v>61</v>
      </c>
      <c r="C26" s="176">
        <v>16</v>
      </c>
      <c r="D26" s="182" t="s">
        <v>540</v>
      </c>
      <c r="E26" s="181" t="s">
        <v>114</v>
      </c>
      <c r="F26" s="179"/>
      <c r="G26" s="180"/>
      <c r="H26" s="180"/>
    </row>
    <row r="27" spans="2:8" s="171" customFormat="1" ht="13.5" customHeight="1" x14ac:dyDescent="0.15">
      <c r="B27" s="175" t="s">
        <v>63</v>
      </c>
      <c r="C27" s="176">
        <v>17</v>
      </c>
      <c r="D27" s="182" t="s">
        <v>541</v>
      </c>
      <c r="E27" s="181" t="s">
        <v>115</v>
      </c>
      <c r="F27" s="179"/>
      <c r="G27" s="180"/>
      <c r="H27" s="180"/>
    </row>
    <row r="28" spans="2:8" s="171" customFormat="1" ht="13.5" customHeight="1" x14ac:dyDescent="0.15">
      <c r="B28" s="175" t="s">
        <v>64</v>
      </c>
      <c r="C28" s="176">
        <v>18</v>
      </c>
      <c r="D28" s="182" t="s">
        <v>542</v>
      </c>
      <c r="E28" s="181" t="s">
        <v>116</v>
      </c>
      <c r="F28" s="179"/>
      <c r="G28" s="180"/>
      <c r="H28" s="180"/>
    </row>
    <row r="29" spans="2:8" s="171" customFormat="1" ht="13.5" customHeight="1" x14ac:dyDescent="0.15">
      <c r="B29" s="175" t="s">
        <v>65</v>
      </c>
      <c r="C29" s="176">
        <v>19</v>
      </c>
      <c r="D29" s="182" t="s">
        <v>543</v>
      </c>
      <c r="E29" s="181" t="s">
        <v>117</v>
      </c>
      <c r="F29" s="179"/>
      <c r="G29" s="180"/>
      <c r="H29" s="180"/>
    </row>
    <row r="30" spans="2:8" s="171" customFormat="1" ht="13.5" customHeight="1" x14ac:dyDescent="0.15">
      <c r="B30" s="175" t="s">
        <v>70</v>
      </c>
      <c r="C30" s="176">
        <v>20</v>
      </c>
      <c r="D30" s="182" t="s">
        <v>544</v>
      </c>
      <c r="E30" s="181" t="s">
        <v>118</v>
      </c>
      <c r="F30" s="179"/>
      <c r="G30" s="180"/>
      <c r="H30" s="180"/>
    </row>
    <row r="31" spans="2:8" s="171" customFormat="1" ht="13.5" customHeight="1" x14ac:dyDescent="0.15">
      <c r="B31" s="175" t="s">
        <v>68</v>
      </c>
      <c r="C31" s="176">
        <v>21</v>
      </c>
      <c r="D31" s="182" t="s">
        <v>545</v>
      </c>
      <c r="E31" s="181" t="s">
        <v>119</v>
      </c>
      <c r="F31" s="179"/>
      <c r="G31" s="180"/>
      <c r="H31" s="180"/>
    </row>
    <row r="32" spans="2:8" s="171" customFormat="1" ht="13.5" customHeight="1" x14ac:dyDescent="0.15">
      <c r="B32" s="175" t="s">
        <v>72</v>
      </c>
      <c r="C32" s="176">
        <v>22</v>
      </c>
      <c r="D32" s="182" t="s">
        <v>546</v>
      </c>
      <c r="E32" s="181" t="s">
        <v>120</v>
      </c>
      <c r="F32" s="179"/>
      <c r="G32" s="180"/>
      <c r="H32" s="180"/>
    </row>
    <row r="33" spans="1:10" s="171" customFormat="1" ht="13.5" customHeight="1" x14ac:dyDescent="0.15">
      <c r="B33" s="173"/>
      <c r="C33" s="174"/>
      <c r="D33" s="191"/>
      <c r="E33" s="188"/>
      <c r="F33" s="174"/>
      <c r="G33" s="174"/>
      <c r="H33" s="174"/>
    </row>
    <row r="34" spans="1:10" s="163" customFormat="1" x14ac:dyDescent="0.15">
      <c r="A34" s="183" t="s">
        <v>6</v>
      </c>
      <c r="B34" s="184"/>
      <c r="C34" s="185"/>
      <c r="D34" s="185"/>
      <c r="E34" s="185"/>
      <c r="F34" s="183"/>
      <c r="G34" s="183"/>
      <c r="H34" s="185"/>
      <c r="I34" s="165"/>
      <c r="J34" s="165"/>
    </row>
    <row r="36" spans="1:10" x14ac:dyDescent="0.15">
      <c r="B36" s="170"/>
      <c r="C36" s="170"/>
      <c r="D36" s="165"/>
      <c r="E36" s="165"/>
      <c r="F36" s="170"/>
      <c r="G36" s="170"/>
      <c r="H36" s="170"/>
      <c r="I36" s="170"/>
      <c r="J36" s="165"/>
    </row>
    <row r="43" spans="1:10" x14ac:dyDescent="0.15">
      <c r="B43" s="165"/>
      <c r="C43" s="165"/>
      <c r="D43" s="165"/>
      <c r="E43" s="165"/>
      <c r="F43" s="164"/>
      <c r="G43" s="164"/>
      <c r="H43" s="165"/>
      <c r="I43" s="165"/>
    </row>
  </sheetData>
  <mergeCells count="2">
    <mergeCell ref="B3:H3"/>
    <mergeCell ref="I4:J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A7" workbookViewId="0">
      <selection activeCell="K33" sqref="K33"/>
    </sheetView>
  </sheetViews>
  <sheetFormatPr defaultColWidth="16" defaultRowHeight="10.5" customHeight="1" x14ac:dyDescent="0.15"/>
  <cols>
    <col min="1" max="1" width="5.85546875" style="239" customWidth="1"/>
    <col min="2" max="2" width="35.42578125" style="239" customWidth="1"/>
    <col min="3" max="3" width="6.85546875" style="239" customWidth="1"/>
    <col min="4" max="4" width="12.5703125" style="239" customWidth="1"/>
    <col min="5" max="5" width="6.7109375" style="239" customWidth="1"/>
    <col min="6" max="6" width="16" style="239" customWidth="1"/>
    <col min="7" max="16384" width="16" style="239"/>
  </cols>
  <sheetData>
    <row r="1" spans="1:12" x14ac:dyDescent="0.15">
      <c r="A1" s="267" t="s">
        <v>335</v>
      </c>
      <c r="B1" s="268"/>
      <c r="C1" s="268"/>
      <c r="D1" s="268"/>
      <c r="E1" s="268"/>
      <c r="F1" s="268"/>
    </row>
    <row r="2" spans="1:12" x14ac:dyDescent="0.15">
      <c r="E2" s="193" t="s">
        <v>3</v>
      </c>
    </row>
    <row r="3" spans="1:12" x14ac:dyDescent="0.15">
      <c r="B3" s="301" t="s">
        <v>334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1:12" x14ac:dyDescent="0.15">
      <c r="B4" s="269" t="s">
        <v>333</v>
      </c>
    </row>
    <row r="5" spans="1:12" ht="72.75" customHeight="1" x14ac:dyDescent="0.15">
      <c r="B5" s="270" t="s">
        <v>252</v>
      </c>
      <c r="C5" s="414" t="s">
        <v>253</v>
      </c>
      <c r="D5" s="414" t="s">
        <v>254</v>
      </c>
      <c r="E5" s="270"/>
      <c r="F5" s="411" t="s">
        <v>323</v>
      </c>
      <c r="G5" s="413"/>
      <c r="H5" s="411" t="s">
        <v>324</v>
      </c>
      <c r="I5" s="412"/>
      <c r="J5" s="412"/>
      <c r="K5" s="412"/>
      <c r="L5" s="413"/>
    </row>
    <row r="6" spans="1:12" ht="58.5" customHeight="1" x14ac:dyDescent="0.15">
      <c r="B6" s="271"/>
      <c r="C6" s="421"/>
      <c r="D6" s="421"/>
      <c r="E6" s="272"/>
      <c r="F6" s="242" t="s">
        <v>325</v>
      </c>
      <c r="G6" s="242" t="s">
        <v>326</v>
      </c>
      <c r="H6" s="273" t="s">
        <v>327</v>
      </c>
      <c r="I6" s="242" t="s">
        <v>328</v>
      </c>
      <c r="J6" s="242" t="s">
        <v>329</v>
      </c>
      <c r="K6" s="242" t="s">
        <v>330</v>
      </c>
      <c r="L6" s="242" t="s">
        <v>331</v>
      </c>
    </row>
    <row r="7" spans="1:12" s="274" customFormat="1" ht="16.5" customHeight="1" x14ac:dyDescent="0.2">
      <c r="B7" s="275">
        <v>1</v>
      </c>
      <c r="C7" s="255">
        <v>2</v>
      </c>
      <c r="D7" s="255">
        <v>3</v>
      </c>
      <c r="E7" s="276"/>
      <c r="F7" s="255">
        <v>4</v>
      </c>
      <c r="G7" s="255">
        <v>5</v>
      </c>
      <c r="H7" s="255">
        <v>6</v>
      </c>
      <c r="I7" s="255">
        <v>7</v>
      </c>
      <c r="J7" s="255">
        <v>8</v>
      </c>
      <c r="K7" s="255">
        <v>9</v>
      </c>
      <c r="L7" s="255">
        <v>10</v>
      </c>
    </row>
    <row r="8" spans="1:12" x14ac:dyDescent="0.15">
      <c r="A8" s="277" t="s">
        <v>4</v>
      </c>
      <c r="B8" s="278"/>
      <c r="C8" s="279"/>
      <c r="D8" s="279"/>
      <c r="E8" s="279"/>
      <c r="F8" s="279">
        <v>4</v>
      </c>
      <c r="G8" s="279">
        <v>5</v>
      </c>
      <c r="H8" s="279">
        <v>6</v>
      </c>
      <c r="I8" s="279">
        <v>7</v>
      </c>
      <c r="J8" s="279">
        <v>8</v>
      </c>
      <c r="K8" s="279">
        <v>9</v>
      </c>
      <c r="L8" s="279">
        <v>10</v>
      </c>
    </row>
    <row r="9" spans="1:12" ht="31.5" x14ac:dyDescent="0.15">
      <c r="B9" s="280" t="s">
        <v>321</v>
      </c>
      <c r="C9" s="281">
        <v>1</v>
      </c>
      <c r="D9" s="281" t="s">
        <v>224</v>
      </c>
      <c r="E9" s="282" t="s">
        <v>99</v>
      </c>
      <c r="F9" s="265">
        <f>F14+F15+F16+F18+F19+F20+F21+F23+F24+F25+F26+F27+F28+F29+F30+F31+F32+F33+F34+F35+F36+F37+F38+F39+F40+F41</f>
        <v>0</v>
      </c>
      <c r="G9" s="265">
        <f t="shared" ref="G9:L9" si="0">G14+G15+G16+G18+G19+G20+G21+G23+G24+G25+G26+G27+G28+G29+G30+G31+G32+G33+G34+G35+G36+G37+G38+G39+G40+G41</f>
        <v>0</v>
      </c>
      <c r="H9" s="265">
        <f t="shared" si="0"/>
        <v>0</v>
      </c>
      <c r="I9" s="265">
        <f t="shared" si="0"/>
        <v>0</v>
      </c>
      <c r="J9" s="265">
        <f t="shared" si="0"/>
        <v>0</v>
      </c>
      <c r="K9" s="265">
        <f t="shared" si="0"/>
        <v>0</v>
      </c>
      <c r="L9" s="265">
        <f t="shared" si="0"/>
        <v>0</v>
      </c>
    </row>
    <row r="10" spans="1:12" ht="14.25" customHeight="1" x14ac:dyDescent="0.15">
      <c r="B10" s="254" t="s">
        <v>260</v>
      </c>
      <c r="C10" s="255">
        <v>2</v>
      </c>
      <c r="D10" s="255" t="s">
        <v>224</v>
      </c>
      <c r="E10" s="283" t="s">
        <v>100</v>
      </c>
      <c r="F10" s="257"/>
      <c r="G10" s="257"/>
      <c r="H10" s="257"/>
      <c r="I10" s="257"/>
      <c r="J10" s="257"/>
      <c r="K10" s="257"/>
      <c r="L10" s="257"/>
    </row>
    <row r="11" spans="1:12" ht="14.25" customHeight="1" x14ac:dyDescent="0.15">
      <c r="B11" s="285" t="s">
        <v>511</v>
      </c>
      <c r="C11" s="257" t="s">
        <v>514</v>
      </c>
      <c r="D11" s="257" t="s">
        <v>224</v>
      </c>
      <c r="E11" s="235" t="s">
        <v>512</v>
      </c>
      <c r="F11" s="257"/>
      <c r="G11" s="257"/>
      <c r="H11" s="257"/>
      <c r="I11" s="257"/>
      <c r="J11" s="257"/>
      <c r="K11" s="257"/>
      <c r="L11" s="257"/>
    </row>
    <row r="12" spans="1:12" ht="14.25" customHeight="1" x14ac:dyDescent="0.15">
      <c r="B12" s="266" t="s">
        <v>261</v>
      </c>
      <c r="C12" s="257">
        <v>3</v>
      </c>
      <c r="D12" s="257" t="s">
        <v>224</v>
      </c>
      <c r="E12" s="283" t="s">
        <v>101</v>
      </c>
      <c r="F12" s="257">
        <f>F10+F11</f>
        <v>0</v>
      </c>
      <c r="G12" s="257">
        <f t="shared" ref="G12:L12" si="1">G10+G11</f>
        <v>0</v>
      </c>
      <c r="H12" s="257">
        <f t="shared" si="1"/>
        <v>0</v>
      </c>
      <c r="I12" s="257">
        <f t="shared" si="1"/>
        <v>0</v>
      </c>
      <c r="J12" s="257">
        <f t="shared" si="1"/>
        <v>0</v>
      </c>
      <c r="K12" s="257">
        <f t="shared" si="1"/>
        <v>0</v>
      </c>
      <c r="L12" s="257">
        <f t="shared" si="1"/>
        <v>0</v>
      </c>
    </row>
    <row r="13" spans="1:12" ht="14.25" customHeight="1" x14ac:dyDescent="0.15">
      <c r="B13" s="266" t="s">
        <v>515</v>
      </c>
      <c r="C13" s="257" t="s">
        <v>366</v>
      </c>
      <c r="D13" s="257" t="s">
        <v>224</v>
      </c>
      <c r="E13" s="235" t="s">
        <v>368</v>
      </c>
      <c r="F13" s="257">
        <f>F9-F12</f>
        <v>0</v>
      </c>
      <c r="G13" s="257">
        <f t="shared" ref="G13:L13" si="2">G9-G12</f>
        <v>0</v>
      </c>
      <c r="H13" s="257">
        <f t="shared" si="2"/>
        <v>0</v>
      </c>
      <c r="I13" s="257">
        <f t="shared" si="2"/>
        <v>0</v>
      </c>
      <c r="J13" s="257">
        <f t="shared" si="2"/>
        <v>0</v>
      </c>
      <c r="K13" s="257">
        <f t="shared" si="2"/>
        <v>0</v>
      </c>
      <c r="L13" s="257">
        <f t="shared" si="2"/>
        <v>0</v>
      </c>
    </row>
    <row r="14" spans="1:12" ht="31.5" x14ac:dyDescent="0.15">
      <c r="B14" s="254" t="s">
        <v>332</v>
      </c>
      <c r="C14" s="255">
        <v>4</v>
      </c>
      <c r="D14" s="255" t="s">
        <v>263</v>
      </c>
      <c r="E14" s="283" t="s">
        <v>102</v>
      </c>
      <c r="F14" s="255"/>
      <c r="G14" s="255"/>
      <c r="H14" s="255"/>
      <c r="I14" s="255"/>
      <c r="J14" s="255"/>
      <c r="K14" s="255"/>
      <c r="L14" s="255"/>
    </row>
    <row r="15" spans="1:12" ht="14.25" customHeight="1" x14ac:dyDescent="0.15">
      <c r="B15" s="254" t="s">
        <v>264</v>
      </c>
      <c r="C15" s="255">
        <v>5</v>
      </c>
      <c r="D15" s="255" t="s">
        <v>265</v>
      </c>
      <c r="E15" s="283" t="s">
        <v>103</v>
      </c>
      <c r="F15" s="255"/>
      <c r="G15" s="255"/>
      <c r="H15" s="255"/>
      <c r="I15" s="255"/>
      <c r="J15" s="255"/>
      <c r="K15" s="255"/>
      <c r="L15" s="255"/>
    </row>
    <row r="16" spans="1:12" ht="14.25" customHeight="1" x14ac:dyDescent="0.15">
      <c r="B16" s="254" t="s">
        <v>34</v>
      </c>
      <c r="C16" s="255">
        <v>6</v>
      </c>
      <c r="D16" s="255" t="s">
        <v>35</v>
      </c>
      <c r="E16" s="283" t="s">
        <v>104</v>
      </c>
      <c r="F16" s="255"/>
      <c r="G16" s="255"/>
      <c r="H16" s="255"/>
      <c r="I16" s="255"/>
      <c r="J16" s="255"/>
      <c r="K16" s="255"/>
      <c r="L16" s="255"/>
    </row>
    <row r="17" spans="2:12" ht="21" x14ac:dyDescent="0.15">
      <c r="B17" s="254" t="s">
        <v>583</v>
      </c>
      <c r="C17" s="255">
        <v>7</v>
      </c>
      <c r="D17" s="255" t="s">
        <v>578</v>
      </c>
      <c r="E17" s="283" t="s">
        <v>579</v>
      </c>
      <c r="F17" s="255"/>
      <c r="G17" s="255"/>
      <c r="H17" s="255"/>
      <c r="I17" s="255"/>
      <c r="J17" s="255"/>
      <c r="K17" s="255"/>
      <c r="L17" s="255"/>
    </row>
    <row r="18" spans="2:12" ht="14.25" customHeight="1" x14ac:dyDescent="0.15">
      <c r="B18" s="254" t="s">
        <v>39</v>
      </c>
      <c r="C18" s="255">
        <v>8</v>
      </c>
      <c r="D18" s="255" t="s">
        <v>40</v>
      </c>
      <c r="E18" s="283" t="s">
        <v>105</v>
      </c>
      <c r="F18" s="255"/>
      <c r="G18" s="255"/>
      <c r="H18" s="255"/>
      <c r="I18" s="255"/>
      <c r="J18" s="255"/>
      <c r="K18" s="255"/>
      <c r="L18" s="255"/>
    </row>
    <row r="19" spans="2:12" ht="14.25" customHeight="1" x14ac:dyDescent="0.15">
      <c r="B19" s="254" t="s">
        <v>41</v>
      </c>
      <c r="C19" s="255">
        <v>9</v>
      </c>
      <c r="D19" s="255" t="s">
        <v>42</v>
      </c>
      <c r="E19" s="283" t="s">
        <v>106</v>
      </c>
      <c r="F19" s="255"/>
      <c r="G19" s="255"/>
      <c r="H19" s="255"/>
      <c r="I19" s="255"/>
      <c r="J19" s="255"/>
      <c r="K19" s="255"/>
      <c r="L19" s="255"/>
    </row>
    <row r="20" spans="2:12" ht="14.25" customHeight="1" x14ac:dyDescent="0.15">
      <c r="B20" s="254" t="s">
        <v>43</v>
      </c>
      <c r="C20" s="255">
        <v>10</v>
      </c>
      <c r="D20" s="255" t="s">
        <v>44</v>
      </c>
      <c r="E20" s="283" t="s">
        <v>107</v>
      </c>
      <c r="F20" s="255"/>
      <c r="G20" s="255"/>
      <c r="H20" s="255"/>
      <c r="I20" s="255"/>
      <c r="J20" s="255"/>
      <c r="K20" s="255"/>
      <c r="L20" s="255"/>
    </row>
    <row r="21" spans="2:12" x14ac:dyDescent="0.15">
      <c r="B21" s="254" t="s">
        <v>558</v>
      </c>
      <c r="C21" s="255">
        <v>11</v>
      </c>
      <c r="D21" s="255" t="s">
        <v>580</v>
      </c>
      <c r="E21" s="283" t="s">
        <v>108</v>
      </c>
      <c r="F21" s="255"/>
      <c r="G21" s="255"/>
      <c r="H21" s="255"/>
      <c r="I21" s="255"/>
      <c r="J21" s="255"/>
      <c r="K21" s="255"/>
      <c r="L21" s="255"/>
    </row>
    <row r="22" spans="2:12" x14ac:dyDescent="0.15">
      <c r="B22" s="254" t="s">
        <v>581</v>
      </c>
      <c r="C22" s="255">
        <v>12</v>
      </c>
      <c r="D22" s="255" t="s">
        <v>563</v>
      </c>
      <c r="E22" s="283" t="s">
        <v>582</v>
      </c>
      <c r="F22" s="255"/>
      <c r="G22" s="255"/>
      <c r="H22" s="255"/>
      <c r="I22" s="255"/>
      <c r="J22" s="255"/>
      <c r="K22" s="255"/>
      <c r="L22" s="255"/>
    </row>
    <row r="23" spans="2:12" ht="21" x14ac:dyDescent="0.15">
      <c r="B23" s="254" t="s">
        <v>46</v>
      </c>
      <c r="C23" s="255">
        <v>13</v>
      </c>
      <c r="D23" s="255" t="s">
        <v>47</v>
      </c>
      <c r="E23" s="283" t="s">
        <v>109</v>
      </c>
      <c r="F23" s="255"/>
      <c r="G23" s="255"/>
      <c r="H23" s="255"/>
      <c r="I23" s="255"/>
      <c r="J23" s="255"/>
      <c r="K23" s="255"/>
      <c r="L23" s="255"/>
    </row>
    <row r="24" spans="2:12" ht="12.75" customHeight="1" x14ac:dyDescent="0.15">
      <c r="B24" s="258" t="s">
        <v>49</v>
      </c>
      <c r="C24" s="255">
        <v>14</v>
      </c>
      <c r="D24" s="255" t="s">
        <v>267</v>
      </c>
      <c r="E24" s="283" t="s">
        <v>110</v>
      </c>
      <c r="F24" s="255"/>
      <c r="G24" s="255"/>
      <c r="H24" s="255"/>
      <c r="I24" s="255"/>
      <c r="J24" s="255"/>
      <c r="K24" s="255"/>
      <c r="L24" s="255"/>
    </row>
    <row r="25" spans="2:12" ht="12.75" customHeight="1" x14ac:dyDescent="0.15">
      <c r="B25" s="258" t="s">
        <v>52</v>
      </c>
      <c r="C25" s="255">
        <v>15</v>
      </c>
      <c r="D25" s="255" t="s">
        <v>53</v>
      </c>
      <c r="E25" s="283" t="s">
        <v>111</v>
      </c>
      <c r="F25" s="255"/>
      <c r="G25" s="255"/>
      <c r="H25" s="255"/>
      <c r="I25" s="255"/>
      <c r="J25" s="255"/>
      <c r="K25" s="255"/>
      <c r="L25" s="255"/>
    </row>
    <row r="26" spans="2:12" ht="12.75" customHeight="1" x14ac:dyDescent="0.15">
      <c r="B26" s="258" t="s">
        <v>54</v>
      </c>
      <c r="C26" s="255">
        <v>16</v>
      </c>
      <c r="D26" s="255" t="s">
        <v>268</v>
      </c>
      <c r="E26" s="283" t="s">
        <v>112</v>
      </c>
      <c r="F26" s="255"/>
      <c r="G26" s="255"/>
      <c r="H26" s="255"/>
      <c r="I26" s="255"/>
      <c r="J26" s="255"/>
      <c r="K26" s="255"/>
      <c r="L26" s="255"/>
    </row>
    <row r="27" spans="2:12" ht="12.75" customHeight="1" x14ac:dyDescent="0.15">
      <c r="B27" s="258" t="s">
        <v>56</v>
      </c>
      <c r="C27" s="255">
        <v>17</v>
      </c>
      <c r="D27" s="255" t="s">
        <v>231</v>
      </c>
      <c r="E27" s="283" t="s">
        <v>113</v>
      </c>
      <c r="F27" s="255"/>
      <c r="G27" s="255"/>
      <c r="H27" s="255"/>
      <c r="I27" s="255"/>
      <c r="J27" s="255"/>
      <c r="K27" s="255"/>
      <c r="L27" s="255"/>
    </row>
    <row r="28" spans="2:12" ht="12.75" customHeight="1" x14ac:dyDescent="0.15">
      <c r="B28" s="258" t="s">
        <v>57</v>
      </c>
      <c r="C28" s="255">
        <v>18</v>
      </c>
      <c r="D28" s="255" t="s">
        <v>58</v>
      </c>
      <c r="E28" s="283" t="s">
        <v>114</v>
      </c>
      <c r="F28" s="255"/>
      <c r="G28" s="255"/>
      <c r="H28" s="255"/>
      <c r="I28" s="255"/>
      <c r="J28" s="255"/>
      <c r="K28" s="255"/>
      <c r="L28" s="255"/>
    </row>
    <row r="29" spans="2:12" ht="12.75" customHeight="1" x14ac:dyDescent="0.15">
      <c r="B29" s="258" t="s">
        <v>269</v>
      </c>
      <c r="C29" s="255">
        <v>19</v>
      </c>
      <c r="D29" s="255" t="s">
        <v>232</v>
      </c>
      <c r="E29" s="283" t="s">
        <v>115</v>
      </c>
      <c r="F29" s="255"/>
      <c r="G29" s="255"/>
      <c r="H29" s="255"/>
      <c r="I29" s="255"/>
      <c r="J29" s="255"/>
      <c r="K29" s="255"/>
      <c r="L29" s="255"/>
    </row>
    <row r="30" spans="2:12" ht="12.75" customHeight="1" x14ac:dyDescent="0.15">
      <c r="B30" s="258" t="s">
        <v>239</v>
      </c>
      <c r="C30" s="255">
        <v>20</v>
      </c>
      <c r="D30" s="255" t="s">
        <v>233</v>
      </c>
      <c r="E30" s="283" t="s">
        <v>116</v>
      </c>
      <c r="F30" s="255"/>
      <c r="G30" s="255"/>
      <c r="H30" s="255"/>
      <c r="I30" s="255"/>
      <c r="J30" s="255"/>
      <c r="K30" s="255"/>
      <c r="L30" s="255"/>
    </row>
    <row r="31" spans="2:12" ht="12.75" customHeight="1" x14ac:dyDescent="0.15">
      <c r="B31" s="258" t="s">
        <v>185</v>
      </c>
      <c r="C31" s="255">
        <v>21</v>
      </c>
      <c r="D31" s="255" t="s">
        <v>60</v>
      </c>
      <c r="E31" s="283" t="s">
        <v>117</v>
      </c>
      <c r="F31" s="255"/>
      <c r="G31" s="255"/>
      <c r="H31" s="255"/>
      <c r="I31" s="255"/>
      <c r="J31" s="255"/>
      <c r="K31" s="255"/>
      <c r="L31" s="255"/>
    </row>
    <row r="32" spans="2:12" ht="12.75" customHeight="1" x14ac:dyDescent="0.15">
      <c r="B32" s="258" t="s">
        <v>61</v>
      </c>
      <c r="C32" s="255">
        <v>22</v>
      </c>
      <c r="D32" s="255" t="s">
        <v>270</v>
      </c>
      <c r="E32" s="283" t="s">
        <v>118</v>
      </c>
      <c r="F32" s="255"/>
      <c r="G32" s="255"/>
      <c r="H32" s="255"/>
      <c r="I32" s="255"/>
      <c r="J32" s="255"/>
      <c r="K32" s="255"/>
      <c r="L32" s="255"/>
    </row>
    <row r="33" spans="1:27" ht="12.75" customHeight="1" x14ac:dyDescent="0.15">
      <c r="B33" s="258" t="s">
        <v>63</v>
      </c>
      <c r="C33" s="255">
        <v>23</v>
      </c>
      <c r="D33" s="255" t="s">
        <v>271</v>
      </c>
      <c r="E33" s="283" t="s">
        <v>119</v>
      </c>
      <c r="F33" s="255"/>
      <c r="G33" s="255"/>
      <c r="H33" s="255"/>
      <c r="I33" s="255"/>
      <c r="J33" s="255"/>
      <c r="K33" s="255"/>
      <c r="L33" s="255"/>
    </row>
    <row r="34" spans="1:27" ht="12.75" customHeight="1" x14ac:dyDescent="0.15">
      <c r="B34" s="258" t="s">
        <v>64</v>
      </c>
      <c r="C34" s="255">
        <v>24</v>
      </c>
      <c r="D34" s="255" t="s">
        <v>272</v>
      </c>
      <c r="E34" s="283" t="s">
        <v>120</v>
      </c>
      <c r="F34" s="255"/>
      <c r="G34" s="255"/>
      <c r="H34" s="255"/>
      <c r="I34" s="255"/>
      <c r="J34" s="255"/>
      <c r="K34" s="255"/>
      <c r="L34" s="255"/>
    </row>
    <row r="35" spans="1:27" ht="12.75" customHeight="1" x14ac:dyDescent="0.15">
      <c r="B35" s="258" t="s">
        <v>65</v>
      </c>
      <c r="C35" s="255">
        <v>25</v>
      </c>
      <c r="D35" s="255" t="s">
        <v>273</v>
      </c>
      <c r="E35" s="283" t="s">
        <v>121</v>
      </c>
      <c r="F35" s="255"/>
      <c r="G35" s="255"/>
      <c r="H35" s="255"/>
      <c r="I35" s="255"/>
      <c r="J35" s="255"/>
      <c r="K35" s="255"/>
      <c r="L35" s="255"/>
    </row>
    <row r="36" spans="1:27" ht="12.75" customHeight="1" x14ac:dyDescent="0.15">
      <c r="B36" s="258" t="s">
        <v>70</v>
      </c>
      <c r="C36" s="255">
        <v>26</v>
      </c>
      <c r="D36" s="255" t="s">
        <v>71</v>
      </c>
      <c r="E36" s="283" t="s">
        <v>122</v>
      </c>
      <c r="F36" s="255"/>
      <c r="G36" s="255"/>
      <c r="H36" s="255"/>
      <c r="I36" s="255"/>
      <c r="J36" s="255"/>
      <c r="K36" s="255"/>
      <c r="L36" s="255"/>
    </row>
    <row r="37" spans="1:27" ht="12.75" customHeight="1" x14ac:dyDescent="0.15">
      <c r="B37" s="258" t="s">
        <v>68</v>
      </c>
      <c r="C37" s="255">
        <v>27</v>
      </c>
      <c r="D37" s="255" t="s">
        <v>69</v>
      </c>
      <c r="E37" s="283" t="s">
        <v>123</v>
      </c>
      <c r="F37" s="255"/>
      <c r="G37" s="255"/>
      <c r="H37" s="255"/>
      <c r="I37" s="255"/>
      <c r="J37" s="255"/>
      <c r="K37" s="255"/>
      <c r="L37" s="255"/>
    </row>
    <row r="38" spans="1:27" ht="12.75" customHeight="1" x14ac:dyDescent="0.15">
      <c r="B38" s="258" t="s">
        <v>72</v>
      </c>
      <c r="C38" s="255">
        <v>28</v>
      </c>
      <c r="D38" s="255" t="s">
        <v>73</v>
      </c>
      <c r="E38" s="283" t="s">
        <v>124</v>
      </c>
      <c r="F38" s="255"/>
      <c r="G38" s="255"/>
      <c r="H38" s="255"/>
      <c r="I38" s="255"/>
      <c r="J38" s="255"/>
      <c r="K38" s="255"/>
      <c r="L38" s="255"/>
    </row>
    <row r="39" spans="1:27" ht="21" x14ac:dyDescent="0.15">
      <c r="B39" s="258" t="s">
        <v>274</v>
      </c>
      <c r="C39" s="255">
        <v>29</v>
      </c>
      <c r="D39" s="242" t="s">
        <v>275</v>
      </c>
      <c r="E39" s="283" t="s">
        <v>125</v>
      </c>
      <c r="F39" s="255"/>
      <c r="G39" s="255"/>
      <c r="H39" s="255"/>
      <c r="I39" s="255"/>
      <c r="J39" s="255"/>
      <c r="K39" s="255"/>
      <c r="L39" s="255"/>
    </row>
    <row r="40" spans="1:27" ht="14.25" customHeight="1" x14ac:dyDescent="0.15">
      <c r="B40" s="254" t="s">
        <v>276</v>
      </c>
      <c r="C40" s="255">
        <v>30</v>
      </c>
      <c r="D40" s="255" t="s">
        <v>277</v>
      </c>
      <c r="E40" s="283" t="s">
        <v>126</v>
      </c>
      <c r="F40" s="255"/>
      <c r="G40" s="255"/>
      <c r="H40" s="255"/>
      <c r="I40" s="255"/>
      <c r="J40" s="255"/>
      <c r="K40" s="255"/>
      <c r="L40" s="255"/>
    </row>
    <row r="41" spans="1:27" ht="14.25" customHeight="1" x14ac:dyDescent="0.15">
      <c r="B41" s="263" t="s">
        <v>470</v>
      </c>
      <c r="C41" s="264">
        <v>31</v>
      </c>
      <c r="D41" s="264"/>
      <c r="E41" s="283" t="s">
        <v>127</v>
      </c>
      <c r="F41" s="255"/>
      <c r="G41" s="255"/>
      <c r="H41" s="255"/>
      <c r="I41" s="255"/>
      <c r="J41" s="255"/>
      <c r="K41" s="255"/>
      <c r="L41" s="255"/>
    </row>
    <row r="42" spans="1:27" ht="14.25" customHeight="1" x14ac:dyDescent="0.15">
      <c r="B42" s="259"/>
      <c r="C42" s="260"/>
      <c r="D42" s="260"/>
      <c r="E42" s="284"/>
      <c r="F42" s="260"/>
      <c r="G42" s="260"/>
      <c r="H42" s="260"/>
      <c r="I42" s="260"/>
      <c r="J42" s="260"/>
      <c r="K42" s="260"/>
      <c r="L42" s="260"/>
    </row>
    <row r="43" spans="1:27" s="195" customFormat="1" x14ac:dyDescent="0.15">
      <c r="A43" s="193" t="s">
        <v>6</v>
      </c>
      <c r="C43" s="194"/>
      <c r="D43" s="194"/>
      <c r="E43" s="194"/>
      <c r="F43" s="193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</row>
  </sheetData>
  <mergeCells count="5">
    <mergeCell ref="C5:C6"/>
    <mergeCell ref="D5:D6"/>
    <mergeCell ref="F5:G5"/>
    <mergeCell ref="H5:L5"/>
    <mergeCell ref="B3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F13" sqref="F13"/>
    </sheetView>
  </sheetViews>
  <sheetFormatPr defaultColWidth="9.140625" defaultRowHeight="10.5" customHeight="1" x14ac:dyDescent="0.15"/>
  <cols>
    <col min="1" max="1" width="9.140625" style="42" customWidth="1"/>
    <col min="2" max="2" width="5.7109375" style="42" customWidth="1"/>
    <col min="3" max="3" width="19" style="42" customWidth="1"/>
    <col min="4" max="11" width="21.140625" style="42" customWidth="1"/>
    <col min="12" max="14" width="21.28515625" style="42" customWidth="1"/>
    <col min="15" max="15" width="9.140625" style="42" customWidth="1"/>
    <col min="16" max="16384" width="9.140625" style="42"/>
  </cols>
  <sheetData>
    <row r="1" spans="1:14" s="71" customFormat="1" x14ac:dyDescent="0.15">
      <c r="A1" s="71" t="s">
        <v>363</v>
      </c>
      <c r="C1" s="72"/>
      <c r="E1" s="72"/>
    </row>
    <row r="2" spans="1:14" x14ac:dyDescent="0.15">
      <c r="B2" s="8" t="s">
        <v>3</v>
      </c>
    </row>
    <row r="3" spans="1:14" x14ac:dyDescent="0.15">
      <c r="A3" s="92"/>
      <c r="B3" s="80"/>
      <c r="C3" s="435" t="s">
        <v>342</v>
      </c>
      <c r="D3" s="397"/>
      <c r="E3" s="397"/>
      <c r="F3" s="397"/>
      <c r="G3" s="397"/>
      <c r="H3" s="397"/>
      <c r="I3" s="397"/>
      <c r="J3" s="397"/>
      <c r="K3" s="397"/>
    </row>
    <row r="4" spans="1:14" x14ac:dyDescent="0.15">
      <c r="A4" s="92"/>
      <c r="B4" s="80"/>
      <c r="C4" s="93" t="s">
        <v>343</v>
      </c>
    </row>
    <row r="5" spans="1:14" ht="51" customHeight="1" x14ac:dyDescent="0.15">
      <c r="A5" s="92"/>
      <c r="B5" s="111"/>
      <c r="C5" s="436" t="s">
        <v>336</v>
      </c>
      <c r="D5" s="436"/>
      <c r="E5" s="436"/>
      <c r="F5" s="403"/>
      <c r="G5" s="398" t="s">
        <v>337</v>
      </c>
      <c r="H5" s="431" t="s">
        <v>378</v>
      </c>
      <c r="I5" s="431" t="s">
        <v>379</v>
      </c>
      <c r="J5" s="433" t="s">
        <v>383</v>
      </c>
      <c r="K5" s="431" t="s">
        <v>380</v>
      </c>
      <c r="L5" s="433" t="s">
        <v>384</v>
      </c>
      <c r="M5" s="431" t="s">
        <v>381</v>
      </c>
      <c r="N5" s="431" t="s">
        <v>382</v>
      </c>
    </row>
    <row r="6" spans="1:14" ht="80.25" customHeight="1" x14ac:dyDescent="0.15">
      <c r="A6" s="92"/>
      <c r="B6" s="111"/>
      <c r="C6" s="86" t="s">
        <v>338</v>
      </c>
      <c r="D6" s="87" t="s">
        <v>339</v>
      </c>
      <c r="E6" s="87" t="s">
        <v>341</v>
      </c>
      <c r="F6" s="87" t="s">
        <v>340</v>
      </c>
      <c r="G6" s="400"/>
      <c r="H6" s="432"/>
      <c r="I6" s="432"/>
      <c r="J6" s="434"/>
      <c r="K6" s="432"/>
      <c r="L6" s="434"/>
      <c r="M6" s="432"/>
      <c r="N6" s="432"/>
    </row>
    <row r="7" spans="1:14" ht="15.75" customHeight="1" x14ac:dyDescent="0.15">
      <c r="A7" s="92"/>
      <c r="B7" s="111"/>
      <c r="C7" s="102">
        <v>1</v>
      </c>
      <c r="D7" s="88">
        <v>2</v>
      </c>
      <c r="E7" s="88">
        <v>3</v>
      </c>
      <c r="F7" s="88">
        <v>4</v>
      </c>
      <c r="G7" s="88">
        <v>5</v>
      </c>
      <c r="H7" s="135">
        <v>6</v>
      </c>
      <c r="I7" s="135">
        <v>7</v>
      </c>
      <c r="J7" s="135">
        <v>8</v>
      </c>
      <c r="K7" s="135">
        <v>9</v>
      </c>
      <c r="L7" s="135">
        <v>10</v>
      </c>
      <c r="M7" s="135">
        <v>11</v>
      </c>
      <c r="N7" s="135">
        <v>12</v>
      </c>
    </row>
    <row r="8" spans="1:14" ht="15.75" customHeight="1" x14ac:dyDescent="0.15">
      <c r="A8" s="112" t="s">
        <v>4</v>
      </c>
      <c r="B8" s="111"/>
      <c r="C8" s="108">
        <v>1</v>
      </c>
      <c r="D8" s="103">
        <v>2</v>
      </c>
      <c r="E8" s="103">
        <v>3</v>
      </c>
      <c r="F8" s="103">
        <v>4</v>
      </c>
      <c r="G8" s="103">
        <v>5</v>
      </c>
      <c r="H8" s="136">
        <v>6</v>
      </c>
      <c r="I8" s="136">
        <v>7</v>
      </c>
      <c r="J8" s="136">
        <v>8</v>
      </c>
      <c r="K8" s="136">
        <v>9</v>
      </c>
      <c r="L8" s="136">
        <v>10</v>
      </c>
      <c r="M8" s="136">
        <v>11</v>
      </c>
      <c r="N8" s="136">
        <v>12</v>
      </c>
    </row>
    <row r="9" spans="1:14" s="106" customFormat="1" ht="26.25" customHeight="1" x14ac:dyDescent="0.15">
      <c r="A9" s="113"/>
      <c r="B9" s="111" t="s">
        <v>99</v>
      </c>
      <c r="C9" s="107"/>
      <c r="D9" s="105"/>
      <c r="E9" s="105"/>
      <c r="F9" s="105"/>
      <c r="G9" s="105"/>
      <c r="H9" s="105"/>
      <c r="I9" s="105"/>
      <c r="J9" s="105"/>
      <c r="K9" s="137"/>
      <c r="L9" s="137"/>
      <c r="M9" s="137"/>
      <c r="N9" s="137"/>
    </row>
    <row r="10" spans="1:14" ht="27" customHeight="1" x14ac:dyDescent="0.15"/>
    <row r="11" spans="1:14" ht="27" customHeight="1" x14ac:dyDescent="0.15"/>
    <row r="12" spans="1:14" ht="27" customHeight="1" x14ac:dyDescent="0.15"/>
    <row r="13" spans="1:14" ht="27" customHeight="1" x14ac:dyDescent="0.15"/>
    <row r="16" spans="1:14" x14ac:dyDescent="0.15">
      <c r="C16" s="79" t="s">
        <v>344</v>
      </c>
      <c r="G16" s="42" t="s">
        <v>345</v>
      </c>
    </row>
    <row r="17" spans="1:29" x14ac:dyDescent="0.15">
      <c r="G17" s="42" t="s">
        <v>346</v>
      </c>
      <c r="I17" s="42" t="s">
        <v>347</v>
      </c>
    </row>
    <row r="18" spans="1:29" x14ac:dyDescent="0.15">
      <c r="C18" s="79" t="s">
        <v>348</v>
      </c>
    </row>
    <row r="19" spans="1:29" x14ac:dyDescent="0.15">
      <c r="C19" s="79" t="s">
        <v>349</v>
      </c>
      <c r="D19" s="42" t="s">
        <v>350</v>
      </c>
      <c r="G19" s="42" t="s">
        <v>351</v>
      </c>
    </row>
    <row r="20" spans="1:29" x14ac:dyDescent="0.15">
      <c r="C20" s="79" t="s">
        <v>352</v>
      </c>
      <c r="D20" s="42" t="s">
        <v>353</v>
      </c>
      <c r="G20" s="42" t="s">
        <v>346</v>
      </c>
      <c r="I20" s="42" t="s">
        <v>347</v>
      </c>
    </row>
    <row r="22" spans="1:29" x14ac:dyDescent="0.15">
      <c r="D22" s="42" t="s">
        <v>354</v>
      </c>
      <c r="G22" s="42" t="s">
        <v>355</v>
      </c>
    </row>
    <row r="23" spans="1:29" x14ac:dyDescent="0.15">
      <c r="D23" s="42" t="s">
        <v>356</v>
      </c>
      <c r="G23" s="42" t="s">
        <v>357</v>
      </c>
    </row>
    <row r="27" spans="1:29" s="10" customFormat="1" x14ac:dyDescent="0.15">
      <c r="A27" s="8" t="s">
        <v>6</v>
      </c>
      <c r="B27" s="8"/>
      <c r="D27" s="9"/>
      <c r="E27" s="9"/>
      <c r="F27" s="9"/>
      <c r="G27" s="8"/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</sheetData>
  <mergeCells count="10">
    <mergeCell ref="C3:K3"/>
    <mergeCell ref="C5:F5"/>
    <mergeCell ref="H5:H6"/>
    <mergeCell ref="I5:I6"/>
    <mergeCell ref="K5:K6"/>
    <mergeCell ref="M5:M6"/>
    <mergeCell ref="N5:N6"/>
    <mergeCell ref="J5:J6"/>
    <mergeCell ref="L5:L6"/>
    <mergeCell ref="G5:G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L21" sqref="L21"/>
    </sheetView>
  </sheetViews>
  <sheetFormatPr defaultColWidth="8.85546875" defaultRowHeight="12.75" customHeight="1" x14ac:dyDescent="0.2"/>
  <cols>
    <col min="3" max="3" width="16.28515625" customWidth="1"/>
    <col min="4" max="4" width="18" customWidth="1"/>
    <col min="5" max="5" width="17.7109375" customWidth="1"/>
    <col min="6" max="6" width="15.85546875" customWidth="1"/>
    <col min="7" max="7" width="5.42578125" customWidth="1"/>
    <col min="8" max="8" width="4.7109375" customWidth="1"/>
    <col min="9" max="9" width="15.5703125" customWidth="1"/>
    <col min="10" max="10" width="5.7109375" customWidth="1"/>
    <col min="11" max="11" width="4.28515625" customWidth="1"/>
    <col min="12" max="12" width="24.5703125" customWidth="1"/>
  </cols>
  <sheetData>
    <row r="1" spans="1:12" ht="13.5" thickBot="1" x14ac:dyDescent="0.25">
      <c r="A1" s="13" t="s">
        <v>362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3.5" thickBot="1" x14ac:dyDescent="0.25">
      <c r="B2" s="2"/>
      <c r="C2" s="12"/>
      <c r="D2" s="350" t="s">
        <v>81</v>
      </c>
      <c r="E2" s="351"/>
      <c r="F2" s="351"/>
      <c r="G2" s="351"/>
      <c r="H2" s="351"/>
      <c r="I2" s="351"/>
      <c r="J2" s="352"/>
      <c r="K2" s="14"/>
      <c r="L2" s="14"/>
    </row>
    <row r="3" spans="1:12" ht="13.5" thickBot="1" x14ac:dyDescent="0.25">
      <c r="B3" s="3"/>
      <c r="C3" s="15"/>
      <c r="D3" s="14"/>
      <c r="E3" s="16"/>
      <c r="F3" s="16"/>
      <c r="G3" s="16"/>
      <c r="H3" s="16"/>
      <c r="I3" s="16"/>
      <c r="J3" s="16"/>
      <c r="K3" s="16"/>
      <c r="L3" s="16"/>
    </row>
    <row r="4" spans="1:12" ht="13.5" thickBot="1" x14ac:dyDescent="0.25">
      <c r="B4" s="2"/>
      <c r="C4" s="12"/>
      <c r="D4" s="350" t="s">
        <v>82</v>
      </c>
      <c r="E4" s="351"/>
      <c r="F4" s="351"/>
      <c r="G4" s="351"/>
      <c r="H4" s="351"/>
      <c r="I4" s="351"/>
      <c r="J4" s="352"/>
      <c r="K4" s="14"/>
      <c r="L4" s="14"/>
    </row>
    <row r="5" spans="1:12" ht="13.5" thickBot="1" x14ac:dyDescent="0.25">
      <c r="B5" s="2"/>
      <c r="C5" s="2"/>
      <c r="D5" s="14"/>
      <c r="E5" s="16"/>
      <c r="F5" s="16"/>
      <c r="G5" s="16"/>
      <c r="H5" s="16"/>
      <c r="I5" s="16"/>
      <c r="J5" s="16"/>
      <c r="K5" s="16"/>
      <c r="L5" s="16"/>
    </row>
    <row r="6" spans="1:12" ht="35.25" customHeight="1" thickBot="1" x14ac:dyDescent="0.25">
      <c r="B6" s="353" t="s">
        <v>83</v>
      </c>
      <c r="C6" s="354"/>
      <c r="D6" s="354"/>
      <c r="E6" s="354"/>
      <c r="F6" s="354"/>
      <c r="G6" s="354"/>
      <c r="H6" s="354"/>
      <c r="I6" s="354"/>
      <c r="J6" s="354"/>
      <c r="K6" s="354"/>
      <c r="L6" s="355"/>
    </row>
    <row r="7" spans="1:12" ht="9.75" customHeight="1" x14ac:dyDescent="0.2">
      <c r="B7" s="22"/>
      <c r="C7" s="356"/>
      <c r="D7" s="357"/>
      <c r="E7" s="357"/>
      <c r="F7" s="357"/>
      <c r="G7" s="357"/>
      <c r="H7" s="357"/>
      <c r="I7" s="357"/>
      <c r="J7" s="357"/>
      <c r="K7" s="357"/>
      <c r="L7" s="357"/>
    </row>
    <row r="8" spans="1:12" ht="9.75" customHeight="1" thickBot="1" x14ac:dyDescent="0.25">
      <c r="B8" s="2"/>
      <c r="C8" s="2"/>
      <c r="D8" s="23"/>
      <c r="E8" s="21"/>
      <c r="F8" s="21"/>
      <c r="G8" s="21"/>
      <c r="H8" s="21"/>
      <c r="I8" s="21"/>
      <c r="J8" s="21"/>
      <c r="K8" s="21"/>
      <c r="L8" s="21"/>
    </row>
    <row r="9" spans="1:12" x14ac:dyDescent="0.2">
      <c r="B9" s="2"/>
      <c r="C9" s="4"/>
      <c r="D9" s="347" t="s">
        <v>209</v>
      </c>
      <c r="E9" s="348"/>
      <c r="F9" s="348"/>
      <c r="G9" s="348"/>
      <c r="H9" s="348"/>
      <c r="I9" s="348"/>
      <c r="J9" s="349"/>
      <c r="K9" s="23"/>
      <c r="L9" s="23"/>
    </row>
    <row r="10" spans="1:12" ht="13.5" thickBot="1" x14ac:dyDescent="0.25">
      <c r="B10" s="2"/>
      <c r="C10" s="4"/>
      <c r="D10" s="24"/>
      <c r="E10" s="25" t="s">
        <v>84</v>
      </c>
      <c r="F10" s="26" t="s">
        <v>222</v>
      </c>
      <c r="G10" s="27" t="s">
        <v>85</v>
      </c>
      <c r="H10" s="27"/>
      <c r="I10" s="27"/>
      <c r="J10" s="28"/>
      <c r="K10" s="23"/>
      <c r="L10" s="23"/>
    </row>
    <row r="11" spans="1:12" ht="9.75" customHeight="1" x14ac:dyDescent="0.2">
      <c r="B11" s="2"/>
      <c r="C11" s="4"/>
      <c r="D11" s="23"/>
      <c r="E11" s="29"/>
      <c r="F11" s="30"/>
      <c r="G11" s="30"/>
      <c r="H11" s="30"/>
      <c r="I11" s="30"/>
      <c r="J11" s="23"/>
      <c r="K11" s="23"/>
      <c r="L11" s="23"/>
    </row>
    <row r="12" spans="1:12" ht="16.5" customHeight="1" thickBot="1" x14ac:dyDescent="0.25">
      <c r="B12" s="2"/>
      <c r="C12" s="2"/>
      <c r="D12" s="35" t="s">
        <v>182</v>
      </c>
      <c r="E12" s="358" t="s">
        <v>181</v>
      </c>
      <c r="F12" s="358"/>
      <c r="G12" s="358"/>
      <c r="H12" s="358"/>
      <c r="I12" s="358"/>
      <c r="J12" s="358"/>
    </row>
    <row r="13" spans="1:12" ht="13.5" customHeight="1" thickBot="1" x14ac:dyDescent="0.25">
      <c r="B13" s="2"/>
      <c r="C13" s="2"/>
      <c r="D13" s="2"/>
      <c r="E13" s="2"/>
      <c r="F13" s="2"/>
      <c r="G13" s="2"/>
      <c r="H13" s="2"/>
      <c r="I13" s="2"/>
      <c r="J13" s="2"/>
      <c r="K13" s="21"/>
      <c r="L13" s="31" t="s">
        <v>88</v>
      </c>
    </row>
    <row r="14" spans="1:12" ht="13.5" customHeight="1" thickBot="1" x14ac:dyDescent="0.25">
      <c r="B14" s="2"/>
      <c r="C14" s="2"/>
      <c r="D14" s="2"/>
      <c r="E14" s="2"/>
      <c r="F14" s="2"/>
      <c r="G14" s="2"/>
      <c r="H14" s="2"/>
      <c r="I14" s="2"/>
      <c r="J14" s="2"/>
      <c r="K14" s="21"/>
      <c r="L14" s="57"/>
    </row>
    <row r="15" spans="1:12" ht="22.5" customHeight="1" thickBot="1" x14ac:dyDescent="0.25">
      <c r="B15" s="339" t="s">
        <v>86</v>
      </c>
      <c r="C15" s="340"/>
      <c r="D15" s="340"/>
      <c r="E15" s="340"/>
      <c r="F15" s="340"/>
      <c r="G15" s="341"/>
      <c r="H15" s="342" t="s">
        <v>87</v>
      </c>
      <c r="I15" s="343"/>
      <c r="J15" s="40"/>
      <c r="K15" s="32"/>
      <c r="L15" s="33"/>
    </row>
    <row r="16" spans="1:12" ht="12" customHeight="1" x14ac:dyDescent="0.2">
      <c r="B16" s="344" t="s">
        <v>210</v>
      </c>
      <c r="C16" s="345"/>
      <c r="D16" s="345"/>
      <c r="E16" s="345"/>
      <c r="F16" s="345"/>
      <c r="G16" s="346"/>
      <c r="H16" s="327"/>
      <c r="I16" s="328"/>
      <c r="J16" s="42"/>
      <c r="K16" s="32"/>
      <c r="L16" s="359" t="s">
        <v>557</v>
      </c>
    </row>
    <row r="17" spans="2:12" ht="23.25" customHeight="1" x14ac:dyDescent="0.2">
      <c r="B17" s="43"/>
      <c r="C17" s="334" t="s">
        <v>211</v>
      </c>
      <c r="D17" s="334"/>
      <c r="E17" s="334"/>
      <c r="F17" s="334"/>
      <c r="G17" s="335"/>
      <c r="H17" s="331" t="s">
        <v>212</v>
      </c>
      <c r="I17" s="332"/>
      <c r="J17" s="42"/>
      <c r="K17" s="32"/>
      <c r="L17" s="359"/>
    </row>
    <row r="18" spans="2:12" ht="24.75" customHeight="1" x14ac:dyDescent="0.2">
      <c r="B18" s="333" t="s">
        <v>213</v>
      </c>
      <c r="C18" s="334"/>
      <c r="D18" s="334"/>
      <c r="E18" s="334"/>
      <c r="F18" s="334"/>
      <c r="G18" s="335"/>
      <c r="H18" s="327"/>
      <c r="I18" s="328"/>
      <c r="J18" s="42"/>
      <c r="K18" s="3"/>
      <c r="L18" s="359"/>
    </row>
    <row r="19" spans="2:12" ht="23.25" customHeight="1" x14ac:dyDescent="0.2">
      <c r="B19" s="44"/>
      <c r="C19" s="334" t="s">
        <v>214</v>
      </c>
      <c r="D19" s="334"/>
      <c r="E19" s="334"/>
      <c r="F19" s="334"/>
      <c r="G19" s="335"/>
      <c r="H19" s="331" t="s">
        <v>215</v>
      </c>
      <c r="I19" s="332"/>
      <c r="J19" s="42"/>
      <c r="K19" s="3"/>
      <c r="L19" s="359"/>
    </row>
    <row r="20" spans="2:12" x14ac:dyDescent="0.2">
      <c r="B20" s="336" t="s">
        <v>216</v>
      </c>
      <c r="C20" s="337"/>
      <c r="D20" s="337"/>
      <c r="E20" s="337"/>
      <c r="F20" s="337"/>
      <c r="G20" s="338"/>
      <c r="H20" s="327"/>
      <c r="I20" s="328"/>
      <c r="J20" s="42"/>
      <c r="K20" s="2"/>
      <c r="L20" s="359"/>
    </row>
    <row r="21" spans="2:12" ht="13.5" customHeight="1" x14ac:dyDescent="0.2">
      <c r="B21" s="45"/>
      <c r="C21" s="329" t="s">
        <v>217</v>
      </c>
      <c r="D21" s="329"/>
      <c r="E21" s="329"/>
      <c r="F21" s="329"/>
      <c r="G21" s="330"/>
      <c r="H21" s="331" t="s">
        <v>218</v>
      </c>
      <c r="I21" s="332"/>
      <c r="J21" s="42"/>
      <c r="K21" s="54"/>
      <c r="L21" s="3"/>
    </row>
    <row r="22" spans="2:12" ht="13.5" customHeight="1" x14ac:dyDescent="0.2">
      <c r="B22" s="52"/>
      <c r="C22" s="325" t="s">
        <v>219</v>
      </c>
      <c r="D22" s="325"/>
      <c r="E22" s="325"/>
      <c r="F22" s="325"/>
      <c r="G22" s="326"/>
      <c r="H22" s="327" t="s">
        <v>89</v>
      </c>
      <c r="I22" s="328"/>
      <c r="J22" s="42"/>
      <c r="K22" s="55"/>
      <c r="L22" s="56" t="s">
        <v>90</v>
      </c>
    </row>
    <row r="23" spans="2:12" ht="13.5" customHeight="1" x14ac:dyDescent="0.2">
      <c r="B23" s="46"/>
      <c r="C23" s="60"/>
      <c r="D23" s="60"/>
      <c r="E23" s="60"/>
      <c r="F23" s="60"/>
      <c r="G23" s="61"/>
      <c r="H23" s="62"/>
      <c r="I23" s="63"/>
      <c r="J23" s="42"/>
      <c r="K23" s="55"/>
      <c r="L23" s="58"/>
    </row>
    <row r="24" spans="2:12" ht="13.5" customHeight="1" x14ac:dyDescent="0.2">
      <c r="B24" s="52"/>
      <c r="C24" s="53"/>
      <c r="D24" s="53"/>
      <c r="E24" s="53"/>
      <c r="F24" s="53"/>
      <c r="G24" s="65"/>
      <c r="H24" s="51"/>
      <c r="I24" s="64"/>
      <c r="J24" s="42"/>
      <c r="K24" s="55"/>
      <c r="L24" s="59"/>
    </row>
    <row r="25" spans="2:12" ht="28.5" customHeight="1" x14ac:dyDescent="0.2">
      <c r="B25" s="311" t="s">
        <v>91</v>
      </c>
      <c r="C25" s="311"/>
      <c r="D25" s="311"/>
      <c r="E25" s="315" t="s">
        <v>385</v>
      </c>
      <c r="F25" s="316"/>
      <c r="G25" s="316"/>
      <c r="H25" s="316"/>
      <c r="I25" s="316"/>
      <c r="J25" s="316"/>
      <c r="K25" s="316"/>
      <c r="L25" s="317"/>
    </row>
    <row r="26" spans="2:12" s="41" customFormat="1" ht="28.5" customHeight="1" x14ac:dyDescent="0.2">
      <c r="B26" s="312" t="s">
        <v>92</v>
      </c>
      <c r="C26" s="312"/>
      <c r="D26" s="318" t="s">
        <v>386</v>
      </c>
      <c r="E26" s="319"/>
      <c r="F26" s="319"/>
      <c r="G26" s="319"/>
      <c r="H26" s="319"/>
      <c r="I26" s="319"/>
      <c r="J26" s="319"/>
      <c r="K26" s="319"/>
      <c r="L26" s="320"/>
    </row>
    <row r="27" spans="2:12" s="41" customFormat="1" ht="25.5" customHeight="1" x14ac:dyDescent="0.2">
      <c r="B27" s="323" t="s">
        <v>220</v>
      </c>
      <c r="C27" s="321" t="s">
        <v>221</v>
      </c>
      <c r="D27" s="322"/>
      <c r="E27" s="322"/>
      <c r="F27" s="322"/>
      <c r="G27" s="322"/>
      <c r="H27" s="322"/>
      <c r="I27" s="322"/>
      <c r="J27" s="322"/>
      <c r="K27" s="322"/>
      <c r="L27" s="322"/>
    </row>
    <row r="28" spans="2:12" s="41" customFormat="1" ht="33" customHeight="1" x14ac:dyDescent="0.2">
      <c r="B28" s="324"/>
      <c r="C28" s="305" t="s">
        <v>93</v>
      </c>
      <c r="D28" s="309"/>
      <c r="E28" s="305"/>
      <c r="F28" s="310"/>
      <c r="G28" s="309"/>
      <c r="H28" s="305"/>
      <c r="I28" s="307"/>
      <c r="J28" s="307"/>
      <c r="K28" s="307"/>
      <c r="L28" s="308"/>
    </row>
    <row r="29" spans="2:12" s="41" customFormat="1" ht="24" customHeight="1" x14ac:dyDescent="0.2">
      <c r="B29" s="49">
        <v>1</v>
      </c>
      <c r="C29" s="305">
        <v>2</v>
      </c>
      <c r="D29" s="309"/>
      <c r="E29" s="310">
        <v>3</v>
      </c>
      <c r="F29" s="310"/>
      <c r="G29" s="310"/>
      <c r="H29" s="305">
        <v>4</v>
      </c>
      <c r="I29" s="306"/>
      <c r="J29" s="306"/>
      <c r="K29" s="307"/>
      <c r="L29" s="308"/>
    </row>
    <row r="30" spans="2:12" s="41" customFormat="1" ht="20.25" customHeight="1" x14ac:dyDescent="0.2">
      <c r="B30" s="50">
        <v>609362</v>
      </c>
      <c r="C30" s="313" t="s">
        <v>387</v>
      </c>
      <c r="D30" s="314"/>
      <c r="E30" s="310" t="s">
        <v>388</v>
      </c>
      <c r="F30" s="310"/>
      <c r="G30" s="309"/>
      <c r="H30" s="305" t="s">
        <v>389</v>
      </c>
      <c r="I30" s="307"/>
      <c r="J30" s="307"/>
      <c r="K30" s="307"/>
      <c r="L30" s="308"/>
    </row>
    <row r="31" spans="2:12" s="41" customFormat="1" ht="23.25" customHeight="1" x14ac:dyDescent="0.2">
      <c r="B31" s="36"/>
      <c r="C31" s="37"/>
      <c r="D31" s="37"/>
      <c r="E31" s="38"/>
      <c r="F31" s="37"/>
      <c r="G31" s="38"/>
      <c r="H31" s="37"/>
      <c r="I31" s="38"/>
      <c r="J31" s="38"/>
      <c r="K31"/>
    </row>
    <row r="32" spans="2:12" s="41" customFormat="1" ht="13.5" customHeight="1" x14ac:dyDescent="0.2">
      <c r="B32" s="36"/>
      <c r="C32" s="37"/>
      <c r="D32" s="37"/>
      <c r="E32" s="38"/>
      <c r="F32" s="37"/>
      <c r="G32" s="38"/>
      <c r="H32" s="37"/>
      <c r="I32" s="38"/>
      <c r="J32" s="38"/>
      <c r="K32"/>
    </row>
    <row r="33" spans="1:12" s="41" customFormat="1" ht="24" customHeight="1" x14ac:dyDescent="0.2">
      <c r="A33" s="17" t="s">
        <v>6</v>
      </c>
      <c r="B33" s="17"/>
      <c r="C33" s="18"/>
      <c r="D33" s="19"/>
      <c r="E33" s="19"/>
      <c r="F33" s="19"/>
      <c r="G33" s="19"/>
      <c r="H33" s="19"/>
      <c r="I33" s="19"/>
      <c r="J33" s="19"/>
      <c r="K33"/>
    </row>
    <row r="34" spans="1:12" s="41" customFormat="1" ht="13.5" customHeight="1" x14ac:dyDescent="0.2">
      <c r="B34"/>
      <c r="C34"/>
      <c r="D34"/>
      <c r="E34"/>
      <c r="F34"/>
      <c r="G34"/>
      <c r="H34"/>
      <c r="I34"/>
      <c r="J34"/>
      <c r="K34"/>
    </row>
    <row r="35" spans="1:12" s="41" customFormat="1" ht="12.75" customHeight="1" x14ac:dyDescent="0.2">
      <c r="B35"/>
      <c r="C35"/>
      <c r="D35"/>
      <c r="E35"/>
      <c r="F35"/>
      <c r="G35"/>
      <c r="H35"/>
      <c r="I35"/>
      <c r="J35"/>
      <c r="K35"/>
    </row>
    <row r="36" spans="1:12" s="41" customFormat="1" ht="12.75" customHeight="1" x14ac:dyDescent="0.2">
      <c r="B36"/>
      <c r="C36"/>
      <c r="D36"/>
      <c r="E36"/>
      <c r="F36"/>
      <c r="G36"/>
      <c r="H36"/>
      <c r="I36"/>
      <c r="J36"/>
      <c r="K36"/>
    </row>
    <row r="37" spans="1:12" s="47" customFormat="1" ht="28.5" customHeight="1" x14ac:dyDescent="0.2">
      <c r="B37"/>
      <c r="C37"/>
      <c r="D37"/>
      <c r="E37"/>
      <c r="F37"/>
      <c r="G37"/>
      <c r="H37"/>
      <c r="I37"/>
      <c r="J37"/>
      <c r="K37"/>
    </row>
    <row r="38" spans="1:12" s="41" customFormat="1" x14ac:dyDescent="0.2">
      <c r="B38"/>
      <c r="C38"/>
      <c r="D38"/>
      <c r="E38"/>
      <c r="F38"/>
      <c r="G38"/>
      <c r="H38"/>
      <c r="I38"/>
      <c r="J38"/>
      <c r="K38"/>
    </row>
    <row r="39" spans="1:12" s="41" customFormat="1" ht="18" customHeight="1" x14ac:dyDescent="0.2">
      <c r="B39"/>
      <c r="C39"/>
      <c r="D39"/>
      <c r="E39"/>
      <c r="F39"/>
      <c r="G39"/>
      <c r="H39"/>
      <c r="I39"/>
      <c r="J39"/>
      <c r="K39"/>
    </row>
    <row r="40" spans="1:12" s="41" customFormat="1" ht="12.75" customHeight="1" x14ac:dyDescent="0.2">
      <c r="B40"/>
      <c r="C40"/>
      <c r="D40"/>
      <c r="E40"/>
      <c r="F40"/>
      <c r="G40"/>
      <c r="H40"/>
      <c r="I40"/>
      <c r="J40"/>
      <c r="K40"/>
    </row>
    <row r="41" spans="1:12" s="41" customFormat="1" ht="18" customHeight="1" x14ac:dyDescent="0.2">
      <c r="B41"/>
      <c r="C41"/>
      <c r="D41"/>
      <c r="E41"/>
      <c r="F41"/>
      <c r="G41"/>
      <c r="H41"/>
      <c r="I41"/>
      <c r="J41"/>
      <c r="K41"/>
    </row>
    <row r="42" spans="1:12" s="41" customFormat="1" ht="18.75" customHeight="1" x14ac:dyDescent="0.2">
      <c r="B42"/>
      <c r="C42"/>
      <c r="D42"/>
      <c r="E42"/>
      <c r="F42"/>
      <c r="G42"/>
      <c r="H42"/>
      <c r="I42"/>
      <c r="J42"/>
      <c r="K42"/>
    </row>
    <row r="43" spans="1:12" x14ac:dyDescent="0.2">
      <c r="L43" s="39"/>
    </row>
    <row r="44" spans="1:12" x14ac:dyDescent="0.2">
      <c r="L44" s="39"/>
    </row>
    <row r="45" spans="1:12" x14ac:dyDescent="0.2">
      <c r="L45" s="19"/>
    </row>
  </sheetData>
  <mergeCells count="38">
    <mergeCell ref="B15:G15"/>
    <mergeCell ref="H15:I15"/>
    <mergeCell ref="B16:G16"/>
    <mergeCell ref="D9:J9"/>
    <mergeCell ref="D2:J2"/>
    <mergeCell ref="D4:J4"/>
    <mergeCell ref="B6:L6"/>
    <mergeCell ref="C7:L7"/>
    <mergeCell ref="E12:J12"/>
    <mergeCell ref="H16:I16"/>
    <mergeCell ref="L16:L20"/>
    <mergeCell ref="C17:G17"/>
    <mergeCell ref="H17:I17"/>
    <mergeCell ref="C22:G22"/>
    <mergeCell ref="H22:I22"/>
    <mergeCell ref="C21:G21"/>
    <mergeCell ref="H21:I21"/>
    <mergeCell ref="B18:G18"/>
    <mergeCell ref="H18:I18"/>
    <mergeCell ref="C19:G19"/>
    <mergeCell ref="H19:I19"/>
    <mergeCell ref="B20:G20"/>
    <mergeCell ref="H20:I20"/>
    <mergeCell ref="H29:L29"/>
    <mergeCell ref="H30:L30"/>
    <mergeCell ref="C29:D29"/>
    <mergeCell ref="E29:G29"/>
    <mergeCell ref="B25:D25"/>
    <mergeCell ref="B26:C26"/>
    <mergeCell ref="C30:D30"/>
    <mergeCell ref="E30:G30"/>
    <mergeCell ref="E25:L25"/>
    <mergeCell ref="D26:L26"/>
    <mergeCell ref="C27:L27"/>
    <mergeCell ref="H28:L28"/>
    <mergeCell ref="B27:B28"/>
    <mergeCell ref="C28:D28"/>
    <mergeCell ref="E28:G28"/>
  </mergeCells>
  <pageMargins left="0.75" right="0.75" top="1" bottom="1" header="0.5" footer="0.5"/>
  <pageSetup paperSize="9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zoomScaleNormal="100" workbookViewId="0">
      <selection activeCell="Q10" sqref="Q10"/>
    </sheetView>
  </sheetViews>
  <sheetFormatPr defaultColWidth="9.140625" defaultRowHeight="10.5" customHeight="1" x14ac:dyDescent="0.15"/>
  <cols>
    <col min="1" max="1" width="44.28515625" style="192" customWidth="1"/>
    <col min="2" max="2" width="4.28515625" style="192" customWidth="1"/>
    <col min="3" max="3" width="5.85546875" style="195" customWidth="1"/>
    <col min="4" max="4" width="4.5703125" style="192" customWidth="1"/>
    <col min="5" max="5" width="17.7109375" style="192" customWidth="1"/>
    <col min="6" max="6" width="15.42578125" style="192" customWidth="1"/>
    <col min="7" max="24" width="9.28515625" style="192" customWidth="1"/>
    <col min="25" max="25" width="9.28515625" style="198" customWidth="1"/>
    <col min="26" max="26" width="9.140625" style="192" customWidth="1"/>
    <col min="27" max="16384" width="9.140625" style="192"/>
  </cols>
  <sheetData>
    <row r="1" spans="1:25" s="195" customFormat="1" x14ac:dyDescent="0.15">
      <c r="A1" s="193" t="s">
        <v>94</v>
      </c>
      <c r="B1" s="194"/>
      <c r="C1" s="193"/>
      <c r="D1" s="193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98" customFormat="1" x14ac:dyDescent="0.15">
      <c r="A2" s="196"/>
      <c r="B2" s="197"/>
      <c r="C2" s="193" t="s">
        <v>3</v>
      </c>
      <c r="D2" s="196"/>
      <c r="E2" s="197"/>
      <c r="F2" s="197"/>
      <c r="G2" s="372" t="s">
        <v>359</v>
      </c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197"/>
      <c r="X2" s="197"/>
      <c r="Y2" s="197"/>
    </row>
    <row r="3" spans="1:25" x14ac:dyDescent="0.15">
      <c r="A3" s="199" t="s">
        <v>7</v>
      </c>
      <c r="B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380" t="s">
        <v>8</v>
      </c>
      <c r="W3" s="380"/>
      <c r="X3" s="380"/>
      <c r="Y3" s="380"/>
    </row>
    <row r="4" spans="1:25" x14ac:dyDescent="0.15">
      <c r="A4" s="199"/>
      <c r="B4" s="200"/>
      <c r="C4" s="193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1"/>
      <c r="W4" s="201"/>
      <c r="X4" s="201"/>
      <c r="Y4" s="201"/>
    </row>
    <row r="5" spans="1:25" ht="15.75" customHeight="1" x14ac:dyDescent="0.15">
      <c r="A5" s="384" t="s">
        <v>223</v>
      </c>
      <c r="B5" s="385" t="s">
        <v>9</v>
      </c>
      <c r="C5" s="388"/>
      <c r="D5" s="387" t="s">
        <v>95</v>
      </c>
      <c r="E5" s="384" t="s">
        <v>96</v>
      </c>
      <c r="F5" s="384" t="s">
        <v>361</v>
      </c>
      <c r="G5" s="381" t="s">
        <v>360</v>
      </c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3"/>
    </row>
    <row r="6" spans="1:25" ht="54" customHeight="1" x14ac:dyDescent="0.15">
      <c r="A6" s="384"/>
      <c r="B6" s="386"/>
      <c r="C6" s="388"/>
      <c r="D6" s="387"/>
      <c r="E6" s="384"/>
      <c r="F6" s="384"/>
      <c r="G6" s="202" t="s">
        <v>10</v>
      </c>
      <c r="H6" s="203" t="s">
        <v>11</v>
      </c>
      <c r="I6" s="203" t="s">
        <v>12</v>
      </c>
      <c r="J6" s="202" t="s">
        <v>13</v>
      </c>
      <c r="K6" s="202" t="s">
        <v>14</v>
      </c>
      <c r="L6" s="202" t="s">
        <v>15</v>
      </c>
      <c r="M6" s="202" t="s">
        <v>16</v>
      </c>
      <c r="N6" s="202" t="s">
        <v>17</v>
      </c>
      <c r="O6" s="202" t="s">
        <v>18</v>
      </c>
      <c r="P6" s="202" t="s">
        <v>19</v>
      </c>
      <c r="Q6" s="202" t="s">
        <v>20</v>
      </c>
      <c r="R6" s="202" t="s">
        <v>21</v>
      </c>
      <c r="S6" s="202" t="s">
        <v>22</v>
      </c>
      <c r="T6" s="202" t="s">
        <v>23</v>
      </c>
      <c r="U6" s="202" t="s">
        <v>24</v>
      </c>
      <c r="V6" s="202" t="s">
        <v>25</v>
      </c>
      <c r="W6" s="202" t="s">
        <v>26</v>
      </c>
      <c r="X6" s="202" t="s">
        <v>27</v>
      </c>
      <c r="Y6" s="204" t="s">
        <v>28</v>
      </c>
    </row>
    <row r="7" spans="1:25" s="195" customFormat="1" x14ac:dyDescent="0.15">
      <c r="A7" s="205" t="s">
        <v>4</v>
      </c>
      <c r="B7" s="206"/>
      <c r="C7" s="206"/>
      <c r="D7" s="206"/>
      <c r="E7" s="206"/>
      <c r="F7" s="206">
        <v>5</v>
      </c>
      <c r="G7" s="206" t="s">
        <v>5</v>
      </c>
      <c r="H7" s="207">
        <v>7</v>
      </c>
      <c r="I7" s="207">
        <v>8</v>
      </c>
      <c r="J7" s="207">
        <v>9</v>
      </c>
      <c r="K7" s="207">
        <v>10</v>
      </c>
      <c r="L7" s="207">
        <v>11</v>
      </c>
      <c r="M7" s="207">
        <v>12</v>
      </c>
      <c r="N7" s="207">
        <v>13</v>
      </c>
      <c r="O7" s="207">
        <v>14</v>
      </c>
      <c r="P7" s="207">
        <v>15</v>
      </c>
      <c r="Q7" s="207">
        <v>16</v>
      </c>
      <c r="R7" s="207">
        <v>17</v>
      </c>
      <c r="S7" s="207">
        <v>18</v>
      </c>
      <c r="T7" s="207">
        <v>19</v>
      </c>
      <c r="U7" s="207">
        <v>20</v>
      </c>
      <c r="V7" s="207">
        <v>21</v>
      </c>
      <c r="W7" s="207">
        <v>22</v>
      </c>
      <c r="X7" s="207">
        <v>23</v>
      </c>
      <c r="Y7" s="207">
        <v>24</v>
      </c>
    </row>
    <row r="8" spans="1:25" x14ac:dyDescent="0.15">
      <c r="A8" s="202">
        <v>1</v>
      </c>
      <c r="B8" s="202">
        <v>2</v>
      </c>
      <c r="C8" s="206"/>
      <c r="D8" s="203">
        <v>3</v>
      </c>
      <c r="E8" s="202">
        <v>4</v>
      </c>
      <c r="F8" s="202">
        <v>5</v>
      </c>
      <c r="G8" s="202">
        <v>6</v>
      </c>
      <c r="H8" s="202">
        <v>7</v>
      </c>
      <c r="I8" s="202">
        <v>8</v>
      </c>
      <c r="J8" s="202">
        <v>9</v>
      </c>
      <c r="K8" s="202">
        <v>10</v>
      </c>
      <c r="L8" s="202">
        <v>11</v>
      </c>
      <c r="M8" s="202">
        <v>12</v>
      </c>
      <c r="N8" s="202">
        <v>13</v>
      </c>
      <c r="O8" s="202">
        <v>14</v>
      </c>
      <c r="P8" s="202">
        <v>15</v>
      </c>
      <c r="Q8" s="202">
        <v>16</v>
      </c>
      <c r="R8" s="202">
        <v>17</v>
      </c>
      <c r="S8" s="202">
        <v>18</v>
      </c>
      <c r="T8" s="202">
        <v>19</v>
      </c>
      <c r="U8" s="202">
        <v>20</v>
      </c>
      <c r="V8" s="202">
        <v>21</v>
      </c>
      <c r="W8" s="202">
        <v>22</v>
      </c>
      <c r="X8" s="202">
        <v>23</v>
      </c>
      <c r="Y8" s="204">
        <v>24</v>
      </c>
    </row>
    <row r="9" spans="1:25" x14ac:dyDescent="0.15">
      <c r="A9" s="378" t="s">
        <v>29</v>
      </c>
      <c r="B9" s="208" t="s">
        <v>97</v>
      </c>
      <c r="C9" s="209" t="s">
        <v>99</v>
      </c>
      <c r="D9" s="210" t="s">
        <v>99</v>
      </c>
      <c r="E9" s="374" t="s">
        <v>224</v>
      </c>
      <c r="F9" s="211">
        <f t="shared" ref="F9:F42" si="0">G9+H9+I9+J9+K9+L9+M9+N9+O9+P9+Q9+R9+S9+T9+U9+V9+W9+X9</f>
        <v>0</v>
      </c>
      <c r="G9" s="300">
        <f>G11+G13+G15+G17+G19+G21+G23+G25+G27+G29+G31+G33+G35+G37+G39+G41+G43+G45+G47+G49+G51+G53+G55+G57+G59+G61+G63+G65+G67+G69+G77+G78+G79+G80+G81+G83+G85+G87+G89+G91+G93+G95+G97</f>
        <v>0</v>
      </c>
      <c r="H9" s="300">
        <f>H11+H13+H15+H17+H19+H21+H23+H25+H27+H29+H31+H33+H35+H37+H39+H41+H43+H45+H47+H49+H51+H53+H55+H57+H59+H61+H63+H65+H67+H69+H77+H78+H79+H80+H81+H83+H85+H87+H89+H91+H93+H95+H97</f>
        <v>0</v>
      </c>
      <c r="I9" s="300">
        <f>I11+I13+I15+I17+I19+I21+I23+I25+I27+I29+I31+I33+I35+I37+I39+I41+I43+I45+I47+I49+I51+I53+I55+I57+I59+I61+I63+I65+I67+I69+I77+I78+I79+I80+I81+I83+I85+I87+I89+I91+I93+I95+I97</f>
        <v>0</v>
      </c>
      <c r="J9" s="300">
        <f>J11+J13+J15+J17+J19+J21+J23+J25+J27+J29+J31+J33+J35+J37+J39+J41+J43+J45+J47+J49+J51+J53+J55+J57+J59+J61+J63+J65+J67+J69+J77+J78+J79+J80+J81+J83+J85+J87+J89+J91+J93+J95+J97</f>
        <v>0</v>
      </c>
      <c r="K9" s="300">
        <f>K11+K13+K15+K17+K19+K21+K23+K25+K27+K29+K31+K33+K35+K37+K39+K41+K43+K45+K47+K49+K51+K53+K55+K57+K59+K61+K63+K65+K67+K69+K77+K78+K79+K80+K81+K83+K85+K87+K89+K91+K93+K95+K97</f>
        <v>0</v>
      </c>
      <c r="L9" s="300">
        <f>L11+L13+L15+L17+L19+L21+L23+L25+L27+L29+L31+L33+L35+L37+L39+L41+L43+L45+L47+L49+L51+L53+L55+L57+L59+L61+L63+L65+L67+L69+L77+L78+L79+L80+L81+L83+L85+L87+L89+L91+L93+L95+L97</f>
        <v>0</v>
      </c>
      <c r="M9" s="300">
        <f>M11+M13+M15+M17+M19+M21+M23+M25+M27+M29+M31+M33+M35+M37+M39+M41+M43+M45+M47+M49+M51+M53+M55+M57+M59+M61+M63+M65+M67+M69+M77+M78+M79+M80+M81+M83+M85+M87+M89+M91+M93+M95+M97</f>
        <v>0</v>
      </c>
      <c r="N9" s="300">
        <f>N11+N13+N15+N17+N19+N21+N23+N25+N27+N29+N31+N33+N35+N37+N39+N41+N43+N45+N47+N49+N51+N53+N55+N57+N59+N61+N63+N65+N67+N69+N77+N78+N79+N80+N81+N83+N85+N87+N89+N91+N93+N95+N97</f>
        <v>0</v>
      </c>
      <c r="O9" s="300">
        <f>O11+O13+O15+O17+O19+O21+O23+O25+O27+O29+O31+O33+O35+O37+O39+O41+O43+O45+O47+O49+O51+O53+O55+O57+O59+O61+O63+O65+O67+O69+O77+O78+O79+O80+O81+O83+O85+O87+O89+O91+O93+O95+O97</f>
        <v>0</v>
      </c>
      <c r="P9" s="300">
        <f>P11+P13+P15+P17+P19+P21+P23+P25+P27+P29+P31+P33+P35+P37+P39+P41+P43+P45+P47+P49+P51+P53+P55+P57+P59+P61+P63+P65+P67+P69+P77+P78+P79+P80+P81+P83+P85+P87+P89+P91+P93+P95+P97</f>
        <v>0</v>
      </c>
      <c r="Q9" s="300">
        <f>Q11+Q13+Q15+Q17+Q19+Q21+Q23+Q25+Q27+Q29+Q31+Q33+Q35+Q37+Q39+Q41+Q43+Q45+Q47+Q49+Q51+Q53+Q55+Q57+Q59+Q61+Q63+Q65+Q67+Q69+Q77+Q78+Q79+Q80+Q81+Q83+Q85+Q87+Q89+Q91+Q93+Q95+Q97</f>
        <v>0</v>
      </c>
      <c r="R9" s="300">
        <f>R11+R13+R15+R17+R19+R21+R23+R25+R27+R29+R31+R33+R35+R37+R39+R41+R43+R45+R47+R49+R51+R53+R55+R57+R59+R61+R63+R65+R67+R69+R77+R78+R79+R80+R81+R83+R85+R87+R89+R91+R93+R95+R97</f>
        <v>0</v>
      </c>
      <c r="S9" s="300">
        <f>S11+S13+S15+S17+S19+S21+S23+S25+S27+S29+S31+S33+S35+S37+S39+S41+S43+S45+S47+S49+S51+S53+S55+S57+S59+S61+S63+S65+S67+S69+S77+S78+S79+S80+S81+S83+S85+S87+S89+S91+S93+S95+S97</f>
        <v>0</v>
      </c>
      <c r="T9" s="300">
        <f>T11+T13+T15+T17+T19+T21+T23+T25+T27+T29+T31+T33+T35+T37+T39+T41+T43+T45+T47+T49+T51+T53+T55+T57+T59+T61+T63+T65+T67+T69+T77+T78+T79+T80+T81+T83+T85+T87+T89+T91+T93+T95+T97</f>
        <v>0</v>
      </c>
      <c r="U9" s="300">
        <f>U11+U13+U15+U17+U19+U21+U23+U25+U27+U29+U31+U33+U35+U37+U39+U41+U43+U45+U47+U49+U51+U53+U55+U57+U59+U61+U63+U65+U67+U69+U77+U78+U79+U80+U81+U83+U85+U87+U89+U91+U93+U95+U97</f>
        <v>0</v>
      </c>
      <c r="V9" s="300">
        <f>V11+V13+V15+V17+V19+V21+V23+V25+V27+V29+V31+V33+V35+V37+V39+V41+V43+V45+V47+V49+V51+V53+V55+V57+V59+V61+V63+V65+V67+V69+V77+V78+V79+V80+V81+V83+V85+V87+V89+V91+V93+V95+V97</f>
        <v>0</v>
      </c>
      <c r="W9" s="300">
        <f>W11+W13+W15+W17+W19+W21+W23+W25+W27+W29+W31+W33+W35+W37+W39+W41+W43+W45+W47+W49+W51+W53+W55+W57+W59+W61+W63+W65+W67+W69+W77+W78+W79+W80+W81+W83+W85+W87+W89+W91+W93+W95+W97</f>
        <v>0</v>
      </c>
      <c r="X9" s="300">
        <f>X11+X13+X15+X17+X19+X21+X23+X25+X27+X29+X31+X33+X35+X37+X39+X41+X43+X45+X47+X49+X51+X53+X55+X57+X59+X61+X63+X65+X67+X69+X77+X78+X79+X80+X81+X83+X85+X87+X89+X91+X93+X95+X97</f>
        <v>0</v>
      </c>
      <c r="Y9" s="300">
        <f>Y11+Y13+Y15+Y17+Y19+Y21+Y23+Y25+Y27+Y29+Y31+Y33+Y35+Y37+Y39+Y41+Y43+Y45+Y47+Y49+Y51+Y53+Y55+Y57+Y59+Y61+Y63+Y65+Y67+Y69+Y77+Y78+Y79+Y80+Y81+Y83+Y85+Y87+Y89+Y91+Y93+Y95+Y97</f>
        <v>0</v>
      </c>
    </row>
    <row r="10" spans="1:25" x14ac:dyDescent="0.15">
      <c r="A10" s="379"/>
      <c r="B10" s="208" t="s">
        <v>98</v>
      </c>
      <c r="C10" s="209" t="s">
        <v>100</v>
      </c>
      <c r="D10" s="210" t="s">
        <v>100</v>
      </c>
      <c r="E10" s="375"/>
      <c r="F10" s="211">
        <f t="shared" si="0"/>
        <v>0</v>
      </c>
      <c r="G10" s="299">
        <f>G12+G14+G16+G18+G20+G22+G24+G26+G28+G30+G32+G34+G36+G38+G40+G42+G44+G46+G48+G50+G52+G54+G56+G58+G60+G62+G64+G66+G68+G70+G71+G72+G73+G74+G75+G76+G82+G84+G86+G88+G90+G92+G94+G96+G98</f>
        <v>0</v>
      </c>
      <c r="H10" s="299">
        <f>H12+H14+H16+H18+H20+H22+H24+H26+H28+H30+H32+H34+H36+H38+H40+H42+H44+H46+H48+H50+H52+H54+H56+H58+H60+H62+H64+H66+H68+H70+H71+H72+H73+H74+H75+H76+H82+H84+H86+H88+H90+H92+H94+H96+H98</f>
        <v>0</v>
      </c>
      <c r="I10" s="299">
        <f>I12+I14+I16+I18+I20+I22+I24+I26+I28+I30+I32+I34+I36+I38+I40+I42+I44+I46+I48+I50+I52+I54+I56+I58+I60+I62+I64+I66+I68+I70+I71+I72+I73+I74+I75+I76+I82+I84+I86+I88+I90+I92+I94+I96+I98</f>
        <v>0</v>
      </c>
      <c r="J10" s="299">
        <f>J12+J14+J16+J18+J20+J22+J24+J26+J28+J30+J32+J34+J36+J38+J40+J42+J44+J46+J48+J50+J52+J54+J56+J58+J60+J62+J64+J66+J68+J70+J71+J72+J73+J74+J75+J76+J82+J84+J86+J88+J90+J92+J94+J96+J98</f>
        <v>0</v>
      </c>
      <c r="K10" s="299">
        <f>K12+K14+K16+K18+K20+K22+K24+K26+K28+K30+K32+K34+K36+K38+K40+K42+K44+K46+K48+K50+K52+K54+K56+K58+K60+K62+K64+K66+K68+K70+K71+K72+K73+K74+K75+K76+K82+K84+K86+K88+K90+K92+K94+K96+K98</f>
        <v>0</v>
      </c>
      <c r="L10" s="299">
        <f>L12+L14+L16+L18+L20+L22+L24+L26+L28+L30+L32+L34+L36+L38+L40+L42+L44+L46+L48+L50+L52+L54+L56+L58+L60+L62+L64+L66+L68+L70+L71+L72+L73+L74+L75+L76+L82+L84+L86+L88+L90+L92+L94+L96+L98</f>
        <v>0</v>
      </c>
      <c r="M10" s="299">
        <f>M12+M14+M16+M18+M20+M22+M24+M26+M28+M30+M32+M34+M36+M38+M40+M42+M44+M46+M48+M50+M52+M54+M56+M58+M60+M62+M64+M66+M68+M70+M71+M72+M73+M74+M75+M76+M82+M84+M86+M88+M90+M92+M94+M96+M98</f>
        <v>0</v>
      </c>
      <c r="N10" s="299">
        <f>N12+N14+N16+N18+N20+N22+N24+N26+N28+N30+N32+N34+N36+N38+N40+N42+N44+N46+N48+N50+N52+N54+N56+N58+N60+N62+N64+N66+N68+N70+N71+N72+N73+N74+N75+N76+N82+N84+N86+N88+N90+N92+N94+N96+N98</f>
        <v>0</v>
      </c>
      <c r="O10" s="299">
        <f>O12+O14+O16+O18+O20+O22+O24+O26+O28+O30+O32+O34+O36+O38+O40+O42+O44+O46+O48+O50+O52+O54+O56+O58+O60+O62+O64+O66+O68+O70+O71+O72+O73+O74+O75+O76+O82+O84+O86+O88+O90+O92+O94+O96+O98</f>
        <v>0</v>
      </c>
      <c r="P10" s="299">
        <f>P12+P14+P16+P18+P20+P22+P24+P26+P28+P30+P32+P34+P36+P38+P40+P42+P44+P46+P48+P50+P52+P54+P56+P58+P60+P62+P64+P66+P68+P70+P71+P72+P73+P74+P75+P76+P82+P84+P86+P88+P90+P92+P94+P96+P98</f>
        <v>0</v>
      </c>
      <c r="Q10" s="299">
        <f>Q12+Q14+Q16+Q18+Q20+Q22+Q24+Q26+Q28+Q30+Q32+Q34+Q36+Q38+Q40+Q42+Q44+Q46+Q48+Q50+Q52+Q54+Q56+Q58+Q60+Q62+Q64+Q66+Q68+Q70+Q71+Q72+Q73+Q74+Q75+Q76+Q82+Q84+Q86+Q88+Q90+Q92+Q94+Q96+Q98</f>
        <v>0</v>
      </c>
      <c r="R10" s="299">
        <f>R12+R14+R16+R18+R20+R22+R24+R26+R28+R30+R32+R34+R36+R38+R40+R42+R44+R46+R48+R50+R52+R54+R56+R58+R60+R62+R64+R66+R68+R70+R71+R72+R73+R74+R75+R76+R82+R84+R86+R88+R90+R92+R94+R96+R98</f>
        <v>0</v>
      </c>
      <c r="S10" s="299">
        <f>S12+S14+S16+S18+S20+S22+S24+S26+S28+S30+S32+S34+S36+S38+S40+S42+S44+S46+S48+S50+S52+S54+S56+S58+S60+S62+S64+S66+S68+S70+S71+S72+S73+S74+S75+S76+S82+S84+S86+S88+S90+S92+S94+S96+S98</f>
        <v>0</v>
      </c>
      <c r="T10" s="299">
        <f>T12+T14+T16+T18+T20+T22+T24+T26+T28+T30+T32+T34+T36+T38+T40+T42+T44+T46+T48+T50+T52+T54+T56+T58+T60+T62+T64+T66+T68+T70+T71+T72+T73+T74+T75+T76+T82+T84+T86+T88+T90+T92+T94+T96+T98</f>
        <v>0</v>
      </c>
      <c r="U10" s="299">
        <f>U12+U14+U16+U18+U20+U22+U24+U26+U28+U30+U32+U34+U36+U38+U40+U42+U44+U46+U48+U50+U52+U54+U56+U58+U60+U62+U64+U66+U68+U70+U71+U72+U73+U74+U75+U76+U82+U84+U86+U88+U90+U92+U94+U96+U98</f>
        <v>0</v>
      </c>
      <c r="V10" s="299">
        <f>V12+V14+V16+V18+V20+V22+V24+V26+V28+V30+V32+V34+V36+V38+V40+V42+V44+V46+V48+V50+V52+V54+V56+V58+V60+V62+V64+V66+V68+V70+V71+V72+V73+V74+V75+V76+V82+V84+V86+V88+V90+V92+V94+V96+V98</f>
        <v>0</v>
      </c>
      <c r="W10" s="299">
        <f>W12+W14+W16+W18+W20+W22+W24+W26+W28+W30+W32+W34+W36+W38+W40+W42+W44+W46+W48+W50+W52+W54+W56+W58+W60+W62+W64+W66+W68+W70+W71+W72+W73+W74+W75+W76+W82+W84+W86+W88+W90+W92+W94+W96+W98</f>
        <v>0</v>
      </c>
      <c r="X10" s="299">
        <f>X12+X14+X16+X18+X20+X22+X24+X26+X28+X30+X32+X34+X36+X38+X40+X42+X44+X46+X48+X50+X52+X54+X56+X58+X60+X62+X64+X66+X68+X70+X71+X72+X73+X74+X75+X76+X82+X84+X86+X88+X90+X92+X94+X96+X98</f>
        <v>0</v>
      </c>
      <c r="Y10" s="299">
        <f>Y12+Y14+Y16+Y18+Y20+Y22+Y24+Y26+Y28+Y30+Y32+Y34+Y36+Y38+Y40+Y42+Y44+Y46+Y48+Y50+Y52+Y54+Y56+Y58+Y60+Y62+Y64+Y66+Y68+Y70+Y71+Y72+Y73+Y74+Y75+Y76+Y82+Y84+Y86+Y88+Y90+Y92+Y94+Y96+Y98</f>
        <v>0</v>
      </c>
    </row>
    <row r="11" spans="1:25" x14ac:dyDescent="0.15">
      <c r="A11" s="376" t="s">
        <v>238</v>
      </c>
      <c r="B11" s="202" t="s">
        <v>97</v>
      </c>
      <c r="C11" s="212" t="s">
        <v>101</v>
      </c>
      <c r="D11" s="203" t="s">
        <v>101</v>
      </c>
      <c r="E11" s="366" t="s">
        <v>30</v>
      </c>
      <c r="F11" s="213">
        <f t="shared" si="0"/>
        <v>0</v>
      </c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</row>
    <row r="12" spans="1:25" x14ac:dyDescent="0.15">
      <c r="A12" s="377"/>
      <c r="B12" s="202" t="s">
        <v>98</v>
      </c>
      <c r="C12" s="212" t="s">
        <v>102</v>
      </c>
      <c r="D12" s="203" t="s">
        <v>102</v>
      </c>
      <c r="E12" s="367"/>
      <c r="F12" s="213">
        <f t="shared" si="0"/>
        <v>0</v>
      </c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</row>
    <row r="13" spans="1:25" x14ac:dyDescent="0.15">
      <c r="A13" s="376" t="s">
        <v>31</v>
      </c>
      <c r="B13" s="202" t="s">
        <v>97</v>
      </c>
      <c r="C13" s="212" t="s">
        <v>103</v>
      </c>
      <c r="D13" s="203" t="s">
        <v>103</v>
      </c>
      <c r="E13" s="366" t="s">
        <v>225</v>
      </c>
      <c r="F13" s="213">
        <f t="shared" si="0"/>
        <v>0</v>
      </c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4"/>
    </row>
    <row r="14" spans="1:25" x14ac:dyDescent="0.15">
      <c r="A14" s="377"/>
      <c r="B14" s="202" t="s">
        <v>98</v>
      </c>
      <c r="C14" s="212" t="s">
        <v>104</v>
      </c>
      <c r="D14" s="203" t="s">
        <v>104</v>
      </c>
      <c r="E14" s="367"/>
      <c r="F14" s="213">
        <f t="shared" si="0"/>
        <v>0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4"/>
    </row>
    <row r="15" spans="1:25" x14ac:dyDescent="0.15">
      <c r="A15" s="376" t="s">
        <v>32</v>
      </c>
      <c r="B15" s="202" t="s">
        <v>97</v>
      </c>
      <c r="C15" s="212" t="s">
        <v>105</v>
      </c>
      <c r="D15" s="203" t="s">
        <v>105</v>
      </c>
      <c r="E15" s="366" t="s">
        <v>226</v>
      </c>
      <c r="F15" s="213">
        <f t="shared" si="0"/>
        <v>0</v>
      </c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4"/>
    </row>
    <row r="16" spans="1:25" x14ac:dyDescent="0.15">
      <c r="A16" s="377"/>
      <c r="B16" s="202" t="s">
        <v>98</v>
      </c>
      <c r="C16" s="212" t="s">
        <v>106</v>
      </c>
      <c r="D16" s="203" t="s">
        <v>106</v>
      </c>
      <c r="E16" s="367"/>
      <c r="F16" s="213">
        <f t="shared" si="0"/>
        <v>0</v>
      </c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4"/>
    </row>
    <row r="17" spans="1:25" x14ac:dyDescent="0.15">
      <c r="A17" s="376" t="s">
        <v>33</v>
      </c>
      <c r="B17" s="202" t="s">
        <v>97</v>
      </c>
      <c r="C17" s="212" t="s">
        <v>107</v>
      </c>
      <c r="D17" s="203" t="s">
        <v>107</v>
      </c>
      <c r="E17" s="364" t="s">
        <v>227</v>
      </c>
      <c r="F17" s="213">
        <f t="shared" si="0"/>
        <v>0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4"/>
    </row>
    <row r="18" spans="1:25" x14ac:dyDescent="0.15">
      <c r="A18" s="377"/>
      <c r="B18" s="202" t="s">
        <v>98</v>
      </c>
      <c r="C18" s="212" t="s">
        <v>108</v>
      </c>
      <c r="D18" s="203" t="s">
        <v>108</v>
      </c>
      <c r="E18" s="365"/>
      <c r="F18" s="213">
        <f t="shared" si="0"/>
        <v>0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4"/>
    </row>
    <row r="19" spans="1:25" x14ac:dyDescent="0.15">
      <c r="A19" s="376" t="s">
        <v>34</v>
      </c>
      <c r="B19" s="202" t="s">
        <v>97</v>
      </c>
      <c r="C19" s="212" t="s">
        <v>109</v>
      </c>
      <c r="D19" s="203" t="s">
        <v>109</v>
      </c>
      <c r="E19" s="366" t="s">
        <v>35</v>
      </c>
      <c r="F19" s="213">
        <f t="shared" si="0"/>
        <v>0</v>
      </c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4"/>
    </row>
    <row r="20" spans="1:25" x14ac:dyDescent="0.15">
      <c r="A20" s="377"/>
      <c r="B20" s="202" t="s">
        <v>98</v>
      </c>
      <c r="C20" s="212" t="s">
        <v>110</v>
      </c>
      <c r="D20" s="203" t="s">
        <v>110</v>
      </c>
      <c r="E20" s="367"/>
      <c r="F20" s="213">
        <f t="shared" si="0"/>
        <v>0</v>
      </c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4"/>
    </row>
    <row r="21" spans="1:25" x14ac:dyDescent="0.15">
      <c r="A21" s="376" t="s">
        <v>36</v>
      </c>
      <c r="B21" s="202" t="s">
        <v>97</v>
      </c>
      <c r="C21" s="212" t="s">
        <v>111</v>
      </c>
      <c r="D21" s="203" t="s">
        <v>111</v>
      </c>
      <c r="E21" s="366" t="s">
        <v>37</v>
      </c>
      <c r="F21" s="213">
        <f t="shared" si="0"/>
        <v>0</v>
      </c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4"/>
    </row>
    <row r="22" spans="1:25" x14ac:dyDescent="0.15">
      <c r="A22" s="377"/>
      <c r="B22" s="202" t="s">
        <v>98</v>
      </c>
      <c r="C22" s="212" t="s">
        <v>112</v>
      </c>
      <c r="D22" s="203" t="s">
        <v>112</v>
      </c>
      <c r="E22" s="367"/>
      <c r="F22" s="213">
        <f t="shared" si="0"/>
        <v>0</v>
      </c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4"/>
    </row>
    <row r="23" spans="1:25" x14ac:dyDescent="0.15">
      <c r="A23" s="376" t="s">
        <v>38</v>
      </c>
      <c r="B23" s="202" t="s">
        <v>97</v>
      </c>
      <c r="C23" s="212" t="s">
        <v>113</v>
      </c>
      <c r="D23" s="203" t="s">
        <v>113</v>
      </c>
      <c r="E23" s="366" t="s">
        <v>228</v>
      </c>
      <c r="F23" s="213">
        <f t="shared" si="0"/>
        <v>0</v>
      </c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4"/>
    </row>
    <row r="24" spans="1:25" x14ac:dyDescent="0.15">
      <c r="A24" s="377"/>
      <c r="B24" s="202" t="s">
        <v>98</v>
      </c>
      <c r="C24" s="212" t="s">
        <v>114</v>
      </c>
      <c r="D24" s="203" t="s">
        <v>114</v>
      </c>
      <c r="E24" s="367"/>
      <c r="F24" s="213">
        <f t="shared" si="0"/>
        <v>0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4"/>
    </row>
    <row r="25" spans="1:25" x14ac:dyDescent="0.15">
      <c r="A25" s="376" t="s">
        <v>39</v>
      </c>
      <c r="B25" s="202" t="s">
        <v>97</v>
      </c>
      <c r="C25" s="212" t="s">
        <v>115</v>
      </c>
      <c r="D25" s="203" t="s">
        <v>115</v>
      </c>
      <c r="E25" s="366" t="s">
        <v>40</v>
      </c>
      <c r="F25" s="213">
        <f t="shared" si="0"/>
        <v>0</v>
      </c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4"/>
    </row>
    <row r="26" spans="1:25" x14ac:dyDescent="0.15">
      <c r="A26" s="377"/>
      <c r="B26" s="202" t="s">
        <v>98</v>
      </c>
      <c r="C26" s="212" t="s">
        <v>116</v>
      </c>
      <c r="D26" s="203" t="s">
        <v>116</v>
      </c>
      <c r="E26" s="367"/>
      <c r="F26" s="213">
        <f t="shared" si="0"/>
        <v>0</v>
      </c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4"/>
    </row>
    <row r="27" spans="1:25" x14ac:dyDescent="0.15">
      <c r="A27" s="370" t="s">
        <v>41</v>
      </c>
      <c r="B27" s="204" t="s">
        <v>97</v>
      </c>
      <c r="C27" s="212" t="s">
        <v>117</v>
      </c>
      <c r="D27" s="203" t="s">
        <v>117</v>
      </c>
      <c r="E27" s="364" t="s">
        <v>42</v>
      </c>
      <c r="F27" s="213">
        <f t="shared" si="0"/>
        <v>0</v>
      </c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</row>
    <row r="28" spans="1:25" x14ac:dyDescent="0.15">
      <c r="A28" s="371"/>
      <c r="B28" s="204" t="s">
        <v>98</v>
      </c>
      <c r="C28" s="212" t="s">
        <v>118</v>
      </c>
      <c r="D28" s="203" t="s">
        <v>118</v>
      </c>
      <c r="E28" s="365"/>
      <c r="F28" s="213">
        <f t="shared" si="0"/>
        <v>0</v>
      </c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</row>
    <row r="29" spans="1:25" x14ac:dyDescent="0.15">
      <c r="A29" s="370" t="s">
        <v>183</v>
      </c>
      <c r="B29" s="204" t="s">
        <v>97</v>
      </c>
      <c r="C29" s="212" t="s">
        <v>119</v>
      </c>
      <c r="D29" s="203" t="s">
        <v>119</v>
      </c>
      <c r="E29" s="364" t="s">
        <v>184</v>
      </c>
      <c r="F29" s="213">
        <f t="shared" si="0"/>
        <v>0</v>
      </c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</row>
    <row r="30" spans="1:25" x14ac:dyDescent="0.15">
      <c r="A30" s="371"/>
      <c r="B30" s="204" t="s">
        <v>98</v>
      </c>
      <c r="C30" s="212" t="s">
        <v>120</v>
      </c>
      <c r="D30" s="203" t="s">
        <v>120</v>
      </c>
      <c r="E30" s="365"/>
      <c r="F30" s="213">
        <f t="shared" si="0"/>
        <v>0</v>
      </c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</row>
    <row r="31" spans="1:25" x14ac:dyDescent="0.15">
      <c r="A31" s="370" t="s">
        <v>43</v>
      </c>
      <c r="B31" s="204" t="s">
        <v>97</v>
      </c>
      <c r="C31" s="212" t="s">
        <v>121</v>
      </c>
      <c r="D31" s="203" t="s">
        <v>121</v>
      </c>
      <c r="E31" s="364" t="s">
        <v>44</v>
      </c>
      <c r="F31" s="213">
        <f t="shared" si="0"/>
        <v>0</v>
      </c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</row>
    <row r="32" spans="1:25" x14ac:dyDescent="0.15">
      <c r="A32" s="371"/>
      <c r="B32" s="204" t="s">
        <v>98</v>
      </c>
      <c r="C32" s="212" t="s">
        <v>122</v>
      </c>
      <c r="D32" s="203" t="s">
        <v>122</v>
      </c>
      <c r="E32" s="365"/>
      <c r="F32" s="213">
        <f t="shared" si="0"/>
        <v>0</v>
      </c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</row>
    <row r="33" spans="1:25" x14ac:dyDescent="0.15">
      <c r="A33" s="370" t="s">
        <v>558</v>
      </c>
      <c r="B33" s="204" t="s">
        <v>97</v>
      </c>
      <c r="C33" s="212" t="s">
        <v>123</v>
      </c>
      <c r="D33" s="203" t="s">
        <v>123</v>
      </c>
      <c r="E33" s="364" t="s">
        <v>562</v>
      </c>
      <c r="F33" s="213">
        <f t="shared" si="0"/>
        <v>0</v>
      </c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</row>
    <row r="34" spans="1:25" x14ac:dyDescent="0.15">
      <c r="A34" s="371"/>
      <c r="B34" s="204" t="s">
        <v>98</v>
      </c>
      <c r="C34" s="212" t="s">
        <v>124</v>
      </c>
      <c r="D34" s="203" t="s">
        <v>124</v>
      </c>
      <c r="E34" s="365"/>
      <c r="F34" s="213">
        <f t="shared" si="0"/>
        <v>0</v>
      </c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</row>
    <row r="35" spans="1:25" s="297" customFormat="1" x14ac:dyDescent="0.15">
      <c r="A35" s="370" t="s">
        <v>559</v>
      </c>
      <c r="B35" s="204" t="s">
        <v>97</v>
      </c>
      <c r="C35" s="212" t="s">
        <v>560</v>
      </c>
      <c r="D35" s="298" t="s">
        <v>125</v>
      </c>
      <c r="E35" s="364" t="s">
        <v>563</v>
      </c>
      <c r="F35" s="213">
        <f>G35+H35+I35+J35+K35+L35+M35+N35+O35+P35+Q35+R35+S35+T35+U35+V35+W35+X35</f>
        <v>0</v>
      </c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</row>
    <row r="36" spans="1:25" s="297" customFormat="1" x14ac:dyDescent="0.15">
      <c r="A36" s="371"/>
      <c r="B36" s="204" t="s">
        <v>98</v>
      </c>
      <c r="C36" s="212" t="s">
        <v>561</v>
      </c>
      <c r="D36" s="298" t="s">
        <v>126</v>
      </c>
      <c r="E36" s="365"/>
      <c r="F36" s="213">
        <f>G36+H36+I36+J36+K36+L36+M36+N36+O36+P36+Q36+R36+S36+T36+U36+V36+W36+X36</f>
        <v>0</v>
      </c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</row>
    <row r="37" spans="1:25" x14ac:dyDescent="0.15">
      <c r="A37" s="370" t="s">
        <v>46</v>
      </c>
      <c r="B37" s="204" t="s">
        <v>97</v>
      </c>
      <c r="C37" s="212" t="s">
        <v>125</v>
      </c>
      <c r="D37" s="298" t="s">
        <v>127</v>
      </c>
      <c r="E37" s="364" t="s">
        <v>47</v>
      </c>
      <c r="F37" s="213">
        <f t="shared" si="0"/>
        <v>0</v>
      </c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</row>
    <row r="38" spans="1:25" x14ac:dyDescent="0.15">
      <c r="A38" s="371"/>
      <c r="B38" s="204" t="s">
        <v>98</v>
      </c>
      <c r="C38" s="212" t="s">
        <v>126</v>
      </c>
      <c r="D38" s="298" t="s">
        <v>128</v>
      </c>
      <c r="E38" s="365"/>
      <c r="F38" s="213">
        <f t="shared" si="0"/>
        <v>0</v>
      </c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</row>
    <row r="39" spans="1:25" x14ac:dyDescent="0.15">
      <c r="A39" s="370" t="s">
        <v>48</v>
      </c>
      <c r="B39" s="204" t="s">
        <v>97</v>
      </c>
      <c r="C39" s="212" t="s">
        <v>127</v>
      </c>
      <c r="D39" s="298" t="s">
        <v>129</v>
      </c>
      <c r="E39" s="364" t="s">
        <v>229</v>
      </c>
      <c r="F39" s="213">
        <f t="shared" si="0"/>
        <v>0</v>
      </c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</row>
    <row r="40" spans="1:25" x14ac:dyDescent="0.15">
      <c r="A40" s="371"/>
      <c r="B40" s="204" t="s">
        <v>98</v>
      </c>
      <c r="C40" s="212" t="s">
        <v>128</v>
      </c>
      <c r="D40" s="298" t="s">
        <v>130</v>
      </c>
      <c r="E40" s="365"/>
      <c r="F40" s="213">
        <f t="shared" si="0"/>
        <v>0</v>
      </c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</row>
    <row r="41" spans="1:25" x14ac:dyDescent="0.15">
      <c r="A41" s="370" t="s">
        <v>49</v>
      </c>
      <c r="B41" s="204" t="s">
        <v>97</v>
      </c>
      <c r="C41" s="212" t="s">
        <v>129</v>
      </c>
      <c r="D41" s="298" t="s">
        <v>131</v>
      </c>
      <c r="E41" s="364" t="s">
        <v>50</v>
      </c>
      <c r="F41" s="213">
        <f t="shared" si="0"/>
        <v>0</v>
      </c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</row>
    <row r="42" spans="1:25" x14ac:dyDescent="0.15">
      <c r="A42" s="371"/>
      <c r="B42" s="204" t="s">
        <v>98</v>
      </c>
      <c r="C42" s="212" t="s">
        <v>130</v>
      </c>
      <c r="D42" s="298" t="s">
        <v>132</v>
      </c>
      <c r="E42" s="365"/>
      <c r="F42" s="213">
        <f t="shared" si="0"/>
        <v>0</v>
      </c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</row>
    <row r="43" spans="1:25" x14ac:dyDescent="0.15">
      <c r="A43" s="370" t="s">
        <v>51</v>
      </c>
      <c r="B43" s="204" t="s">
        <v>97</v>
      </c>
      <c r="C43" s="212" t="s">
        <v>131</v>
      </c>
      <c r="D43" s="298" t="s">
        <v>133</v>
      </c>
      <c r="E43" s="364" t="s">
        <v>230</v>
      </c>
      <c r="F43" s="213">
        <f t="shared" ref="F43:F107" si="1">G43+H43+I43+J43+K43+L43+M43+N43+O43+P43+Q43+R43+S43+T43+U43+V43+W43+X43</f>
        <v>0</v>
      </c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</row>
    <row r="44" spans="1:25" x14ac:dyDescent="0.15">
      <c r="A44" s="371"/>
      <c r="B44" s="204" t="s">
        <v>98</v>
      </c>
      <c r="C44" s="212" t="s">
        <v>132</v>
      </c>
      <c r="D44" s="298" t="s">
        <v>134</v>
      </c>
      <c r="E44" s="365"/>
      <c r="F44" s="213">
        <f t="shared" si="1"/>
        <v>0</v>
      </c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</row>
    <row r="45" spans="1:25" x14ac:dyDescent="0.15">
      <c r="A45" s="370" t="s">
        <v>52</v>
      </c>
      <c r="B45" s="204" t="s">
        <v>97</v>
      </c>
      <c r="C45" s="212" t="s">
        <v>133</v>
      </c>
      <c r="D45" s="298" t="s">
        <v>135</v>
      </c>
      <c r="E45" s="364" t="s">
        <v>53</v>
      </c>
      <c r="F45" s="213">
        <f t="shared" si="1"/>
        <v>0</v>
      </c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</row>
    <row r="46" spans="1:25" x14ac:dyDescent="0.15">
      <c r="A46" s="371"/>
      <c r="B46" s="204" t="s">
        <v>98</v>
      </c>
      <c r="C46" s="212" t="s">
        <v>134</v>
      </c>
      <c r="D46" s="298" t="s">
        <v>136</v>
      </c>
      <c r="E46" s="365"/>
      <c r="F46" s="213">
        <f t="shared" si="1"/>
        <v>0</v>
      </c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</row>
    <row r="47" spans="1:25" x14ac:dyDescent="0.15">
      <c r="A47" s="370" t="s">
        <v>54</v>
      </c>
      <c r="B47" s="204" t="s">
        <v>97</v>
      </c>
      <c r="C47" s="212" t="s">
        <v>135</v>
      </c>
      <c r="D47" s="298" t="s">
        <v>137</v>
      </c>
      <c r="E47" s="364" t="s">
        <v>55</v>
      </c>
      <c r="F47" s="213">
        <f t="shared" si="1"/>
        <v>0</v>
      </c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</row>
    <row r="48" spans="1:25" x14ac:dyDescent="0.15">
      <c r="A48" s="371"/>
      <c r="B48" s="204" t="s">
        <v>98</v>
      </c>
      <c r="C48" s="212" t="s">
        <v>136</v>
      </c>
      <c r="D48" s="298" t="s">
        <v>138</v>
      </c>
      <c r="E48" s="365"/>
      <c r="F48" s="213">
        <f t="shared" si="1"/>
        <v>0</v>
      </c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</row>
    <row r="49" spans="1:25" x14ac:dyDescent="0.15">
      <c r="A49" s="368" t="s">
        <v>395</v>
      </c>
      <c r="B49" s="204" t="s">
        <v>97</v>
      </c>
      <c r="C49" s="212" t="s">
        <v>391</v>
      </c>
      <c r="D49" s="298" t="s">
        <v>139</v>
      </c>
      <c r="E49" s="364" t="s">
        <v>397</v>
      </c>
      <c r="F49" s="213">
        <f t="shared" si="1"/>
        <v>0</v>
      </c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</row>
    <row r="50" spans="1:25" x14ac:dyDescent="0.15">
      <c r="A50" s="369"/>
      <c r="B50" s="204" t="s">
        <v>98</v>
      </c>
      <c r="C50" s="212" t="s">
        <v>392</v>
      </c>
      <c r="D50" s="298" t="s">
        <v>140</v>
      </c>
      <c r="E50" s="365"/>
      <c r="F50" s="213">
        <f t="shared" si="1"/>
        <v>0</v>
      </c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</row>
    <row r="51" spans="1:25" x14ac:dyDescent="0.15">
      <c r="A51" s="368" t="s">
        <v>396</v>
      </c>
      <c r="B51" s="204" t="s">
        <v>97</v>
      </c>
      <c r="C51" s="212" t="s">
        <v>393</v>
      </c>
      <c r="D51" s="298" t="s">
        <v>141</v>
      </c>
      <c r="E51" s="364" t="s">
        <v>398</v>
      </c>
      <c r="F51" s="213">
        <f t="shared" si="1"/>
        <v>0</v>
      </c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</row>
    <row r="52" spans="1:25" x14ac:dyDescent="0.15">
      <c r="A52" s="369"/>
      <c r="B52" s="204" t="s">
        <v>98</v>
      </c>
      <c r="C52" s="212" t="s">
        <v>394</v>
      </c>
      <c r="D52" s="298" t="s">
        <v>142</v>
      </c>
      <c r="E52" s="365"/>
      <c r="F52" s="213">
        <f t="shared" si="1"/>
        <v>0</v>
      </c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</row>
    <row r="53" spans="1:25" x14ac:dyDescent="0.15">
      <c r="A53" s="370" t="s">
        <v>56</v>
      </c>
      <c r="B53" s="204" t="s">
        <v>97</v>
      </c>
      <c r="C53" s="212" t="s">
        <v>137</v>
      </c>
      <c r="D53" s="298" t="s">
        <v>143</v>
      </c>
      <c r="E53" s="364" t="s">
        <v>231</v>
      </c>
      <c r="F53" s="213">
        <f t="shared" si="1"/>
        <v>0</v>
      </c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</row>
    <row r="54" spans="1:25" x14ac:dyDescent="0.15">
      <c r="A54" s="371"/>
      <c r="B54" s="204" t="s">
        <v>98</v>
      </c>
      <c r="C54" s="212" t="s">
        <v>138</v>
      </c>
      <c r="D54" s="298" t="s">
        <v>144</v>
      </c>
      <c r="E54" s="365"/>
      <c r="F54" s="213">
        <f t="shared" si="1"/>
        <v>0</v>
      </c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</row>
    <row r="55" spans="1:25" x14ac:dyDescent="0.15">
      <c r="A55" s="370" t="s">
        <v>57</v>
      </c>
      <c r="B55" s="204" t="s">
        <v>97</v>
      </c>
      <c r="C55" s="212" t="s">
        <v>139</v>
      </c>
      <c r="D55" s="298" t="s">
        <v>145</v>
      </c>
      <c r="E55" s="364" t="s">
        <v>58</v>
      </c>
      <c r="F55" s="213">
        <f>G55+H55+I55+J55+K55+L55+M55+N55+O55+P55+Q55+R55+S55+T55+U55+V55+W55+X55</f>
        <v>0</v>
      </c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</row>
    <row r="56" spans="1:25" x14ac:dyDescent="0.15">
      <c r="A56" s="371"/>
      <c r="B56" s="204" t="s">
        <v>98</v>
      </c>
      <c r="C56" s="212" t="s">
        <v>140</v>
      </c>
      <c r="D56" s="298" t="s">
        <v>146</v>
      </c>
      <c r="E56" s="365"/>
      <c r="F56" s="213">
        <f t="shared" si="1"/>
        <v>0</v>
      </c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</row>
    <row r="57" spans="1:25" x14ac:dyDescent="0.15">
      <c r="A57" s="370" t="s">
        <v>59</v>
      </c>
      <c r="B57" s="204" t="s">
        <v>97</v>
      </c>
      <c r="C57" s="212" t="s">
        <v>141</v>
      </c>
      <c r="D57" s="298" t="s">
        <v>147</v>
      </c>
      <c r="E57" s="364" t="s">
        <v>232</v>
      </c>
      <c r="F57" s="213">
        <f t="shared" si="1"/>
        <v>0</v>
      </c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</row>
    <row r="58" spans="1:25" x14ac:dyDescent="0.15">
      <c r="A58" s="371"/>
      <c r="B58" s="204" t="s">
        <v>98</v>
      </c>
      <c r="C58" s="212" t="s">
        <v>142</v>
      </c>
      <c r="D58" s="298" t="s">
        <v>148</v>
      </c>
      <c r="E58" s="365"/>
      <c r="F58" s="213">
        <f t="shared" si="1"/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</row>
    <row r="59" spans="1:25" x14ac:dyDescent="0.15">
      <c r="A59" s="368" t="s">
        <v>411</v>
      </c>
      <c r="B59" s="204" t="s">
        <v>97</v>
      </c>
      <c r="C59" s="212" t="s">
        <v>399</v>
      </c>
      <c r="D59" s="298" t="s">
        <v>149</v>
      </c>
      <c r="E59" s="364" t="s">
        <v>407</v>
      </c>
      <c r="F59" s="213">
        <f t="shared" si="1"/>
        <v>0</v>
      </c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</row>
    <row r="60" spans="1:25" x14ac:dyDescent="0.15">
      <c r="A60" s="369"/>
      <c r="B60" s="204" t="s">
        <v>98</v>
      </c>
      <c r="C60" s="212" t="s">
        <v>400</v>
      </c>
      <c r="D60" s="298" t="s">
        <v>150</v>
      </c>
      <c r="E60" s="365"/>
      <c r="F60" s="213">
        <f t="shared" si="1"/>
        <v>0</v>
      </c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</row>
    <row r="61" spans="1:25" x14ac:dyDescent="0.15">
      <c r="A61" s="368" t="s">
        <v>412</v>
      </c>
      <c r="B61" s="204" t="s">
        <v>97</v>
      </c>
      <c r="C61" s="212" t="s">
        <v>401</v>
      </c>
      <c r="D61" s="298" t="s">
        <v>151</v>
      </c>
      <c r="E61" s="364" t="s">
        <v>408</v>
      </c>
      <c r="F61" s="213">
        <f t="shared" si="1"/>
        <v>0</v>
      </c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</row>
    <row r="62" spans="1:25" x14ac:dyDescent="0.15">
      <c r="A62" s="369"/>
      <c r="B62" s="204" t="s">
        <v>98</v>
      </c>
      <c r="C62" s="212" t="s">
        <v>402</v>
      </c>
      <c r="D62" s="298" t="s">
        <v>152</v>
      </c>
      <c r="E62" s="365"/>
      <c r="F62" s="213">
        <f t="shared" si="1"/>
        <v>0</v>
      </c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</row>
    <row r="63" spans="1:25" x14ac:dyDescent="0.15">
      <c r="A63" s="368" t="s">
        <v>413</v>
      </c>
      <c r="B63" s="204" t="s">
        <v>97</v>
      </c>
      <c r="C63" s="212" t="s">
        <v>403</v>
      </c>
      <c r="D63" s="298" t="s">
        <v>153</v>
      </c>
      <c r="E63" s="364" t="s">
        <v>409</v>
      </c>
      <c r="F63" s="213">
        <f t="shared" si="1"/>
        <v>0</v>
      </c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</row>
    <row r="64" spans="1:25" x14ac:dyDescent="0.15">
      <c r="A64" s="369"/>
      <c r="B64" s="204" t="s">
        <v>98</v>
      </c>
      <c r="C64" s="212" t="s">
        <v>404</v>
      </c>
      <c r="D64" s="298" t="s">
        <v>154</v>
      </c>
      <c r="E64" s="365"/>
      <c r="F64" s="213">
        <f t="shared" si="1"/>
        <v>0</v>
      </c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</row>
    <row r="65" spans="1:25" x14ac:dyDescent="0.15">
      <c r="A65" s="368" t="s">
        <v>414</v>
      </c>
      <c r="B65" s="204" t="s">
        <v>97</v>
      </c>
      <c r="C65" s="212" t="s">
        <v>405</v>
      </c>
      <c r="D65" s="298" t="s">
        <v>155</v>
      </c>
      <c r="E65" s="364" t="s">
        <v>410</v>
      </c>
      <c r="F65" s="213">
        <f t="shared" si="1"/>
        <v>0</v>
      </c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</row>
    <row r="66" spans="1:25" x14ac:dyDescent="0.15">
      <c r="A66" s="369"/>
      <c r="B66" s="204" t="s">
        <v>98</v>
      </c>
      <c r="C66" s="212" t="s">
        <v>406</v>
      </c>
      <c r="D66" s="298" t="s">
        <v>156</v>
      </c>
      <c r="E66" s="365"/>
      <c r="F66" s="213">
        <f t="shared" si="1"/>
        <v>0</v>
      </c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</row>
    <row r="67" spans="1:25" x14ac:dyDescent="0.15">
      <c r="A67" s="370" t="s">
        <v>239</v>
      </c>
      <c r="B67" s="204" t="s">
        <v>97</v>
      </c>
      <c r="C67" s="212" t="s">
        <v>143</v>
      </c>
      <c r="D67" s="298" t="s">
        <v>157</v>
      </c>
      <c r="E67" s="364" t="s">
        <v>233</v>
      </c>
      <c r="F67" s="213">
        <f t="shared" si="1"/>
        <v>0</v>
      </c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</row>
    <row r="68" spans="1:25" x14ac:dyDescent="0.15">
      <c r="A68" s="371"/>
      <c r="B68" s="204" t="s">
        <v>98</v>
      </c>
      <c r="C68" s="212" t="s">
        <v>144</v>
      </c>
      <c r="D68" s="298" t="s">
        <v>158</v>
      </c>
      <c r="E68" s="365"/>
      <c r="F68" s="213">
        <f t="shared" si="1"/>
        <v>0</v>
      </c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</row>
    <row r="69" spans="1:25" x14ac:dyDescent="0.15">
      <c r="A69" s="370" t="s">
        <v>185</v>
      </c>
      <c r="B69" s="204" t="s">
        <v>97</v>
      </c>
      <c r="C69" s="212" t="s">
        <v>145</v>
      </c>
      <c r="D69" s="298" t="s">
        <v>159</v>
      </c>
      <c r="E69" s="364" t="s">
        <v>60</v>
      </c>
      <c r="F69" s="213">
        <f t="shared" si="1"/>
        <v>0</v>
      </c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</row>
    <row r="70" spans="1:25" x14ac:dyDescent="0.15">
      <c r="A70" s="371"/>
      <c r="B70" s="204" t="s">
        <v>98</v>
      </c>
      <c r="C70" s="212" t="s">
        <v>146</v>
      </c>
      <c r="D70" s="298" t="s">
        <v>160</v>
      </c>
      <c r="E70" s="365"/>
      <c r="F70" s="213">
        <f t="shared" si="1"/>
        <v>0</v>
      </c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</row>
    <row r="71" spans="1:25" ht="12" customHeight="1" x14ac:dyDescent="0.15">
      <c r="A71" s="215" t="s">
        <v>186</v>
      </c>
      <c r="B71" s="204" t="s">
        <v>98</v>
      </c>
      <c r="C71" s="212" t="s">
        <v>147</v>
      </c>
      <c r="D71" s="298" t="s">
        <v>161</v>
      </c>
      <c r="E71" s="216" t="s">
        <v>206</v>
      </c>
      <c r="F71" s="213">
        <f t="shared" si="1"/>
        <v>0</v>
      </c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</row>
    <row r="72" spans="1:25" ht="12" customHeight="1" x14ac:dyDescent="0.15">
      <c r="A72" s="217" t="s">
        <v>187</v>
      </c>
      <c r="B72" s="204" t="s">
        <v>98</v>
      </c>
      <c r="C72" s="212" t="s">
        <v>148</v>
      </c>
      <c r="D72" s="298" t="s">
        <v>162</v>
      </c>
      <c r="E72" s="218" t="s">
        <v>188</v>
      </c>
      <c r="F72" s="213">
        <f t="shared" si="1"/>
        <v>0</v>
      </c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</row>
    <row r="73" spans="1:25" ht="12" customHeight="1" x14ac:dyDescent="0.15">
      <c r="A73" s="219" t="s">
        <v>61</v>
      </c>
      <c r="B73" s="220" t="s">
        <v>98</v>
      </c>
      <c r="C73" s="212" t="s">
        <v>149</v>
      </c>
      <c r="D73" s="298" t="s">
        <v>163</v>
      </c>
      <c r="E73" s="221" t="s">
        <v>189</v>
      </c>
      <c r="F73" s="213">
        <f t="shared" si="1"/>
        <v>0</v>
      </c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</row>
    <row r="74" spans="1:25" ht="12" customHeight="1" x14ac:dyDescent="0.15">
      <c r="A74" s="219" t="s">
        <v>63</v>
      </c>
      <c r="B74" s="220" t="s">
        <v>98</v>
      </c>
      <c r="C74" s="212" t="s">
        <v>150</v>
      </c>
      <c r="D74" s="298" t="s">
        <v>164</v>
      </c>
      <c r="E74" s="221" t="s">
        <v>190</v>
      </c>
      <c r="F74" s="213">
        <f t="shared" si="1"/>
        <v>0</v>
      </c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</row>
    <row r="75" spans="1:25" ht="12" customHeight="1" x14ac:dyDescent="0.15">
      <c r="A75" s="219" t="s">
        <v>64</v>
      </c>
      <c r="B75" s="220" t="s">
        <v>98</v>
      </c>
      <c r="C75" s="212" t="s">
        <v>151</v>
      </c>
      <c r="D75" s="298" t="s">
        <v>165</v>
      </c>
      <c r="E75" s="221" t="s">
        <v>191</v>
      </c>
      <c r="F75" s="213">
        <f t="shared" si="1"/>
        <v>0</v>
      </c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</row>
    <row r="76" spans="1:25" ht="12" customHeight="1" x14ac:dyDescent="0.15">
      <c r="A76" s="219" t="s">
        <v>62</v>
      </c>
      <c r="B76" s="220" t="s">
        <v>98</v>
      </c>
      <c r="C76" s="212" t="s">
        <v>152</v>
      </c>
      <c r="D76" s="298" t="s">
        <v>166</v>
      </c>
      <c r="E76" s="221" t="s">
        <v>192</v>
      </c>
      <c r="F76" s="213">
        <f t="shared" si="1"/>
        <v>0</v>
      </c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</row>
    <row r="77" spans="1:25" ht="12" customHeight="1" x14ac:dyDescent="0.15">
      <c r="A77" s="219" t="s">
        <v>67</v>
      </c>
      <c r="B77" s="220" t="s">
        <v>97</v>
      </c>
      <c r="C77" s="212" t="s">
        <v>153</v>
      </c>
      <c r="D77" s="298" t="s">
        <v>167</v>
      </c>
      <c r="E77" s="221" t="s">
        <v>193</v>
      </c>
      <c r="F77" s="213">
        <f t="shared" si="1"/>
        <v>0</v>
      </c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</row>
    <row r="78" spans="1:25" ht="12" customHeight="1" x14ac:dyDescent="0.15">
      <c r="A78" s="219" t="s">
        <v>65</v>
      </c>
      <c r="B78" s="220" t="s">
        <v>97</v>
      </c>
      <c r="C78" s="212" t="s">
        <v>154</v>
      </c>
      <c r="D78" s="298" t="s">
        <v>168</v>
      </c>
      <c r="E78" s="221" t="s">
        <v>194</v>
      </c>
      <c r="F78" s="213">
        <f t="shared" si="1"/>
        <v>0</v>
      </c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</row>
    <row r="79" spans="1:25" ht="12" customHeight="1" x14ac:dyDescent="0.15">
      <c r="A79" s="219" t="s">
        <v>66</v>
      </c>
      <c r="B79" s="220" t="s">
        <v>97</v>
      </c>
      <c r="C79" s="212" t="s">
        <v>155</v>
      </c>
      <c r="D79" s="298" t="s">
        <v>169</v>
      </c>
      <c r="E79" s="221" t="s">
        <v>195</v>
      </c>
      <c r="F79" s="213">
        <f t="shared" si="1"/>
        <v>0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</row>
    <row r="80" spans="1:25" s="297" customFormat="1" ht="12" customHeight="1" x14ac:dyDescent="0.15">
      <c r="A80" s="437" t="s">
        <v>564</v>
      </c>
      <c r="B80" s="220" t="s">
        <v>97</v>
      </c>
      <c r="C80" s="212" t="s">
        <v>565</v>
      </c>
      <c r="D80" s="298" t="s">
        <v>170</v>
      </c>
      <c r="E80" s="438" t="s">
        <v>566</v>
      </c>
      <c r="F80" s="213">
        <f>G80+H80+I80+J80+K80+L80+M80+N80+O80+P80+Q80+R80+S80+T80+U80+V80+W80+X80</f>
        <v>0</v>
      </c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</row>
    <row r="81" spans="1:25" x14ac:dyDescent="0.15">
      <c r="A81" s="370" t="s">
        <v>70</v>
      </c>
      <c r="B81" s="204" t="s">
        <v>97</v>
      </c>
      <c r="C81" s="212" t="s">
        <v>156</v>
      </c>
      <c r="D81" s="298" t="s">
        <v>171</v>
      </c>
      <c r="E81" s="364" t="s">
        <v>71</v>
      </c>
      <c r="F81" s="213">
        <f t="shared" si="1"/>
        <v>0</v>
      </c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</row>
    <row r="82" spans="1:25" x14ac:dyDescent="0.15">
      <c r="A82" s="371"/>
      <c r="B82" s="204" t="s">
        <v>98</v>
      </c>
      <c r="C82" s="212" t="s">
        <v>157</v>
      </c>
      <c r="D82" s="298" t="s">
        <v>172</v>
      </c>
      <c r="E82" s="365"/>
      <c r="F82" s="213">
        <f t="shared" si="1"/>
        <v>0</v>
      </c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</row>
    <row r="83" spans="1:25" x14ac:dyDescent="0.15">
      <c r="A83" s="370" t="s">
        <v>68</v>
      </c>
      <c r="B83" s="204" t="s">
        <v>97</v>
      </c>
      <c r="C83" s="212" t="s">
        <v>158</v>
      </c>
      <c r="D83" s="298" t="s">
        <v>173</v>
      </c>
      <c r="E83" s="364" t="s">
        <v>69</v>
      </c>
      <c r="F83" s="213">
        <f t="shared" si="1"/>
        <v>0</v>
      </c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</row>
    <row r="84" spans="1:25" x14ac:dyDescent="0.15">
      <c r="A84" s="371"/>
      <c r="B84" s="204" t="s">
        <v>98</v>
      </c>
      <c r="C84" s="212" t="s">
        <v>159</v>
      </c>
      <c r="D84" s="298" t="s">
        <v>174</v>
      </c>
      <c r="E84" s="365"/>
      <c r="F84" s="213">
        <f t="shared" si="1"/>
        <v>0</v>
      </c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</row>
    <row r="85" spans="1:25" x14ac:dyDescent="0.15">
      <c r="A85" s="370" t="s">
        <v>196</v>
      </c>
      <c r="B85" s="204" t="s">
        <v>97</v>
      </c>
      <c r="C85" s="212" t="s">
        <v>160</v>
      </c>
      <c r="D85" s="298" t="s">
        <v>175</v>
      </c>
      <c r="E85" s="364" t="s">
        <v>197</v>
      </c>
      <c r="F85" s="213">
        <f t="shared" si="1"/>
        <v>0</v>
      </c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</row>
    <row r="86" spans="1:25" x14ac:dyDescent="0.15">
      <c r="A86" s="371"/>
      <c r="B86" s="204" t="s">
        <v>98</v>
      </c>
      <c r="C86" s="212" t="s">
        <v>161</v>
      </c>
      <c r="D86" s="298" t="s">
        <v>176</v>
      </c>
      <c r="E86" s="365"/>
      <c r="F86" s="213">
        <f t="shared" si="1"/>
        <v>0</v>
      </c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</row>
    <row r="87" spans="1:25" x14ac:dyDescent="0.15">
      <c r="A87" s="368" t="s">
        <v>421</v>
      </c>
      <c r="B87" s="204" t="s">
        <v>97</v>
      </c>
      <c r="C87" s="212" t="s">
        <v>415</v>
      </c>
      <c r="D87" s="298" t="s">
        <v>177</v>
      </c>
      <c r="E87" s="364" t="s">
        <v>426</v>
      </c>
      <c r="F87" s="213">
        <f t="shared" si="1"/>
        <v>0</v>
      </c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</row>
    <row r="88" spans="1:25" x14ac:dyDescent="0.15">
      <c r="A88" s="369"/>
      <c r="B88" s="204" t="s">
        <v>98</v>
      </c>
      <c r="C88" s="212" t="s">
        <v>416</v>
      </c>
      <c r="D88" s="298" t="s">
        <v>178</v>
      </c>
      <c r="E88" s="365"/>
      <c r="F88" s="213">
        <f t="shared" si="1"/>
        <v>0</v>
      </c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</row>
    <row r="89" spans="1:25" x14ac:dyDescent="0.15">
      <c r="A89" s="368" t="s">
        <v>422</v>
      </c>
      <c r="B89" s="204" t="s">
        <v>97</v>
      </c>
      <c r="C89" s="212" t="s">
        <v>417</v>
      </c>
      <c r="D89" s="298" t="s">
        <v>198</v>
      </c>
      <c r="E89" s="364" t="s">
        <v>424</v>
      </c>
      <c r="F89" s="213">
        <f t="shared" si="1"/>
        <v>0</v>
      </c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</row>
    <row r="90" spans="1:25" x14ac:dyDescent="0.15">
      <c r="A90" s="369"/>
      <c r="B90" s="204" t="s">
        <v>98</v>
      </c>
      <c r="C90" s="212" t="s">
        <v>418</v>
      </c>
      <c r="D90" s="298" t="s">
        <v>199</v>
      </c>
      <c r="E90" s="365"/>
      <c r="F90" s="213">
        <f t="shared" si="1"/>
        <v>0</v>
      </c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</row>
    <row r="91" spans="1:25" x14ac:dyDescent="0.15">
      <c r="A91" s="368" t="s">
        <v>423</v>
      </c>
      <c r="B91" s="204" t="s">
        <v>97</v>
      </c>
      <c r="C91" s="212" t="s">
        <v>419</v>
      </c>
      <c r="D91" s="298" t="s">
        <v>200</v>
      </c>
      <c r="E91" s="364" t="s">
        <v>425</v>
      </c>
      <c r="F91" s="213">
        <f t="shared" si="1"/>
        <v>0</v>
      </c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</row>
    <row r="92" spans="1:25" x14ac:dyDescent="0.15">
      <c r="A92" s="369"/>
      <c r="B92" s="204" t="s">
        <v>98</v>
      </c>
      <c r="C92" s="212" t="s">
        <v>420</v>
      </c>
      <c r="D92" s="298" t="s">
        <v>201</v>
      </c>
      <c r="E92" s="365"/>
      <c r="F92" s="213">
        <f t="shared" si="1"/>
        <v>0</v>
      </c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</row>
    <row r="93" spans="1:25" x14ac:dyDescent="0.15">
      <c r="A93" s="370" t="s">
        <v>72</v>
      </c>
      <c r="B93" s="204" t="s">
        <v>97</v>
      </c>
      <c r="C93" s="212" t="s">
        <v>164</v>
      </c>
      <c r="D93" s="298" t="s">
        <v>202</v>
      </c>
      <c r="E93" s="364" t="s">
        <v>73</v>
      </c>
      <c r="F93" s="213">
        <f t="shared" si="1"/>
        <v>0</v>
      </c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</row>
    <row r="94" spans="1:25" x14ac:dyDescent="0.15">
      <c r="A94" s="371"/>
      <c r="B94" s="204" t="s">
        <v>98</v>
      </c>
      <c r="C94" s="212" t="s">
        <v>165</v>
      </c>
      <c r="D94" s="298" t="s">
        <v>203</v>
      </c>
      <c r="E94" s="365"/>
      <c r="F94" s="213">
        <f t="shared" si="1"/>
        <v>0</v>
      </c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</row>
    <row r="95" spans="1:25" x14ac:dyDescent="0.15">
      <c r="A95" s="368" t="s">
        <v>429</v>
      </c>
      <c r="B95" s="204" t="s">
        <v>97</v>
      </c>
      <c r="C95" s="212" t="s">
        <v>427</v>
      </c>
      <c r="D95" s="298" t="s">
        <v>204</v>
      </c>
      <c r="E95" s="364" t="s">
        <v>438</v>
      </c>
      <c r="F95" s="213">
        <f t="shared" si="1"/>
        <v>0</v>
      </c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</row>
    <row r="96" spans="1:25" x14ac:dyDescent="0.15">
      <c r="A96" s="369"/>
      <c r="B96" s="204" t="s">
        <v>98</v>
      </c>
      <c r="C96" s="212" t="s">
        <v>428</v>
      </c>
      <c r="D96" s="298" t="s">
        <v>443</v>
      </c>
      <c r="E96" s="365"/>
      <c r="F96" s="213">
        <f t="shared" si="1"/>
        <v>0</v>
      </c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</row>
    <row r="97" spans="1:25" x14ac:dyDescent="0.15">
      <c r="A97" s="389" t="s">
        <v>430</v>
      </c>
      <c r="B97" s="222" t="s">
        <v>97</v>
      </c>
      <c r="C97" s="209" t="s">
        <v>166</v>
      </c>
      <c r="D97" s="298" t="s">
        <v>444</v>
      </c>
      <c r="E97" s="391" t="s">
        <v>234</v>
      </c>
      <c r="F97" s="213">
        <f t="shared" si="1"/>
        <v>0</v>
      </c>
      <c r="G97" s="299">
        <f>G99+G101+G103+G105+G107+G109+G111+G113+G115+G117+G119</f>
        <v>0</v>
      </c>
      <c r="H97" s="299">
        <f t="shared" ref="H97:Y98" si="2">H99+H101+H103+H105+H107+H109+H111+H113+H115+H117+H119</f>
        <v>0</v>
      </c>
      <c r="I97" s="299">
        <f t="shared" si="2"/>
        <v>0</v>
      </c>
      <c r="J97" s="299">
        <f t="shared" si="2"/>
        <v>0</v>
      </c>
      <c r="K97" s="299">
        <f t="shared" si="2"/>
        <v>0</v>
      </c>
      <c r="L97" s="299">
        <f t="shared" si="2"/>
        <v>0</v>
      </c>
      <c r="M97" s="299">
        <f t="shared" si="2"/>
        <v>0</v>
      </c>
      <c r="N97" s="299">
        <f t="shared" si="2"/>
        <v>0</v>
      </c>
      <c r="O97" s="299">
        <f t="shared" si="2"/>
        <v>0</v>
      </c>
      <c r="P97" s="299">
        <f t="shared" si="2"/>
        <v>0</v>
      </c>
      <c r="Q97" s="299">
        <f t="shared" si="2"/>
        <v>0</v>
      </c>
      <c r="R97" s="299">
        <f t="shared" si="2"/>
        <v>0</v>
      </c>
      <c r="S97" s="299">
        <f t="shared" si="2"/>
        <v>0</v>
      </c>
      <c r="T97" s="299">
        <f t="shared" si="2"/>
        <v>0</v>
      </c>
      <c r="U97" s="299">
        <f t="shared" si="2"/>
        <v>0</v>
      </c>
      <c r="V97" s="299">
        <f t="shared" si="2"/>
        <v>0</v>
      </c>
      <c r="W97" s="299">
        <f t="shared" si="2"/>
        <v>0</v>
      </c>
      <c r="X97" s="299">
        <f t="shared" si="2"/>
        <v>0</v>
      </c>
      <c r="Y97" s="299">
        <f t="shared" si="2"/>
        <v>0</v>
      </c>
    </row>
    <row r="98" spans="1:25" x14ac:dyDescent="0.15">
      <c r="A98" s="390"/>
      <c r="B98" s="222" t="s">
        <v>98</v>
      </c>
      <c r="C98" s="209" t="s">
        <v>167</v>
      </c>
      <c r="D98" s="298" t="s">
        <v>445</v>
      </c>
      <c r="E98" s="392"/>
      <c r="F98" s="213">
        <f t="shared" si="1"/>
        <v>0</v>
      </c>
      <c r="G98" s="299">
        <f>G100+G102+G104+G106+G108+G110+G112+G114+G116+G118+G120</f>
        <v>0</v>
      </c>
      <c r="H98" s="299">
        <f t="shared" si="2"/>
        <v>0</v>
      </c>
      <c r="I98" s="299">
        <f t="shared" si="2"/>
        <v>0</v>
      </c>
      <c r="J98" s="299">
        <f t="shared" si="2"/>
        <v>0</v>
      </c>
      <c r="K98" s="299">
        <f t="shared" si="2"/>
        <v>0</v>
      </c>
      <c r="L98" s="299">
        <f t="shared" si="2"/>
        <v>0</v>
      </c>
      <c r="M98" s="299">
        <f t="shared" si="2"/>
        <v>0</v>
      </c>
      <c r="N98" s="299">
        <f t="shared" si="2"/>
        <v>0</v>
      </c>
      <c r="O98" s="299">
        <f t="shared" si="2"/>
        <v>0</v>
      </c>
      <c r="P98" s="299">
        <f t="shared" si="2"/>
        <v>0</v>
      </c>
      <c r="Q98" s="299">
        <f t="shared" si="2"/>
        <v>0</v>
      </c>
      <c r="R98" s="299">
        <f t="shared" si="2"/>
        <v>0</v>
      </c>
      <c r="S98" s="299">
        <f t="shared" si="2"/>
        <v>0</v>
      </c>
      <c r="T98" s="299">
        <f t="shared" si="2"/>
        <v>0</v>
      </c>
      <c r="U98" s="299">
        <f t="shared" si="2"/>
        <v>0</v>
      </c>
      <c r="V98" s="299">
        <f t="shared" si="2"/>
        <v>0</v>
      </c>
      <c r="W98" s="299">
        <f t="shared" si="2"/>
        <v>0</v>
      </c>
      <c r="X98" s="299">
        <f t="shared" si="2"/>
        <v>0</v>
      </c>
      <c r="Y98" s="299">
        <f t="shared" si="2"/>
        <v>0</v>
      </c>
    </row>
    <row r="99" spans="1:25" x14ac:dyDescent="0.15">
      <c r="A99" s="370" t="s">
        <v>240</v>
      </c>
      <c r="B99" s="204" t="s">
        <v>97</v>
      </c>
      <c r="C99" s="212" t="s">
        <v>168</v>
      </c>
      <c r="D99" s="298" t="s">
        <v>446</v>
      </c>
      <c r="E99" s="364" t="s">
        <v>74</v>
      </c>
      <c r="F99" s="213">
        <f t="shared" si="1"/>
        <v>0</v>
      </c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</row>
    <row r="100" spans="1:25" x14ac:dyDescent="0.15">
      <c r="A100" s="371"/>
      <c r="B100" s="204" t="s">
        <v>98</v>
      </c>
      <c r="C100" s="212" t="s">
        <v>169</v>
      </c>
      <c r="D100" s="298" t="s">
        <v>447</v>
      </c>
      <c r="E100" s="365"/>
      <c r="F100" s="213">
        <f t="shared" si="1"/>
        <v>0</v>
      </c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</row>
    <row r="101" spans="1:25" x14ac:dyDescent="0.15">
      <c r="A101" s="370" t="s">
        <v>241</v>
      </c>
      <c r="B101" s="204" t="s">
        <v>97</v>
      </c>
      <c r="C101" s="212" t="s">
        <v>170</v>
      </c>
      <c r="D101" s="298" t="s">
        <v>448</v>
      </c>
      <c r="E101" s="364" t="s">
        <v>235</v>
      </c>
      <c r="F101" s="213">
        <f t="shared" si="1"/>
        <v>0</v>
      </c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</row>
    <row r="102" spans="1:25" x14ac:dyDescent="0.15">
      <c r="A102" s="371"/>
      <c r="B102" s="204" t="s">
        <v>98</v>
      </c>
      <c r="C102" s="212" t="s">
        <v>171</v>
      </c>
      <c r="D102" s="298" t="s">
        <v>449</v>
      </c>
      <c r="E102" s="365"/>
      <c r="F102" s="213">
        <f t="shared" si="1"/>
        <v>0</v>
      </c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</row>
    <row r="103" spans="1:25" ht="19.5" customHeight="1" x14ac:dyDescent="0.15">
      <c r="A103" s="368" t="s">
        <v>431</v>
      </c>
      <c r="B103" s="204" t="s">
        <v>97</v>
      </c>
      <c r="C103" s="212" t="s">
        <v>172</v>
      </c>
      <c r="D103" s="298" t="s">
        <v>450</v>
      </c>
      <c r="E103" s="364" t="s">
        <v>236</v>
      </c>
      <c r="F103" s="213">
        <f t="shared" si="1"/>
        <v>0</v>
      </c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</row>
    <row r="104" spans="1:25" ht="22.5" customHeight="1" x14ac:dyDescent="0.15">
      <c r="A104" s="369"/>
      <c r="B104" s="204" t="s">
        <v>98</v>
      </c>
      <c r="C104" s="212" t="s">
        <v>173</v>
      </c>
      <c r="D104" s="298" t="s">
        <v>451</v>
      </c>
      <c r="E104" s="365"/>
      <c r="F104" s="213">
        <f t="shared" si="1"/>
        <v>0</v>
      </c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</row>
    <row r="105" spans="1:25" x14ac:dyDescent="0.15">
      <c r="A105" s="370" t="s">
        <v>75</v>
      </c>
      <c r="B105" s="204" t="s">
        <v>97</v>
      </c>
      <c r="C105" s="212" t="s">
        <v>174</v>
      </c>
      <c r="D105" s="298" t="s">
        <v>452</v>
      </c>
      <c r="E105" s="364" t="s">
        <v>76</v>
      </c>
      <c r="F105" s="213">
        <f t="shared" si="1"/>
        <v>0</v>
      </c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</row>
    <row r="106" spans="1:25" x14ac:dyDescent="0.15">
      <c r="A106" s="371"/>
      <c r="B106" s="204" t="s">
        <v>98</v>
      </c>
      <c r="C106" s="212" t="s">
        <v>175</v>
      </c>
      <c r="D106" s="298" t="s">
        <v>453</v>
      </c>
      <c r="E106" s="365"/>
      <c r="F106" s="213">
        <f t="shared" si="1"/>
        <v>0</v>
      </c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</row>
    <row r="107" spans="1:25" x14ac:dyDescent="0.15">
      <c r="A107" s="370" t="s">
        <v>77</v>
      </c>
      <c r="B107" s="204" t="s">
        <v>97</v>
      </c>
      <c r="C107" s="212" t="s">
        <v>176</v>
      </c>
      <c r="D107" s="298" t="s">
        <v>454</v>
      </c>
      <c r="E107" s="364" t="s">
        <v>208</v>
      </c>
      <c r="F107" s="213">
        <f t="shared" si="1"/>
        <v>0</v>
      </c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</row>
    <row r="108" spans="1:25" x14ac:dyDescent="0.15">
      <c r="A108" s="371"/>
      <c r="B108" s="204" t="s">
        <v>98</v>
      </c>
      <c r="C108" s="212" t="s">
        <v>177</v>
      </c>
      <c r="D108" s="298" t="s">
        <v>455</v>
      </c>
      <c r="E108" s="365"/>
      <c r="F108" s="213">
        <f t="shared" ref="F108:F120" si="3">G108+H108+I108+J108+K108+L108+M108+N108+O108+P108+Q108+R108+S108+T108+U108+V108+W108+X108</f>
        <v>0</v>
      </c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</row>
    <row r="109" spans="1:25" x14ac:dyDescent="0.15">
      <c r="A109" s="370" t="s">
        <v>78</v>
      </c>
      <c r="B109" s="204" t="s">
        <v>97</v>
      </c>
      <c r="C109" s="212" t="s">
        <v>178</v>
      </c>
      <c r="D109" s="298" t="s">
        <v>456</v>
      </c>
      <c r="E109" s="364" t="s">
        <v>79</v>
      </c>
      <c r="F109" s="213">
        <f t="shared" si="3"/>
        <v>0</v>
      </c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</row>
    <row r="110" spans="1:25" x14ac:dyDescent="0.15">
      <c r="A110" s="371"/>
      <c r="B110" s="204" t="s">
        <v>98</v>
      </c>
      <c r="C110" s="212" t="s">
        <v>198</v>
      </c>
      <c r="D110" s="298" t="s">
        <v>457</v>
      </c>
      <c r="E110" s="365"/>
      <c r="F110" s="213">
        <f t="shared" si="3"/>
        <v>0</v>
      </c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</row>
    <row r="111" spans="1:25" x14ac:dyDescent="0.15">
      <c r="A111" s="368" t="s">
        <v>436</v>
      </c>
      <c r="B111" s="204" t="s">
        <v>97</v>
      </c>
      <c r="C111" s="212" t="s">
        <v>432</v>
      </c>
      <c r="D111" s="298" t="s">
        <v>458</v>
      </c>
      <c r="E111" s="364" t="s">
        <v>439</v>
      </c>
      <c r="F111" s="213">
        <f t="shared" si="3"/>
        <v>0</v>
      </c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</row>
    <row r="112" spans="1:25" x14ac:dyDescent="0.15">
      <c r="A112" s="369"/>
      <c r="B112" s="204" t="s">
        <v>98</v>
      </c>
      <c r="C112" s="212" t="s">
        <v>433</v>
      </c>
      <c r="D112" s="298" t="s">
        <v>459</v>
      </c>
      <c r="E112" s="365"/>
      <c r="F112" s="213">
        <f t="shared" si="3"/>
        <v>0</v>
      </c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</row>
    <row r="113" spans="1:25" x14ac:dyDescent="0.15">
      <c r="A113" s="368" t="s">
        <v>437</v>
      </c>
      <c r="B113" s="204" t="s">
        <v>97</v>
      </c>
      <c r="C113" s="212" t="s">
        <v>434</v>
      </c>
      <c r="D113" s="298" t="s">
        <v>460</v>
      </c>
      <c r="E113" s="364" t="s">
        <v>440</v>
      </c>
      <c r="F113" s="213">
        <f t="shared" si="3"/>
        <v>0</v>
      </c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</row>
    <row r="114" spans="1:25" x14ac:dyDescent="0.15">
      <c r="A114" s="369"/>
      <c r="B114" s="204" t="s">
        <v>98</v>
      </c>
      <c r="C114" s="212" t="s">
        <v>435</v>
      </c>
      <c r="D114" s="298" t="s">
        <v>461</v>
      </c>
      <c r="E114" s="365"/>
      <c r="F114" s="213">
        <f t="shared" si="3"/>
        <v>0</v>
      </c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</row>
    <row r="115" spans="1:25" x14ac:dyDescent="0.15">
      <c r="A115" s="370" t="s">
        <v>80</v>
      </c>
      <c r="B115" s="204" t="s">
        <v>97</v>
      </c>
      <c r="C115" s="212" t="s">
        <v>201</v>
      </c>
      <c r="D115" s="298" t="s">
        <v>462</v>
      </c>
      <c r="E115" s="364" t="s">
        <v>237</v>
      </c>
      <c r="F115" s="213">
        <f t="shared" si="3"/>
        <v>0</v>
      </c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</row>
    <row r="116" spans="1:25" x14ac:dyDescent="0.15">
      <c r="A116" s="371"/>
      <c r="B116" s="204" t="s">
        <v>98</v>
      </c>
      <c r="C116" s="212" t="s">
        <v>202</v>
      </c>
      <c r="D116" s="298" t="s">
        <v>547</v>
      </c>
      <c r="E116" s="365"/>
      <c r="F116" s="213">
        <f t="shared" si="3"/>
        <v>0</v>
      </c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</row>
    <row r="117" spans="1:25" ht="10.5" customHeight="1" x14ac:dyDescent="0.15">
      <c r="A117" s="368" t="s">
        <v>441</v>
      </c>
      <c r="B117" s="204" t="s">
        <v>97</v>
      </c>
      <c r="C117" s="212" t="s">
        <v>203</v>
      </c>
      <c r="D117" s="298" t="s">
        <v>548</v>
      </c>
      <c r="E117" s="362" t="s">
        <v>442</v>
      </c>
      <c r="F117" s="213">
        <f t="shared" si="3"/>
        <v>0</v>
      </c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</row>
    <row r="118" spans="1:25" ht="11.25" thickBot="1" x14ac:dyDescent="0.2">
      <c r="A118" s="369"/>
      <c r="B118" s="204" t="s">
        <v>98</v>
      </c>
      <c r="C118" s="212" t="s">
        <v>204</v>
      </c>
      <c r="D118" s="298" t="s">
        <v>567</v>
      </c>
      <c r="E118" s="363"/>
      <c r="F118" s="213">
        <f t="shared" si="3"/>
        <v>0</v>
      </c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</row>
    <row r="119" spans="1:25" ht="11.25" thickBot="1" x14ac:dyDescent="0.2">
      <c r="A119" s="360" t="s">
        <v>470</v>
      </c>
      <c r="B119" s="229" t="s">
        <v>97</v>
      </c>
      <c r="C119" s="212" t="s">
        <v>443</v>
      </c>
      <c r="D119" s="298" t="s">
        <v>568</v>
      </c>
      <c r="E119" s="230"/>
      <c r="F119" s="213">
        <f t="shared" si="3"/>
        <v>0</v>
      </c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</row>
    <row r="120" spans="1:25" x14ac:dyDescent="0.15">
      <c r="A120" s="361"/>
      <c r="B120" s="231" t="s">
        <v>98</v>
      </c>
      <c r="C120" s="212" t="s">
        <v>444</v>
      </c>
      <c r="D120" s="298" t="s">
        <v>569</v>
      </c>
      <c r="E120" s="230"/>
      <c r="F120" s="213">
        <f t="shared" si="3"/>
        <v>0</v>
      </c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</row>
    <row r="121" spans="1:25" x14ac:dyDescent="0.15">
      <c r="A121" s="225"/>
      <c r="B121" s="226"/>
      <c r="C121" s="227"/>
      <c r="D121" s="227"/>
      <c r="E121" s="232"/>
      <c r="F121" s="223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</row>
    <row r="122" spans="1:25" s="195" customFormat="1" x14ac:dyDescent="0.15">
      <c r="A122" s="193" t="s">
        <v>6</v>
      </c>
      <c r="B122" s="194"/>
      <c r="C122" s="194"/>
      <c r="D122" s="193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</row>
    <row r="124" spans="1:25" x14ac:dyDescent="0.15">
      <c r="A124" s="200"/>
      <c r="B124" s="200"/>
      <c r="C124" s="194"/>
      <c r="D124" s="200"/>
      <c r="E124" s="200"/>
      <c r="F124" s="200"/>
      <c r="G124" s="200"/>
      <c r="H124" s="200"/>
      <c r="I124" s="200"/>
      <c r="J124" s="200"/>
      <c r="K124" s="200"/>
      <c r="L124" s="228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197"/>
    </row>
    <row r="131" spans="1:24" x14ac:dyDescent="0.15">
      <c r="A131" s="197"/>
      <c r="B131" s="197"/>
      <c r="C131" s="194"/>
      <c r="D131" s="196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</row>
  </sheetData>
  <mergeCells count="110">
    <mergeCell ref="A95:A96"/>
    <mergeCell ref="A113:A114"/>
    <mergeCell ref="E95:E96"/>
    <mergeCell ref="E113:E114"/>
    <mergeCell ref="A117:A118"/>
    <mergeCell ref="A87:A88"/>
    <mergeCell ref="A89:A90"/>
    <mergeCell ref="A91:A92"/>
    <mergeCell ref="E87:E88"/>
    <mergeCell ref="E89:E90"/>
    <mergeCell ref="E91:E92"/>
    <mergeCell ref="A115:A116"/>
    <mergeCell ref="A99:A100"/>
    <mergeCell ref="E99:E100"/>
    <mergeCell ref="A93:A94"/>
    <mergeCell ref="A97:A98"/>
    <mergeCell ref="E97:E98"/>
    <mergeCell ref="A109:A110"/>
    <mergeCell ref="E107:E108"/>
    <mergeCell ref="A105:A106"/>
    <mergeCell ref="E105:E106"/>
    <mergeCell ref="E93:E94"/>
    <mergeCell ref="A111:A112"/>
    <mergeCell ref="A101:A102"/>
    <mergeCell ref="A9:A10"/>
    <mergeCell ref="A23:A24"/>
    <mergeCell ref="V3:Y3"/>
    <mergeCell ref="G5:Y5"/>
    <mergeCell ref="A5:A6"/>
    <mergeCell ref="B5:B6"/>
    <mergeCell ref="D5:D6"/>
    <mergeCell ref="E5:E6"/>
    <mergeCell ref="F5:F6"/>
    <mergeCell ref="C5:C6"/>
    <mergeCell ref="E17:E18"/>
    <mergeCell ref="E15:E16"/>
    <mergeCell ref="A11:A12"/>
    <mergeCell ref="E21:E22"/>
    <mergeCell ref="E23:E24"/>
    <mergeCell ref="E13:E14"/>
    <mergeCell ref="A27:A28"/>
    <mergeCell ref="A15:A16"/>
    <mergeCell ref="A13:A14"/>
    <mergeCell ref="A25:A26"/>
    <mergeCell ref="E11:E12"/>
    <mergeCell ref="A21:A22"/>
    <mergeCell ref="A19:A20"/>
    <mergeCell ref="A17:A18"/>
    <mergeCell ref="A39:A40"/>
    <mergeCell ref="A31:A32"/>
    <mergeCell ref="A29:A30"/>
    <mergeCell ref="A35:A36"/>
    <mergeCell ref="E35:E36"/>
    <mergeCell ref="A65:A66"/>
    <mergeCell ref="E45:E46"/>
    <mergeCell ref="A45:A46"/>
    <mergeCell ref="A49:A50"/>
    <mergeCell ref="A51:A52"/>
    <mergeCell ref="E49:E50"/>
    <mergeCell ref="E51:E52"/>
    <mergeCell ref="A37:A38"/>
    <mergeCell ref="A33:A34"/>
    <mergeCell ref="G2:V2"/>
    <mergeCell ref="E9:E10"/>
    <mergeCell ref="E19:E20"/>
    <mergeCell ref="A85:A86"/>
    <mergeCell ref="A57:A58"/>
    <mergeCell ref="A69:A70"/>
    <mergeCell ref="E57:E58"/>
    <mergeCell ref="A81:A82"/>
    <mergeCell ref="E81:E82"/>
    <mergeCell ref="E53:E54"/>
    <mergeCell ref="A83:A84"/>
    <mergeCell ref="A67:A68"/>
    <mergeCell ref="A55:A56"/>
    <mergeCell ref="A53:A54"/>
    <mergeCell ref="A59:A60"/>
    <mergeCell ref="E59:E60"/>
    <mergeCell ref="E83:E84"/>
    <mergeCell ref="E85:E86"/>
    <mergeCell ref="A47:A48"/>
    <mergeCell ref="E39:E40"/>
    <mergeCell ref="E31:E32"/>
    <mergeCell ref="E29:E30"/>
    <mergeCell ref="A43:A44"/>
    <mergeCell ref="A41:A42"/>
    <mergeCell ref="A119:A120"/>
    <mergeCell ref="E117:E118"/>
    <mergeCell ref="E115:E116"/>
    <mergeCell ref="E111:E112"/>
    <mergeCell ref="E47:E48"/>
    <mergeCell ref="E27:E28"/>
    <mergeCell ref="E25:E26"/>
    <mergeCell ref="E37:E38"/>
    <mergeCell ref="E33:E34"/>
    <mergeCell ref="E43:E44"/>
    <mergeCell ref="E41:E42"/>
    <mergeCell ref="E101:E102"/>
    <mergeCell ref="E109:E110"/>
    <mergeCell ref="E55:E56"/>
    <mergeCell ref="E69:E70"/>
    <mergeCell ref="E67:E68"/>
    <mergeCell ref="A103:A104"/>
    <mergeCell ref="E103:E104"/>
    <mergeCell ref="A107:A108"/>
    <mergeCell ref="E61:E62"/>
    <mergeCell ref="E63:E64"/>
    <mergeCell ref="E65:E66"/>
    <mergeCell ref="A61:A62"/>
    <mergeCell ref="A63:A64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24" sqref="F24"/>
    </sheetView>
  </sheetViews>
  <sheetFormatPr defaultColWidth="9.140625" defaultRowHeight="10.5" customHeight="1" x14ac:dyDescent="0.15"/>
  <cols>
    <col min="1" max="1" width="3.140625" style="11" customWidth="1"/>
    <col min="2" max="2" width="7.140625" style="101" customWidth="1"/>
    <col min="3" max="4" width="12.7109375" style="11" customWidth="1"/>
    <col min="5" max="6" width="26.140625" style="11" customWidth="1"/>
    <col min="7" max="7" width="20.7109375" style="11" bestFit="1" customWidth="1"/>
    <col min="8" max="8" width="13.140625" style="11" bestFit="1" customWidth="1"/>
    <col min="9" max="9" width="9.7109375" style="11" bestFit="1" customWidth="1"/>
    <col min="10" max="10" width="9.140625" style="11" customWidth="1"/>
    <col min="11" max="16384" width="9.140625" style="11"/>
  </cols>
  <sheetData>
    <row r="1" spans="1:9" s="71" customFormat="1" x14ac:dyDescent="0.15">
      <c r="A1" s="71" t="s">
        <v>205</v>
      </c>
      <c r="B1" s="101"/>
    </row>
    <row r="2" spans="1:9" x14ac:dyDescent="0.15">
      <c r="B2" s="101" t="s">
        <v>3</v>
      </c>
    </row>
    <row r="3" spans="1:9" ht="22.5" customHeight="1" x14ac:dyDescent="0.15">
      <c r="C3" s="393" t="s">
        <v>242</v>
      </c>
      <c r="D3" s="393"/>
      <c r="E3" s="393"/>
      <c r="F3" s="393"/>
      <c r="G3" s="393"/>
      <c r="H3" s="393"/>
      <c r="I3" s="393"/>
    </row>
    <row r="4" spans="1:9" x14ac:dyDescent="0.15">
      <c r="C4" s="70" t="s">
        <v>279</v>
      </c>
    </row>
    <row r="5" spans="1:9" ht="33" customHeight="1" x14ac:dyDescent="0.15">
      <c r="C5" s="395" t="s">
        <v>243</v>
      </c>
      <c r="D5" s="395"/>
      <c r="E5" s="395"/>
      <c r="F5" s="395"/>
      <c r="G5" s="395" t="s">
        <v>247</v>
      </c>
      <c r="H5" s="395" t="s">
        <v>248</v>
      </c>
      <c r="I5" s="395"/>
    </row>
    <row r="6" spans="1:9" ht="56.25" customHeight="1" x14ac:dyDescent="0.15">
      <c r="C6" s="395" t="s">
        <v>244</v>
      </c>
      <c r="D6" s="395"/>
      <c r="E6" s="395" t="s">
        <v>245</v>
      </c>
      <c r="F6" s="395" t="s">
        <v>246</v>
      </c>
      <c r="G6" s="395"/>
      <c r="H6" s="394" t="s">
        <v>249</v>
      </c>
      <c r="I6" s="394" t="s">
        <v>250</v>
      </c>
    </row>
    <row r="7" spans="1:9" x14ac:dyDescent="0.15">
      <c r="C7" s="66" t="s">
        <v>179</v>
      </c>
      <c r="D7" s="66" t="s">
        <v>180</v>
      </c>
      <c r="E7" s="395"/>
      <c r="F7" s="395"/>
      <c r="G7" s="395"/>
      <c r="H7" s="324"/>
      <c r="I7" s="324"/>
    </row>
    <row r="8" spans="1:9" s="71" customFormat="1" x14ac:dyDescent="0.15">
      <c r="A8" s="71" t="s">
        <v>4</v>
      </c>
      <c r="B8" s="101"/>
      <c r="C8" s="67">
        <v>1</v>
      </c>
      <c r="D8" s="67">
        <v>2</v>
      </c>
      <c r="E8" s="67">
        <v>3</v>
      </c>
      <c r="F8" s="67">
        <v>4</v>
      </c>
      <c r="G8" s="67">
        <v>5</v>
      </c>
      <c r="H8" s="67">
        <v>6</v>
      </c>
      <c r="I8" s="67">
        <v>7</v>
      </c>
    </row>
    <row r="9" spans="1:9" x14ac:dyDescent="0.15">
      <c r="C9" s="66">
        <v>1</v>
      </c>
      <c r="D9" s="66">
        <v>2</v>
      </c>
      <c r="E9" s="66">
        <v>3</v>
      </c>
      <c r="F9" s="66">
        <v>4</v>
      </c>
      <c r="G9" s="66">
        <v>5</v>
      </c>
      <c r="H9" s="66">
        <v>6</v>
      </c>
      <c r="I9" s="66">
        <v>7</v>
      </c>
    </row>
    <row r="10" spans="1:9" x14ac:dyDescent="0.15">
      <c r="B10" s="101" t="s">
        <v>99</v>
      </c>
      <c r="C10" s="68"/>
      <c r="D10" s="68"/>
      <c r="E10" s="68"/>
      <c r="F10" s="68"/>
      <c r="G10" s="68"/>
      <c r="H10" s="68"/>
      <c r="I10" s="68"/>
    </row>
    <row r="11" spans="1:9" s="71" customFormat="1" x14ac:dyDescent="0.15">
      <c r="A11" s="34" t="s">
        <v>6</v>
      </c>
      <c r="B11" s="101"/>
    </row>
  </sheetData>
  <mergeCells count="9">
    <mergeCell ref="C3:I3"/>
    <mergeCell ref="H6:H7"/>
    <mergeCell ref="I6:I7"/>
    <mergeCell ref="C5:F5"/>
    <mergeCell ref="G5:G7"/>
    <mergeCell ref="H5:I5"/>
    <mergeCell ref="C6:D6"/>
    <mergeCell ref="E6:E7"/>
    <mergeCell ref="F6:F7"/>
  </mergeCells>
  <pageMargins left="0.75" right="0.75" top="1" bottom="1" header="0.5" footer="0.5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B1" zoomScale="80" zoomScaleNormal="80" workbookViewId="0">
      <selection activeCell="I21" sqref="I21"/>
    </sheetView>
  </sheetViews>
  <sheetFormatPr defaultColWidth="9.140625" defaultRowHeight="10.5" customHeight="1" x14ac:dyDescent="0.15"/>
  <cols>
    <col min="1" max="1" width="39" style="11" customWidth="1"/>
    <col min="2" max="2" width="6.85546875" style="11" customWidth="1"/>
    <col min="3" max="3" width="9.140625" style="11" customWidth="1"/>
    <col min="4" max="4" width="25.140625" style="11" customWidth="1"/>
    <col min="5" max="5" width="14.5703125" style="11" customWidth="1"/>
    <col min="6" max="13" width="23.85546875" style="11" customWidth="1"/>
    <col min="14" max="15" width="20.140625" style="11" customWidth="1"/>
    <col min="16" max="16384" width="9.140625" style="11"/>
  </cols>
  <sheetData>
    <row r="1" spans="1:15" s="71" customFormat="1" x14ac:dyDescent="0.15">
      <c r="A1" s="71" t="s">
        <v>358</v>
      </c>
    </row>
    <row r="2" spans="1:15" ht="24" customHeight="1" x14ac:dyDescent="0.15">
      <c r="A2" s="91"/>
      <c r="B2" s="8" t="s">
        <v>3</v>
      </c>
      <c r="C2" s="91"/>
      <c r="D2" s="91"/>
      <c r="E2" s="91"/>
      <c r="F2" s="91"/>
      <c r="G2" s="288"/>
      <c r="H2" s="91"/>
      <c r="I2" s="91"/>
      <c r="J2" s="91"/>
      <c r="K2" s="288"/>
      <c r="L2" s="91"/>
    </row>
    <row r="3" spans="1:15" ht="12" customHeight="1" x14ac:dyDescent="0.15">
      <c r="A3" s="396" t="s">
        <v>251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97"/>
    </row>
    <row r="4" spans="1:15" x14ac:dyDescent="0.15">
      <c r="A4" s="69" t="s">
        <v>278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5" ht="97.5" customHeight="1" x14ac:dyDescent="0.15">
      <c r="A5" s="87" t="s">
        <v>252</v>
      </c>
      <c r="B5" s="87"/>
      <c r="C5" s="87" t="s">
        <v>253</v>
      </c>
      <c r="D5" s="87" t="s">
        <v>254</v>
      </c>
      <c r="E5" s="87" t="s">
        <v>390</v>
      </c>
      <c r="F5" s="87" t="s">
        <v>364</v>
      </c>
      <c r="G5" s="243" t="s">
        <v>551</v>
      </c>
      <c r="H5" s="242" t="s">
        <v>365</v>
      </c>
      <c r="I5" s="87" t="s">
        <v>255</v>
      </c>
      <c r="J5" s="87" t="s">
        <v>256</v>
      </c>
      <c r="K5" s="295" t="s">
        <v>552</v>
      </c>
      <c r="L5" s="87" t="s">
        <v>257</v>
      </c>
      <c r="M5" s="87" t="s">
        <v>258</v>
      </c>
      <c r="N5" s="295" t="s">
        <v>554</v>
      </c>
      <c r="O5" s="295" t="s">
        <v>555</v>
      </c>
    </row>
    <row r="6" spans="1:15" ht="12.75" customHeight="1" x14ac:dyDescent="0.15">
      <c r="A6" s="88">
        <v>1</v>
      </c>
      <c r="B6" s="88"/>
      <c r="C6" s="88">
        <v>2</v>
      </c>
      <c r="D6" s="88">
        <v>3</v>
      </c>
      <c r="E6" s="88">
        <v>4</v>
      </c>
      <c r="F6" s="88">
        <v>5</v>
      </c>
      <c r="G6" s="291" t="s">
        <v>481</v>
      </c>
      <c r="H6" s="88">
        <v>6</v>
      </c>
      <c r="I6" s="88">
        <v>7</v>
      </c>
      <c r="J6" s="88">
        <v>8</v>
      </c>
      <c r="K6" s="296" t="s">
        <v>477</v>
      </c>
      <c r="L6" s="88">
        <v>9</v>
      </c>
      <c r="M6" s="88">
        <v>10</v>
      </c>
      <c r="N6" s="296">
        <v>11</v>
      </c>
      <c r="O6" s="296">
        <v>12</v>
      </c>
    </row>
    <row r="7" spans="1:15" s="10" customFormat="1" x14ac:dyDescent="0.15">
      <c r="A7" s="5" t="s">
        <v>4</v>
      </c>
      <c r="B7" s="6"/>
      <c r="C7" s="6"/>
      <c r="D7" s="6"/>
      <c r="E7" s="6" t="s">
        <v>366</v>
      </c>
      <c r="F7" s="6" t="s">
        <v>280</v>
      </c>
      <c r="G7" s="289" t="s">
        <v>480</v>
      </c>
      <c r="H7" s="6" t="s">
        <v>281</v>
      </c>
      <c r="I7" s="6" t="s">
        <v>5</v>
      </c>
      <c r="J7" s="6" t="s">
        <v>282</v>
      </c>
      <c r="K7" s="292" t="s">
        <v>553</v>
      </c>
      <c r="L7" s="7">
        <v>8</v>
      </c>
      <c r="M7" s="7">
        <v>9</v>
      </c>
      <c r="N7" s="292">
        <v>11</v>
      </c>
      <c r="O7" s="292">
        <v>12</v>
      </c>
    </row>
    <row r="8" spans="1:15" s="35" customFormat="1" ht="32.25" customHeight="1" x14ac:dyDescent="0.15">
      <c r="A8" s="109" t="s">
        <v>259</v>
      </c>
      <c r="B8" s="110" t="s">
        <v>99</v>
      </c>
      <c r="C8" s="130">
        <v>1</v>
      </c>
      <c r="D8" s="104" t="s">
        <v>224</v>
      </c>
      <c r="E8" s="104">
        <f>E18+E19+E20+E22+E23+E24+E25+E27+E28+E29+E30+E31+E32+E33+E34+E35+E36+E37+E38+E39+E40+E41+E42+E43+E44+E46+E47+E48</f>
        <v>0</v>
      </c>
      <c r="F8" s="104">
        <f t="shared" ref="F8:M8" si="0">F18+F19+F20+F22+F23+F24+F25+F27+F28+F29+F30+F31+F32+F33+F34+F35+F36+F37+F38+F39+F40+F41+F42+F43+F44+F46+F47+F48</f>
        <v>0</v>
      </c>
      <c r="G8" s="290"/>
      <c r="H8" s="104">
        <f t="shared" si="0"/>
        <v>0</v>
      </c>
      <c r="I8" s="104">
        <f t="shared" si="0"/>
        <v>0</v>
      </c>
      <c r="J8" s="104">
        <f t="shared" si="0"/>
        <v>0</v>
      </c>
      <c r="K8" s="294">
        <f>IF(G8=0,0,J8*100/G8)</f>
        <v>0</v>
      </c>
      <c r="L8" s="104">
        <f t="shared" si="0"/>
        <v>0</v>
      </c>
      <c r="M8" s="104">
        <f t="shared" si="0"/>
        <v>0</v>
      </c>
      <c r="N8" s="294">
        <f>IF(L8=0,0,M8*100/L8)</f>
        <v>0</v>
      </c>
      <c r="O8" s="294">
        <f>IF(F8=0,0,H8*100/F8)</f>
        <v>0</v>
      </c>
    </row>
    <row r="9" spans="1:15" s="35" customFormat="1" ht="32.25" customHeight="1" x14ac:dyDescent="0.15">
      <c r="A9" s="442" t="s">
        <v>590</v>
      </c>
      <c r="B9" s="282" t="s">
        <v>591</v>
      </c>
      <c r="C9" s="265" t="s">
        <v>592</v>
      </c>
      <c r="D9" s="281" t="s">
        <v>593</v>
      </c>
      <c r="E9" s="104">
        <f>E13+E15</f>
        <v>0</v>
      </c>
      <c r="F9" s="104">
        <f t="shared" ref="F9:L9" si="1">F13+F15</f>
        <v>0</v>
      </c>
      <c r="G9" s="104">
        <f t="shared" si="1"/>
        <v>0</v>
      </c>
      <c r="H9" s="104">
        <f t="shared" si="1"/>
        <v>0</v>
      </c>
      <c r="I9" s="104">
        <f t="shared" si="1"/>
        <v>0</v>
      </c>
      <c r="J9" s="104">
        <f t="shared" si="1"/>
        <v>0</v>
      </c>
      <c r="K9" s="104">
        <f>IF(G9=0,0,J9*100/G9)</f>
        <v>0</v>
      </c>
      <c r="L9" s="104">
        <f t="shared" si="1"/>
        <v>0</v>
      </c>
      <c r="M9" s="104">
        <f>M13+M15</f>
        <v>0</v>
      </c>
      <c r="N9" s="294">
        <f>IF(L9=0,0,M9*100/L9)</f>
        <v>0</v>
      </c>
      <c r="O9" s="294">
        <f>IF(F9=0,0,H9*100/F9)</f>
        <v>0</v>
      </c>
    </row>
    <row r="10" spans="1:15" ht="17.25" customHeight="1" x14ac:dyDescent="0.15">
      <c r="A10" s="89" t="s">
        <v>260</v>
      </c>
      <c r="B10" s="100" t="s">
        <v>100</v>
      </c>
      <c r="C10" s="129">
        <v>2</v>
      </c>
      <c r="D10" s="90" t="s">
        <v>224</v>
      </c>
      <c r="E10" s="90"/>
      <c r="F10" s="90"/>
      <c r="G10" s="290"/>
      <c r="H10" s="90"/>
      <c r="I10" s="90"/>
      <c r="J10" s="90"/>
      <c r="K10" s="294">
        <f t="shared" ref="K10:K52" si="2">IF(G10=0,0,J10*100/G10)</f>
        <v>0</v>
      </c>
      <c r="L10" s="90"/>
      <c r="M10" s="90"/>
      <c r="N10" s="294">
        <f>IF(L10=0,0,M10*100/L10)</f>
        <v>0</v>
      </c>
      <c r="O10" s="294">
        <f>IF(F10=0,0,H10*100/F10)</f>
        <v>0</v>
      </c>
    </row>
    <row r="11" spans="1:15" ht="17.25" customHeight="1" x14ac:dyDescent="0.15">
      <c r="A11" s="158" t="s">
        <v>511</v>
      </c>
      <c r="B11" s="159" t="s">
        <v>512</v>
      </c>
      <c r="C11" s="160" t="s">
        <v>513</v>
      </c>
      <c r="D11" s="161" t="s">
        <v>224</v>
      </c>
      <c r="E11" s="90"/>
      <c r="F11" s="90"/>
      <c r="G11" s="290"/>
      <c r="H11" s="90"/>
      <c r="I11" s="90"/>
      <c r="J11" s="90"/>
      <c r="K11" s="294">
        <f t="shared" si="2"/>
        <v>0</v>
      </c>
      <c r="L11" s="90"/>
      <c r="M11" s="90"/>
      <c r="N11" s="294">
        <f>IF(L11=0,0,M11*100/L11)</f>
        <v>0</v>
      </c>
      <c r="O11" s="294">
        <f>IF(F11=0,0,H11*100/F11)</f>
        <v>0</v>
      </c>
    </row>
    <row r="12" spans="1:15" ht="17.25" customHeight="1" x14ac:dyDescent="0.15">
      <c r="A12" s="89" t="s">
        <v>261</v>
      </c>
      <c r="B12" s="100" t="s">
        <v>101</v>
      </c>
      <c r="C12" s="129">
        <v>3</v>
      </c>
      <c r="D12" s="90" t="s">
        <v>224</v>
      </c>
      <c r="E12" s="162">
        <f>E10+E11</f>
        <v>0</v>
      </c>
      <c r="F12" s="162">
        <f t="shared" ref="F12:M12" si="3">F10+F11</f>
        <v>0</v>
      </c>
      <c r="G12" s="290"/>
      <c r="H12" s="162">
        <f t="shared" si="3"/>
        <v>0</v>
      </c>
      <c r="I12" s="162">
        <f t="shared" si="3"/>
        <v>0</v>
      </c>
      <c r="J12" s="162">
        <f t="shared" si="3"/>
        <v>0</v>
      </c>
      <c r="K12" s="294">
        <f t="shared" si="2"/>
        <v>0</v>
      </c>
      <c r="L12" s="162">
        <f t="shared" si="3"/>
        <v>0</v>
      </c>
      <c r="M12" s="162">
        <f t="shared" si="3"/>
        <v>0</v>
      </c>
      <c r="N12" s="294">
        <f>IF(L12=0,0,M12*100/L12)</f>
        <v>0</v>
      </c>
      <c r="O12" s="294">
        <f>IF(F12=0,0,H12*100/F12)</f>
        <v>0</v>
      </c>
    </row>
    <row r="13" spans="1:15" ht="17.25" customHeight="1" x14ac:dyDescent="0.15">
      <c r="A13" s="441" t="s">
        <v>587</v>
      </c>
      <c r="B13" s="283" t="s">
        <v>588</v>
      </c>
      <c r="C13" s="257" t="s">
        <v>589</v>
      </c>
      <c r="D13" s="90" t="s">
        <v>224</v>
      </c>
      <c r="E13" s="162"/>
      <c r="F13" s="162"/>
      <c r="G13" s="290"/>
      <c r="H13" s="162"/>
      <c r="I13" s="162"/>
      <c r="J13" s="162"/>
      <c r="K13" s="294">
        <f>IF(G14=0,0,J14*100/G14)</f>
        <v>0</v>
      </c>
      <c r="L13" s="162"/>
      <c r="M13" s="162"/>
      <c r="N13" s="294"/>
      <c r="O13" s="294"/>
    </row>
    <row r="14" spans="1:15" ht="17.25" customHeight="1" x14ac:dyDescent="0.15">
      <c r="A14" s="125" t="s">
        <v>367</v>
      </c>
      <c r="B14" s="132" t="s">
        <v>368</v>
      </c>
      <c r="C14" s="130" t="s">
        <v>366</v>
      </c>
      <c r="D14" s="90" t="s">
        <v>224</v>
      </c>
      <c r="E14" s="90">
        <f>E8-E12</f>
        <v>0</v>
      </c>
      <c r="F14" s="90">
        <f t="shared" ref="F14:J14" si="4">F8-F12</f>
        <v>0</v>
      </c>
      <c r="G14" s="290"/>
      <c r="H14" s="90">
        <f t="shared" si="4"/>
        <v>0</v>
      </c>
      <c r="I14" s="90">
        <f t="shared" si="4"/>
        <v>0</v>
      </c>
      <c r="J14" s="90">
        <f t="shared" si="4"/>
        <v>0</v>
      </c>
      <c r="K14" s="294">
        <f t="shared" si="2"/>
        <v>0</v>
      </c>
      <c r="L14" s="90">
        <f>L8-L12</f>
        <v>0</v>
      </c>
      <c r="M14" s="90">
        <f>M8-M12</f>
        <v>0</v>
      </c>
      <c r="N14" s="294">
        <f>IF(L14=0,0,M14*100/L14)</f>
        <v>0</v>
      </c>
      <c r="O14" s="294">
        <f>IF(F14=0,0,H14*100/F14)</f>
        <v>0</v>
      </c>
    </row>
    <row r="15" spans="1:15" ht="17.25" customHeight="1" x14ac:dyDescent="0.15">
      <c r="A15" s="125" t="s">
        <v>369</v>
      </c>
      <c r="B15" s="131" t="s">
        <v>370</v>
      </c>
      <c r="C15" s="130">
        <v>4</v>
      </c>
      <c r="D15" s="90" t="s">
        <v>224</v>
      </c>
      <c r="E15" s="90"/>
      <c r="F15" s="90"/>
      <c r="G15" s="290"/>
      <c r="H15" s="90"/>
      <c r="I15" s="90"/>
      <c r="J15" s="90"/>
      <c r="K15" s="294">
        <f t="shared" si="2"/>
        <v>0</v>
      </c>
      <c r="L15" s="90"/>
      <c r="M15" s="90"/>
      <c r="N15" s="294">
        <f>IF(L15=0,0,M15*100/L15)</f>
        <v>0</v>
      </c>
      <c r="O15" s="294">
        <f>IF(F15=0,0,H15*100/F15)</f>
        <v>0</v>
      </c>
    </row>
    <row r="16" spans="1:15" ht="17.25" customHeight="1" x14ac:dyDescent="0.15">
      <c r="A16" s="125" t="s">
        <v>371</v>
      </c>
      <c r="B16" s="131" t="s">
        <v>372</v>
      </c>
      <c r="C16" s="130">
        <v>5</v>
      </c>
      <c r="D16" s="90" t="s">
        <v>224</v>
      </c>
      <c r="E16" s="90"/>
      <c r="F16" s="90"/>
      <c r="G16" s="290"/>
      <c r="H16" s="90"/>
      <c r="I16" s="90"/>
      <c r="J16" s="90"/>
      <c r="K16" s="294">
        <f t="shared" si="2"/>
        <v>0</v>
      </c>
      <c r="L16" s="90"/>
      <c r="M16" s="90"/>
      <c r="N16" s="294">
        <f>IF(L16=0,0,M16*100/L16)</f>
        <v>0</v>
      </c>
      <c r="O16" s="294">
        <f>IF(F16=0,0,H16*100/F16)</f>
        <v>0</v>
      </c>
    </row>
    <row r="17" spans="1:15" ht="17.25" customHeight="1" x14ac:dyDescent="0.15">
      <c r="A17" s="125" t="s">
        <v>373</v>
      </c>
      <c r="B17" s="131" t="s">
        <v>374</v>
      </c>
      <c r="C17" s="130">
        <v>6</v>
      </c>
      <c r="D17" s="90" t="s">
        <v>224</v>
      </c>
      <c r="E17" s="90"/>
      <c r="F17" s="90"/>
      <c r="G17" s="290"/>
      <c r="H17" s="90"/>
      <c r="I17" s="90"/>
      <c r="J17" s="90"/>
      <c r="K17" s="294">
        <f t="shared" si="2"/>
        <v>0</v>
      </c>
      <c r="L17" s="90"/>
      <c r="M17" s="90"/>
      <c r="N17" s="294">
        <f>IF(L17=0,0,M17*100/L17)</f>
        <v>0</v>
      </c>
      <c r="O17" s="294">
        <f>IF(F17=0,0,H17*100/F17)</f>
        <v>0</v>
      </c>
    </row>
    <row r="18" spans="1:15" ht="23.25" customHeight="1" x14ac:dyDescent="0.15">
      <c r="A18" s="89" t="s">
        <v>262</v>
      </c>
      <c r="B18" s="100" t="s">
        <v>102</v>
      </c>
      <c r="C18" s="130">
        <v>7</v>
      </c>
      <c r="D18" s="90" t="s">
        <v>263</v>
      </c>
      <c r="E18" s="90"/>
      <c r="F18" s="90"/>
      <c r="G18" s="290"/>
      <c r="H18" s="90"/>
      <c r="I18" s="90"/>
      <c r="J18" s="90"/>
      <c r="K18" s="294">
        <f t="shared" si="2"/>
        <v>0</v>
      </c>
      <c r="L18" s="90"/>
      <c r="M18" s="90"/>
      <c r="N18" s="294">
        <f>IF(L18=0,0,M18*100/L18)</f>
        <v>0</v>
      </c>
      <c r="O18" s="294">
        <f>IF(F18=0,0,H18*100/F18)</f>
        <v>0</v>
      </c>
    </row>
    <row r="19" spans="1:15" ht="17.25" customHeight="1" x14ac:dyDescent="0.15">
      <c r="A19" s="89" t="s">
        <v>264</v>
      </c>
      <c r="B19" s="100" t="s">
        <v>103</v>
      </c>
      <c r="C19" s="130">
        <v>8</v>
      </c>
      <c r="D19" s="90" t="s">
        <v>265</v>
      </c>
      <c r="E19" s="90"/>
      <c r="F19" s="90"/>
      <c r="G19" s="290"/>
      <c r="H19" s="90"/>
      <c r="I19" s="90"/>
      <c r="J19" s="90"/>
      <c r="K19" s="294">
        <f t="shared" si="2"/>
        <v>0</v>
      </c>
      <c r="L19" s="90"/>
      <c r="M19" s="90"/>
      <c r="N19" s="294">
        <f>IF(L19=0,0,M19*100/L19)</f>
        <v>0</v>
      </c>
      <c r="O19" s="294">
        <f>IF(F19=0,0,H19*100/F19)</f>
        <v>0</v>
      </c>
    </row>
    <row r="20" spans="1:15" ht="17.25" customHeight="1" x14ac:dyDescent="0.15">
      <c r="A20" s="441" t="s">
        <v>34</v>
      </c>
      <c r="B20" s="100" t="s">
        <v>104</v>
      </c>
      <c r="C20" s="130">
        <v>9</v>
      </c>
      <c r="D20" s="255" t="s">
        <v>35</v>
      </c>
      <c r="E20" s="90"/>
      <c r="F20" s="90"/>
      <c r="G20" s="290"/>
      <c r="H20" s="90"/>
      <c r="I20" s="90"/>
      <c r="J20" s="90"/>
      <c r="K20" s="294">
        <f t="shared" si="2"/>
        <v>0</v>
      </c>
      <c r="L20" s="90"/>
      <c r="M20" s="90"/>
      <c r="N20" s="294">
        <f>IF(L20=0,0,M20*100/L20)</f>
        <v>0</v>
      </c>
      <c r="O20" s="294">
        <f>IF(F20=0,0,H20*100/F20)</f>
        <v>0</v>
      </c>
    </row>
    <row r="21" spans="1:15" ht="21" x14ac:dyDescent="0.15">
      <c r="A21" s="441" t="s">
        <v>583</v>
      </c>
      <c r="B21" s="283" t="s">
        <v>579</v>
      </c>
      <c r="C21" s="130">
        <v>10</v>
      </c>
      <c r="D21" s="255" t="s">
        <v>578</v>
      </c>
      <c r="E21" s="90"/>
      <c r="F21" s="90"/>
      <c r="G21" s="290" t="s">
        <v>322</v>
      </c>
      <c r="H21" s="90"/>
      <c r="I21" s="90"/>
      <c r="J21" s="90"/>
      <c r="K21" s="294"/>
      <c r="L21" s="90"/>
      <c r="M21" s="90"/>
      <c r="N21" s="294"/>
      <c r="O21" s="294"/>
    </row>
    <row r="22" spans="1:15" ht="17.25" customHeight="1" x14ac:dyDescent="0.15">
      <c r="A22" s="89" t="s">
        <v>39</v>
      </c>
      <c r="B22" s="100" t="s">
        <v>105</v>
      </c>
      <c r="C22" s="130">
        <v>11</v>
      </c>
      <c r="D22" s="90" t="s">
        <v>40</v>
      </c>
      <c r="E22" s="90"/>
      <c r="F22" s="90"/>
      <c r="G22" s="290"/>
      <c r="H22" s="90"/>
      <c r="I22" s="90"/>
      <c r="J22" s="90"/>
      <c r="K22" s="294">
        <f t="shared" si="2"/>
        <v>0</v>
      </c>
      <c r="L22" s="90"/>
      <c r="M22" s="90"/>
      <c r="N22" s="294">
        <f>IF(L22=0,0,M22*100/L22)</f>
        <v>0</v>
      </c>
      <c r="O22" s="294">
        <f>IF(F22=0,0,H22*100/F22)</f>
        <v>0</v>
      </c>
    </row>
    <row r="23" spans="1:15" ht="17.25" customHeight="1" x14ac:dyDescent="0.15">
      <c r="A23" s="89" t="s">
        <v>41</v>
      </c>
      <c r="B23" s="100" t="s">
        <v>106</v>
      </c>
      <c r="C23" s="130">
        <v>12</v>
      </c>
      <c r="D23" s="90" t="s">
        <v>42</v>
      </c>
      <c r="E23" s="90"/>
      <c r="F23" s="90"/>
      <c r="G23" s="290"/>
      <c r="H23" s="90"/>
      <c r="I23" s="90"/>
      <c r="J23" s="90"/>
      <c r="K23" s="294">
        <f t="shared" si="2"/>
        <v>0</v>
      </c>
      <c r="L23" s="90">
        <f>Таблица2130!E9</f>
        <v>0</v>
      </c>
      <c r="M23" s="90">
        <f>Таблица2130!V9</f>
        <v>0</v>
      </c>
      <c r="N23" s="294">
        <f>IF(L23=0,0,M23*100/L23)</f>
        <v>0</v>
      </c>
      <c r="O23" s="294">
        <f>IF(F23=0,0,H23*100/F23)</f>
        <v>0</v>
      </c>
    </row>
    <row r="24" spans="1:15" ht="17.25" customHeight="1" x14ac:dyDescent="0.15">
      <c r="A24" s="89" t="s">
        <v>43</v>
      </c>
      <c r="B24" s="100" t="s">
        <v>107</v>
      </c>
      <c r="C24" s="130">
        <v>13</v>
      </c>
      <c r="D24" s="90" t="s">
        <v>44</v>
      </c>
      <c r="E24" s="90"/>
      <c r="F24" s="90"/>
      <c r="G24" s="290"/>
      <c r="H24" s="90"/>
      <c r="I24" s="90"/>
      <c r="J24" s="90"/>
      <c r="K24" s="294">
        <f t="shared" si="2"/>
        <v>0</v>
      </c>
      <c r="L24" s="90">
        <f>Таблица2130!E10</f>
        <v>0</v>
      </c>
      <c r="M24" s="90">
        <f>Таблица2130!V10</f>
        <v>0</v>
      </c>
      <c r="N24" s="294">
        <f>IF(L24=0,0,M24*100/L24)</f>
        <v>0</v>
      </c>
      <c r="O24" s="294">
        <f>IF(F24=0,0,H24*100/F24)</f>
        <v>0</v>
      </c>
    </row>
    <row r="25" spans="1:15" ht="25.5" customHeight="1" x14ac:dyDescent="0.15">
      <c r="A25" s="441" t="s">
        <v>558</v>
      </c>
      <c r="B25" s="100" t="s">
        <v>108</v>
      </c>
      <c r="C25" s="130">
        <v>14</v>
      </c>
      <c r="D25" s="255" t="s">
        <v>580</v>
      </c>
      <c r="E25" s="90"/>
      <c r="F25" s="90"/>
      <c r="G25" s="290"/>
      <c r="H25" s="90"/>
      <c r="I25" s="90"/>
      <c r="J25" s="90"/>
      <c r="K25" s="294">
        <f t="shared" si="2"/>
        <v>0</v>
      </c>
      <c r="L25" s="90">
        <f>Таблица2130!E11</f>
        <v>0</v>
      </c>
      <c r="M25" s="90">
        <f>Таблица2130!V11</f>
        <v>0</v>
      </c>
      <c r="N25" s="294">
        <f>IF(L25=0,0,M25*100/L25)</f>
        <v>0</v>
      </c>
      <c r="O25" s="294">
        <f>IF(F25=0,0,H25*100/F25)</f>
        <v>0</v>
      </c>
    </row>
    <row r="26" spans="1:15" ht="25.5" customHeight="1" x14ac:dyDescent="0.15">
      <c r="A26" s="441" t="s">
        <v>581</v>
      </c>
      <c r="B26" s="283" t="s">
        <v>582</v>
      </c>
      <c r="C26" s="130">
        <v>15</v>
      </c>
      <c r="D26" s="255" t="s">
        <v>563</v>
      </c>
      <c r="E26" s="90"/>
      <c r="F26" s="90"/>
      <c r="G26" s="290" t="s">
        <v>322</v>
      </c>
      <c r="H26" s="90"/>
      <c r="I26" s="90"/>
      <c r="J26" s="90"/>
      <c r="K26" s="294"/>
      <c r="L26" s="90"/>
      <c r="M26" s="90"/>
      <c r="N26" s="294"/>
      <c r="O26" s="294"/>
    </row>
    <row r="27" spans="1:15" ht="15" customHeight="1" x14ac:dyDescent="0.15">
      <c r="A27" s="89" t="s">
        <v>46</v>
      </c>
      <c r="B27" s="100" t="s">
        <v>109</v>
      </c>
      <c r="C27" s="130">
        <v>16</v>
      </c>
      <c r="D27" s="90" t="s">
        <v>47</v>
      </c>
      <c r="E27" s="90"/>
      <c r="F27" s="90"/>
      <c r="G27" s="290"/>
      <c r="H27" s="90"/>
      <c r="I27" s="90"/>
      <c r="J27" s="90"/>
      <c r="K27" s="294">
        <f t="shared" si="2"/>
        <v>0</v>
      </c>
      <c r="L27" s="90"/>
      <c r="M27" s="90"/>
      <c r="N27" s="294">
        <f>IF(L27=0,0,M27*100/L27)</f>
        <v>0</v>
      </c>
      <c r="O27" s="294">
        <f>IF(F27=0,0,H27*100/F27)</f>
        <v>0</v>
      </c>
    </row>
    <row r="28" spans="1:15" ht="17.25" customHeight="1" x14ac:dyDescent="0.15">
      <c r="A28" s="89" t="s">
        <v>49</v>
      </c>
      <c r="B28" s="100" t="s">
        <v>110</v>
      </c>
      <c r="C28" s="130">
        <v>17</v>
      </c>
      <c r="D28" s="90" t="s">
        <v>267</v>
      </c>
      <c r="E28" s="90"/>
      <c r="F28" s="90"/>
      <c r="G28" s="290"/>
      <c r="H28" s="90"/>
      <c r="I28" s="90"/>
      <c r="J28" s="90"/>
      <c r="K28" s="294">
        <f t="shared" si="2"/>
        <v>0</v>
      </c>
      <c r="L28" s="90"/>
      <c r="M28" s="90"/>
      <c r="N28" s="294">
        <f>IF(L28=0,0,M28*100/L28)</f>
        <v>0</v>
      </c>
      <c r="O28" s="294">
        <f>IF(F28=0,0,H28*100/F28)</f>
        <v>0</v>
      </c>
    </row>
    <row r="29" spans="1:15" ht="17.25" customHeight="1" x14ac:dyDescent="0.15">
      <c r="A29" s="89" t="s">
        <v>52</v>
      </c>
      <c r="B29" s="100" t="s">
        <v>111</v>
      </c>
      <c r="C29" s="130">
        <v>18</v>
      </c>
      <c r="D29" s="90" t="s">
        <v>53</v>
      </c>
      <c r="E29" s="90"/>
      <c r="F29" s="90"/>
      <c r="G29" s="290"/>
      <c r="H29" s="90"/>
      <c r="I29" s="90"/>
      <c r="J29" s="90"/>
      <c r="K29" s="294">
        <f t="shared" si="2"/>
        <v>0</v>
      </c>
      <c r="L29" s="90"/>
      <c r="M29" s="90"/>
      <c r="N29" s="294">
        <f>IF(L29=0,0,M29*100/L29)</f>
        <v>0</v>
      </c>
      <c r="O29" s="294">
        <f>IF(F29=0,0,H29*100/F29)</f>
        <v>0</v>
      </c>
    </row>
    <row r="30" spans="1:15" ht="17.25" customHeight="1" x14ac:dyDescent="0.15">
      <c r="A30" s="89" t="s">
        <v>54</v>
      </c>
      <c r="B30" s="100" t="s">
        <v>112</v>
      </c>
      <c r="C30" s="130">
        <v>19</v>
      </c>
      <c r="D30" s="90" t="s">
        <v>268</v>
      </c>
      <c r="E30" s="90"/>
      <c r="F30" s="90"/>
      <c r="G30" s="290"/>
      <c r="H30" s="90"/>
      <c r="I30" s="90"/>
      <c r="J30" s="90"/>
      <c r="K30" s="294">
        <f t="shared" si="2"/>
        <v>0</v>
      </c>
      <c r="L30" s="90">
        <f>Таблица2130!E12</f>
        <v>0</v>
      </c>
      <c r="M30" s="90">
        <f>Таблица2130!V12</f>
        <v>0</v>
      </c>
      <c r="N30" s="294">
        <f>IF(L30=0,0,M30*100/L30)</f>
        <v>0</v>
      </c>
      <c r="O30" s="294">
        <f>IF(F30=0,0,H30*100/F30)</f>
        <v>0</v>
      </c>
    </row>
    <row r="31" spans="1:15" ht="17.25" customHeight="1" x14ac:dyDescent="0.15">
      <c r="A31" s="89" t="s">
        <v>56</v>
      </c>
      <c r="B31" s="100" t="s">
        <v>113</v>
      </c>
      <c r="C31" s="130">
        <v>20</v>
      </c>
      <c r="D31" s="90" t="s">
        <v>231</v>
      </c>
      <c r="E31" s="90"/>
      <c r="F31" s="90"/>
      <c r="G31" s="290"/>
      <c r="H31" s="90"/>
      <c r="I31" s="90"/>
      <c r="J31" s="90"/>
      <c r="K31" s="294">
        <f t="shared" si="2"/>
        <v>0</v>
      </c>
      <c r="L31" s="90"/>
      <c r="M31" s="90"/>
      <c r="N31" s="294">
        <f>IF(L31=0,0,M31*100/L31)</f>
        <v>0</v>
      </c>
      <c r="O31" s="294">
        <f>IF(F31=0,0,H31*100/F31)</f>
        <v>0</v>
      </c>
    </row>
    <row r="32" spans="1:15" ht="17.25" customHeight="1" x14ac:dyDescent="0.15">
      <c r="A32" s="89" t="s">
        <v>57</v>
      </c>
      <c r="B32" s="100" t="s">
        <v>114</v>
      </c>
      <c r="C32" s="130">
        <v>21</v>
      </c>
      <c r="D32" s="90" t="s">
        <v>58</v>
      </c>
      <c r="E32" s="90"/>
      <c r="F32" s="90"/>
      <c r="G32" s="290"/>
      <c r="H32" s="90"/>
      <c r="I32" s="90"/>
      <c r="J32" s="90"/>
      <c r="K32" s="294">
        <f t="shared" si="2"/>
        <v>0</v>
      </c>
      <c r="L32" s="90"/>
      <c r="M32" s="90"/>
      <c r="N32" s="294">
        <f>IF(L32=0,0,M32*100/L32)</f>
        <v>0</v>
      </c>
      <c r="O32" s="294">
        <f>IF(F32=0,0,H32*100/F32)</f>
        <v>0</v>
      </c>
    </row>
    <row r="33" spans="1:15" ht="17.25" customHeight="1" x14ac:dyDescent="0.15">
      <c r="A33" s="89" t="s">
        <v>269</v>
      </c>
      <c r="B33" s="100" t="s">
        <v>115</v>
      </c>
      <c r="C33" s="130">
        <v>22</v>
      </c>
      <c r="D33" s="90" t="s">
        <v>232</v>
      </c>
      <c r="E33" s="90"/>
      <c r="F33" s="90"/>
      <c r="G33" s="290"/>
      <c r="H33" s="90"/>
      <c r="I33" s="90"/>
      <c r="J33" s="90"/>
      <c r="K33" s="294">
        <f t="shared" si="2"/>
        <v>0</v>
      </c>
      <c r="L33" s="90"/>
      <c r="M33" s="90"/>
      <c r="N33" s="294">
        <f>IF(L33=0,0,M33*100/L33)</f>
        <v>0</v>
      </c>
      <c r="O33" s="294">
        <f>IF(F33=0,0,H33*100/F33)</f>
        <v>0</v>
      </c>
    </row>
    <row r="34" spans="1:15" ht="17.25" customHeight="1" x14ac:dyDescent="0.15">
      <c r="A34" s="89" t="s">
        <v>239</v>
      </c>
      <c r="B34" s="100" t="s">
        <v>116</v>
      </c>
      <c r="C34" s="130">
        <v>23</v>
      </c>
      <c r="D34" s="90" t="s">
        <v>233</v>
      </c>
      <c r="E34" s="90"/>
      <c r="F34" s="90"/>
      <c r="G34" s="290"/>
      <c r="H34" s="90"/>
      <c r="I34" s="90"/>
      <c r="J34" s="90"/>
      <c r="K34" s="294">
        <f t="shared" si="2"/>
        <v>0</v>
      </c>
      <c r="L34" s="90"/>
      <c r="M34" s="90"/>
      <c r="N34" s="294">
        <f>IF(L34=0,0,M34*100/L34)</f>
        <v>0</v>
      </c>
      <c r="O34" s="294">
        <f>IF(F34=0,0,H34*100/F34)</f>
        <v>0</v>
      </c>
    </row>
    <row r="35" spans="1:15" ht="17.25" customHeight="1" x14ac:dyDescent="0.15">
      <c r="A35" s="89" t="s">
        <v>185</v>
      </c>
      <c r="B35" s="100" t="s">
        <v>117</v>
      </c>
      <c r="C35" s="130">
        <v>24</v>
      </c>
      <c r="D35" s="90" t="s">
        <v>60</v>
      </c>
      <c r="E35" s="90"/>
      <c r="F35" s="90"/>
      <c r="G35" s="290"/>
      <c r="H35" s="90"/>
      <c r="I35" s="90"/>
      <c r="J35" s="90"/>
      <c r="K35" s="294">
        <f t="shared" si="2"/>
        <v>0</v>
      </c>
      <c r="L35" s="90">
        <f>Таблица2130!E13</f>
        <v>0</v>
      </c>
      <c r="M35" s="90">
        <f>Таблица2130!V13</f>
        <v>0</v>
      </c>
      <c r="N35" s="294">
        <f>IF(L35=0,0,M35*100/L35)</f>
        <v>0</v>
      </c>
      <c r="O35" s="294">
        <f>IF(F35=0,0,H35*100/F35)</f>
        <v>0</v>
      </c>
    </row>
    <row r="36" spans="1:15" ht="17.25" customHeight="1" x14ac:dyDescent="0.15">
      <c r="A36" s="89" t="s">
        <v>61</v>
      </c>
      <c r="B36" s="100" t="s">
        <v>118</v>
      </c>
      <c r="C36" s="130">
        <v>25</v>
      </c>
      <c r="D36" s="90" t="s">
        <v>270</v>
      </c>
      <c r="E36" s="90"/>
      <c r="F36" s="90"/>
      <c r="G36" s="290"/>
      <c r="H36" s="90"/>
      <c r="I36" s="90"/>
      <c r="J36" s="90"/>
      <c r="K36" s="294">
        <f t="shared" si="2"/>
        <v>0</v>
      </c>
      <c r="L36" s="90">
        <f>Таблица2130!E14</f>
        <v>0</v>
      </c>
      <c r="M36" s="90">
        <f>Таблица2130!V14</f>
        <v>0</v>
      </c>
      <c r="N36" s="294">
        <f>IF(L36=0,0,M36*100/L36)</f>
        <v>0</v>
      </c>
      <c r="O36" s="294">
        <f>IF(F36=0,0,H36*100/F36)</f>
        <v>0</v>
      </c>
    </row>
    <row r="37" spans="1:15" ht="17.25" customHeight="1" x14ac:dyDescent="0.15">
      <c r="A37" s="89" t="s">
        <v>63</v>
      </c>
      <c r="B37" s="100" t="s">
        <v>119</v>
      </c>
      <c r="C37" s="130">
        <v>26</v>
      </c>
      <c r="D37" s="90" t="s">
        <v>271</v>
      </c>
      <c r="E37" s="90"/>
      <c r="F37" s="90"/>
      <c r="G37" s="290"/>
      <c r="H37" s="90"/>
      <c r="I37" s="90"/>
      <c r="J37" s="90"/>
      <c r="K37" s="294">
        <f t="shared" si="2"/>
        <v>0</v>
      </c>
      <c r="L37" s="90"/>
      <c r="M37" s="90"/>
      <c r="N37" s="294">
        <f>IF(L37=0,0,M37*100/L37)</f>
        <v>0</v>
      </c>
      <c r="O37" s="294">
        <f>IF(F37=0,0,H37*100/F37)</f>
        <v>0</v>
      </c>
    </row>
    <row r="38" spans="1:15" ht="17.25" customHeight="1" x14ac:dyDescent="0.15">
      <c r="A38" s="89" t="s">
        <v>64</v>
      </c>
      <c r="B38" s="100" t="s">
        <v>120</v>
      </c>
      <c r="C38" s="130">
        <v>27</v>
      </c>
      <c r="D38" s="90" t="s">
        <v>272</v>
      </c>
      <c r="E38" s="90"/>
      <c r="F38" s="90"/>
      <c r="G38" s="290"/>
      <c r="H38" s="90"/>
      <c r="I38" s="90"/>
      <c r="J38" s="90"/>
      <c r="K38" s="294">
        <f t="shared" si="2"/>
        <v>0</v>
      </c>
      <c r="L38" s="90"/>
      <c r="M38" s="90"/>
      <c r="N38" s="294">
        <f>IF(L38=0,0,M38*100/L38)</f>
        <v>0</v>
      </c>
      <c r="O38" s="294">
        <f>IF(F38=0,0,H38*100/F38)</f>
        <v>0</v>
      </c>
    </row>
    <row r="39" spans="1:15" ht="17.25" customHeight="1" x14ac:dyDescent="0.15">
      <c r="A39" s="89" t="s">
        <v>65</v>
      </c>
      <c r="B39" s="100" t="s">
        <v>121</v>
      </c>
      <c r="C39" s="130">
        <v>28</v>
      </c>
      <c r="D39" s="90" t="s">
        <v>273</v>
      </c>
      <c r="E39" s="90"/>
      <c r="F39" s="90"/>
      <c r="G39" s="290"/>
      <c r="H39" s="90"/>
      <c r="I39" s="90"/>
      <c r="J39" s="90"/>
      <c r="K39" s="294">
        <f t="shared" si="2"/>
        <v>0</v>
      </c>
      <c r="L39" s="90"/>
      <c r="M39" s="90"/>
      <c r="N39" s="294">
        <f>IF(L39=0,0,M39*100/L39)</f>
        <v>0</v>
      </c>
      <c r="O39" s="294">
        <f>IF(F39=0,0,H39*100/F39)</f>
        <v>0</v>
      </c>
    </row>
    <row r="40" spans="1:15" ht="17.25" customHeight="1" x14ac:dyDescent="0.15">
      <c r="A40" s="124" t="s">
        <v>70</v>
      </c>
      <c r="B40" s="100" t="s">
        <v>122</v>
      </c>
      <c r="C40" s="130">
        <v>29</v>
      </c>
      <c r="D40" s="90" t="s">
        <v>71</v>
      </c>
      <c r="E40" s="90"/>
      <c r="F40" s="90"/>
      <c r="G40" s="290"/>
      <c r="H40" s="90"/>
      <c r="I40" s="90"/>
      <c r="J40" s="90"/>
      <c r="K40" s="294">
        <f t="shared" si="2"/>
        <v>0</v>
      </c>
      <c r="L40" s="90"/>
      <c r="M40" s="90"/>
      <c r="N40" s="294">
        <f>IF(L40=0,0,M40*100/L40)</f>
        <v>0</v>
      </c>
      <c r="O40" s="294">
        <f>IF(F40=0,0,H40*100/F40)</f>
        <v>0</v>
      </c>
    </row>
    <row r="41" spans="1:15" ht="17.25" customHeight="1" x14ac:dyDescent="0.15">
      <c r="A41" s="124" t="s">
        <v>68</v>
      </c>
      <c r="B41" s="100" t="s">
        <v>123</v>
      </c>
      <c r="C41" s="130">
        <v>30</v>
      </c>
      <c r="D41" s="90" t="s">
        <v>69</v>
      </c>
      <c r="E41" s="90"/>
      <c r="F41" s="90"/>
      <c r="G41" s="290"/>
      <c r="H41" s="90"/>
      <c r="I41" s="90"/>
      <c r="J41" s="90"/>
      <c r="K41" s="294">
        <f t="shared" si="2"/>
        <v>0</v>
      </c>
      <c r="L41" s="90"/>
      <c r="M41" s="90"/>
      <c r="N41" s="294">
        <f>IF(L41=0,0,M41*100/L41)</f>
        <v>0</v>
      </c>
      <c r="O41" s="294">
        <f>IF(F41=0,0,H41*100/F41)</f>
        <v>0</v>
      </c>
    </row>
    <row r="42" spans="1:15" ht="17.25" customHeight="1" x14ac:dyDescent="0.15">
      <c r="A42" s="125" t="s">
        <v>196</v>
      </c>
      <c r="B42" s="133" t="s">
        <v>375</v>
      </c>
      <c r="C42" s="130">
        <v>31</v>
      </c>
      <c r="D42" s="129" t="s">
        <v>197</v>
      </c>
      <c r="E42" s="90"/>
      <c r="F42" s="90"/>
      <c r="G42" s="290"/>
      <c r="H42" s="90"/>
      <c r="I42" s="90"/>
      <c r="J42" s="90"/>
      <c r="K42" s="294">
        <f t="shared" si="2"/>
        <v>0</v>
      </c>
      <c r="L42" s="90"/>
      <c r="M42" s="90"/>
      <c r="N42" s="294">
        <f>IF(L42=0,0,M42*100/L42)</f>
        <v>0</v>
      </c>
      <c r="O42" s="294">
        <f>IF(F42=0,0,H42*100/F42)</f>
        <v>0</v>
      </c>
    </row>
    <row r="43" spans="1:15" ht="28.5" customHeight="1" x14ac:dyDescent="0.15">
      <c r="A43" s="125" t="s">
        <v>463</v>
      </c>
      <c r="B43" s="133" t="s">
        <v>464</v>
      </c>
      <c r="C43" s="130">
        <v>32</v>
      </c>
      <c r="D43" s="129" t="s">
        <v>465</v>
      </c>
      <c r="E43" s="90"/>
      <c r="F43" s="90"/>
      <c r="G43" s="290"/>
      <c r="H43" s="90"/>
      <c r="I43" s="90"/>
      <c r="J43" s="90"/>
      <c r="K43" s="294">
        <f t="shared" si="2"/>
        <v>0</v>
      </c>
      <c r="L43" s="90"/>
      <c r="M43" s="90"/>
      <c r="N43" s="294">
        <f>IF(L43=0,0,M43*100/L43)</f>
        <v>0</v>
      </c>
      <c r="O43" s="294">
        <f>IF(F43=0,0,H43*100/F43)</f>
        <v>0</v>
      </c>
    </row>
    <row r="44" spans="1:15" ht="17.25" customHeight="1" x14ac:dyDescent="0.15">
      <c r="A44" s="124" t="s">
        <v>72</v>
      </c>
      <c r="B44" s="100" t="s">
        <v>124</v>
      </c>
      <c r="C44" s="130">
        <v>33</v>
      </c>
      <c r="D44" s="129" t="s">
        <v>73</v>
      </c>
      <c r="E44" s="90"/>
      <c r="F44" s="90"/>
      <c r="G44" s="290"/>
      <c r="H44" s="90"/>
      <c r="I44" s="90"/>
      <c r="J44" s="90"/>
      <c r="K44" s="294">
        <f t="shared" si="2"/>
        <v>0</v>
      </c>
      <c r="L44" s="90"/>
      <c r="M44" s="90"/>
      <c r="N44" s="294">
        <f>IF(L44=0,0,M44*100/L44)</f>
        <v>0</v>
      </c>
      <c r="O44" s="294">
        <f>IF(F44=0,0,H44*100/F44)</f>
        <v>0</v>
      </c>
    </row>
    <row r="45" spans="1:15" ht="17.25" customHeight="1" x14ac:dyDescent="0.15">
      <c r="A45" s="440" t="s">
        <v>585</v>
      </c>
      <c r="B45" s="283" t="s">
        <v>560</v>
      </c>
      <c r="C45" s="130">
        <v>34</v>
      </c>
      <c r="D45" s="257" t="s">
        <v>586</v>
      </c>
      <c r="E45" s="90"/>
      <c r="F45" s="90"/>
      <c r="G45" s="290" t="s">
        <v>322</v>
      </c>
      <c r="H45" s="90"/>
      <c r="I45" s="90"/>
      <c r="J45" s="90"/>
      <c r="K45" s="294"/>
      <c r="L45" s="90"/>
      <c r="M45" s="90"/>
      <c r="N45" s="294"/>
      <c r="O45" s="294"/>
    </row>
    <row r="46" spans="1:15" ht="37.5" customHeight="1" x14ac:dyDescent="0.15">
      <c r="A46" s="124" t="s">
        <v>274</v>
      </c>
      <c r="B46" s="100" t="s">
        <v>125</v>
      </c>
      <c r="C46" s="130">
        <v>35</v>
      </c>
      <c r="D46" s="127" t="s">
        <v>275</v>
      </c>
      <c r="E46" s="87"/>
      <c r="F46" s="90"/>
      <c r="G46" s="290"/>
      <c r="H46" s="90"/>
      <c r="I46" s="90"/>
      <c r="J46" s="90"/>
      <c r="K46" s="294">
        <f t="shared" si="2"/>
        <v>0</v>
      </c>
      <c r="L46" s="90"/>
      <c r="M46" s="90"/>
      <c r="N46" s="294">
        <f>IF(L46=0,0,M46*100/L46)</f>
        <v>0</v>
      </c>
      <c r="O46" s="294">
        <f>IF(F46=0,0,H46*100/F46)</f>
        <v>0</v>
      </c>
    </row>
    <row r="47" spans="1:15" ht="20.25" customHeight="1" x14ac:dyDescent="0.15">
      <c r="A47" s="124" t="s">
        <v>276</v>
      </c>
      <c r="B47" s="100" t="s">
        <v>126</v>
      </c>
      <c r="C47" s="130">
        <v>36</v>
      </c>
      <c r="D47" s="129" t="s">
        <v>277</v>
      </c>
      <c r="E47" s="90"/>
      <c r="F47" s="90"/>
      <c r="G47" s="290"/>
      <c r="H47" s="90"/>
      <c r="I47" s="90"/>
      <c r="J47" s="90"/>
      <c r="K47" s="294">
        <f t="shared" si="2"/>
        <v>0</v>
      </c>
      <c r="L47" s="90"/>
      <c r="M47" s="90"/>
      <c r="N47" s="294">
        <f>IF(L47=0,0,M47*100/L47)</f>
        <v>0</v>
      </c>
      <c r="O47" s="294">
        <f>IF(F47=0,0,H47*100/F47)</f>
        <v>0</v>
      </c>
    </row>
    <row r="48" spans="1:15" ht="47.25" customHeight="1" x14ac:dyDescent="0.15">
      <c r="A48" s="124" t="s">
        <v>470</v>
      </c>
      <c r="B48" s="122" t="s">
        <v>466</v>
      </c>
      <c r="C48" s="130">
        <v>37</v>
      </c>
      <c r="D48" s="439" t="s">
        <v>584</v>
      </c>
      <c r="E48" s="90"/>
      <c r="F48" s="90"/>
      <c r="G48" s="290"/>
      <c r="H48" s="90"/>
      <c r="I48" s="90"/>
      <c r="J48" s="90"/>
      <c r="K48" s="294">
        <f t="shared" si="2"/>
        <v>0</v>
      </c>
      <c r="L48" s="90"/>
      <c r="M48" s="90"/>
      <c r="N48" s="294">
        <f>IF(L48=0,0,M48*100/L48)</f>
        <v>0</v>
      </c>
      <c r="O48" s="294">
        <f>IF(F48=0,0,H48*100/F48)</f>
        <v>0</v>
      </c>
    </row>
    <row r="49" spans="1:15" ht="20.25" customHeight="1" x14ac:dyDescent="0.15">
      <c r="A49" s="124" t="s">
        <v>471</v>
      </c>
      <c r="B49" s="122" t="s">
        <v>467</v>
      </c>
      <c r="C49" s="130">
        <v>38</v>
      </c>
      <c r="D49" s="129" t="s">
        <v>474</v>
      </c>
      <c r="E49" s="90"/>
      <c r="F49" s="90"/>
      <c r="G49" s="290"/>
      <c r="H49" s="90"/>
      <c r="I49" s="90"/>
      <c r="J49" s="90"/>
      <c r="K49" s="294">
        <f t="shared" si="2"/>
        <v>0</v>
      </c>
      <c r="L49" s="90"/>
      <c r="M49" s="90"/>
      <c r="N49" s="294">
        <f>IF(L49=0,0,M49*100/L49)</f>
        <v>0</v>
      </c>
      <c r="O49" s="294">
        <f>IF(F49=0,0,H49*100/F49)</f>
        <v>0</v>
      </c>
    </row>
    <row r="50" spans="1:15" ht="20.25" customHeight="1" x14ac:dyDescent="0.15">
      <c r="A50" s="124" t="s">
        <v>472</v>
      </c>
      <c r="B50" s="122" t="s">
        <v>468</v>
      </c>
      <c r="C50" s="130">
        <v>39</v>
      </c>
      <c r="D50" s="129" t="s">
        <v>475</v>
      </c>
      <c r="E50" s="90"/>
      <c r="F50" s="90"/>
      <c r="G50" s="290"/>
      <c r="H50" s="90"/>
      <c r="I50" s="90"/>
      <c r="J50" s="90"/>
      <c r="K50" s="294">
        <f t="shared" si="2"/>
        <v>0</v>
      </c>
      <c r="L50" s="90"/>
      <c r="M50" s="90"/>
      <c r="N50" s="294">
        <f>IF(L50=0,0,M50*100/L50)</f>
        <v>0</v>
      </c>
      <c r="O50" s="294">
        <f>IF(F50=0,0,H50*100/F50)</f>
        <v>0</v>
      </c>
    </row>
    <row r="51" spans="1:15" ht="20.25" customHeight="1" x14ac:dyDescent="0.15">
      <c r="A51" s="124" t="s">
        <v>473</v>
      </c>
      <c r="B51" s="122" t="s">
        <v>469</v>
      </c>
      <c r="C51" s="130">
        <v>40</v>
      </c>
      <c r="D51" s="129" t="s">
        <v>476</v>
      </c>
      <c r="E51" s="90"/>
      <c r="F51" s="90"/>
      <c r="G51" s="290"/>
      <c r="H51" s="90"/>
      <c r="I51" s="90"/>
      <c r="J51" s="90"/>
      <c r="K51" s="294">
        <f t="shared" si="2"/>
        <v>0</v>
      </c>
      <c r="L51" s="90"/>
      <c r="M51" s="90"/>
      <c r="N51" s="294">
        <f>IF(L51=0,0,M51*100/L51)</f>
        <v>0</v>
      </c>
      <c r="O51" s="294">
        <f>IF(F51=0,0,H51*100/F51)</f>
        <v>0</v>
      </c>
    </row>
    <row r="52" spans="1:15" ht="24.75" customHeight="1" x14ac:dyDescent="0.15">
      <c r="A52" s="123" t="s">
        <v>376</v>
      </c>
      <c r="B52" s="134" t="s">
        <v>131</v>
      </c>
      <c r="C52" s="130">
        <v>41</v>
      </c>
      <c r="D52" s="126" t="s">
        <v>377</v>
      </c>
      <c r="E52" s="90"/>
      <c r="F52" s="90"/>
      <c r="G52" s="290"/>
      <c r="H52" s="90"/>
      <c r="I52" s="90"/>
      <c r="J52" s="90"/>
      <c r="K52" s="294">
        <f t="shared" si="2"/>
        <v>0</v>
      </c>
      <c r="L52" s="90"/>
      <c r="M52" s="90"/>
      <c r="N52" s="294">
        <f>IF(L52=0,0,M52*100/L52)</f>
        <v>0</v>
      </c>
      <c r="O52" s="294">
        <f>IF(F52=0,0,H52*100/F52)</f>
        <v>0</v>
      </c>
    </row>
    <row r="53" spans="1:15" ht="20.25" customHeight="1" x14ac:dyDescent="0.15">
      <c r="A53" s="118"/>
      <c r="B53" s="122"/>
      <c r="C53" s="12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5" s="10" customFormat="1" x14ac:dyDescent="0.15">
      <c r="A54" s="8" t="s">
        <v>6</v>
      </c>
      <c r="B54" s="9"/>
      <c r="C54" s="9"/>
      <c r="D54" s="9"/>
      <c r="E54" s="9"/>
      <c r="F54" s="8"/>
      <c r="G54" s="8"/>
      <c r="H54" s="9"/>
      <c r="I54" s="9"/>
      <c r="J54" s="9"/>
      <c r="K54" s="9"/>
      <c r="L54" s="9"/>
      <c r="M54" s="9"/>
    </row>
  </sheetData>
  <mergeCells count="1">
    <mergeCell ref="A3:L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2" sqref="E22"/>
    </sheetView>
  </sheetViews>
  <sheetFormatPr defaultColWidth="9.140625" defaultRowHeight="10.5" customHeight="1" x14ac:dyDescent="0.15"/>
  <cols>
    <col min="1" max="1" width="3.28515625" style="11" customWidth="1"/>
    <col min="2" max="2" width="5.42578125" style="11" customWidth="1"/>
    <col min="3" max="3" width="28.140625" style="11" customWidth="1"/>
    <col min="4" max="4" width="14.140625" style="11" customWidth="1"/>
    <col min="5" max="5" width="17.42578125" style="11" customWidth="1"/>
    <col min="6" max="10" width="13.7109375" style="11" customWidth="1"/>
    <col min="11" max="11" width="9.140625" style="11" customWidth="1"/>
    <col min="12" max="16384" width="9.140625" style="11"/>
  </cols>
  <sheetData>
    <row r="1" spans="1:10" s="71" customFormat="1" x14ac:dyDescent="0.15">
      <c r="A1" s="71" t="s">
        <v>298</v>
      </c>
    </row>
    <row r="2" spans="1:10" ht="10.5" customHeight="1" x14ac:dyDescent="0.15">
      <c r="B2" s="8" t="s">
        <v>3</v>
      </c>
    </row>
    <row r="3" spans="1:10" ht="12" customHeight="1" x14ac:dyDescent="0.15">
      <c r="A3" s="48"/>
      <c r="B3" s="48"/>
      <c r="C3" s="396" t="s">
        <v>284</v>
      </c>
      <c r="D3" s="396"/>
      <c r="E3" s="396"/>
      <c r="F3" s="396"/>
      <c r="G3" s="396"/>
      <c r="H3" s="396"/>
      <c r="I3" s="396"/>
      <c r="J3" s="396"/>
    </row>
    <row r="4" spans="1:10" x14ac:dyDescent="0.15">
      <c r="A4" s="69"/>
      <c r="B4" s="69"/>
      <c r="C4" s="69" t="s">
        <v>283</v>
      </c>
      <c r="I4" s="11" t="s">
        <v>307</v>
      </c>
    </row>
    <row r="5" spans="1:10" x14ac:dyDescent="0.15">
      <c r="A5" s="97"/>
    </row>
    <row r="6" spans="1:10" ht="72" customHeight="1" x14ac:dyDescent="0.15">
      <c r="A6" s="401"/>
      <c r="B6" s="83"/>
      <c r="C6" s="398" t="s">
        <v>285</v>
      </c>
      <c r="D6" s="402" t="s">
        <v>286</v>
      </c>
      <c r="E6" s="403"/>
      <c r="F6" s="402" t="s">
        <v>287</v>
      </c>
      <c r="G6" s="403"/>
      <c r="H6" s="398" t="s">
        <v>288</v>
      </c>
      <c r="I6" s="398" t="s">
        <v>289</v>
      </c>
      <c r="J6" s="398" t="s">
        <v>290</v>
      </c>
    </row>
    <row r="7" spans="1:10" x14ac:dyDescent="0.15">
      <c r="A7" s="401"/>
      <c r="B7" s="83"/>
      <c r="C7" s="399"/>
      <c r="D7" s="398" t="s">
        <v>293</v>
      </c>
      <c r="E7" s="398" t="s">
        <v>294</v>
      </c>
      <c r="F7" s="398" t="s">
        <v>291</v>
      </c>
      <c r="G7" s="398" t="s">
        <v>292</v>
      </c>
      <c r="H7" s="399"/>
      <c r="I7" s="399"/>
      <c r="J7" s="399"/>
    </row>
    <row r="8" spans="1:10" ht="114" customHeight="1" x14ac:dyDescent="0.15">
      <c r="A8" s="401"/>
      <c r="B8" s="83"/>
      <c r="C8" s="400"/>
      <c r="D8" s="400"/>
      <c r="E8" s="400"/>
      <c r="F8" s="400"/>
      <c r="G8" s="400"/>
      <c r="H8" s="400"/>
      <c r="I8" s="400"/>
      <c r="J8" s="400"/>
    </row>
    <row r="9" spans="1:10" s="95" customFormat="1" ht="18" customHeight="1" x14ac:dyDescent="0.2">
      <c r="A9" s="98"/>
      <c r="B9" s="81"/>
      <c r="C9" s="90">
        <v>1</v>
      </c>
      <c r="D9" s="99">
        <v>2</v>
      </c>
      <c r="E9" s="99">
        <v>3</v>
      </c>
      <c r="F9" s="99">
        <v>4</v>
      </c>
      <c r="G9" s="99">
        <v>5</v>
      </c>
      <c r="H9" s="99">
        <v>6</v>
      </c>
      <c r="I9" s="99">
        <v>7</v>
      </c>
      <c r="J9" s="99">
        <v>8</v>
      </c>
    </row>
    <row r="10" spans="1:10" s="95" customFormat="1" x14ac:dyDescent="0.2">
      <c r="A10" s="75" t="s">
        <v>4</v>
      </c>
      <c r="B10" s="115"/>
      <c r="C10" s="121">
        <v>1</v>
      </c>
      <c r="D10" s="74" t="s">
        <v>296</v>
      </c>
      <c r="E10" s="74" t="s">
        <v>295</v>
      </c>
      <c r="F10" s="74" t="s">
        <v>280</v>
      </c>
      <c r="G10" s="74" t="s">
        <v>281</v>
      </c>
      <c r="H10" s="74" t="s">
        <v>5</v>
      </c>
      <c r="I10" s="74" t="s">
        <v>282</v>
      </c>
      <c r="J10" s="74" t="s">
        <v>297</v>
      </c>
    </row>
    <row r="11" spans="1:10" s="95" customFormat="1" ht="21.75" customHeight="1" x14ac:dyDescent="0.2">
      <c r="A11" s="114"/>
      <c r="B11" s="116" t="s">
        <v>99</v>
      </c>
      <c r="C11" s="119"/>
      <c r="D11" s="120"/>
      <c r="E11" s="120"/>
      <c r="F11" s="120"/>
      <c r="G11" s="120"/>
      <c r="H11" s="120"/>
      <c r="I11" s="120"/>
      <c r="J11" s="120"/>
    </row>
    <row r="12" spans="1:10" s="76" customFormat="1" x14ac:dyDescent="0.2">
      <c r="A12" s="80" t="s">
        <v>6</v>
      </c>
      <c r="B12" s="77"/>
      <c r="D12" s="78"/>
    </row>
    <row r="18" spans="3:3" x14ac:dyDescent="0.15">
      <c r="C18" s="91"/>
    </row>
  </sheetData>
  <mergeCells count="12">
    <mergeCell ref="H6:H8"/>
    <mergeCell ref="I6:I8"/>
    <mergeCell ref="C3:J3"/>
    <mergeCell ref="J6:J8"/>
    <mergeCell ref="A6:A8"/>
    <mergeCell ref="D6:E6"/>
    <mergeCell ref="F6:G6"/>
    <mergeCell ref="D7:D8"/>
    <mergeCell ref="E7:E8"/>
    <mergeCell ref="C6:C8"/>
    <mergeCell ref="F7:F8"/>
    <mergeCell ref="G7:G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22" sqref="E22"/>
    </sheetView>
  </sheetViews>
  <sheetFormatPr defaultColWidth="9.140625" defaultRowHeight="10.5" customHeight="1" x14ac:dyDescent="0.15"/>
  <cols>
    <col min="1" max="1" width="6.85546875" style="42" customWidth="1"/>
    <col min="2" max="2" width="7.140625" style="91" customWidth="1"/>
    <col min="3" max="8" width="25.42578125" style="42" customWidth="1"/>
    <col min="9" max="9" width="9.140625" style="42" customWidth="1"/>
    <col min="10" max="16384" width="9.140625" style="42"/>
  </cols>
  <sheetData>
    <row r="1" spans="1:8" s="71" customFormat="1" x14ac:dyDescent="0.15">
      <c r="A1" s="71" t="s">
        <v>309</v>
      </c>
      <c r="B1" s="72"/>
      <c r="D1" s="72"/>
    </row>
    <row r="2" spans="1:8" x14ac:dyDescent="0.15">
      <c r="B2" s="73" t="s">
        <v>3</v>
      </c>
    </row>
    <row r="3" spans="1:8" x14ac:dyDescent="0.15">
      <c r="A3" s="404" t="s">
        <v>305</v>
      </c>
      <c r="B3" s="404"/>
      <c r="C3" s="397"/>
      <c r="D3" s="397"/>
      <c r="E3" s="397"/>
      <c r="F3" s="397"/>
      <c r="G3" s="397"/>
      <c r="H3" s="397"/>
    </row>
    <row r="4" spans="1:8" x14ac:dyDescent="0.15">
      <c r="A4" s="92"/>
      <c r="B4" s="83"/>
      <c r="C4" s="93" t="s">
        <v>306</v>
      </c>
      <c r="H4" s="42" t="s">
        <v>307</v>
      </c>
    </row>
    <row r="5" spans="1:8" ht="165" customHeight="1" x14ac:dyDescent="0.15">
      <c r="A5" s="92"/>
      <c r="B5" s="117"/>
      <c r="C5" s="87" t="s">
        <v>299</v>
      </c>
      <c r="D5" s="87" t="s">
        <v>300</v>
      </c>
      <c r="E5" s="87" t="s">
        <v>301</v>
      </c>
      <c r="F5" s="87" t="s">
        <v>302</v>
      </c>
      <c r="G5" s="87" t="s">
        <v>303</v>
      </c>
      <c r="H5" s="87" t="s">
        <v>304</v>
      </c>
    </row>
    <row r="6" spans="1:8" x14ac:dyDescent="0.15">
      <c r="A6" s="92"/>
      <c r="B6" s="82"/>
      <c r="C6" s="94">
        <v>1</v>
      </c>
      <c r="D6" s="94">
        <v>2</v>
      </c>
      <c r="E6" s="94">
        <v>3</v>
      </c>
      <c r="F6" s="94">
        <v>4</v>
      </c>
      <c r="G6" s="94">
        <v>5</v>
      </c>
      <c r="H6" s="94">
        <v>6</v>
      </c>
    </row>
    <row r="7" spans="1:8" s="95" customFormat="1" x14ac:dyDescent="0.2">
      <c r="A7" s="85" t="s">
        <v>4</v>
      </c>
      <c r="B7" s="74"/>
      <c r="C7" s="74" t="s">
        <v>308</v>
      </c>
      <c r="D7" s="74" t="s">
        <v>296</v>
      </c>
      <c r="E7" s="74" t="s">
        <v>295</v>
      </c>
      <c r="F7" s="74" t="s">
        <v>280</v>
      </c>
      <c r="G7" s="74" t="s">
        <v>281</v>
      </c>
      <c r="H7" s="74" t="s">
        <v>5</v>
      </c>
    </row>
    <row r="8" spans="1:8" s="95" customFormat="1" ht="21.75" customHeight="1" x14ac:dyDescent="0.2">
      <c r="A8" s="98"/>
      <c r="B8" s="77" t="s">
        <v>99</v>
      </c>
      <c r="C8" s="84"/>
      <c r="D8" s="96"/>
      <c r="E8" s="96"/>
      <c r="F8" s="96"/>
      <c r="G8" s="96"/>
      <c r="H8" s="96"/>
    </row>
    <row r="9" spans="1:8" s="76" customFormat="1" x14ac:dyDescent="0.2">
      <c r="A9" s="111" t="s">
        <v>6</v>
      </c>
      <c r="C9" s="77"/>
      <c r="D9" s="78"/>
    </row>
  </sheetData>
  <mergeCells count="1">
    <mergeCell ref="A3:H3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selection activeCell="A14" sqref="A14"/>
    </sheetView>
  </sheetViews>
  <sheetFormatPr defaultColWidth="9.140625" defaultRowHeight="10.5" customHeight="1" x14ac:dyDescent="0.15"/>
  <cols>
    <col min="1" max="1" width="34.42578125" style="42" customWidth="1"/>
    <col min="2" max="2" width="9.140625" style="42"/>
    <col min="3" max="3" width="6.85546875" style="42" customWidth="1"/>
    <col min="4" max="4" width="7.140625" style="138" customWidth="1"/>
    <col min="5" max="38" width="6.85546875" style="42" customWidth="1"/>
    <col min="39" max="16384" width="9.140625" style="42"/>
  </cols>
  <sheetData>
    <row r="1" spans="1:38" s="71" customFormat="1" x14ac:dyDescent="0.15">
      <c r="A1" s="150" t="s">
        <v>510</v>
      </c>
      <c r="D1" s="72"/>
      <c r="F1" s="72"/>
    </row>
    <row r="2" spans="1:38" x14ac:dyDescent="0.15">
      <c r="D2" s="73" t="s">
        <v>3</v>
      </c>
    </row>
    <row r="3" spans="1:38" x14ac:dyDescent="0.15">
      <c r="C3" s="153"/>
      <c r="D3" s="153"/>
      <c r="E3" s="409" t="s">
        <v>483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</row>
    <row r="4" spans="1:38" x14ac:dyDescent="0.15">
      <c r="C4" s="92"/>
      <c r="D4" s="83"/>
      <c r="E4" s="93" t="s">
        <v>482</v>
      </c>
      <c r="AI4" s="410" t="s">
        <v>307</v>
      </c>
      <c r="AJ4" s="410"/>
      <c r="AK4" s="410"/>
      <c r="AL4" s="410"/>
    </row>
    <row r="5" spans="1:38" ht="38.25" customHeight="1" x14ac:dyDescent="0.15">
      <c r="A5" s="405" t="s">
        <v>223</v>
      </c>
      <c r="B5" s="405" t="s">
        <v>95</v>
      </c>
      <c r="C5" s="147" t="s">
        <v>487</v>
      </c>
      <c r="D5" s="143"/>
      <c r="E5" s="406" t="s">
        <v>491</v>
      </c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8"/>
      <c r="V5" s="406" t="s">
        <v>492</v>
      </c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8"/>
    </row>
    <row r="6" spans="1:38" ht="24" customHeight="1" x14ac:dyDescent="0.15">
      <c r="A6" s="405"/>
      <c r="B6" s="405"/>
      <c r="C6" s="147" t="s">
        <v>488</v>
      </c>
      <c r="D6" s="143"/>
      <c r="E6" s="156" t="s">
        <v>493</v>
      </c>
      <c r="F6" s="156" t="s">
        <v>494</v>
      </c>
      <c r="G6" s="156" t="s">
        <v>495</v>
      </c>
      <c r="H6" s="156" t="s">
        <v>496</v>
      </c>
      <c r="I6" s="156" t="s">
        <v>497</v>
      </c>
      <c r="J6" s="156" t="s">
        <v>498</v>
      </c>
      <c r="K6" s="156" t="s">
        <v>499</v>
      </c>
      <c r="L6" s="156" t="s">
        <v>500</v>
      </c>
      <c r="M6" s="156" t="s">
        <v>501</v>
      </c>
      <c r="N6" s="156" t="s">
        <v>502</v>
      </c>
      <c r="O6" s="156" t="s">
        <v>503</v>
      </c>
      <c r="P6" s="156" t="s">
        <v>504</v>
      </c>
      <c r="Q6" s="156" t="s">
        <v>505</v>
      </c>
      <c r="R6" s="156" t="s">
        <v>506</v>
      </c>
      <c r="S6" s="156" t="s">
        <v>507</v>
      </c>
      <c r="T6" s="156" t="s">
        <v>508</v>
      </c>
      <c r="U6" s="156" t="s">
        <v>509</v>
      </c>
      <c r="V6" s="156" t="s">
        <v>493</v>
      </c>
      <c r="W6" s="157" t="s">
        <v>494</v>
      </c>
      <c r="X6" s="157" t="s">
        <v>495</v>
      </c>
      <c r="Y6" s="157" t="s">
        <v>496</v>
      </c>
      <c r="Z6" s="157" t="s">
        <v>497</v>
      </c>
      <c r="AA6" s="157" t="s">
        <v>498</v>
      </c>
      <c r="AB6" s="157" t="s">
        <v>499</v>
      </c>
      <c r="AC6" s="157" t="s">
        <v>500</v>
      </c>
      <c r="AD6" s="157" t="s">
        <v>501</v>
      </c>
      <c r="AE6" s="157" t="s">
        <v>502</v>
      </c>
      <c r="AF6" s="157" t="s">
        <v>503</v>
      </c>
      <c r="AG6" s="157" t="s">
        <v>504</v>
      </c>
      <c r="AH6" s="157" t="s">
        <v>505</v>
      </c>
      <c r="AI6" s="157" t="s">
        <v>506</v>
      </c>
      <c r="AJ6" s="157" t="s">
        <v>507</v>
      </c>
      <c r="AK6" s="157" t="s">
        <v>508</v>
      </c>
      <c r="AL6" s="157" t="s">
        <v>509</v>
      </c>
    </row>
    <row r="7" spans="1:38" x14ac:dyDescent="0.15">
      <c r="A7" s="141">
        <v>1</v>
      </c>
      <c r="B7" s="141">
        <v>2</v>
      </c>
      <c r="C7" s="141">
        <v>3</v>
      </c>
      <c r="D7" s="143"/>
      <c r="E7" s="149" t="s">
        <v>489</v>
      </c>
      <c r="F7" s="149">
        <v>4</v>
      </c>
      <c r="G7" s="149">
        <v>5</v>
      </c>
      <c r="H7" s="149">
        <v>6</v>
      </c>
      <c r="I7" s="149">
        <v>7</v>
      </c>
      <c r="J7" s="149">
        <v>8</v>
      </c>
      <c r="K7" s="149">
        <v>9</v>
      </c>
      <c r="L7" s="149">
        <v>10</v>
      </c>
      <c r="M7" s="149">
        <v>11</v>
      </c>
      <c r="N7" s="149">
        <v>12</v>
      </c>
      <c r="O7" s="149">
        <v>13</v>
      </c>
      <c r="P7" s="149">
        <v>14</v>
      </c>
      <c r="Q7" s="149">
        <v>15</v>
      </c>
      <c r="R7" s="149">
        <v>16</v>
      </c>
      <c r="S7" s="149">
        <v>17</v>
      </c>
      <c r="T7" s="149">
        <v>18</v>
      </c>
      <c r="U7" s="149">
        <v>19</v>
      </c>
      <c r="V7" s="149" t="s">
        <v>490</v>
      </c>
      <c r="W7" s="149">
        <v>20</v>
      </c>
      <c r="X7" s="149">
        <v>21</v>
      </c>
      <c r="Y7" s="149">
        <v>22</v>
      </c>
      <c r="Z7" s="149">
        <v>23</v>
      </c>
      <c r="AA7" s="149">
        <v>24</v>
      </c>
      <c r="AB7" s="149">
        <v>25</v>
      </c>
      <c r="AC7" s="149">
        <v>26</v>
      </c>
      <c r="AD7" s="149">
        <v>27</v>
      </c>
      <c r="AE7" s="149">
        <v>28</v>
      </c>
      <c r="AF7" s="149">
        <v>29</v>
      </c>
      <c r="AG7" s="149">
        <v>30</v>
      </c>
      <c r="AH7" s="149">
        <v>31</v>
      </c>
      <c r="AI7" s="149">
        <v>32</v>
      </c>
      <c r="AJ7" s="149">
        <v>33</v>
      </c>
      <c r="AK7" s="149">
        <v>34</v>
      </c>
      <c r="AL7" s="149">
        <v>35</v>
      </c>
    </row>
    <row r="8" spans="1:38" s="95" customFormat="1" x14ac:dyDescent="0.2">
      <c r="A8" s="145" t="s">
        <v>4</v>
      </c>
      <c r="B8" s="145"/>
      <c r="C8" s="145"/>
      <c r="D8" s="144"/>
      <c r="E8" s="144" t="s">
        <v>489</v>
      </c>
      <c r="F8" s="144">
        <v>4</v>
      </c>
      <c r="G8" s="144">
        <v>5</v>
      </c>
      <c r="H8" s="144">
        <v>6</v>
      </c>
      <c r="I8" s="144">
        <v>7</v>
      </c>
      <c r="J8" s="144">
        <v>8</v>
      </c>
      <c r="K8" s="152">
        <v>9</v>
      </c>
      <c r="L8" s="152">
        <v>10</v>
      </c>
      <c r="M8" s="152">
        <v>11</v>
      </c>
      <c r="N8" s="152">
        <v>12</v>
      </c>
      <c r="O8" s="152">
        <v>13</v>
      </c>
      <c r="P8" s="152">
        <v>14</v>
      </c>
      <c r="Q8" s="152">
        <v>15</v>
      </c>
      <c r="R8" s="152">
        <v>16</v>
      </c>
      <c r="S8" s="152">
        <v>17</v>
      </c>
      <c r="T8" s="152">
        <v>18</v>
      </c>
      <c r="U8" s="152">
        <v>19</v>
      </c>
      <c r="V8" s="152" t="s">
        <v>490</v>
      </c>
      <c r="W8" s="152">
        <v>20</v>
      </c>
      <c r="X8" s="152">
        <v>21</v>
      </c>
      <c r="Y8" s="152">
        <v>22</v>
      </c>
      <c r="Z8" s="152">
        <v>23</v>
      </c>
      <c r="AA8" s="152">
        <v>24</v>
      </c>
      <c r="AB8" s="152">
        <v>25</v>
      </c>
      <c r="AC8" s="152">
        <v>26</v>
      </c>
      <c r="AD8" s="152">
        <v>27</v>
      </c>
      <c r="AE8" s="152">
        <v>28</v>
      </c>
      <c r="AF8" s="152">
        <v>29</v>
      </c>
      <c r="AG8" s="152">
        <v>30</v>
      </c>
      <c r="AH8" s="152">
        <v>31</v>
      </c>
      <c r="AI8" s="152">
        <v>32</v>
      </c>
      <c r="AJ8" s="152">
        <v>33</v>
      </c>
      <c r="AK8" s="152">
        <v>34</v>
      </c>
      <c r="AL8" s="152">
        <v>35</v>
      </c>
    </row>
    <row r="9" spans="1:38" s="95" customFormat="1" ht="21.75" customHeight="1" x14ac:dyDescent="0.2">
      <c r="A9" s="148" t="s">
        <v>570</v>
      </c>
      <c r="B9" s="147">
        <v>1</v>
      </c>
      <c r="C9" s="147" t="s">
        <v>42</v>
      </c>
      <c r="D9" s="144" t="s">
        <v>99</v>
      </c>
      <c r="E9" s="146">
        <f>F9+G9+H9+I9+J9+K9+L9+M9+N9+O9+P9+Q9+R9+S9+T9+U9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>
        <f>W9+X9+Y9+Z9+AA9+AB9+AC9+AD9+AE9+AF9+AG9+AH9+AI9+AJ9+AK9+AL9</f>
        <v>0</v>
      </c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</row>
    <row r="10" spans="1:38" s="95" customFormat="1" ht="21.75" customHeight="1" x14ac:dyDescent="0.2">
      <c r="A10" s="148" t="s">
        <v>571</v>
      </c>
      <c r="B10" s="147">
        <v>2</v>
      </c>
      <c r="C10" s="147" t="s">
        <v>44</v>
      </c>
      <c r="D10" s="144" t="s">
        <v>100</v>
      </c>
      <c r="E10" s="155">
        <f t="shared" ref="E10:E15" si="0">F10+G10+H10+I10+J10+K10+L10+M10+N10+O10+P10+Q10+R10+S10+T10+U10</f>
        <v>0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>
        <f t="shared" ref="V10:V15" si="1">W10+X10+Y10+Z10+AA10+AB10+AC10+AD10+AE10+AF10+AG10+AH10+AI10+AJ10+AK10+AL10</f>
        <v>0</v>
      </c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1:38" s="95" customFormat="1" ht="21.75" customHeight="1" x14ac:dyDescent="0.2">
      <c r="A11" s="148" t="s">
        <v>572</v>
      </c>
      <c r="B11" s="147">
        <v>3</v>
      </c>
      <c r="C11" s="147" t="s">
        <v>484</v>
      </c>
      <c r="D11" s="144" t="s">
        <v>101</v>
      </c>
      <c r="E11" s="155">
        <f t="shared" si="0"/>
        <v>0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>
        <f t="shared" si="1"/>
        <v>0</v>
      </c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</row>
    <row r="12" spans="1:38" s="95" customFormat="1" ht="21.75" customHeight="1" x14ac:dyDescent="0.2">
      <c r="A12" s="148" t="s">
        <v>573</v>
      </c>
      <c r="B12" s="147">
        <v>4</v>
      </c>
      <c r="C12" s="147" t="s">
        <v>485</v>
      </c>
      <c r="D12" s="144" t="s">
        <v>102</v>
      </c>
      <c r="E12" s="155">
        <f t="shared" si="0"/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>
        <f t="shared" si="1"/>
        <v>0</v>
      </c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</row>
    <row r="13" spans="1:38" s="95" customFormat="1" ht="21.75" customHeight="1" x14ac:dyDescent="0.2">
      <c r="A13" s="148" t="s">
        <v>574</v>
      </c>
      <c r="B13" s="147">
        <v>5</v>
      </c>
      <c r="C13" s="147" t="s">
        <v>60</v>
      </c>
      <c r="D13" s="144" t="s">
        <v>103</v>
      </c>
      <c r="E13" s="155">
        <f t="shared" si="0"/>
        <v>0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>
        <f t="shared" si="1"/>
        <v>0</v>
      </c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</row>
    <row r="14" spans="1:38" s="95" customFormat="1" ht="21.75" customHeight="1" x14ac:dyDescent="0.2">
      <c r="A14" s="148" t="s">
        <v>575</v>
      </c>
      <c r="B14" s="147">
        <v>6</v>
      </c>
      <c r="C14" s="147" t="s">
        <v>270</v>
      </c>
      <c r="D14" s="144" t="s">
        <v>104</v>
      </c>
      <c r="E14" s="155">
        <f t="shared" si="0"/>
        <v>0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>
        <f t="shared" si="1"/>
        <v>0</v>
      </c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</row>
    <row r="15" spans="1:38" s="95" customFormat="1" ht="21.75" customHeight="1" x14ac:dyDescent="0.2">
      <c r="A15" s="148" t="s">
        <v>576</v>
      </c>
      <c r="B15" s="147">
        <v>7</v>
      </c>
      <c r="C15" s="147" t="s">
        <v>486</v>
      </c>
      <c r="D15" s="144" t="s">
        <v>105</v>
      </c>
      <c r="E15" s="155">
        <f t="shared" si="0"/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>
        <f t="shared" si="1"/>
        <v>0</v>
      </c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</row>
    <row r="16" spans="1:38" s="95" customFormat="1" ht="21.75" customHeight="1" x14ac:dyDescent="0.2">
      <c r="C16" s="98"/>
      <c r="D16" s="77"/>
      <c r="E16" s="139"/>
      <c r="F16" s="140"/>
      <c r="G16" s="140"/>
      <c r="H16" s="140"/>
      <c r="I16" s="140"/>
      <c r="J16" s="140"/>
    </row>
    <row r="17" spans="1:6" s="76" customFormat="1" x14ac:dyDescent="0.2">
      <c r="A17" s="154" t="s">
        <v>6</v>
      </c>
      <c r="B17" s="154"/>
      <c r="C17" s="154"/>
      <c r="D17" s="151"/>
      <c r="E17" s="77"/>
      <c r="F17" s="78"/>
    </row>
  </sheetData>
  <mergeCells count="6">
    <mergeCell ref="A5:A6"/>
    <mergeCell ref="B5:B6"/>
    <mergeCell ref="E5:U5"/>
    <mergeCell ref="V5:AL5"/>
    <mergeCell ref="E3:U3"/>
    <mergeCell ref="AI4:AL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="90" zoomScaleNormal="90" workbookViewId="0">
      <selection activeCell="P10" sqref="P10"/>
    </sheetView>
  </sheetViews>
  <sheetFormatPr defaultColWidth="9.140625" defaultRowHeight="10.5" customHeight="1" x14ac:dyDescent="0.15"/>
  <cols>
    <col min="1" max="1" width="2.28515625" style="192" customWidth="1"/>
    <col min="2" max="2" width="44.28515625" style="192" customWidth="1"/>
    <col min="3" max="3" width="4.28515625" style="192" customWidth="1"/>
    <col min="4" max="4" width="12.5703125" style="195" customWidth="1"/>
    <col min="5" max="5" width="7.7109375" style="195" customWidth="1"/>
    <col min="6" max="6" width="16.28515625" style="195" customWidth="1"/>
    <col min="7" max="8" width="18" style="192" customWidth="1"/>
    <col min="9" max="10" width="17.7109375" style="192" customWidth="1"/>
    <col min="11" max="11" width="15.42578125" style="192" customWidth="1"/>
    <col min="12" max="12" width="14.140625" style="192" customWidth="1"/>
    <col min="13" max="14" width="14.42578125" style="192" customWidth="1"/>
    <col min="15" max="15" width="13.7109375" style="192" customWidth="1"/>
    <col min="16" max="16" width="13.85546875" style="192" customWidth="1"/>
    <col min="17" max="30" width="9.28515625" style="192" customWidth="1"/>
    <col min="31" max="31" width="9.28515625" style="198" customWidth="1"/>
    <col min="32" max="32" width="9.140625" style="192" customWidth="1"/>
    <col min="33" max="16384" width="9.140625" style="192"/>
  </cols>
  <sheetData>
    <row r="1" spans="1:31" s="195" customFormat="1" x14ac:dyDescent="0.15">
      <c r="A1" s="193" t="s">
        <v>312</v>
      </c>
      <c r="C1" s="194"/>
      <c r="D1" s="193"/>
      <c r="E1" s="193"/>
      <c r="F1" s="193"/>
      <c r="G1" s="193"/>
      <c r="H1" s="193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31" s="198" customFormat="1" x14ac:dyDescent="0.15">
      <c r="B2" s="196"/>
      <c r="C2" s="197"/>
      <c r="D2" s="196"/>
      <c r="E2" s="193" t="s">
        <v>3</v>
      </c>
      <c r="F2" s="193"/>
      <c r="G2" s="196"/>
      <c r="H2" s="196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</row>
    <row r="3" spans="1:31" s="237" customFormat="1" ht="12.75" customHeight="1" x14ac:dyDescent="0.15">
      <c r="B3" s="416" t="s">
        <v>310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</row>
    <row r="4" spans="1:31" ht="14.25" customHeight="1" x14ac:dyDescent="0.15">
      <c r="B4" s="199" t="s">
        <v>311</v>
      </c>
      <c r="C4" s="200"/>
      <c r="D4" s="192"/>
      <c r="E4" s="192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380" t="s">
        <v>8</v>
      </c>
      <c r="AC4" s="380"/>
      <c r="AD4" s="380"/>
      <c r="AE4" s="380"/>
    </row>
    <row r="5" spans="1:31" s="239" customFormat="1" ht="30" customHeight="1" x14ac:dyDescent="0.15">
      <c r="B5" s="414" t="s">
        <v>252</v>
      </c>
      <c r="C5" s="414" t="s">
        <v>95</v>
      </c>
      <c r="D5" s="414" t="s">
        <v>254</v>
      </c>
      <c r="E5" s="417"/>
      <c r="F5" s="414" t="s">
        <v>550</v>
      </c>
      <c r="G5" s="414" t="s">
        <v>313</v>
      </c>
      <c r="H5" s="414" t="s">
        <v>478</v>
      </c>
      <c r="I5" s="411" t="s">
        <v>314</v>
      </c>
      <c r="J5" s="412"/>
      <c r="K5" s="412"/>
      <c r="L5" s="412"/>
      <c r="M5" s="412"/>
      <c r="N5" s="412"/>
      <c r="O5" s="413"/>
      <c r="P5" s="425" t="s">
        <v>556</v>
      </c>
    </row>
    <row r="6" spans="1:31" s="239" customFormat="1" ht="19.5" customHeight="1" x14ac:dyDescent="0.15">
      <c r="B6" s="420"/>
      <c r="C6" s="420"/>
      <c r="D6" s="420"/>
      <c r="E6" s="418"/>
      <c r="F6" s="420"/>
      <c r="G6" s="420"/>
      <c r="H6" s="420"/>
      <c r="I6" s="414" t="s">
        <v>315</v>
      </c>
      <c r="J6" s="422" t="s">
        <v>316</v>
      </c>
      <c r="K6" s="423"/>
      <c r="L6" s="423"/>
      <c r="M6" s="423"/>
      <c r="N6" s="423"/>
      <c r="O6" s="424"/>
      <c r="P6" s="426"/>
    </row>
    <row r="7" spans="1:31" s="239" customFormat="1" ht="21.75" customHeight="1" x14ac:dyDescent="0.15">
      <c r="B7" s="421"/>
      <c r="C7" s="421"/>
      <c r="D7" s="421"/>
      <c r="E7" s="419"/>
      <c r="F7" s="421"/>
      <c r="G7" s="421"/>
      <c r="H7" s="421"/>
      <c r="I7" s="415"/>
      <c r="J7" s="240">
        <v>0</v>
      </c>
      <c r="K7" s="241" t="s">
        <v>317</v>
      </c>
      <c r="L7" s="242" t="s">
        <v>318</v>
      </c>
      <c r="M7" s="242" t="s">
        <v>319</v>
      </c>
      <c r="N7" s="242" t="s">
        <v>320</v>
      </c>
      <c r="O7" s="243" t="s">
        <v>479</v>
      </c>
      <c r="P7" s="427"/>
    </row>
    <row r="8" spans="1:31" s="239" customFormat="1" x14ac:dyDescent="0.15">
      <c r="B8" s="244"/>
      <c r="C8" s="244">
        <v>2</v>
      </c>
      <c r="D8" s="244">
        <v>3</v>
      </c>
      <c r="E8" s="245"/>
      <c r="F8" s="244" t="s">
        <v>366</v>
      </c>
      <c r="G8" s="244">
        <v>4</v>
      </c>
      <c r="H8" s="244">
        <v>5</v>
      </c>
      <c r="I8" s="244">
        <v>6</v>
      </c>
      <c r="J8" s="244">
        <v>7</v>
      </c>
      <c r="K8" s="244">
        <v>8</v>
      </c>
      <c r="L8" s="244">
        <v>9</v>
      </c>
      <c r="M8" s="244">
        <v>10</v>
      </c>
      <c r="N8" s="244">
        <v>11</v>
      </c>
      <c r="O8" s="246">
        <v>12</v>
      </c>
      <c r="P8" s="292">
        <v>13</v>
      </c>
    </row>
    <row r="9" spans="1:31" s="239" customFormat="1" x14ac:dyDescent="0.15">
      <c r="A9" s="247" t="s">
        <v>4</v>
      </c>
      <c r="B9" s="248"/>
      <c r="C9" s="248"/>
      <c r="D9" s="248"/>
      <c r="E9" s="248"/>
      <c r="F9" s="249" t="s">
        <v>366</v>
      </c>
      <c r="G9" s="249">
        <v>4</v>
      </c>
      <c r="H9" s="249" t="s">
        <v>480</v>
      </c>
      <c r="I9" s="249">
        <v>5</v>
      </c>
      <c r="J9" s="249" t="s">
        <v>481</v>
      </c>
      <c r="K9" s="249">
        <v>6</v>
      </c>
      <c r="L9" s="249">
        <v>7</v>
      </c>
      <c r="M9" s="249">
        <v>8</v>
      </c>
      <c r="N9" s="249">
        <v>9</v>
      </c>
      <c r="O9" s="249">
        <v>10</v>
      </c>
      <c r="P9" s="292">
        <v>11</v>
      </c>
    </row>
    <row r="10" spans="1:31" s="250" customFormat="1" ht="24.75" customHeight="1" x14ac:dyDescent="0.15">
      <c r="B10" s="251" t="s">
        <v>321</v>
      </c>
      <c r="C10" s="252">
        <v>1</v>
      </c>
      <c r="D10" s="252" t="s">
        <v>224</v>
      </c>
      <c r="E10" s="253" t="s">
        <v>99</v>
      </c>
      <c r="F10" s="286">
        <f>Таблица2000!F9+Таблица2000!F10</f>
        <v>0</v>
      </c>
      <c r="G10" s="233">
        <f>G15+G16+G17+G19+G20+G21+G22+G24+G25+G26+G27+G28+G29+G30+G31+G32+G33+G34+G35+G36+G37+G38+G40+G41+G42+G43</f>
        <v>0</v>
      </c>
      <c r="H10" s="233">
        <f>H15+H16+H17+H18+H19+H20+H21+H22+H23+H24+H25+H26+H27+H28+H29+H30+H31+H32+H33+H34+H35+H36+H37+H38+H39+H40+H41+H42+H43</f>
        <v>0</v>
      </c>
      <c r="I10" s="233">
        <f>I15+I16+I17+I18+I19+I20+I21+I22+I23+I24+I25+I26+I27+I28+I29+I30+I31+I32+I33+I34+I35+I36+I37+I38+I39+I40+I41+I42+I43</f>
        <v>0</v>
      </c>
      <c r="J10" s="233">
        <f>J15+J16+J17+J18+J19+J20+J21+J22+J23+J24+J25+J26+J27+J28+J29+J30+J31+J32+J33+J34+J35+J36+J37+J38+J39+J40+J41+J42+J43</f>
        <v>0</v>
      </c>
      <c r="K10" s="233">
        <f>K15+K16+K17+K18+K19+K20+K21+K22+K23+K24+K25+K26+K27+K28+K29+K30+K31+K32+K33+K34+K35+K36+K37+K38+K39+K40+K41+K43</f>
        <v>0</v>
      </c>
      <c r="L10" s="233">
        <f>L15+L16+L17+L18+L19+L20+L21+L22+L23+L24+L25+L26+L27+L28+L29+L30+L31+L32+L33+L34+L35+L36+L37+L38+L39+L40+L41+L43</f>
        <v>0</v>
      </c>
      <c r="M10" s="233">
        <f>M15+M16+M17+M18+M19+M20+M21+M22+M23+M24+M25+M26+M27+M28+M29+M30+M31+M32+M33+M34+M35+M36+M37+M38+M39+M40+M41+M43</f>
        <v>0</v>
      </c>
      <c r="N10" s="233">
        <f>N15+N16+N17+N18+N19+N20+N21+N22+N23+N24+N25+N26+N27+N28+N29+N30+N31+N32+N33+N34+N35+N36+N37+N38+N39+N40+N41+N43</f>
        <v>0</v>
      </c>
      <c r="O10" s="233">
        <f>O15+O16+O17+O18+O19+O20+O21+O22+O23+O24+O25+O26+O27+O28+O29+O30+O31+O32+O33+O34+O35+O36+O37+O38+O39+O40+O41+O42+O43</f>
        <v>0</v>
      </c>
      <c r="P10" s="293">
        <f>IF(G10=0,0,((J10+K10+L10)*100/G10))</f>
        <v>0</v>
      </c>
    </row>
    <row r="11" spans="1:31" s="239" customFormat="1" ht="13.5" customHeight="1" x14ac:dyDescent="0.15">
      <c r="B11" s="254" t="s">
        <v>260</v>
      </c>
      <c r="C11" s="255">
        <v>2</v>
      </c>
      <c r="D11" s="255" t="s">
        <v>224</v>
      </c>
      <c r="E11" s="256" t="s">
        <v>100</v>
      </c>
      <c r="F11" s="286">
        <f>Таблица2000!G9+Таблица2000!G10+Таблица2000!H9+Таблица2000!H10+Таблица2000!I9+Таблица2000!I10</f>
        <v>0</v>
      </c>
      <c r="G11" s="233">
        <f t="shared" ref="G11:G14" si="0">J11+K11+L11+M11+N11+O11</f>
        <v>0</v>
      </c>
      <c r="H11" s="257"/>
      <c r="I11" s="257"/>
      <c r="J11" s="257"/>
      <c r="K11" s="257"/>
      <c r="L11" s="257"/>
      <c r="M11" s="257"/>
      <c r="N11" s="257"/>
      <c r="O11" s="257"/>
      <c r="P11" s="293">
        <f t="shared" ref="P11:P43" si="1">IF(G11=0,0,((J11+K11+L11)*100/G11))</f>
        <v>0</v>
      </c>
    </row>
    <row r="12" spans="1:31" s="239" customFormat="1" ht="13.5" customHeight="1" x14ac:dyDescent="0.15">
      <c r="B12" s="262" t="s">
        <v>511</v>
      </c>
      <c r="C12" s="234" t="s">
        <v>514</v>
      </c>
      <c r="D12" s="234" t="s">
        <v>224</v>
      </c>
      <c r="E12" s="235" t="s">
        <v>512</v>
      </c>
      <c r="F12" s="286">
        <f>F13-F11</f>
        <v>0</v>
      </c>
      <c r="G12" s="233">
        <f t="shared" si="0"/>
        <v>0</v>
      </c>
      <c r="H12" s="257"/>
      <c r="I12" s="257"/>
      <c r="J12" s="257"/>
      <c r="K12" s="257"/>
      <c r="L12" s="257"/>
      <c r="M12" s="257"/>
      <c r="N12" s="257"/>
      <c r="O12" s="257"/>
      <c r="P12" s="293">
        <f t="shared" si="1"/>
        <v>0</v>
      </c>
    </row>
    <row r="13" spans="1:31" s="239" customFormat="1" ht="13.5" customHeight="1" x14ac:dyDescent="0.15">
      <c r="B13" s="254" t="s">
        <v>261</v>
      </c>
      <c r="C13" s="255">
        <v>3</v>
      </c>
      <c r="D13" s="255" t="s">
        <v>224</v>
      </c>
      <c r="E13" s="256" t="s">
        <v>101</v>
      </c>
      <c r="F13" s="286">
        <f>Таблица2000!Y9+Таблица2000!Y10</f>
        <v>0</v>
      </c>
      <c r="G13" s="233">
        <f t="shared" si="0"/>
        <v>0</v>
      </c>
      <c r="H13" s="257">
        <f>H11+H12</f>
        <v>0</v>
      </c>
      <c r="I13" s="257">
        <f t="shared" ref="I13:O13" si="2">I11+I12</f>
        <v>0</v>
      </c>
      <c r="J13" s="257">
        <f t="shared" si="2"/>
        <v>0</v>
      </c>
      <c r="K13" s="257">
        <f t="shared" si="2"/>
        <v>0</v>
      </c>
      <c r="L13" s="257">
        <f t="shared" si="2"/>
        <v>0</v>
      </c>
      <c r="M13" s="257">
        <f t="shared" si="2"/>
        <v>0</v>
      </c>
      <c r="N13" s="257">
        <f t="shared" si="2"/>
        <v>0</v>
      </c>
      <c r="O13" s="257">
        <f t="shared" si="2"/>
        <v>0</v>
      </c>
      <c r="P13" s="293">
        <f t="shared" si="1"/>
        <v>0</v>
      </c>
    </row>
    <row r="14" spans="1:31" s="239" customFormat="1" ht="13.5" customHeight="1" x14ac:dyDescent="0.15">
      <c r="B14" s="236" t="s">
        <v>515</v>
      </c>
      <c r="C14" s="234" t="s">
        <v>366</v>
      </c>
      <c r="D14" s="234" t="s">
        <v>224</v>
      </c>
      <c r="E14" s="235" t="s">
        <v>368</v>
      </c>
      <c r="F14" s="286">
        <f>F10-F13</f>
        <v>0</v>
      </c>
      <c r="G14" s="233">
        <f t="shared" si="0"/>
        <v>0</v>
      </c>
      <c r="H14" s="257">
        <f>H10-H13</f>
        <v>0</v>
      </c>
      <c r="I14" s="257">
        <f t="shared" ref="I14:O14" si="3">I10-I13</f>
        <v>0</v>
      </c>
      <c r="J14" s="257">
        <f t="shared" si="3"/>
        <v>0</v>
      </c>
      <c r="K14" s="257">
        <f t="shared" si="3"/>
        <v>0</v>
      </c>
      <c r="L14" s="257">
        <f t="shared" si="3"/>
        <v>0</v>
      </c>
      <c r="M14" s="257">
        <f t="shared" si="3"/>
        <v>0</v>
      </c>
      <c r="N14" s="257">
        <f t="shared" si="3"/>
        <v>0</v>
      </c>
      <c r="O14" s="257">
        <f t="shared" si="3"/>
        <v>0</v>
      </c>
      <c r="P14" s="293">
        <f t="shared" si="1"/>
        <v>0</v>
      </c>
    </row>
    <row r="15" spans="1:31" s="239" customFormat="1" ht="25.5" customHeight="1" x14ac:dyDescent="0.15">
      <c r="B15" s="254" t="s">
        <v>262</v>
      </c>
      <c r="C15" s="255">
        <v>4</v>
      </c>
      <c r="D15" s="255" t="s">
        <v>263</v>
      </c>
      <c r="E15" s="256" t="s">
        <v>102</v>
      </c>
      <c r="F15" s="287">
        <f>Таблица2000!F11+Таблица2000!F12</f>
        <v>0</v>
      </c>
      <c r="G15" s="252">
        <f t="shared" ref="G15:G41" si="4">J15+K15+L15+M15+N15+O15</f>
        <v>0</v>
      </c>
      <c r="H15" s="255"/>
      <c r="I15" s="255"/>
      <c r="J15" s="255"/>
      <c r="K15" s="255"/>
      <c r="L15" s="255"/>
      <c r="M15" s="255"/>
      <c r="N15" s="255"/>
      <c r="O15" s="255"/>
      <c r="P15" s="293">
        <f t="shared" si="1"/>
        <v>0</v>
      </c>
    </row>
    <row r="16" spans="1:31" s="239" customFormat="1" ht="13.5" customHeight="1" x14ac:dyDescent="0.15">
      <c r="B16" s="254" t="s">
        <v>264</v>
      </c>
      <c r="C16" s="255">
        <v>5</v>
      </c>
      <c r="D16" s="255" t="s">
        <v>265</v>
      </c>
      <c r="E16" s="256" t="s">
        <v>103</v>
      </c>
      <c r="F16" s="287">
        <f>Таблица2000!F13+Таблица2000!F14+Таблица2000!F15+Таблица2000!F16+Таблица2000!F17+Таблица2000!F18</f>
        <v>0</v>
      </c>
      <c r="G16" s="252">
        <f t="shared" si="4"/>
        <v>0</v>
      </c>
      <c r="H16" s="255"/>
      <c r="I16" s="255"/>
      <c r="J16" s="255"/>
      <c r="K16" s="255"/>
      <c r="L16" s="255"/>
      <c r="M16" s="255"/>
      <c r="N16" s="255"/>
      <c r="O16" s="255"/>
      <c r="P16" s="293">
        <f t="shared" si="1"/>
        <v>0</v>
      </c>
    </row>
    <row r="17" spans="2:16" s="239" customFormat="1" ht="13.5" customHeight="1" x14ac:dyDescent="0.15">
      <c r="B17" s="254" t="s">
        <v>34</v>
      </c>
      <c r="C17" s="255">
        <v>6</v>
      </c>
      <c r="D17" s="255" t="s">
        <v>35</v>
      </c>
      <c r="E17" s="256" t="s">
        <v>104</v>
      </c>
      <c r="F17" s="287">
        <f>SUM(Таблица2000!F19:F24)</f>
        <v>0</v>
      </c>
      <c r="G17" s="252">
        <f t="shared" si="4"/>
        <v>0</v>
      </c>
      <c r="H17" s="255"/>
      <c r="I17" s="255"/>
      <c r="J17" s="255"/>
      <c r="K17" s="255"/>
      <c r="L17" s="255"/>
      <c r="M17" s="255"/>
      <c r="N17" s="255"/>
      <c r="O17" s="255"/>
      <c r="P17" s="293">
        <f t="shared" si="1"/>
        <v>0</v>
      </c>
    </row>
    <row r="18" spans="2:16" s="239" customFormat="1" ht="21" x14ac:dyDescent="0.15">
      <c r="B18" s="254" t="s">
        <v>577</v>
      </c>
      <c r="C18" s="255">
        <v>7</v>
      </c>
      <c r="D18" s="255" t="s">
        <v>578</v>
      </c>
      <c r="E18" s="256" t="s">
        <v>579</v>
      </c>
      <c r="F18" s="287">
        <f>Таблица2000!F21+Таблица2000!F22+Таблица2000!F23+Таблица2000!F24</f>
        <v>0</v>
      </c>
      <c r="G18" s="252">
        <f>J18+K18+L18+M18+N18+O18</f>
        <v>0</v>
      </c>
      <c r="H18" s="255"/>
      <c r="I18" s="255"/>
      <c r="J18" s="255"/>
      <c r="K18" s="255"/>
      <c r="L18" s="255"/>
      <c r="M18" s="255"/>
      <c r="N18" s="255"/>
      <c r="O18" s="255"/>
      <c r="P18" s="293">
        <f t="shared" si="1"/>
        <v>0</v>
      </c>
    </row>
    <row r="19" spans="2:16" s="239" customFormat="1" ht="13.5" customHeight="1" x14ac:dyDescent="0.15">
      <c r="B19" s="254" t="s">
        <v>39</v>
      </c>
      <c r="C19" s="255">
        <v>8</v>
      </c>
      <c r="D19" s="255" t="s">
        <v>40</v>
      </c>
      <c r="E19" s="256" t="s">
        <v>105</v>
      </c>
      <c r="F19" s="287">
        <f>Таблица2000!F25+Таблица2000!F26</f>
        <v>0</v>
      </c>
      <c r="G19" s="252">
        <f t="shared" si="4"/>
        <v>0</v>
      </c>
      <c r="H19" s="255"/>
      <c r="I19" s="255"/>
      <c r="J19" s="255"/>
      <c r="K19" s="255"/>
      <c r="L19" s="255"/>
      <c r="M19" s="255"/>
      <c r="N19" s="255"/>
      <c r="O19" s="255"/>
      <c r="P19" s="293">
        <f t="shared" si="1"/>
        <v>0</v>
      </c>
    </row>
    <row r="20" spans="2:16" s="239" customFormat="1" ht="13.5" customHeight="1" x14ac:dyDescent="0.15">
      <c r="B20" s="254" t="s">
        <v>41</v>
      </c>
      <c r="C20" s="255">
        <v>9</v>
      </c>
      <c r="D20" s="255" t="s">
        <v>42</v>
      </c>
      <c r="E20" s="256" t="s">
        <v>106</v>
      </c>
      <c r="F20" s="287">
        <f>Таблица2000!F27+Таблица2000!F28</f>
        <v>0</v>
      </c>
      <c r="G20" s="252">
        <f t="shared" si="4"/>
        <v>0</v>
      </c>
      <c r="H20" s="255"/>
      <c r="I20" s="255"/>
      <c r="J20" s="255"/>
      <c r="K20" s="255"/>
      <c r="L20" s="255"/>
      <c r="M20" s="255"/>
      <c r="N20" s="255"/>
      <c r="O20" s="255"/>
      <c r="P20" s="293">
        <f t="shared" si="1"/>
        <v>0</v>
      </c>
    </row>
    <row r="21" spans="2:16" s="239" customFormat="1" ht="13.5" customHeight="1" x14ac:dyDescent="0.15">
      <c r="B21" s="254" t="s">
        <v>43</v>
      </c>
      <c r="C21" s="255">
        <v>10</v>
      </c>
      <c r="D21" s="255" t="s">
        <v>44</v>
      </c>
      <c r="E21" s="256" t="s">
        <v>107</v>
      </c>
      <c r="F21" s="287">
        <f>Таблица2000!F31+Таблица2000!F32</f>
        <v>0</v>
      </c>
      <c r="G21" s="252">
        <f t="shared" si="4"/>
        <v>0</v>
      </c>
      <c r="H21" s="255"/>
      <c r="I21" s="255"/>
      <c r="J21" s="255"/>
      <c r="K21" s="255"/>
      <c r="L21" s="255"/>
      <c r="M21" s="255"/>
      <c r="N21" s="255"/>
      <c r="O21" s="255"/>
      <c r="P21" s="293">
        <f t="shared" si="1"/>
        <v>0</v>
      </c>
    </row>
    <row r="22" spans="2:16" s="239" customFormat="1" ht="13.5" customHeight="1" x14ac:dyDescent="0.15">
      <c r="B22" s="254" t="s">
        <v>558</v>
      </c>
      <c r="C22" s="255">
        <v>11</v>
      </c>
      <c r="D22" s="255" t="s">
        <v>580</v>
      </c>
      <c r="E22" s="256" t="s">
        <v>108</v>
      </c>
      <c r="F22" s="287">
        <f>Таблица2000!F33+Таблица2000!F34</f>
        <v>0</v>
      </c>
      <c r="G22" s="252">
        <f t="shared" si="4"/>
        <v>0</v>
      </c>
      <c r="H22" s="255"/>
      <c r="I22" s="255"/>
      <c r="J22" s="255"/>
      <c r="K22" s="255"/>
      <c r="L22" s="255"/>
      <c r="M22" s="255"/>
      <c r="N22" s="255"/>
      <c r="O22" s="255"/>
      <c r="P22" s="293">
        <f t="shared" si="1"/>
        <v>0</v>
      </c>
    </row>
    <row r="23" spans="2:16" s="239" customFormat="1" ht="13.5" customHeight="1" x14ac:dyDescent="0.15">
      <c r="B23" s="254" t="s">
        <v>581</v>
      </c>
      <c r="C23" s="255">
        <v>12</v>
      </c>
      <c r="D23" s="255" t="s">
        <v>563</v>
      </c>
      <c r="E23" s="256" t="s">
        <v>582</v>
      </c>
      <c r="F23" s="287">
        <f>Таблица2000!F35+Таблица2000!F36</f>
        <v>0</v>
      </c>
      <c r="G23" s="252">
        <f>J23+K23+L23+M23+N23+O23</f>
        <v>0</v>
      </c>
      <c r="H23" s="255"/>
      <c r="I23" s="255"/>
      <c r="J23" s="255"/>
      <c r="K23" s="255"/>
      <c r="L23" s="255"/>
      <c r="M23" s="255"/>
      <c r="N23" s="255"/>
      <c r="O23" s="255"/>
      <c r="P23" s="293">
        <f t="shared" si="1"/>
        <v>0</v>
      </c>
    </row>
    <row r="24" spans="2:16" s="239" customFormat="1" ht="13.5" customHeight="1" x14ac:dyDescent="0.15">
      <c r="B24" s="254" t="s">
        <v>46</v>
      </c>
      <c r="C24" s="255">
        <v>13</v>
      </c>
      <c r="D24" s="255" t="s">
        <v>47</v>
      </c>
      <c r="E24" s="256" t="s">
        <v>109</v>
      </c>
      <c r="F24" s="287">
        <f>Таблица2000!F37+Таблица2000!F38</f>
        <v>0</v>
      </c>
      <c r="G24" s="252">
        <f t="shared" si="4"/>
        <v>0</v>
      </c>
      <c r="H24" s="255"/>
      <c r="I24" s="255"/>
      <c r="J24" s="255"/>
      <c r="K24" s="255"/>
      <c r="L24" s="255"/>
      <c r="M24" s="255"/>
      <c r="N24" s="255"/>
      <c r="O24" s="255"/>
      <c r="P24" s="293">
        <f t="shared" si="1"/>
        <v>0</v>
      </c>
    </row>
    <row r="25" spans="2:16" s="239" customFormat="1" ht="13.5" customHeight="1" x14ac:dyDescent="0.15">
      <c r="B25" s="254" t="s">
        <v>49</v>
      </c>
      <c r="C25" s="255">
        <v>14</v>
      </c>
      <c r="D25" s="255" t="s">
        <v>267</v>
      </c>
      <c r="E25" s="256" t="s">
        <v>110</v>
      </c>
      <c r="F25" s="287">
        <f>Таблица2000!F41+Таблица2000!F42</f>
        <v>0</v>
      </c>
      <c r="G25" s="252">
        <f t="shared" si="4"/>
        <v>0</v>
      </c>
      <c r="H25" s="255"/>
      <c r="I25" s="255"/>
      <c r="J25" s="255"/>
      <c r="K25" s="255"/>
      <c r="L25" s="255"/>
      <c r="M25" s="255"/>
      <c r="N25" s="255"/>
      <c r="O25" s="255"/>
      <c r="P25" s="293">
        <f t="shared" si="1"/>
        <v>0</v>
      </c>
    </row>
    <row r="26" spans="2:16" s="239" customFormat="1" ht="13.5" customHeight="1" x14ac:dyDescent="0.15">
      <c r="B26" s="254" t="s">
        <v>52</v>
      </c>
      <c r="C26" s="255">
        <v>15</v>
      </c>
      <c r="D26" s="255" t="s">
        <v>53</v>
      </c>
      <c r="E26" s="256" t="s">
        <v>111</v>
      </c>
      <c r="F26" s="287">
        <f>Таблица2000!F45+Таблица2000!F46</f>
        <v>0</v>
      </c>
      <c r="G26" s="252">
        <f t="shared" si="4"/>
        <v>0</v>
      </c>
      <c r="H26" s="255"/>
      <c r="I26" s="255"/>
      <c r="J26" s="255"/>
      <c r="K26" s="255"/>
      <c r="L26" s="255"/>
      <c r="M26" s="255"/>
      <c r="N26" s="255"/>
      <c r="O26" s="255"/>
      <c r="P26" s="293">
        <f t="shared" si="1"/>
        <v>0</v>
      </c>
    </row>
    <row r="27" spans="2:16" s="239" customFormat="1" ht="13.5" customHeight="1" x14ac:dyDescent="0.15">
      <c r="B27" s="254" t="s">
        <v>54</v>
      </c>
      <c r="C27" s="255">
        <v>16</v>
      </c>
      <c r="D27" s="255" t="s">
        <v>268</v>
      </c>
      <c r="E27" s="256" t="s">
        <v>112</v>
      </c>
      <c r="F27" s="287">
        <f>Таблица2000!F47+Таблица2000!F48</f>
        <v>0</v>
      </c>
      <c r="G27" s="252">
        <f t="shared" si="4"/>
        <v>0</v>
      </c>
      <c r="H27" s="255"/>
      <c r="I27" s="255"/>
      <c r="J27" s="255"/>
      <c r="K27" s="255"/>
      <c r="L27" s="255"/>
      <c r="M27" s="255"/>
      <c r="N27" s="255"/>
      <c r="O27" s="255"/>
      <c r="P27" s="293">
        <f t="shared" si="1"/>
        <v>0</v>
      </c>
    </row>
    <row r="28" spans="2:16" s="239" customFormat="1" ht="13.5" customHeight="1" x14ac:dyDescent="0.15">
      <c r="B28" s="254" t="s">
        <v>56</v>
      </c>
      <c r="C28" s="255">
        <v>17</v>
      </c>
      <c r="D28" s="255" t="s">
        <v>231</v>
      </c>
      <c r="E28" s="256" t="s">
        <v>113</v>
      </c>
      <c r="F28" s="287">
        <f>Таблица2000!F53+Таблица2000!F54</f>
        <v>0</v>
      </c>
      <c r="G28" s="252">
        <f t="shared" si="4"/>
        <v>0</v>
      </c>
      <c r="H28" s="255"/>
      <c r="I28" s="255"/>
      <c r="J28" s="255"/>
      <c r="K28" s="255"/>
      <c r="L28" s="255"/>
      <c r="M28" s="255"/>
      <c r="N28" s="255"/>
      <c r="O28" s="255"/>
      <c r="P28" s="293">
        <f t="shared" si="1"/>
        <v>0</v>
      </c>
    </row>
    <row r="29" spans="2:16" s="239" customFormat="1" ht="13.5" customHeight="1" x14ac:dyDescent="0.15">
      <c r="B29" s="254" t="s">
        <v>57</v>
      </c>
      <c r="C29" s="255">
        <v>18</v>
      </c>
      <c r="D29" s="255" t="s">
        <v>58</v>
      </c>
      <c r="E29" s="256" t="s">
        <v>114</v>
      </c>
      <c r="F29" s="287">
        <f>Таблица2000!F55+Таблица2000!F56</f>
        <v>0</v>
      </c>
      <c r="G29" s="252">
        <f t="shared" si="4"/>
        <v>0</v>
      </c>
      <c r="H29" s="255"/>
      <c r="I29" s="255"/>
      <c r="J29" s="255"/>
      <c r="K29" s="255"/>
      <c r="L29" s="255"/>
      <c r="M29" s="255"/>
      <c r="N29" s="255"/>
      <c r="O29" s="255"/>
      <c r="P29" s="293">
        <f t="shared" si="1"/>
        <v>0</v>
      </c>
    </row>
    <row r="30" spans="2:16" s="239" customFormat="1" ht="13.5" customHeight="1" x14ac:dyDescent="0.15">
      <c r="B30" s="254" t="s">
        <v>269</v>
      </c>
      <c r="C30" s="255">
        <v>19</v>
      </c>
      <c r="D30" s="255" t="s">
        <v>232</v>
      </c>
      <c r="E30" s="256" t="s">
        <v>115</v>
      </c>
      <c r="F30" s="287">
        <f>Таблица2000!F57+Таблица2000!F58</f>
        <v>0</v>
      </c>
      <c r="G30" s="252">
        <f t="shared" si="4"/>
        <v>0</v>
      </c>
      <c r="H30" s="255"/>
      <c r="I30" s="255"/>
      <c r="J30" s="255"/>
      <c r="K30" s="255"/>
      <c r="L30" s="255"/>
      <c r="M30" s="255"/>
      <c r="N30" s="255"/>
      <c r="O30" s="255"/>
      <c r="P30" s="293">
        <f t="shared" si="1"/>
        <v>0</v>
      </c>
    </row>
    <row r="31" spans="2:16" s="239" customFormat="1" ht="13.5" customHeight="1" x14ac:dyDescent="0.15">
      <c r="B31" s="254" t="s">
        <v>239</v>
      </c>
      <c r="C31" s="255">
        <v>20</v>
      </c>
      <c r="D31" s="255" t="s">
        <v>233</v>
      </c>
      <c r="E31" s="256" t="s">
        <v>116</v>
      </c>
      <c r="F31" s="287">
        <f>Таблица2000!F67+Таблица2000!F68</f>
        <v>0</v>
      </c>
      <c r="G31" s="252">
        <f t="shared" si="4"/>
        <v>0</v>
      </c>
      <c r="H31" s="255"/>
      <c r="I31" s="255"/>
      <c r="J31" s="255"/>
      <c r="K31" s="255"/>
      <c r="L31" s="255"/>
      <c r="M31" s="255"/>
      <c r="N31" s="255"/>
      <c r="O31" s="255"/>
      <c r="P31" s="293">
        <f t="shared" si="1"/>
        <v>0</v>
      </c>
    </row>
    <row r="32" spans="2:16" s="239" customFormat="1" ht="13.5" customHeight="1" x14ac:dyDescent="0.15">
      <c r="B32" s="254" t="s">
        <v>185</v>
      </c>
      <c r="C32" s="255">
        <v>21</v>
      </c>
      <c r="D32" s="255" t="s">
        <v>60</v>
      </c>
      <c r="E32" s="256" t="s">
        <v>117</v>
      </c>
      <c r="F32" s="287">
        <f>Таблица2000!F69+Таблица2000!F70</f>
        <v>0</v>
      </c>
      <c r="G32" s="252">
        <f t="shared" si="4"/>
        <v>0</v>
      </c>
      <c r="H32" s="255"/>
      <c r="I32" s="255"/>
      <c r="J32" s="255"/>
      <c r="K32" s="255"/>
      <c r="L32" s="255"/>
      <c r="M32" s="255"/>
      <c r="N32" s="255"/>
      <c r="O32" s="255"/>
      <c r="P32" s="293">
        <f t="shared" si="1"/>
        <v>0</v>
      </c>
    </row>
    <row r="33" spans="1:31" s="239" customFormat="1" ht="13.5" customHeight="1" x14ac:dyDescent="0.15">
      <c r="B33" s="258" t="s">
        <v>61</v>
      </c>
      <c r="C33" s="255">
        <v>22</v>
      </c>
      <c r="D33" s="255" t="s">
        <v>270</v>
      </c>
      <c r="E33" s="256" t="s">
        <v>118</v>
      </c>
      <c r="F33" s="287">
        <f>Таблица2000!F73</f>
        <v>0</v>
      </c>
      <c r="G33" s="252">
        <f t="shared" si="4"/>
        <v>0</v>
      </c>
      <c r="H33" s="255"/>
      <c r="I33" s="255"/>
      <c r="J33" s="255"/>
      <c r="K33" s="255"/>
      <c r="L33" s="255"/>
      <c r="M33" s="255"/>
      <c r="N33" s="255"/>
      <c r="O33" s="255"/>
      <c r="P33" s="293">
        <f t="shared" si="1"/>
        <v>0</v>
      </c>
    </row>
    <row r="34" spans="1:31" s="239" customFormat="1" ht="13.5" customHeight="1" x14ac:dyDescent="0.15">
      <c r="B34" s="258" t="s">
        <v>63</v>
      </c>
      <c r="C34" s="255">
        <v>23</v>
      </c>
      <c r="D34" s="255" t="s">
        <v>271</v>
      </c>
      <c r="E34" s="256" t="s">
        <v>119</v>
      </c>
      <c r="F34" s="287">
        <f>Таблица2000!F74</f>
        <v>0</v>
      </c>
      <c r="G34" s="252">
        <f t="shared" si="4"/>
        <v>0</v>
      </c>
      <c r="H34" s="255"/>
      <c r="I34" s="255"/>
      <c r="J34" s="255"/>
      <c r="K34" s="255"/>
      <c r="L34" s="255"/>
      <c r="M34" s="255"/>
      <c r="N34" s="255"/>
      <c r="O34" s="255"/>
      <c r="P34" s="293">
        <f t="shared" si="1"/>
        <v>0</v>
      </c>
    </row>
    <row r="35" spans="1:31" s="239" customFormat="1" ht="13.5" customHeight="1" x14ac:dyDescent="0.15">
      <c r="B35" s="258" t="s">
        <v>64</v>
      </c>
      <c r="C35" s="255">
        <v>24</v>
      </c>
      <c r="D35" s="255" t="s">
        <v>272</v>
      </c>
      <c r="E35" s="256" t="s">
        <v>120</v>
      </c>
      <c r="F35" s="287">
        <f>Таблица2000!F75</f>
        <v>0</v>
      </c>
      <c r="G35" s="252">
        <f t="shared" si="4"/>
        <v>0</v>
      </c>
      <c r="H35" s="255"/>
      <c r="I35" s="255"/>
      <c r="J35" s="255"/>
      <c r="K35" s="255"/>
      <c r="L35" s="255"/>
      <c r="M35" s="255"/>
      <c r="N35" s="255"/>
      <c r="O35" s="255"/>
      <c r="P35" s="293">
        <f t="shared" si="1"/>
        <v>0</v>
      </c>
    </row>
    <row r="36" spans="1:31" s="239" customFormat="1" ht="13.5" customHeight="1" x14ac:dyDescent="0.15">
      <c r="B36" s="258" t="s">
        <v>65</v>
      </c>
      <c r="C36" s="255">
        <v>25</v>
      </c>
      <c r="D36" s="255" t="s">
        <v>273</v>
      </c>
      <c r="E36" s="256" t="s">
        <v>121</v>
      </c>
      <c r="F36" s="287">
        <f>Таблица2000!F78</f>
        <v>0</v>
      </c>
      <c r="G36" s="252">
        <f t="shared" si="4"/>
        <v>0</v>
      </c>
      <c r="H36" s="255"/>
      <c r="I36" s="255"/>
      <c r="J36" s="255"/>
      <c r="K36" s="255"/>
      <c r="L36" s="255"/>
      <c r="M36" s="255"/>
      <c r="N36" s="255"/>
      <c r="O36" s="255"/>
      <c r="P36" s="293">
        <f t="shared" si="1"/>
        <v>0</v>
      </c>
    </row>
    <row r="37" spans="1:31" s="239" customFormat="1" ht="13.5" customHeight="1" x14ac:dyDescent="0.15">
      <c r="B37" s="258" t="s">
        <v>70</v>
      </c>
      <c r="C37" s="255">
        <v>26</v>
      </c>
      <c r="D37" s="255" t="s">
        <v>71</v>
      </c>
      <c r="E37" s="256" t="s">
        <v>122</v>
      </c>
      <c r="F37" s="287">
        <f>Таблица2000!F81+Таблица2000!F82</f>
        <v>0</v>
      </c>
      <c r="G37" s="252">
        <f t="shared" si="4"/>
        <v>0</v>
      </c>
      <c r="H37" s="255"/>
      <c r="I37" s="255"/>
      <c r="J37" s="255"/>
      <c r="K37" s="255"/>
      <c r="L37" s="255"/>
      <c r="M37" s="255"/>
      <c r="N37" s="255"/>
      <c r="O37" s="255"/>
      <c r="P37" s="293">
        <f t="shared" si="1"/>
        <v>0</v>
      </c>
    </row>
    <row r="38" spans="1:31" s="239" customFormat="1" ht="13.5" customHeight="1" x14ac:dyDescent="0.15">
      <c r="B38" s="258" t="s">
        <v>68</v>
      </c>
      <c r="C38" s="255">
        <v>27</v>
      </c>
      <c r="D38" s="255" t="s">
        <v>69</v>
      </c>
      <c r="E38" s="256" t="s">
        <v>123</v>
      </c>
      <c r="F38" s="287">
        <f>Таблица2000!F83+Таблица2000!F84</f>
        <v>0</v>
      </c>
      <c r="G38" s="252">
        <f t="shared" si="4"/>
        <v>0</v>
      </c>
      <c r="H38" s="255"/>
      <c r="I38" s="255"/>
      <c r="J38" s="255"/>
      <c r="K38" s="255"/>
      <c r="L38" s="255"/>
      <c r="M38" s="255"/>
      <c r="N38" s="255"/>
      <c r="O38" s="255"/>
      <c r="P38" s="293">
        <f t="shared" si="1"/>
        <v>0</v>
      </c>
    </row>
    <row r="39" spans="1:31" s="239" customFormat="1" ht="13.5" customHeight="1" x14ac:dyDescent="0.15">
      <c r="B39" s="258" t="s">
        <v>196</v>
      </c>
      <c r="C39" s="255">
        <v>28</v>
      </c>
      <c r="D39" s="255" t="s">
        <v>197</v>
      </c>
      <c r="E39" s="256" t="s">
        <v>375</v>
      </c>
      <c r="F39" s="287">
        <f>Таблица2000!F85+Таблица2000!F86</f>
        <v>0</v>
      </c>
      <c r="G39" s="252">
        <f>J39+K39+L39+M39+N39+O39</f>
        <v>0</v>
      </c>
      <c r="H39" s="255"/>
      <c r="I39" s="255"/>
      <c r="J39" s="255"/>
      <c r="K39" s="255"/>
      <c r="L39" s="255"/>
      <c r="M39" s="255"/>
      <c r="N39" s="255"/>
      <c r="O39" s="255"/>
      <c r="P39" s="293">
        <f t="shared" si="1"/>
        <v>0</v>
      </c>
    </row>
    <row r="40" spans="1:31" s="239" customFormat="1" ht="13.5" customHeight="1" x14ac:dyDescent="0.15">
      <c r="B40" s="258" t="s">
        <v>72</v>
      </c>
      <c r="C40" s="255">
        <v>29</v>
      </c>
      <c r="D40" s="255" t="s">
        <v>73</v>
      </c>
      <c r="E40" s="256" t="s">
        <v>124</v>
      </c>
      <c r="F40" s="287">
        <f>Таблица2000!F93+Таблица2000!F94</f>
        <v>0</v>
      </c>
      <c r="G40" s="252">
        <f t="shared" si="4"/>
        <v>0</v>
      </c>
      <c r="H40" s="255"/>
      <c r="I40" s="255"/>
      <c r="J40" s="255"/>
      <c r="K40" s="255"/>
      <c r="L40" s="255"/>
      <c r="M40" s="255"/>
      <c r="N40" s="255"/>
      <c r="O40" s="255"/>
      <c r="P40" s="293">
        <f t="shared" si="1"/>
        <v>0</v>
      </c>
    </row>
    <row r="41" spans="1:31" s="239" customFormat="1" ht="13.5" customHeight="1" x14ac:dyDescent="0.15">
      <c r="B41" s="258" t="s">
        <v>274</v>
      </c>
      <c r="C41" s="255">
        <v>30</v>
      </c>
      <c r="D41" s="242" t="s">
        <v>275</v>
      </c>
      <c r="E41" s="256" t="s">
        <v>125</v>
      </c>
      <c r="F41" s="287">
        <f>Таблица2000!F97+Таблица2000!F98-Таблица2000!F105+SUM(Таблица2000!F106:F118)</f>
        <v>0</v>
      </c>
      <c r="G41" s="252">
        <f t="shared" si="4"/>
        <v>0</v>
      </c>
      <c r="H41" s="255"/>
      <c r="I41" s="255"/>
      <c r="J41" s="255"/>
      <c r="K41" s="255"/>
      <c r="L41" s="255"/>
      <c r="M41" s="255"/>
      <c r="N41" s="255"/>
      <c r="O41" s="255"/>
      <c r="P41" s="293">
        <f t="shared" si="1"/>
        <v>0</v>
      </c>
    </row>
    <row r="42" spans="1:31" s="239" customFormat="1" ht="13.5" customHeight="1" x14ac:dyDescent="0.15">
      <c r="B42" s="254" t="s">
        <v>276</v>
      </c>
      <c r="C42" s="255">
        <v>31</v>
      </c>
      <c r="D42" s="255" t="s">
        <v>277</v>
      </c>
      <c r="E42" s="256" t="s">
        <v>126</v>
      </c>
      <c r="F42" s="287">
        <f>SUM(Таблица2000!F105:F118)</f>
        <v>0</v>
      </c>
      <c r="G42" s="252">
        <f>J42+O42</f>
        <v>0</v>
      </c>
      <c r="H42" s="255"/>
      <c r="I42" s="255"/>
      <c r="J42" s="255"/>
      <c r="K42" s="255" t="s">
        <v>322</v>
      </c>
      <c r="L42" s="255" t="s">
        <v>322</v>
      </c>
      <c r="M42" s="255" t="s">
        <v>322</v>
      </c>
      <c r="N42" s="255" t="s">
        <v>322</v>
      </c>
      <c r="O42" s="255"/>
      <c r="P42" s="293">
        <f>IF(G42=0,0,((J42+K42+L42)*100/G42))</f>
        <v>0</v>
      </c>
    </row>
    <row r="43" spans="1:31" s="239" customFormat="1" ht="13.5" customHeight="1" x14ac:dyDescent="0.15">
      <c r="B43" s="266" t="s">
        <v>549</v>
      </c>
      <c r="C43" s="255">
        <v>32</v>
      </c>
      <c r="D43" s="255"/>
      <c r="E43" s="256" t="s">
        <v>127</v>
      </c>
      <c r="F43" s="287">
        <f>Таблица2000!F119+Таблица2000!F120+Таблица2000!F29+Таблица2000!F30+Таблица2000!F39+Таблица2000!F40+Таблица2000!F43+Таблица2000!F44+Таблица2000!F49+Таблица2000!F50+Таблица2000!F51+Таблица2000!F52+Таблица2000!F59+Таблица2000!F60+Таблица2000!F61+Таблица2000!F62+Таблица2000!F63+Таблица2000!F64+Таблица2000!F65+Таблица2000!F66+Таблица2000!F71+Таблица2000!F72+Таблица2000!F76+Таблица2000!F77+Таблица2000!F79+Таблица2000!F87+Таблица2000!F88+Таблица2000!F89+Таблица2000!F90+Таблица2000!F91+Таблица2000!F92+Таблица2000!F95+Таблица2000!F96</f>
        <v>0</v>
      </c>
      <c r="G43" s="252">
        <f>J43+K43+L43+M43+N43+O43</f>
        <v>0</v>
      </c>
      <c r="H43" s="255"/>
      <c r="I43" s="255"/>
      <c r="J43" s="255"/>
      <c r="K43" s="255"/>
      <c r="L43" s="255"/>
      <c r="M43" s="255"/>
      <c r="N43" s="255"/>
      <c r="O43" s="255"/>
      <c r="P43" s="293">
        <f t="shared" si="1"/>
        <v>0</v>
      </c>
    </row>
    <row r="44" spans="1:31" s="239" customFormat="1" ht="13.5" customHeight="1" x14ac:dyDescent="0.15">
      <c r="B44" s="259"/>
      <c r="C44" s="260"/>
      <c r="D44" s="260"/>
      <c r="E44" s="261"/>
      <c r="F44" s="260"/>
      <c r="G44" s="260"/>
      <c r="H44" s="260"/>
      <c r="I44" s="260"/>
      <c r="J44" s="260"/>
      <c r="K44" s="260"/>
      <c r="L44" s="260"/>
      <c r="M44" s="260"/>
      <c r="N44" s="260"/>
      <c r="O44" s="260"/>
    </row>
    <row r="45" spans="1:31" s="195" customFormat="1" x14ac:dyDescent="0.15">
      <c r="A45" s="193" t="s">
        <v>6</v>
      </c>
      <c r="C45" s="194"/>
      <c r="D45" s="194"/>
      <c r="E45" s="194"/>
      <c r="F45" s="194"/>
      <c r="G45" s="193"/>
      <c r="H45" s="193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</row>
    <row r="47" spans="1:31" x14ac:dyDescent="0.15">
      <c r="B47" s="200"/>
      <c r="C47" s="200"/>
      <c r="D47" s="194"/>
      <c r="E47" s="194"/>
      <c r="F47" s="194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28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197"/>
    </row>
    <row r="54" spans="2:30" x14ac:dyDescent="0.15">
      <c r="B54" s="197"/>
      <c r="C54" s="197"/>
      <c r="D54" s="194"/>
      <c r="E54" s="194"/>
      <c r="F54" s="194"/>
      <c r="G54" s="196"/>
      <c r="H54" s="196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</row>
  </sheetData>
  <mergeCells count="13">
    <mergeCell ref="AB4:AE4"/>
    <mergeCell ref="I5:O5"/>
    <mergeCell ref="I6:I7"/>
    <mergeCell ref="B3:O3"/>
    <mergeCell ref="E5:E7"/>
    <mergeCell ref="B5:B7"/>
    <mergeCell ref="C5:C7"/>
    <mergeCell ref="D5:D7"/>
    <mergeCell ref="G5:G7"/>
    <mergeCell ref="H5:H7"/>
    <mergeCell ref="J6:O6"/>
    <mergeCell ref="F5:F7"/>
    <mergeCell ref="P5:P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Шапка</vt:lpstr>
      <vt:lpstr>Общее</vt:lpstr>
      <vt:lpstr>Таблица2000</vt:lpstr>
      <vt:lpstr>Таблица2010</vt:lpstr>
      <vt:lpstr>Таблица2100</vt:lpstr>
      <vt:lpstr>Таблица2110</vt:lpstr>
      <vt:lpstr>Таблица2120</vt:lpstr>
      <vt:lpstr>Таблица2130</vt:lpstr>
      <vt:lpstr>Таблица2200</vt:lpstr>
      <vt:lpstr>Таблица2210</vt:lpstr>
      <vt:lpstr>Таблица2300</vt:lpstr>
      <vt:lpstr>Таблица2310</vt:lpstr>
      <vt:lpstr>Общее!Print_Area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mukhutdinov</dc:creator>
  <cp:lastModifiedBy>Ляров Артем Александрович</cp:lastModifiedBy>
  <dcterms:created xsi:type="dcterms:W3CDTF">2011-02-04T10:53:41Z</dcterms:created>
  <dcterms:modified xsi:type="dcterms:W3CDTF">2024-11-20T07:50:06Z</dcterms:modified>
</cp:coreProperties>
</file>