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!Размещение на сайт\"/>
    </mc:Choice>
  </mc:AlternateContent>
  <bookViews>
    <workbookView xWindow="0" yWindow="0" windowWidth="28800" windowHeight="12000"/>
  </bookViews>
  <sheets>
    <sheet name="Лист1" sheetId="1" r:id="rId1"/>
  </sheets>
  <definedNames>
    <definedName name="_xlnm.Print_Area" localSheetId="0">Лист1!$A$1:$V$60</definedName>
  </definedNames>
  <calcPr calcId="162913"/>
</workbook>
</file>

<file path=xl/calcChain.xml><?xml version="1.0" encoding="utf-8"?>
<calcChain xmlns="http://schemas.openxmlformats.org/spreadsheetml/2006/main">
  <c r="F2" i="1" l="1"/>
  <c r="O16" i="1" l="1"/>
  <c r="O3" i="1"/>
  <c r="O2" i="1" l="1"/>
  <c r="N16" i="1"/>
  <c r="N2" i="1" s="1"/>
  <c r="N3" i="1"/>
  <c r="F16" i="1" l="1"/>
  <c r="F3" i="1" l="1"/>
  <c r="D3" i="1" l="1"/>
  <c r="D16" i="1"/>
  <c r="D2" i="1" l="1"/>
  <c r="E16" i="1"/>
  <c r="E3" i="1"/>
  <c r="E2" i="1" l="1"/>
  <c r="T27" i="1"/>
  <c r="J19" i="1" l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18" i="1"/>
  <c r="J17" i="1"/>
  <c r="W17" i="1"/>
  <c r="J5" i="1"/>
  <c r="J6" i="1"/>
  <c r="J7" i="1"/>
  <c r="J8" i="1"/>
  <c r="J9" i="1"/>
  <c r="J10" i="1"/>
  <c r="J11" i="1"/>
  <c r="J12" i="1"/>
  <c r="J13" i="1"/>
  <c r="J14" i="1"/>
  <c r="J15" i="1"/>
  <c r="J4" i="1"/>
  <c r="W18" i="1" l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5" i="1"/>
  <c r="W6" i="1"/>
  <c r="W7" i="1"/>
  <c r="W8" i="1"/>
  <c r="W9" i="1"/>
  <c r="W10" i="1"/>
  <c r="W11" i="1"/>
  <c r="W12" i="1"/>
  <c r="W13" i="1"/>
  <c r="R13" i="1" s="1"/>
  <c r="I13" i="1" s="1"/>
  <c r="W14" i="1"/>
  <c r="W15" i="1"/>
  <c r="W4" i="1"/>
  <c r="X3" i="1"/>
  <c r="X16" i="1"/>
  <c r="X2" i="1" l="1"/>
  <c r="T18" i="1"/>
  <c r="T19" i="1"/>
  <c r="T20" i="1"/>
  <c r="T21" i="1"/>
  <c r="T22" i="1"/>
  <c r="T23" i="1"/>
  <c r="T24" i="1"/>
  <c r="T25" i="1"/>
  <c r="T26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17" i="1"/>
  <c r="T5" i="1"/>
  <c r="T6" i="1"/>
  <c r="T7" i="1"/>
  <c r="T8" i="1"/>
  <c r="T9" i="1"/>
  <c r="T10" i="1"/>
  <c r="T11" i="1"/>
  <c r="T12" i="1"/>
  <c r="T13" i="1"/>
  <c r="T14" i="1"/>
  <c r="T15" i="1"/>
  <c r="T4" i="1"/>
  <c r="G16" i="1" l="1"/>
  <c r="G3" i="1"/>
  <c r="G2" i="1" l="1"/>
  <c r="R59" i="1"/>
  <c r="I59" i="1" s="1"/>
  <c r="R58" i="1"/>
  <c r="R57" i="1"/>
  <c r="R56" i="1"/>
  <c r="R55" i="1"/>
  <c r="I55" i="1" s="1"/>
  <c r="R54" i="1"/>
  <c r="R53" i="1"/>
  <c r="R52" i="1"/>
  <c r="R51" i="1"/>
  <c r="R50" i="1"/>
  <c r="R49" i="1"/>
  <c r="R48" i="1"/>
  <c r="R47" i="1"/>
  <c r="I47" i="1" s="1"/>
  <c r="R46" i="1"/>
  <c r="R45" i="1"/>
  <c r="R44" i="1"/>
  <c r="R43" i="1"/>
  <c r="R42" i="1"/>
  <c r="R41" i="1"/>
  <c r="R40" i="1"/>
  <c r="R39" i="1"/>
  <c r="R38" i="1"/>
  <c r="R37" i="1"/>
  <c r="R36" i="1"/>
  <c r="R35" i="1"/>
  <c r="I35" i="1" s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5" i="1"/>
  <c r="R14" i="1"/>
  <c r="R12" i="1"/>
  <c r="R11" i="1"/>
  <c r="R10" i="1"/>
  <c r="R9" i="1"/>
  <c r="I9" i="1" s="1"/>
  <c r="R8" i="1"/>
  <c r="R7" i="1"/>
  <c r="I7" i="1" s="1"/>
  <c r="R6" i="1"/>
  <c r="R5" i="1"/>
  <c r="I5" i="1" s="1"/>
  <c r="R4" i="1"/>
  <c r="I51" i="1"/>
  <c r="K4" i="1"/>
  <c r="I56" i="1" l="1"/>
  <c r="I43" i="1"/>
  <c r="I40" i="1"/>
  <c r="I39" i="1"/>
  <c r="I31" i="1"/>
  <c r="I27" i="1"/>
  <c r="I23" i="1"/>
  <c r="I50" i="1"/>
  <c r="I34" i="1"/>
  <c r="I19" i="1"/>
  <c r="I46" i="1"/>
  <c r="I38" i="1"/>
  <c r="I30" i="1"/>
  <c r="I22" i="1"/>
  <c r="I57" i="1"/>
  <c r="I53" i="1"/>
  <c r="I49" i="1"/>
  <c r="I45" i="1"/>
  <c r="I41" i="1"/>
  <c r="I37" i="1"/>
  <c r="I33" i="1"/>
  <c r="I29" i="1"/>
  <c r="I25" i="1"/>
  <c r="I21" i="1"/>
  <c r="I58" i="1"/>
  <c r="I54" i="1"/>
  <c r="I42" i="1"/>
  <c r="I26" i="1"/>
  <c r="I24" i="1"/>
  <c r="I18" i="1"/>
  <c r="I44" i="1"/>
  <c r="I36" i="1"/>
  <c r="I28" i="1"/>
  <c r="I20" i="1"/>
  <c r="I52" i="1"/>
  <c r="I32" i="1"/>
  <c r="I48" i="1"/>
  <c r="W3" i="1"/>
  <c r="W16" i="1"/>
  <c r="I6" i="1"/>
  <c r="I10" i="1"/>
  <c r="I14" i="1"/>
  <c r="I11" i="1"/>
  <c r="I15" i="1"/>
  <c r="I8" i="1"/>
  <c r="I12" i="1"/>
  <c r="I4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15" i="1"/>
  <c r="K5" i="1"/>
  <c r="K6" i="1"/>
  <c r="K7" i="1"/>
  <c r="K8" i="1"/>
  <c r="K9" i="1"/>
  <c r="K10" i="1"/>
  <c r="K11" i="1"/>
  <c r="K12" i="1"/>
  <c r="K13" i="1"/>
  <c r="K14" i="1"/>
  <c r="W2" i="1" l="1"/>
  <c r="K16" i="1"/>
  <c r="K3" i="1"/>
  <c r="U3" i="1"/>
  <c r="U16" i="1"/>
  <c r="L16" i="1"/>
  <c r="M16" i="1"/>
  <c r="P16" i="1"/>
  <c r="Q16" i="1"/>
  <c r="S16" i="1"/>
  <c r="L3" i="1"/>
  <c r="M3" i="1"/>
  <c r="P3" i="1"/>
  <c r="Q3" i="1"/>
  <c r="S3" i="1"/>
  <c r="K2" i="1" l="1"/>
  <c r="P2" i="1"/>
  <c r="Q2" i="1"/>
  <c r="M2" i="1"/>
  <c r="S2" i="1"/>
  <c r="U2" i="1"/>
  <c r="T16" i="1"/>
  <c r="T3" i="1"/>
  <c r="L2" i="1"/>
  <c r="R16" i="1"/>
  <c r="T2" i="1" l="1"/>
  <c r="R3" i="1"/>
  <c r="R2" i="1" s="1"/>
  <c r="J3" i="1"/>
  <c r="H3" i="1" l="1"/>
  <c r="I3" i="1"/>
  <c r="V3" i="1"/>
  <c r="J16" i="1" l="1"/>
  <c r="J2" i="1" s="1"/>
  <c r="V16" i="1"/>
  <c r="V2" i="1" s="1"/>
  <c r="I17" i="1" l="1"/>
  <c r="H16" i="1"/>
  <c r="I16" i="1" l="1"/>
  <c r="I2" i="1" s="1"/>
  <c r="H2" i="1"/>
</calcChain>
</file>

<file path=xl/comments1.xml><?xml version="1.0" encoding="utf-8"?>
<comments xmlns="http://schemas.openxmlformats.org/spreadsheetml/2006/main">
  <authors>
    <author>Gus_e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>Gus_e:</t>
        </r>
        <r>
          <rPr>
            <sz val="8"/>
            <color indexed="81"/>
            <rFont val="Tahoma"/>
            <family val="2"/>
            <charset val="204"/>
          </rPr>
          <t xml:space="preserve">
удалить строку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  <charset val="204"/>
          </rPr>
          <t>Gus_e:</t>
        </r>
        <r>
          <rPr>
            <sz val="8"/>
            <color indexed="81"/>
            <rFont val="Tahoma"/>
            <family val="2"/>
            <charset val="204"/>
          </rPr>
          <t xml:space="preserve">
удалить строку</t>
        </r>
      </text>
    </comment>
  </commentList>
</comments>
</file>

<file path=xl/sharedStrings.xml><?xml version="1.0" encoding="utf-8"?>
<sst xmlns="http://schemas.openxmlformats.org/spreadsheetml/2006/main" count="158" uniqueCount="138">
  <si>
    <t>Азов</t>
  </si>
  <si>
    <t>Батайск</t>
  </si>
  <si>
    <t>Волгодонск</t>
  </si>
  <si>
    <t>Гуково</t>
  </si>
  <si>
    <t>Донецк</t>
  </si>
  <si>
    <t>Зверево</t>
  </si>
  <si>
    <t>Каменск-Шахтинский</t>
  </si>
  <si>
    <t>Новочеркасск</t>
  </si>
  <si>
    <t>Новошахтинск</t>
  </si>
  <si>
    <t>Ростов-на-Дону</t>
  </si>
  <si>
    <t>Таганрог</t>
  </si>
  <si>
    <t>Шахты</t>
  </si>
  <si>
    <t>Азовский</t>
  </si>
  <si>
    <t>Аксайский</t>
  </si>
  <si>
    <t>Багаевский</t>
  </si>
  <si>
    <t>Белокалитвинский</t>
  </si>
  <si>
    <t>Боковский</t>
  </si>
  <si>
    <t>Верхнедонской</t>
  </si>
  <si>
    <t>Веселовский</t>
  </si>
  <si>
    <t>Волгодонской</t>
  </si>
  <si>
    <t>Дубовский</t>
  </si>
  <si>
    <t>Егорлыкский</t>
  </si>
  <si>
    <t>Заветинский</t>
  </si>
  <si>
    <t>Зерноградский</t>
  </si>
  <si>
    <t>Зимовниковский</t>
  </si>
  <si>
    <t>Кагальницкий</t>
  </si>
  <si>
    <t>Каменский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</si>
  <si>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</si>
  <si>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</si>
  <si>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</si>
  <si>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</si>
  <si>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</si>
  <si>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М.-Курганский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</si>
  <si>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</si>
  <si>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</si>
  <si>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</si>
  <si>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</si>
  <si>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</si>
  <si>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Обливский</t>
  </si>
  <si>
    <t>Октябрьский</t>
  </si>
  <si>
    <t>Орловский</t>
  </si>
  <si>
    <t>Песчанокопский</t>
  </si>
  <si>
    <t>Пролетарский</t>
  </si>
  <si>
    <t>Ремонтненский</t>
  </si>
  <si>
    <t>Р-Несветайский</t>
  </si>
  <si>
    <t>Сальский</t>
  </si>
  <si>
    <t>Семикаракорский</t>
  </si>
  <si>
    <t>Советский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</si>
  <si>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</si>
  <si>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</si>
  <si>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</si>
  <si>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</si>
  <si>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</si>
  <si>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</si>
  <si>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Шолоховский</t>
  </si>
  <si>
    <t>Дети 0-14</t>
  </si>
  <si>
    <t>Подростки 15-17</t>
  </si>
  <si>
    <t>Юноши 15-17</t>
  </si>
  <si>
    <t>Взрослое население 18 и старше</t>
  </si>
  <si>
    <t>Женщины</t>
  </si>
  <si>
    <t>Женщины ферт</t>
  </si>
  <si>
    <t>Старше трудоспособного возраста</t>
  </si>
  <si>
    <t>Постоянное городское</t>
  </si>
  <si>
    <t>Постоянное сельское</t>
  </si>
  <si>
    <t>Девушки 10-14</t>
  </si>
  <si>
    <t>Девушки 15-17</t>
  </si>
  <si>
    <t>Девочки 0-14</t>
  </si>
  <si>
    <t>Мальчики 0-14</t>
  </si>
  <si>
    <t>101</t>
  </si>
  <si>
    <t>44</t>
  </si>
  <si>
    <t>45</t>
  </si>
  <si>
    <t>47</t>
  </si>
  <si>
    <t>48</t>
  </si>
  <si>
    <t>49</t>
  </si>
  <si>
    <t>50</t>
  </si>
  <si>
    <t>51</t>
  </si>
  <si>
    <t>54</t>
  </si>
  <si>
    <t>55</t>
  </si>
  <si>
    <t>56</t>
  </si>
  <si>
    <t>58</t>
  </si>
  <si>
    <t>59</t>
  </si>
  <si>
    <t>103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</si>
  <si>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</si>
  <si>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</si>
  <si>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</si>
  <si>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</si>
  <si>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</si>
  <si>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</si>
  <si>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</si>
  <si>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</si>
  <si>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</si>
  <si>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</si>
  <si>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102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</si>
  <si>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</si>
  <si>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</si>
  <si>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</si>
  <si>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</si>
  <si>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</si>
  <si>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</si>
  <si>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</si>
  <si>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</si>
  <si>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</si>
  <si>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</si>
  <si>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</si>
  <si>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</si>
  <si>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</si>
  <si>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</si>
  <si>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</si>
  <si>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</si>
  <si>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</si>
  <si>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</si>
  <si>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</si>
  <si>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</si>
  <si>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</si>
  <si>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</si>
  <si>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</si>
  <si>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</si>
  <si>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</si>
  <si>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</si>
  <si>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</si>
  <si>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</si>
  <si>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</si>
  <si>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</si>
  <si>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</si>
  <si>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</si>
  <si>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</si>
  <si>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Численность трудоспособ-ного населения (18 лет и старше до м.60, ж 55)</t>
  </si>
  <si>
    <t>дети 0-4 года</t>
  </si>
  <si>
    <t>дети 0-17 лет</t>
  </si>
  <si>
    <t>Средне-годовое насел. Расчет</t>
  </si>
  <si>
    <t>девочки 0-17</t>
  </si>
  <si>
    <t>Всего по области</t>
  </si>
  <si>
    <t>Свод Города</t>
  </si>
  <si>
    <t>Свод Районы</t>
  </si>
  <si>
    <t>женщины взрослые 18 лет и старше</t>
  </si>
  <si>
    <t>Женщины все</t>
  </si>
  <si>
    <t>Численность населения на 1.01.22 года</t>
  </si>
  <si>
    <t>Численность населения на 1.01.23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</si>
</sst>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8"/>
      <color theme="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rgb="FF000000"/>
      <name val="Arial"/>
      <family val="2"/>
      <charset val="204"/>
    </font>
    <font>
      <b/>
      <sz val="7"/>
      <color theme="1"/>
      <name val="Tahoma"/>
      <family val="2"/>
      <charset val="204"/>
    </font>
    <font>
      <b/>
      <sz val="7"/>
      <name val="Tahom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sz val="9"/>
      <name val="Tahoma"/>
      <family val="2"/>
      <charset val="204"/>
    </font>
    <font>
      <b/>
      <sz val="7"/>
      <color rgb="FFFF0000"/>
      <name val="Tahoma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7">
    <xf numFmtId="0" fontId="0" fillId="0" borderId="0"/>
    <xf numFmtId="0" fontId="8" fillId="0" borderId="0">
      <protection locked="0"/>
    </xf>
    <xf numFmtId="0" fontId="11" fillId="0" borderId="0"/>
    <xf numFmtId="0" fontId="1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5" fillId="0" borderId="0" xfId="0" applyFont="1" applyAlignment="1">
      <alignment vertical="top" wrapText="1"/>
    </xf>
    <xf numFmtId="49" fontId="0" fillId="0" borderId="0" xfId="0" applyNumberFormat="1"/>
    <xf numFmtId="49" fontId="5" fillId="0" borderId="1" xfId="0" applyNumberFormat="1" applyFont="1" applyBorder="1" applyAlignment="1">
      <alignment vertical="top" wrapText="1"/>
    </xf>
    <xf numFmtId="49" fontId="0" fillId="0" borderId="0" xfId="0" applyNumberFormat="1" applyBorder="1"/>
    <xf numFmtId="0" fontId="5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14" fillId="0" borderId="0" xfId="0" applyFont="1" applyFill="1" applyBorder="1"/>
    <xf numFmtId="49" fontId="14" fillId="0" borderId="1" xfId="0" applyNumberFormat="1" applyFont="1" applyFill="1" applyBorder="1"/>
    <xf numFmtId="49" fontId="0" fillId="0" borderId="1" xfId="0" applyNumberFormat="1" applyFill="1" applyBorder="1"/>
    <xf numFmtId="49" fontId="5" fillId="0" borderId="1" xfId="0" applyNumberFormat="1" applyFont="1" applyFill="1" applyBorder="1"/>
    <xf numFmtId="0" fontId="0" fillId="0" borderId="1" xfId="0" applyFill="1" applyBorder="1"/>
    <xf numFmtId="0" fontId="14" fillId="0" borderId="0" xfId="0" applyFont="1" applyFill="1"/>
    <xf numFmtId="49" fontId="5" fillId="0" borderId="1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5" fillId="0" borderId="1" xfId="0" applyFont="1" applyFill="1" applyBorder="1"/>
    <xf numFmtId="1" fontId="5" fillId="0" borderId="1" xfId="0" applyNumberFormat="1" applyFont="1" applyFill="1" applyBorder="1"/>
    <xf numFmtId="1" fontId="5" fillId="0" borderId="1" xfId="0" applyNumberFormat="1" applyFont="1" applyFill="1" applyBorder="1" applyAlignment="1">
      <alignment horizontal="right"/>
    </xf>
    <xf numFmtId="0" fontId="5" fillId="0" borderId="2" xfId="0" applyFont="1" applyFill="1" applyBorder="1"/>
    <xf numFmtId="1" fontId="18" fillId="0" borderId="1" xfId="12" applyNumberFormat="1" applyFont="1" applyFill="1" applyBorder="1" applyAlignment="1" applyProtection="1">
      <alignment horizontal="right" wrapText="1"/>
    </xf>
    <xf numFmtId="0" fontId="14" fillId="0" borderId="1" xfId="0" applyNumberFormat="1" applyFont="1" applyFill="1" applyBorder="1" applyAlignment="1">
      <alignment horizontal="right"/>
    </xf>
    <xf numFmtId="1" fontId="14" fillId="0" borderId="1" xfId="0" applyNumberFormat="1" applyFont="1" applyFill="1" applyBorder="1" applyAlignment="1">
      <alignment horizontal="right"/>
    </xf>
    <xf numFmtId="1" fontId="14" fillId="0" borderId="1" xfId="0" applyNumberFormat="1" applyFont="1" applyFill="1" applyBorder="1"/>
    <xf numFmtId="1" fontId="15" fillId="0" borderId="1" xfId="23" applyNumberFormat="1" applyFont="1" applyFill="1" applyBorder="1" applyAlignment="1">
      <alignment horizontal="right"/>
    </xf>
    <xf numFmtId="1" fontId="15" fillId="0" borderId="1" xfId="0" applyNumberFormat="1" applyFont="1" applyFill="1" applyBorder="1" applyAlignment="1" applyProtection="1">
      <alignment horizontal="right" wrapText="1"/>
    </xf>
    <xf numFmtId="0" fontId="14" fillId="0" borderId="1" xfId="0" applyFont="1" applyFill="1" applyBorder="1"/>
    <xf numFmtId="1" fontId="14" fillId="0" borderId="2" xfId="0" applyNumberFormat="1" applyFont="1" applyFill="1" applyBorder="1"/>
    <xf numFmtId="0" fontId="15" fillId="0" borderId="1" xfId="75" applyFont="1" applyFill="1" applyBorder="1" applyAlignment="1">
      <alignment horizontal="right"/>
    </xf>
    <xf numFmtId="0" fontId="18" fillId="0" borderId="1" xfId="216" applyFont="1" applyFill="1" applyBorder="1" applyAlignment="1">
      <alignment horizontal="right" wrapText="1"/>
    </xf>
    <xf numFmtId="0" fontId="15" fillId="0" borderId="1" xfId="15" applyFont="1" applyFill="1" applyBorder="1" applyAlignment="1">
      <alignment horizontal="right" wrapText="1"/>
    </xf>
    <xf numFmtId="0" fontId="18" fillId="0" borderId="1" xfId="12" applyFont="1" applyFill="1" applyBorder="1" applyProtection="1">
      <protection locked="0"/>
    </xf>
    <xf numFmtId="1" fontId="14" fillId="0" borderId="1" xfId="0" applyNumberFormat="1" applyFont="1" applyFill="1" applyBorder="1" applyAlignment="1" applyProtection="1">
      <alignment horizontal="right" wrapText="1"/>
    </xf>
    <xf numFmtId="1" fontId="17" fillId="0" borderId="1" xfId="216" applyNumberFormat="1" applyFont="1" applyFill="1" applyBorder="1"/>
    <xf numFmtId="0" fontId="14" fillId="0" borderId="2" xfId="0" applyFont="1" applyFill="1" applyBorder="1"/>
    <xf numFmtId="1" fontId="15" fillId="0" borderId="1" xfId="0" applyNumberFormat="1" applyFont="1" applyFill="1" applyBorder="1" applyAlignment="1">
      <alignment horizontal="right" wrapText="1"/>
    </xf>
    <xf numFmtId="0" fontId="14" fillId="0" borderId="0" xfId="0" applyFont="1" applyFill="1" applyAlignment="1" applyProtection="1">
      <alignment horizontal="right"/>
    </xf>
    <xf numFmtId="0" fontId="5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49" fontId="0" fillId="0" borderId="0" xfId="0" applyNumberFormat="1" applyFill="1" applyBorder="1"/>
    <xf numFmtId="0" fontId="0" fillId="0" borderId="0" xfId="0" applyFill="1"/>
    <xf numFmtId="49" fontId="0" fillId="0" borderId="0" xfId="0" applyNumberFormat="1" applyFill="1"/>
  </cellXfs>
  <cellStyles count="237">
    <cellStyle name="Normal" xfId="1"/>
    <cellStyle name="Гиперссылка 2" xfId="3"/>
    <cellStyle name="Обычный" xfId="0" builtinId="0"/>
    <cellStyle name="Обычный 10" xfId="4"/>
    <cellStyle name="Обычный 10 2" xfId="58"/>
    <cellStyle name="Обычный 10 2 2" xfId="160"/>
    <cellStyle name="Обычный 10 3" xfId="109"/>
    <cellStyle name="Обычный 11" xfId="5"/>
    <cellStyle name="Обычный 11 2" xfId="59"/>
    <cellStyle name="Обычный 11 2 2" xfId="161"/>
    <cellStyle name="Обычный 11 3" xfId="110"/>
    <cellStyle name="Обычный 12" xfId="6"/>
    <cellStyle name="Обычный 12 2" xfId="60"/>
    <cellStyle name="Обычный 12 2 2" xfId="162"/>
    <cellStyle name="Обычный 12 2 3" xfId="212"/>
    <cellStyle name="Обычный 12 3" xfId="111"/>
    <cellStyle name="Обычный 12 4" xfId="211"/>
    <cellStyle name="Обычный 14" xfId="7"/>
    <cellStyle name="Обычный 14 2" xfId="61"/>
    <cellStyle name="Обычный 14 2 2" xfId="163"/>
    <cellStyle name="Обычный 14 2 3" xfId="214"/>
    <cellStyle name="Обычный 14 3" xfId="112"/>
    <cellStyle name="Обычный 14 4" xfId="213"/>
    <cellStyle name="Обычный 15" xfId="8"/>
    <cellStyle name="Обычный 15 2" xfId="62"/>
    <cellStyle name="Обычный 15 2 2" xfId="164"/>
    <cellStyle name="Обычный 15 3" xfId="113"/>
    <cellStyle name="Обычный 16" xfId="9"/>
    <cellStyle name="Обычный 16 2" xfId="63"/>
    <cellStyle name="Обычный 16 2 2" xfId="165"/>
    <cellStyle name="Обычный 16 3" xfId="114"/>
    <cellStyle name="Обычный 18" xfId="10"/>
    <cellStyle name="Обычный 18 2" xfId="64"/>
    <cellStyle name="Обычный 18 2 2" xfId="166"/>
    <cellStyle name="Обычный 18 3" xfId="115"/>
    <cellStyle name="Обычный 19" xfId="11"/>
    <cellStyle name="Обычный 19 2" xfId="65"/>
    <cellStyle name="Обычный 19 2 2" xfId="167"/>
    <cellStyle name="Обычный 19 3" xfId="116"/>
    <cellStyle name="Обычный 2" xfId="12"/>
    <cellStyle name="Обычный 2 2" xfId="13"/>
    <cellStyle name="Обычный 2 2 2" xfId="66"/>
    <cellStyle name="Обычный 2 2 2 2" xfId="168"/>
    <cellStyle name="Обычный 2 2 3" xfId="117"/>
    <cellStyle name="Обычный 2 2 4" xfId="216"/>
    <cellStyle name="Обычный 2 3" xfId="14"/>
    <cellStyle name="Обычный 2 3 2" xfId="67"/>
    <cellStyle name="Обычный 2 3 2 2" xfId="169"/>
    <cellStyle name="Обычный 2 3 3" xfId="118"/>
    <cellStyle name="Обычный 2 4" xfId="15"/>
    <cellStyle name="Обычный 2 5" xfId="215"/>
    <cellStyle name="Обычный 21" xfId="16"/>
    <cellStyle name="Обычный 21 2" xfId="68"/>
    <cellStyle name="Обычный 21 2 2" xfId="170"/>
    <cellStyle name="Обычный 21 2 3" xfId="218"/>
    <cellStyle name="Обычный 21 3" xfId="119"/>
    <cellStyle name="Обычный 21 4" xfId="217"/>
    <cellStyle name="Обычный 22" xfId="17"/>
    <cellStyle name="Обычный 22 2" xfId="69"/>
    <cellStyle name="Обычный 22 2 2" xfId="171"/>
    <cellStyle name="Обычный 22 3" xfId="120"/>
    <cellStyle name="Обычный 25" xfId="18"/>
    <cellStyle name="Обычный 25 2" xfId="70"/>
    <cellStyle name="Обычный 25 2 2" xfId="172"/>
    <cellStyle name="Обычный 25 3" xfId="121"/>
    <cellStyle name="Обычный 26" xfId="19"/>
    <cellStyle name="Обычный 26 2" xfId="71"/>
    <cellStyle name="Обычный 26 2 2" xfId="173"/>
    <cellStyle name="Обычный 26 2 3" xfId="220"/>
    <cellStyle name="Обычный 26 3" xfId="122"/>
    <cellStyle name="Обычный 26 4" xfId="219"/>
    <cellStyle name="Обычный 27" xfId="20"/>
    <cellStyle name="Обычный 27 2" xfId="72"/>
    <cellStyle name="Обычный 27 2 2" xfId="174"/>
    <cellStyle name="Обычный 27 3" xfId="123"/>
    <cellStyle name="Обычный 28" xfId="21"/>
    <cellStyle name="Обычный 28 2" xfId="73"/>
    <cellStyle name="Обычный 28 2 2" xfId="175"/>
    <cellStyle name="Обычный 28 2 3" xfId="222"/>
    <cellStyle name="Обычный 28 3" xfId="124"/>
    <cellStyle name="Обычный 28 4" xfId="221"/>
    <cellStyle name="Обычный 29" xfId="22"/>
    <cellStyle name="Обычный 29 2" xfId="74"/>
    <cellStyle name="Обычный 29 2 2" xfId="176"/>
    <cellStyle name="Обычный 29 3" xfId="125"/>
    <cellStyle name="Обычный 3" xfId="23"/>
    <cellStyle name="Обычный 3 2" xfId="24"/>
    <cellStyle name="Обычный 3 3" xfId="75"/>
    <cellStyle name="Обычный 3 3 2" xfId="177"/>
    <cellStyle name="Обычный 3 4" xfId="126"/>
    <cellStyle name="Обычный 30" xfId="25"/>
    <cellStyle name="Обычный 30 2" xfId="76"/>
    <cellStyle name="Обычный 30 2 2" xfId="178"/>
    <cellStyle name="Обычный 30 3" xfId="127"/>
    <cellStyle name="Обычный 32" xfId="26"/>
    <cellStyle name="Обычный 32 2" xfId="77"/>
    <cellStyle name="Обычный 32 2 2" xfId="179"/>
    <cellStyle name="Обычный 32 3" xfId="128"/>
    <cellStyle name="Обычный 34" xfId="27"/>
    <cellStyle name="Обычный 34 2" xfId="78"/>
    <cellStyle name="Обычный 34 2 2" xfId="180"/>
    <cellStyle name="Обычный 34 3" xfId="129"/>
    <cellStyle name="Обычный 35" xfId="28"/>
    <cellStyle name="Обычный 35 2" xfId="79"/>
    <cellStyle name="Обычный 35 2 2" xfId="181"/>
    <cellStyle name="Обычный 35 2 3" xfId="224"/>
    <cellStyle name="Обычный 35 3" xfId="130"/>
    <cellStyle name="Обычный 35 4" xfId="223"/>
    <cellStyle name="Обычный 36" xfId="29"/>
    <cellStyle name="Обычный 36 2" xfId="80"/>
    <cellStyle name="Обычный 36 2 2" xfId="182"/>
    <cellStyle name="Обычный 36 3" xfId="131"/>
    <cellStyle name="Обычный 37" xfId="30"/>
    <cellStyle name="Обычный 37 2" xfId="81"/>
    <cellStyle name="Обычный 37 2 2" xfId="183"/>
    <cellStyle name="Обычный 37 3" xfId="132"/>
    <cellStyle name="Обычный 38" xfId="31"/>
    <cellStyle name="Обычный 38 2" xfId="82"/>
    <cellStyle name="Обычный 38 2 2" xfId="184"/>
    <cellStyle name="Обычный 38 3" xfId="133"/>
    <cellStyle name="Обычный 4" xfId="32"/>
    <cellStyle name="Обычный 4 2" xfId="83"/>
    <cellStyle name="Обычный 4 2 2" xfId="185"/>
    <cellStyle name="Обычный 4 3" xfId="134"/>
    <cellStyle name="Обычный 40" xfId="33"/>
    <cellStyle name="Обычный 40 2" xfId="84"/>
    <cellStyle name="Обычный 40 2 2" xfId="186"/>
    <cellStyle name="Обычный 40 2 3" xfId="226"/>
    <cellStyle name="Обычный 40 3" xfId="135"/>
    <cellStyle name="Обычный 40 4" xfId="225"/>
    <cellStyle name="Обычный 42" xfId="34"/>
    <cellStyle name="Обычный 42 2" xfId="85"/>
    <cellStyle name="Обычный 42 2 2" xfId="187"/>
    <cellStyle name="Обычный 42 3" xfId="136"/>
    <cellStyle name="Обычный 43" xfId="35"/>
    <cellStyle name="Обычный 43 2" xfId="86"/>
    <cellStyle name="Обычный 43 2 2" xfId="188"/>
    <cellStyle name="Обычный 43 3" xfId="137"/>
    <cellStyle name="Обычный 44" xfId="36"/>
    <cellStyle name="Обычный 44 2" xfId="87"/>
    <cellStyle name="Обычный 44 2 2" xfId="189"/>
    <cellStyle name="Обычный 44 2 3" xfId="228"/>
    <cellStyle name="Обычный 44 3" xfId="138"/>
    <cellStyle name="Обычный 44 4" xfId="227"/>
    <cellStyle name="Обычный 45" xfId="37"/>
    <cellStyle name="Обычный 45 2" xfId="88"/>
    <cellStyle name="Обычный 45 2 2" xfId="190"/>
    <cellStyle name="Обычный 45 3" xfId="139"/>
    <cellStyle name="Обычный 46" xfId="38"/>
    <cellStyle name="Обычный 46 2" xfId="89"/>
    <cellStyle name="Обычный 46 2 2" xfId="191"/>
    <cellStyle name="Обычный 46 3" xfId="140"/>
    <cellStyle name="Обычный 49" xfId="39"/>
    <cellStyle name="Обычный 49 2" xfId="90"/>
    <cellStyle name="Обычный 49 2 2" xfId="192"/>
    <cellStyle name="Обычный 49 2 3" xfId="230"/>
    <cellStyle name="Обычный 49 3" xfId="141"/>
    <cellStyle name="Обычный 49 4" xfId="229"/>
    <cellStyle name="Обычный 5" xfId="2"/>
    <cellStyle name="Обычный 50" xfId="40"/>
    <cellStyle name="Обычный 50 2" xfId="91"/>
    <cellStyle name="Обычный 50 2 2" xfId="193"/>
    <cellStyle name="Обычный 50 3" xfId="142"/>
    <cellStyle name="Обычный 51" xfId="41"/>
    <cellStyle name="Обычный 51 2" xfId="92"/>
    <cellStyle name="Обычный 51 2 2" xfId="194"/>
    <cellStyle name="Обычный 51 3" xfId="143"/>
    <cellStyle name="Обычный 52" xfId="42"/>
    <cellStyle name="Обычный 52 2" xfId="93"/>
    <cellStyle name="Обычный 52 2 2" xfId="195"/>
    <cellStyle name="Обычный 52 2 3" xfId="232"/>
    <cellStyle name="Обычный 52 3" xfId="144"/>
    <cellStyle name="Обычный 52 4" xfId="231"/>
    <cellStyle name="Обычный 53" xfId="43"/>
    <cellStyle name="Обычный 53 2" xfId="94"/>
    <cellStyle name="Обычный 53 2 2" xfId="196"/>
    <cellStyle name="Обычный 53 3" xfId="145"/>
    <cellStyle name="Обычный 54" xfId="44"/>
    <cellStyle name="Обычный 54 2" xfId="95"/>
    <cellStyle name="Обычный 54 2 2" xfId="197"/>
    <cellStyle name="Обычный 54 3" xfId="146"/>
    <cellStyle name="Обычный 57" xfId="45"/>
    <cellStyle name="Обычный 57 2" xfId="96"/>
    <cellStyle name="Обычный 57 2 2" xfId="198"/>
    <cellStyle name="Обычный 57 3" xfId="147"/>
    <cellStyle name="Обычный 58" xfId="46"/>
    <cellStyle name="Обычный 58 2" xfId="97"/>
    <cellStyle name="Обычный 58 2 2" xfId="199"/>
    <cellStyle name="Обычный 58 3" xfId="148"/>
    <cellStyle name="Обычный 59" xfId="47"/>
    <cellStyle name="Обычный 59 2" xfId="98"/>
    <cellStyle name="Обычный 59 2 2" xfId="200"/>
    <cellStyle name="Обычный 59 3" xfId="149"/>
    <cellStyle name="Обычный 6" xfId="48"/>
    <cellStyle name="Обычный 6 2" xfId="99"/>
    <cellStyle name="Обычный 6 2 2" xfId="201"/>
    <cellStyle name="Обычный 6 3" xfId="150"/>
    <cellStyle name="Обычный 60" xfId="49"/>
    <cellStyle name="Обычный 60 2" xfId="100"/>
    <cellStyle name="Обычный 60 2 2" xfId="202"/>
    <cellStyle name="Обычный 60 2 3" xfId="234"/>
    <cellStyle name="Обычный 60 3" xfId="151"/>
    <cellStyle name="Обычный 60 4" xfId="233"/>
    <cellStyle name="Обычный 61" xfId="50"/>
    <cellStyle name="Обычный 61 2" xfId="101"/>
    <cellStyle name="Обычный 61 2 2" xfId="203"/>
    <cellStyle name="Обычный 61 3" xfId="152"/>
    <cellStyle name="Обычный 62" xfId="51"/>
    <cellStyle name="Обычный 62 2" xfId="102"/>
    <cellStyle name="Обычный 62 2 2" xfId="204"/>
    <cellStyle name="Обычный 62 3" xfId="153"/>
    <cellStyle name="Обычный 65" xfId="52"/>
    <cellStyle name="Обычный 65 2" xfId="103"/>
    <cellStyle name="Обычный 65 2 2" xfId="205"/>
    <cellStyle name="Обычный 65 3" xfId="154"/>
    <cellStyle name="Обычный 66" xfId="53"/>
    <cellStyle name="Обычный 66 2" xfId="104"/>
    <cellStyle name="Обычный 66 2 2" xfId="206"/>
    <cellStyle name="Обычный 66 3" xfId="155"/>
    <cellStyle name="Обычный 67" xfId="54"/>
    <cellStyle name="Обычный 67 2" xfId="105"/>
    <cellStyle name="Обычный 67 2 2" xfId="207"/>
    <cellStyle name="Обычный 67 3" xfId="156"/>
    <cellStyle name="Обычный 7" xfId="55"/>
    <cellStyle name="Обычный 7 2" xfId="106"/>
    <cellStyle name="Обычный 7 2 2" xfId="208"/>
    <cellStyle name="Обычный 7 2 3" xfId="236"/>
    <cellStyle name="Обычный 7 3" xfId="157"/>
    <cellStyle name="Обычный 7 4" xfId="235"/>
    <cellStyle name="Обычный 8" xfId="56"/>
    <cellStyle name="Обычный 8 2" xfId="107"/>
    <cellStyle name="Обычный 8 2 2" xfId="209"/>
    <cellStyle name="Обычный 8 3" xfId="158"/>
    <cellStyle name="Обычный 9" xfId="57"/>
    <cellStyle name="Обычный 9 2" xfId="108"/>
    <cellStyle name="Обычный 9 2 2" xfId="210"/>
    <cellStyle name="Обычный 9 3" xfId="159"/>
  </cellStyles>
  <dxfs count="0"/>
  <tableStyles count="0" defaultTableStyle="TableStyleMedium9" defaultPivotStyle="PivotStyleLight16"/>
  <colors>
    <mruColors>
      <color rgb="FFF2DCDB"/>
      <color rgb="FFCCC0DA"/>
      <color rgb="FFD8E4BC"/>
      <color rgb="FFFABF8F"/>
      <color rgb="FFC5D9F1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H152"/>
  <sheetViews>
    <sheetView tabSelected="1" topLeftCell="C1" zoomScale="130" zoomScaleNormal="130" zoomScaleSheetLayoutView="100" workbookViewId="0">
      <pane xSplit="1" topLeftCell="D1" activePane="topRight" state="frozen"/>
      <selection activeCell="C1" sqref="C1"/>
      <selection pane="topRight" activeCell="O9" sqref="O9"/>
    </sheetView>
  </sheetViews>
  <sheetFormatPr defaultRowHeight="10.5" x14ac:dyDescent="0.15"/>
  <cols>
    <col min="1" max="1" width="9.33203125" style="2" hidden="1" customWidth="1"/>
    <col min="2" max="2" width="4.1640625" style="2" hidden="1" customWidth="1"/>
    <col min="3" max="3" width="20.5" style="2" customWidth="1"/>
    <col min="4" max="5" width="11.6640625" style="44" customWidth="1"/>
    <col min="6" max="6" width="14.33203125" style="11" customWidth="1"/>
    <col min="7" max="7" width="9.1640625" style="43" customWidth="1"/>
    <col min="8" max="8" width="11.6640625" style="43" customWidth="1"/>
    <col min="9" max="9" width="9" style="43" customWidth="1"/>
    <col min="10" max="10" width="11" style="11" customWidth="1"/>
    <col min="11" max="11" width="10" style="11" customWidth="1"/>
    <col min="12" max="12" width="10.1640625" style="43" customWidth="1"/>
    <col min="13" max="13" width="9.6640625" style="43" customWidth="1"/>
    <col min="14" max="14" width="9" style="43" customWidth="1"/>
    <col min="15" max="15" width="11.5" style="11" customWidth="1"/>
    <col min="16" max="16" width="10.83203125" style="43" customWidth="1"/>
    <col min="17" max="17" width="8" style="43" customWidth="1"/>
    <col min="18" max="18" width="9.33203125" style="43" customWidth="1"/>
    <col min="19" max="19" width="8.33203125" style="43" customWidth="1"/>
    <col min="20" max="20" width="8.5" style="11" customWidth="1"/>
    <col min="21" max="21" width="7.83203125" style="43" customWidth="1"/>
    <col min="22" max="22" width="9.5" style="43" customWidth="1"/>
    <col min="23" max="23" width="8.33203125" style="43" customWidth="1"/>
    <col min="24" max="24" width="9.33203125" style="43" customWidth="1"/>
  </cols>
  <sheetData>
    <row r="1" spans="1:86" s="1" customFormat="1" ht="54" x14ac:dyDescent="0.15">
      <c r="A1" s="3"/>
      <c r="B1" s="3"/>
      <c r="C1" s="3"/>
      <c r="D1" s="15" t="s">
        <v>137</v>
      </c>
      <c r="E1" s="15" t="s">
        <v>136</v>
      </c>
      <c r="F1" s="16" t="s">
        <v>126</v>
      </c>
      <c r="G1" s="16" t="s">
        <v>55</v>
      </c>
      <c r="H1" s="17" t="s">
        <v>56</v>
      </c>
      <c r="I1" s="17" t="s">
        <v>57</v>
      </c>
      <c r="J1" s="16" t="s">
        <v>58</v>
      </c>
      <c r="K1" s="16" t="s">
        <v>129</v>
      </c>
      <c r="L1" s="16" t="s">
        <v>135</v>
      </c>
      <c r="M1" s="16" t="s">
        <v>60</v>
      </c>
      <c r="N1" s="16" t="s">
        <v>61</v>
      </c>
      <c r="O1" s="16" t="s">
        <v>62</v>
      </c>
      <c r="P1" s="16" t="s">
        <v>63</v>
      </c>
      <c r="Q1" s="16" t="s">
        <v>64</v>
      </c>
      <c r="R1" s="16" t="s">
        <v>65</v>
      </c>
      <c r="S1" s="16" t="s">
        <v>66</v>
      </c>
      <c r="T1" s="18" t="s">
        <v>67</v>
      </c>
      <c r="U1" s="18" t="s">
        <v>127</v>
      </c>
      <c r="V1" s="17" t="s">
        <v>128</v>
      </c>
      <c r="W1" s="16" t="s">
        <v>130</v>
      </c>
      <c r="X1" s="16" t="s">
        <v>134</v>
      </c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</row>
    <row r="2" spans="1:86" s="11" customFormat="1" ht="11.25" customHeight="1" x14ac:dyDescent="0.15">
      <c r="A2" s="9"/>
      <c r="B2" s="9" t="s">
        <v>81</v>
      </c>
      <c r="C2" s="10" t="s">
        <v>131</v>
      </c>
      <c r="D2" s="19">
        <f t="shared" ref="D2:E2" si="0">D3+D16</f>
        <v>4164547</v>
      </c>
      <c r="E2" s="19">
        <f t="shared" si="0"/>
        <v>4153753</v>
      </c>
      <c r="F2" s="20">
        <f>F3+F16</f>
        <v>3377509</v>
      </c>
      <c r="G2" s="20">
        <f t="shared" ref="G2:J2" si="1">G3+G16</f>
        <v>660018</v>
      </c>
      <c r="H2" s="19">
        <f>H3+H16</f>
        <v>127020</v>
      </c>
      <c r="I2" s="19">
        <f t="shared" si="1"/>
        <v>65841</v>
      </c>
      <c r="J2" s="20">
        <f t="shared" si="1"/>
        <v>3377509</v>
      </c>
      <c r="K2" s="20">
        <f t="shared" ref="K2:K16" si="2">(D2+E2)/2</f>
        <v>4159150</v>
      </c>
      <c r="L2" s="19">
        <f t="shared" ref="L2:U2" si="3">L3+L16</f>
        <v>2222937</v>
      </c>
      <c r="M2" s="19">
        <f t="shared" si="3"/>
        <v>980244</v>
      </c>
      <c r="N2" s="19">
        <f>N3+N16</f>
        <v>1071291</v>
      </c>
      <c r="O2" s="19">
        <f>O3+O16</f>
        <v>2820735</v>
      </c>
      <c r="P2" s="19">
        <f t="shared" si="3"/>
        <v>1343812</v>
      </c>
      <c r="Q2" s="19">
        <f t="shared" si="3"/>
        <v>112108</v>
      </c>
      <c r="R2" s="19">
        <f>R3+R16</f>
        <v>61179</v>
      </c>
      <c r="S2" s="19">
        <f t="shared" si="3"/>
        <v>320654</v>
      </c>
      <c r="T2" s="19">
        <f t="shared" si="3"/>
        <v>339364</v>
      </c>
      <c r="U2" s="19">
        <f t="shared" si="3"/>
        <v>183729</v>
      </c>
      <c r="V2" s="19">
        <f t="shared" ref="V2" si="4">V3+V16</f>
        <v>787038</v>
      </c>
      <c r="W2" s="19">
        <f>W3+W16</f>
        <v>381833</v>
      </c>
      <c r="X2" s="19">
        <f>X3+X16</f>
        <v>1841104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</row>
    <row r="3" spans="1:86" s="11" customFormat="1" x14ac:dyDescent="0.15">
      <c r="A3" s="9"/>
      <c r="B3" s="9" t="s">
        <v>68</v>
      </c>
      <c r="C3" s="10" t="s">
        <v>132</v>
      </c>
      <c r="D3" s="19">
        <f>D4+D5+D6+D7+D8+D9+D10+D11+D12+D13+D14+D15</f>
        <v>2444653</v>
      </c>
      <c r="E3" s="19">
        <f>E4+E5+E6+E7+E8+E9+E10+E11+E12+E13+E14+E15</f>
        <v>2459831</v>
      </c>
      <c r="F3" s="19">
        <f>F4+F5+F6+F7+F8+F9+F10+F11+F12+F13+F14+F15</f>
        <v>1994956</v>
      </c>
      <c r="G3" s="20">
        <f>SUM(G4:G15)</f>
        <v>379096</v>
      </c>
      <c r="H3" s="19">
        <f t="shared" ref="H3:U3" si="5">H4+H5+H6+H7+H8+H9+H10+H11+H12+H13+H14+H15</f>
        <v>70601</v>
      </c>
      <c r="I3" s="19">
        <f t="shared" si="5"/>
        <v>36682</v>
      </c>
      <c r="J3" s="21">
        <f>SUM(J4:J15)</f>
        <v>1994956</v>
      </c>
      <c r="K3" s="20">
        <f t="shared" si="2"/>
        <v>2452242</v>
      </c>
      <c r="L3" s="19">
        <f t="shared" si="5"/>
        <v>1322419</v>
      </c>
      <c r="M3" s="19">
        <f t="shared" si="5"/>
        <v>597755</v>
      </c>
      <c r="N3" s="19">
        <f>N4+N5+N6+N7+N8+N9+N10+N11+N12+N13+N14+N15</f>
        <v>622853</v>
      </c>
      <c r="O3" s="19">
        <f>O4+O5+O6+O7+O8+O9+O10+O11+O12+O13+O14+O15</f>
        <v>2443779</v>
      </c>
      <c r="P3" s="19">
        <f t="shared" si="5"/>
        <v>874</v>
      </c>
      <c r="Q3" s="19">
        <f t="shared" si="5"/>
        <v>61770</v>
      </c>
      <c r="R3" s="19">
        <f t="shared" si="5"/>
        <v>33919</v>
      </c>
      <c r="S3" s="19">
        <f t="shared" si="5"/>
        <v>184354</v>
      </c>
      <c r="T3" s="22">
        <f t="shared" si="5"/>
        <v>194742</v>
      </c>
      <c r="U3" s="22">
        <f t="shared" si="5"/>
        <v>109203</v>
      </c>
      <c r="V3" s="20">
        <f>V4+V5+V6+V7+V8+V9+V10+V11+V12+V13+V14+V15</f>
        <v>449697</v>
      </c>
      <c r="W3" s="19">
        <f>SUM(W4:W15)</f>
        <v>218273</v>
      </c>
      <c r="X3" s="19">
        <f>SUM(X4:X15)</f>
        <v>1104146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</row>
    <row r="4" spans="1:86" s="12" customFormat="1" ht="12.75" x14ac:dyDescent="0.2">
      <c r="A4" s="8"/>
      <c r="B4" s="8" t="s">
        <v>69</v>
      </c>
      <c r="C4" s="8" t="s">
        <v>0</v>
      </c>
      <c r="D4" s="23">
        <v>80757</v>
      </c>
      <c r="E4" s="24">
        <v>78760</v>
      </c>
      <c r="F4" s="25">
        <v>65039</v>
      </c>
      <c r="G4" s="26">
        <v>13435</v>
      </c>
      <c r="H4" s="26">
        <v>2283</v>
      </c>
      <c r="I4" s="26">
        <f t="shared" ref="I4:I35" si="6">H4-R4</f>
        <v>1166</v>
      </c>
      <c r="J4" s="27">
        <f t="shared" ref="J4:J15" si="7">SUM(D4-V4)</f>
        <v>65039</v>
      </c>
      <c r="K4" s="26">
        <f t="shared" si="2"/>
        <v>79758.5</v>
      </c>
      <c r="L4" s="28">
        <v>44596</v>
      </c>
      <c r="M4" s="29">
        <v>20382</v>
      </c>
      <c r="N4" s="24">
        <v>20219</v>
      </c>
      <c r="O4" s="29">
        <v>80757</v>
      </c>
      <c r="P4" s="29">
        <v>0</v>
      </c>
      <c r="Q4" s="29">
        <v>2025</v>
      </c>
      <c r="R4" s="26">
        <f t="shared" ref="R4:R15" si="8">W4-S4</f>
        <v>1117</v>
      </c>
      <c r="S4" s="29">
        <v>6529</v>
      </c>
      <c r="T4" s="30">
        <f t="shared" ref="T4:T15" si="9">G4-S4</f>
        <v>6906</v>
      </c>
      <c r="U4" s="29">
        <v>4104</v>
      </c>
      <c r="V4" s="26">
        <v>15718</v>
      </c>
      <c r="W4" s="29">
        <f t="shared" ref="W4:W15" si="10">L4-X4</f>
        <v>7646</v>
      </c>
      <c r="X4" s="31">
        <v>36950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</row>
    <row r="5" spans="1:86" s="12" customFormat="1" ht="12.75" x14ac:dyDescent="0.2">
      <c r="A5" s="8"/>
      <c r="B5" s="8" t="s">
        <v>70</v>
      </c>
      <c r="C5" s="8" t="s">
        <v>1</v>
      </c>
      <c r="D5" s="32">
        <v>125523</v>
      </c>
      <c r="E5" s="24">
        <v>126779</v>
      </c>
      <c r="F5" s="25">
        <v>98652</v>
      </c>
      <c r="G5" s="29">
        <v>22988</v>
      </c>
      <c r="H5" s="26">
        <v>3883</v>
      </c>
      <c r="I5" s="26">
        <f t="shared" si="6"/>
        <v>2007</v>
      </c>
      <c r="J5" s="27">
        <f t="shared" si="7"/>
        <v>98652</v>
      </c>
      <c r="K5" s="26">
        <f t="shared" si="2"/>
        <v>126151</v>
      </c>
      <c r="L5" s="33">
        <v>66407</v>
      </c>
      <c r="M5" s="29">
        <v>30778</v>
      </c>
      <c r="N5" s="24">
        <v>27952</v>
      </c>
      <c r="O5" s="29">
        <v>125523</v>
      </c>
      <c r="P5" s="29">
        <v>0</v>
      </c>
      <c r="Q5" s="33">
        <v>3720</v>
      </c>
      <c r="R5" s="26">
        <f t="shared" si="8"/>
        <v>1876</v>
      </c>
      <c r="S5" s="29">
        <v>11197</v>
      </c>
      <c r="T5" s="30">
        <f t="shared" si="9"/>
        <v>11791</v>
      </c>
      <c r="U5" s="33">
        <v>6826</v>
      </c>
      <c r="V5" s="26">
        <v>26871</v>
      </c>
      <c r="W5" s="29">
        <f t="shared" si="10"/>
        <v>13073</v>
      </c>
      <c r="X5" s="31">
        <v>53334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</row>
    <row r="6" spans="1:86" s="12" customFormat="1" ht="12.75" x14ac:dyDescent="0.2">
      <c r="A6" s="8"/>
      <c r="B6" s="8" t="s">
        <v>71</v>
      </c>
      <c r="C6" s="8" t="s">
        <v>2</v>
      </c>
      <c r="D6" s="32">
        <v>165567</v>
      </c>
      <c r="E6" s="33">
        <v>168269</v>
      </c>
      <c r="F6" s="25">
        <v>134714</v>
      </c>
      <c r="G6" s="29">
        <v>25790</v>
      </c>
      <c r="H6" s="26">
        <v>5063</v>
      </c>
      <c r="I6" s="26">
        <f t="shared" si="6"/>
        <v>2635</v>
      </c>
      <c r="J6" s="27">
        <f t="shared" si="7"/>
        <v>134714</v>
      </c>
      <c r="K6" s="26">
        <f t="shared" si="2"/>
        <v>166918</v>
      </c>
      <c r="L6" s="33">
        <v>89374</v>
      </c>
      <c r="M6" s="29">
        <v>40045</v>
      </c>
      <c r="N6" s="24">
        <v>43686</v>
      </c>
      <c r="O6" s="29">
        <v>165567</v>
      </c>
      <c r="P6" s="29">
        <v>0</v>
      </c>
      <c r="Q6" s="33">
        <v>4706</v>
      </c>
      <c r="R6" s="26">
        <f t="shared" si="8"/>
        <v>2428</v>
      </c>
      <c r="S6" s="29">
        <v>12518</v>
      </c>
      <c r="T6" s="30">
        <f t="shared" si="9"/>
        <v>13272</v>
      </c>
      <c r="U6" s="33">
        <v>6532</v>
      </c>
      <c r="V6" s="26">
        <v>30853</v>
      </c>
      <c r="W6" s="29">
        <f t="shared" si="10"/>
        <v>14946</v>
      </c>
      <c r="X6" s="31">
        <v>74428</v>
      </c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</row>
    <row r="7" spans="1:86" s="12" customFormat="1" ht="12.75" x14ac:dyDescent="0.2">
      <c r="A7" s="8"/>
      <c r="B7" s="8" t="s">
        <v>72</v>
      </c>
      <c r="C7" s="8" t="s">
        <v>3</v>
      </c>
      <c r="D7" s="34">
        <v>59293</v>
      </c>
      <c r="E7" s="35">
        <v>61199</v>
      </c>
      <c r="F7" s="25">
        <v>50301</v>
      </c>
      <c r="G7" s="29">
        <v>7564</v>
      </c>
      <c r="H7" s="26">
        <v>1428</v>
      </c>
      <c r="I7" s="26">
        <f t="shared" si="6"/>
        <v>757</v>
      </c>
      <c r="J7" s="27">
        <f t="shared" si="7"/>
        <v>50301</v>
      </c>
      <c r="K7" s="26">
        <f t="shared" si="2"/>
        <v>60246</v>
      </c>
      <c r="L7" s="28">
        <v>32435</v>
      </c>
      <c r="M7" s="29">
        <v>13637</v>
      </c>
      <c r="N7" s="24">
        <v>18382</v>
      </c>
      <c r="O7" s="29">
        <v>59293</v>
      </c>
      <c r="P7" s="29">
        <v>0</v>
      </c>
      <c r="Q7" s="28">
        <v>1267</v>
      </c>
      <c r="R7" s="26">
        <f t="shared" si="8"/>
        <v>671</v>
      </c>
      <c r="S7" s="29">
        <v>3523</v>
      </c>
      <c r="T7" s="30">
        <f t="shared" si="9"/>
        <v>4041</v>
      </c>
      <c r="U7" s="28">
        <v>1941</v>
      </c>
      <c r="V7" s="26">
        <v>8992</v>
      </c>
      <c r="W7" s="29">
        <f t="shared" si="10"/>
        <v>4194</v>
      </c>
      <c r="X7" s="31">
        <v>28241</v>
      </c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</row>
    <row r="8" spans="1:86" s="12" customFormat="1" ht="12.75" x14ac:dyDescent="0.2">
      <c r="A8" s="8"/>
      <c r="B8" s="8" t="s">
        <v>73</v>
      </c>
      <c r="C8" s="8" t="s">
        <v>4</v>
      </c>
      <c r="D8" s="23">
        <v>46105</v>
      </c>
      <c r="E8" s="28">
        <v>46339</v>
      </c>
      <c r="F8" s="25">
        <v>38436</v>
      </c>
      <c r="G8" s="29">
        <v>6415</v>
      </c>
      <c r="H8" s="26">
        <v>1254</v>
      </c>
      <c r="I8" s="26">
        <f t="shared" si="6"/>
        <v>633</v>
      </c>
      <c r="J8" s="27">
        <f t="shared" si="7"/>
        <v>38436</v>
      </c>
      <c r="K8" s="26">
        <f t="shared" si="2"/>
        <v>46222</v>
      </c>
      <c r="L8" s="28">
        <v>25282</v>
      </c>
      <c r="M8" s="29">
        <v>11178</v>
      </c>
      <c r="N8" s="24">
        <v>12749</v>
      </c>
      <c r="O8" s="29">
        <v>46105</v>
      </c>
      <c r="P8" s="29">
        <v>0</v>
      </c>
      <c r="Q8" s="28">
        <v>1167</v>
      </c>
      <c r="R8" s="26">
        <f t="shared" si="8"/>
        <v>621</v>
      </c>
      <c r="S8" s="29">
        <v>3047</v>
      </c>
      <c r="T8" s="30">
        <f t="shared" si="9"/>
        <v>3368</v>
      </c>
      <c r="U8" s="28">
        <v>1599</v>
      </c>
      <c r="V8" s="26">
        <v>7669</v>
      </c>
      <c r="W8" s="29">
        <f t="shared" si="10"/>
        <v>3668</v>
      </c>
      <c r="X8" s="31">
        <v>21614</v>
      </c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</row>
    <row r="9" spans="1:86" s="12" customFormat="1" ht="12.75" x14ac:dyDescent="0.2">
      <c r="A9" s="8"/>
      <c r="B9" s="8" t="s">
        <v>74</v>
      </c>
      <c r="C9" s="8" t="s">
        <v>5</v>
      </c>
      <c r="D9" s="23">
        <v>19592</v>
      </c>
      <c r="E9" s="35">
        <v>18780</v>
      </c>
      <c r="F9" s="25">
        <v>15920</v>
      </c>
      <c r="G9" s="29">
        <v>3139</v>
      </c>
      <c r="H9" s="26">
        <v>533</v>
      </c>
      <c r="I9" s="26">
        <f t="shared" si="6"/>
        <v>244</v>
      </c>
      <c r="J9" s="27">
        <f t="shared" si="7"/>
        <v>15920</v>
      </c>
      <c r="K9" s="26">
        <f t="shared" si="2"/>
        <v>19186</v>
      </c>
      <c r="L9" s="28">
        <v>10558</v>
      </c>
      <c r="M9" s="29">
        <v>4398</v>
      </c>
      <c r="N9" s="24">
        <v>5250</v>
      </c>
      <c r="O9" s="29">
        <v>18718</v>
      </c>
      <c r="P9" s="29">
        <v>874</v>
      </c>
      <c r="Q9" s="28">
        <v>519</v>
      </c>
      <c r="R9" s="26">
        <f t="shared" si="8"/>
        <v>289</v>
      </c>
      <c r="S9" s="29">
        <v>1503</v>
      </c>
      <c r="T9" s="30">
        <f t="shared" si="9"/>
        <v>1636</v>
      </c>
      <c r="U9" s="28">
        <v>823</v>
      </c>
      <c r="V9" s="26">
        <v>3672</v>
      </c>
      <c r="W9" s="29">
        <f t="shared" si="10"/>
        <v>1792</v>
      </c>
      <c r="X9" s="31">
        <v>8766</v>
      </c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</row>
    <row r="10" spans="1:86" s="12" customFormat="1" ht="12.75" x14ac:dyDescent="0.2">
      <c r="A10" s="8"/>
      <c r="B10" s="8" t="s">
        <v>75</v>
      </c>
      <c r="C10" s="8" t="s">
        <v>6</v>
      </c>
      <c r="D10" s="23">
        <v>84542</v>
      </c>
      <c r="E10" s="28">
        <v>85982</v>
      </c>
      <c r="F10" s="25">
        <v>69634</v>
      </c>
      <c r="G10" s="29">
        <v>12659</v>
      </c>
      <c r="H10" s="26">
        <v>2249</v>
      </c>
      <c r="I10" s="26">
        <f t="shared" si="6"/>
        <v>1165</v>
      </c>
      <c r="J10" s="27">
        <f t="shared" si="7"/>
        <v>69634</v>
      </c>
      <c r="K10" s="26">
        <f t="shared" si="2"/>
        <v>85262</v>
      </c>
      <c r="L10" s="28">
        <v>45331</v>
      </c>
      <c r="M10" s="29">
        <v>19993</v>
      </c>
      <c r="N10" s="24">
        <v>22486</v>
      </c>
      <c r="O10" s="29">
        <v>84542</v>
      </c>
      <c r="P10" s="29">
        <v>0</v>
      </c>
      <c r="Q10" s="28">
        <v>2095</v>
      </c>
      <c r="R10" s="26">
        <f t="shared" si="8"/>
        <v>1084</v>
      </c>
      <c r="S10" s="29">
        <v>6071</v>
      </c>
      <c r="T10" s="30">
        <f t="shared" si="9"/>
        <v>6588</v>
      </c>
      <c r="U10" s="28">
        <v>3540</v>
      </c>
      <c r="V10" s="26">
        <v>14908</v>
      </c>
      <c r="W10" s="29">
        <f t="shared" si="10"/>
        <v>7155</v>
      </c>
      <c r="X10" s="31">
        <v>38176</v>
      </c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</row>
    <row r="11" spans="1:86" s="12" customFormat="1" ht="12.75" x14ac:dyDescent="0.2">
      <c r="A11" s="8"/>
      <c r="B11" s="8" t="s">
        <v>76</v>
      </c>
      <c r="C11" s="8" t="s">
        <v>7</v>
      </c>
      <c r="D11" s="32">
        <v>160782</v>
      </c>
      <c r="E11" s="33">
        <v>163685</v>
      </c>
      <c r="F11" s="25">
        <v>131088</v>
      </c>
      <c r="G11" s="29">
        <v>24375</v>
      </c>
      <c r="H11" s="26">
        <v>5319</v>
      </c>
      <c r="I11" s="26">
        <f t="shared" si="6"/>
        <v>2921</v>
      </c>
      <c r="J11" s="27">
        <f t="shared" si="7"/>
        <v>131088</v>
      </c>
      <c r="K11" s="26">
        <f t="shared" si="2"/>
        <v>162233.5</v>
      </c>
      <c r="L11" s="33">
        <v>84746</v>
      </c>
      <c r="M11" s="29">
        <v>40022</v>
      </c>
      <c r="N11" s="24">
        <v>37517</v>
      </c>
      <c r="O11" s="29">
        <v>160782</v>
      </c>
      <c r="P11" s="29">
        <v>0</v>
      </c>
      <c r="Q11" s="33">
        <v>3997</v>
      </c>
      <c r="R11" s="26">
        <f t="shared" si="8"/>
        <v>2398</v>
      </c>
      <c r="S11" s="29">
        <v>11970</v>
      </c>
      <c r="T11" s="30">
        <f t="shared" si="9"/>
        <v>12405</v>
      </c>
      <c r="U11" s="33">
        <v>7288</v>
      </c>
      <c r="V11" s="26">
        <v>29694</v>
      </c>
      <c r="W11" s="29">
        <f t="shared" si="10"/>
        <v>14368</v>
      </c>
      <c r="X11" s="31">
        <v>70378</v>
      </c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</row>
    <row r="12" spans="1:86" s="12" customFormat="1" ht="12.75" x14ac:dyDescent="0.2">
      <c r="A12" s="8"/>
      <c r="B12" s="8" t="s">
        <v>77</v>
      </c>
      <c r="C12" s="8" t="s">
        <v>8</v>
      </c>
      <c r="D12" s="32">
        <v>101708</v>
      </c>
      <c r="E12" s="33">
        <v>103433</v>
      </c>
      <c r="F12" s="25">
        <v>84359</v>
      </c>
      <c r="G12" s="29">
        <v>14159</v>
      </c>
      <c r="H12" s="26">
        <v>3190</v>
      </c>
      <c r="I12" s="26">
        <f t="shared" si="6"/>
        <v>1678</v>
      </c>
      <c r="J12" s="27">
        <f t="shared" si="7"/>
        <v>84359</v>
      </c>
      <c r="K12" s="26">
        <f t="shared" si="2"/>
        <v>102570.5</v>
      </c>
      <c r="L12" s="33">
        <v>54191</v>
      </c>
      <c r="M12" s="29">
        <v>24120</v>
      </c>
      <c r="N12" s="24">
        <v>27838</v>
      </c>
      <c r="O12" s="29">
        <v>101708</v>
      </c>
      <c r="P12" s="29">
        <v>0</v>
      </c>
      <c r="Q12" s="33">
        <v>2599</v>
      </c>
      <c r="R12" s="26">
        <f t="shared" si="8"/>
        <v>1512</v>
      </c>
      <c r="S12" s="29">
        <v>6722</v>
      </c>
      <c r="T12" s="30">
        <f t="shared" si="9"/>
        <v>7437</v>
      </c>
      <c r="U12" s="33">
        <v>3684</v>
      </c>
      <c r="V12" s="26">
        <v>17349</v>
      </c>
      <c r="W12" s="29">
        <f t="shared" si="10"/>
        <v>8234</v>
      </c>
      <c r="X12" s="31">
        <v>45957</v>
      </c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</row>
    <row r="13" spans="1:86" s="12" customFormat="1" ht="12.75" x14ac:dyDescent="0.2">
      <c r="A13" s="8"/>
      <c r="B13" s="8" t="s">
        <v>78</v>
      </c>
      <c r="C13" s="8" t="s">
        <v>9</v>
      </c>
      <c r="D13" s="23">
        <v>1135968</v>
      </c>
      <c r="E13" s="33">
        <v>1134694</v>
      </c>
      <c r="F13" s="36">
        <v>927628</v>
      </c>
      <c r="G13" s="29">
        <v>176443</v>
      </c>
      <c r="H13" s="26">
        <v>31897</v>
      </c>
      <c r="I13" s="26">
        <f t="shared" si="6"/>
        <v>16539</v>
      </c>
      <c r="J13" s="27">
        <f t="shared" si="7"/>
        <v>927628</v>
      </c>
      <c r="K13" s="26">
        <f t="shared" si="2"/>
        <v>1135331</v>
      </c>
      <c r="L13" s="29">
        <v>615695</v>
      </c>
      <c r="M13" s="29">
        <v>282325</v>
      </c>
      <c r="N13" s="24">
        <v>283355</v>
      </c>
      <c r="O13" s="29">
        <v>1135968</v>
      </c>
      <c r="P13" s="29">
        <v>0</v>
      </c>
      <c r="Q13" s="29">
        <v>27388</v>
      </c>
      <c r="R13" s="26">
        <f t="shared" si="8"/>
        <v>15358</v>
      </c>
      <c r="S13" s="29">
        <v>85723</v>
      </c>
      <c r="T13" s="30">
        <f t="shared" si="9"/>
        <v>90720</v>
      </c>
      <c r="U13" s="29">
        <v>53549</v>
      </c>
      <c r="V13" s="26">
        <v>208340</v>
      </c>
      <c r="W13" s="29">
        <f t="shared" si="10"/>
        <v>101081</v>
      </c>
      <c r="X13" s="31">
        <v>514614</v>
      </c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</row>
    <row r="14" spans="1:86" s="12" customFormat="1" ht="12.75" x14ac:dyDescent="0.2">
      <c r="A14" s="8"/>
      <c r="B14" s="8" t="s">
        <v>79</v>
      </c>
      <c r="C14" s="8" t="s">
        <v>10</v>
      </c>
      <c r="D14" s="32">
        <v>242327</v>
      </c>
      <c r="E14" s="33">
        <v>245580</v>
      </c>
      <c r="F14" s="25">
        <v>196812</v>
      </c>
      <c r="G14" s="29">
        <v>38580</v>
      </c>
      <c r="H14" s="26">
        <v>6935</v>
      </c>
      <c r="I14" s="26">
        <f t="shared" si="6"/>
        <v>3532</v>
      </c>
      <c r="J14" s="27">
        <f t="shared" si="7"/>
        <v>196812</v>
      </c>
      <c r="K14" s="26">
        <f t="shared" si="2"/>
        <v>243953.5</v>
      </c>
      <c r="L14" s="33">
        <v>133607</v>
      </c>
      <c r="M14" s="29">
        <v>57426</v>
      </c>
      <c r="N14" s="24">
        <v>64835</v>
      </c>
      <c r="O14" s="29">
        <v>242327</v>
      </c>
      <c r="P14" s="29">
        <v>0</v>
      </c>
      <c r="Q14" s="33">
        <v>6343</v>
      </c>
      <c r="R14" s="26">
        <f t="shared" si="8"/>
        <v>3403</v>
      </c>
      <c r="S14" s="29">
        <v>19232</v>
      </c>
      <c r="T14" s="30">
        <f t="shared" si="9"/>
        <v>19348</v>
      </c>
      <c r="U14" s="33">
        <v>10816</v>
      </c>
      <c r="V14" s="26">
        <v>45515</v>
      </c>
      <c r="W14" s="29">
        <f t="shared" si="10"/>
        <v>22635</v>
      </c>
      <c r="X14" s="31">
        <v>110972</v>
      </c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</row>
    <row r="15" spans="1:86" s="12" customFormat="1" ht="12.75" x14ac:dyDescent="0.2">
      <c r="A15" s="8"/>
      <c r="B15" s="8" t="s">
        <v>80</v>
      </c>
      <c r="C15" s="8" t="s">
        <v>11</v>
      </c>
      <c r="D15" s="32">
        <v>222489</v>
      </c>
      <c r="E15" s="33">
        <v>226331</v>
      </c>
      <c r="F15" s="25">
        <v>182373</v>
      </c>
      <c r="G15" s="29">
        <v>33549</v>
      </c>
      <c r="H15" s="26">
        <v>6567</v>
      </c>
      <c r="I15" s="26">
        <f t="shared" si="6"/>
        <v>3405</v>
      </c>
      <c r="J15" s="27">
        <f t="shared" si="7"/>
        <v>182373</v>
      </c>
      <c r="K15" s="26">
        <f t="shared" si="2"/>
        <v>224410</v>
      </c>
      <c r="L15" s="33">
        <v>120197</v>
      </c>
      <c r="M15" s="29">
        <v>53451</v>
      </c>
      <c r="N15" s="24">
        <v>58584</v>
      </c>
      <c r="O15" s="29">
        <v>222489</v>
      </c>
      <c r="P15" s="29">
        <v>0</v>
      </c>
      <c r="Q15" s="33">
        <v>5944</v>
      </c>
      <c r="R15" s="26">
        <f t="shared" si="8"/>
        <v>3162</v>
      </c>
      <c r="S15" s="29">
        <v>16319</v>
      </c>
      <c r="T15" s="30">
        <f t="shared" si="9"/>
        <v>17230</v>
      </c>
      <c r="U15" s="33">
        <v>8501</v>
      </c>
      <c r="V15" s="26">
        <v>40116</v>
      </c>
      <c r="W15" s="29">
        <f t="shared" si="10"/>
        <v>19481</v>
      </c>
      <c r="X15" s="31">
        <v>100716</v>
      </c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</row>
    <row r="16" spans="1:86" s="11" customFormat="1" x14ac:dyDescent="0.15">
      <c r="A16" s="9"/>
      <c r="B16" s="9" t="s">
        <v>92</v>
      </c>
      <c r="C16" s="10" t="s">
        <v>133</v>
      </c>
      <c r="D16" s="19">
        <f t="shared" ref="D16:E16" si="11">D17+D18+D19+D20+D21+D22+D23+D24+D25+D26+D27+D28+D29+D30+D31+D32+D33+D34+D35+D36+D37+D38+D39+D40+D41+D42+D43+D44+D45+D46+D47+D48+D49+D50+D51+D52+D53+D54+D55+D56+D57+D58+D59</f>
        <v>1719894</v>
      </c>
      <c r="E16" s="19">
        <f t="shared" si="11"/>
        <v>1693922</v>
      </c>
      <c r="F16" s="20">
        <f>F17+F18+F19+F20+F21+F22+F23+F24+F25+F26+F27+F28+F29+F30+F31+F32+F33+F34+F35+F36+F37+F38+F39+F40+F41+F42+F43+F44+F45+F46+F47+F48+F49+F50+F51+F52+F53+F54+F55+F56+F57+F58+F59</f>
        <v>1382553</v>
      </c>
      <c r="G16" s="19">
        <f>SUM(G17:G59)</f>
        <v>280922</v>
      </c>
      <c r="H16" s="20">
        <f>SUM(H17:H59)</f>
        <v>56419</v>
      </c>
      <c r="I16" s="19">
        <f t="shared" si="6"/>
        <v>29159</v>
      </c>
      <c r="J16" s="19">
        <f>SUM(J17:J59)</f>
        <v>1382553</v>
      </c>
      <c r="K16" s="20">
        <f t="shared" si="2"/>
        <v>1706908</v>
      </c>
      <c r="L16" s="19">
        <f t="shared" ref="L16:T16" si="12">L17+L18+L19+L20+L21+L22+L23+L24+L25+L26+L27+L28+L29+L30+L31+L32+L33+L34+L35+L36+L37+L38+L39+L40+L41+L42+L43+L44+L45+L46+L47+L48+L49+L50+L51+L52+L53+L54+L55+L56+L57+L58+L59</f>
        <v>900518</v>
      </c>
      <c r="M16" s="19">
        <f t="shared" si="12"/>
        <v>382489</v>
      </c>
      <c r="N16" s="19">
        <f>N17+N18+N19+N20+N21+N22+N23+N24+N25+N26+N27+N28+N29+N30+N31+N32+N33+N34+N35+N36+N37+N38+N39+N40+N41+N42+N43+N44+N45+N46+N47+N48+N49+N50+N51+N52+N53+N54+N55+N56+N57+N58+N59</f>
        <v>448438</v>
      </c>
      <c r="O16" s="19">
        <f>O17+O18+O19+O20+O21+O22+O23+O24+O25+O26+O27+O28+O29+O30+O31+O32+O33+O34+O35+O36+O37+O38+O39+O40+O41+O42+O43+O44+O45+O46+O47+O48+O49+O50+O51+O52+O53+O54+O55+O56+O57+O58+O59</f>
        <v>376956</v>
      </c>
      <c r="P16" s="19">
        <f t="shared" si="12"/>
        <v>1342938</v>
      </c>
      <c r="Q16" s="19">
        <f t="shared" si="12"/>
        <v>50338</v>
      </c>
      <c r="R16" s="19">
        <f t="shared" si="12"/>
        <v>27260</v>
      </c>
      <c r="S16" s="19">
        <f t="shared" si="12"/>
        <v>136300</v>
      </c>
      <c r="T16" s="22">
        <f t="shared" si="12"/>
        <v>144622</v>
      </c>
      <c r="U16" s="22">
        <f t="shared" ref="U16:V16" si="13">U17+U18+U19+U20+U21+U22+U23+U24+U25+U26+U27+U28+U29+U30+U31+U32+U33+U34+U35+U36+U37+U38+U39+U40+U41+U42+U43+U44+U45+U46+U47+U48+U49+U50+U51+U52+U53+U54+U55+U56+U57+U58+U59</f>
        <v>74526</v>
      </c>
      <c r="V16" s="19">
        <f t="shared" si="13"/>
        <v>337341</v>
      </c>
      <c r="W16" s="19">
        <f>SUM(W17:W59)</f>
        <v>163560</v>
      </c>
      <c r="X16" s="19">
        <f>SUM(X17:X59)</f>
        <v>736958</v>
      </c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</row>
    <row r="17" spans="1:86" s="12" customFormat="1" ht="12.75" x14ac:dyDescent="0.2">
      <c r="A17" s="8"/>
      <c r="B17" s="8" t="s">
        <v>82</v>
      </c>
      <c r="C17" s="8" t="s">
        <v>12</v>
      </c>
      <c r="D17" s="23">
        <v>107010</v>
      </c>
      <c r="E17" s="28">
        <v>98959</v>
      </c>
      <c r="F17" s="25">
        <v>85530</v>
      </c>
      <c r="G17" s="29">
        <v>17698</v>
      </c>
      <c r="H17" s="26">
        <v>3782</v>
      </c>
      <c r="I17" s="26">
        <f t="shared" si="6"/>
        <v>1947</v>
      </c>
      <c r="J17" s="27">
        <f t="shared" ref="J17:J59" si="14">SUM(D17-V17)</f>
        <v>85530</v>
      </c>
      <c r="K17" s="26">
        <f t="shared" ref="K17:K59" si="15">(D17+E17)/2</f>
        <v>102984.5</v>
      </c>
      <c r="L17" s="28">
        <v>55614</v>
      </c>
      <c r="M17" s="29">
        <v>24646</v>
      </c>
      <c r="N17" s="24">
        <v>26789</v>
      </c>
      <c r="O17" s="29"/>
      <c r="P17" s="28">
        <v>107010</v>
      </c>
      <c r="Q17" s="28">
        <v>3229</v>
      </c>
      <c r="R17" s="29">
        <f t="shared" ref="R17:R59" si="16">W17-S17</f>
        <v>1835</v>
      </c>
      <c r="S17" s="29">
        <v>8501</v>
      </c>
      <c r="T17" s="37">
        <f t="shared" ref="T17:T59" si="17">G17-S17</f>
        <v>9197</v>
      </c>
      <c r="U17" s="28">
        <v>4525</v>
      </c>
      <c r="V17" s="26">
        <v>21480</v>
      </c>
      <c r="W17" s="29">
        <f t="shared" ref="W17:W59" si="18">L17-X17</f>
        <v>10336</v>
      </c>
      <c r="X17" s="31">
        <v>45278</v>
      </c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</row>
    <row r="18" spans="1:86" s="12" customFormat="1" ht="12.75" x14ac:dyDescent="0.2">
      <c r="A18" s="8"/>
      <c r="B18" s="8" t="s">
        <v>83</v>
      </c>
      <c r="C18" s="8" t="s">
        <v>13</v>
      </c>
      <c r="D18" s="23">
        <v>123487</v>
      </c>
      <c r="E18" s="28">
        <v>124552</v>
      </c>
      <c r="F18" s="25">
        <v>98105</v>
      </c>
      <c r="G18" s="29">
        <v>21758</v>
      </c>
      <c r="H18" s="26">
        <v>3624</v>
      </c>
      <c r="I18" s="26">
        <f t="shared" si="6"/>
        <v>1843</v>
      </c>
      <c r="J18" s="27">
        <f t="shared" si="14"/>
        <v>98105</v>
      </c>
      <c r="K18" s="26">
        <f t="shared" si="15"/>
        <v>124019.5</v>
      </c>
      <c r="L18" s="29">
        <v>64383</v>
      </c>
      <c r="M18" s="29">
        <v>30465</v>
      </c>
      <c r="N18" s="24">
        <v>26751</v>
      </c>
      <c r="O18" s="29">
        <v>48714</v>
      </c>
      <c r="P18" s="38">
        <v>74773</v>
      </c>
      <c r="Q18" s="28">
        <v>3311</v>
      </c>
      <c r="R18" s="29">
        <f t="shared" si="16"/>
        <v>1781</v>
      </c>
      <c r="S18" s="29">
        <v>10510</v>
      </c>
      <c r="T18" s="37">
        <f t="shared" si="17"/>
        <v>11248</v>
      </c>
      <c r="U18" s="28">
        <v>6651</v>
      </c>
      <c r="V18" s="26">
        <v>25382</v>
      </c>
      <c r="W18" s="29">
        <f t="shared" si="18"/>
        <v>12291</v>
      </c>
      <c r="X18" s="31">
        <v>52092</v>
      </c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</row>
    <row r="19" spans="1:86" s="12" customFormat="1" ht="12.75" x14ac:dyDescent="0.2">
      <c r="A19" s="8"/>
      <c r="B19" s="8" t="s">
        <v>84</v>
      </c>
      <c r="C19" s="8" t="s">
        <v>14</v>
      </c>
      <c r="D19" s="23">
        <v>32347</v>
      </c>
      <c r="E19" s="28">
        <v>33243</v>
      </c>
      <c r="F19" s="25">
        <v>25314</v>
      </c>
      <c r="G19" s="29">
        <v>5883</v>
      </c>
      <c r="H19" s="26">
        <v>1150</v>
      </c>
      <c r="I19" s="26">
        <f t="shared" si="6"/>
        <v>579</v>
      </c>
      <c r="J19" s="27">
        <f t="shared" si="14"/>
        <v>25314</v>
      </c>
      <c r="K19" s="26">
        <f t="shared" si="15"/>
        <v>32795</v>
      </c>
      <c r="L19" s="28">
        <v>17091</v>
      </c>
      <c r="M19" s="29">
        <v>6972</v>
      </c>
      <c r="N19" s="24">
        <v>8337</v>
      </c>
      <c r="O19" s="29"/>
      <c r="P19" s="28">
        <v>32347</v>
      </c>
      <c r="Q19" s="28">
        <v>1120</v>
      </c>
      <c r="R19" s="29">
        <f t="shared" si="16"/>
        <v>571</v>
      </c>
      <c r="S19" s="29">
        <v>2945</v>
      </c>
      <c r="T19" s="37">
        <f t="shared" si="17"/>
        <v>2938</v>
      </c>
      <c r="U19" s="28">
        <v>1563</v>
      </c>
      <c r="V19" s="26">
        <v>7033</v>
      </c>
      <c r="W19" s="29">
        <f t="shared" si="18"/>
        <v>3516</v>
      </c>
      <c r="X19" s="31">
        <v>13575</v>
      </c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</row>
    <row r="20" spans="1:86" s="12" customFormat="1" ht="12.75" x14ac:dyDescent="0.2">
      <c r="A20" s="8"/>
      <c r="B20" s="8" t="s">
        <v>85</v>
      </c>
      <c r="C20" s="8" t="s">
        <v>15</v>
      </c>
      <c r="D20" s="23">
        <v>89380</v>
      </c>
      <c r="E20" s="28">
        <v>86244</v>
      </c>
      <c r="F20" s="25">
        <v>74604</v>
      </c>
      <c r="G20" s="29">
        <v>11962</v>
      </c>
      <c r="H20" s="26">
        <v>2814</v>
      </c>
      <c r="I20" s="26">
        <f t="shared" si="6"/>
        <v>1459</v>
      </c>
      <c r="J20" s="27">
        <f t="shared" si="14"/>
        <v>74604</v>
      </c>
      <c r="K20" s="26">
        <f t="shared" si="15"/>
        <v>87812</v>
      </c>
      <c r="L20" s="28">
        <v>48589</v>
      </c>
      <c r="M20" s="29">
        <v>20139</v>
      </c>
      <c r="N20" s="24">
        <v>26685</v>
      </c>
      <c r="O20" s="29">
        <v>46714</v>
      </c>
      <c r="P20" s="38">
        <v>42666</v>
      </c>
      <c r="Q20" s="28">
        <v>2125</v>
      </c>
      <c r="R20" s="29">
        <f t="shared" si="16"/>
        <v>1355</v>
      </c>
      <c r="S20" s="29">
        <v>5891</v>
      </c>
      <c r="T20" s="37">
        <f t="shared" si="17"/>
        <v>6071</v>
      </c>
      <c r="U20" s="28">
        <v>3239</v>
      </c>
      <c r="V20" s="26">
        <v>14776</v>
      </c>
      <c r="W20" s="29">
        <f t="shared" si="18"/>
        <v>7246</v>
      </c>
      <c r="X20" s="31">
        <v>41343</v>
      </c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</row>
    <row r="21" spans="1:86" s="12" customFormat="1" ht="12.75" x14ac:dyDescent="0.2">
      <c r="A21" s="8"/>
      <c r="B21" s="8" t="s">
        <v>86</v>
      </c>
      <c r="C21" s="8" t="s">
        <v>16</v>
      </c>
      <c r="D21" s="23">
        <v>13281</v>
      </c>
      <c r="E21" s="28">
        <v>13322</v>
      </c>
      <c r="F21" s="25">
        <v>10691</v>
      </c>
      <c r="G21" s="29">
        <v>2144</v>
      </c>
      <c r="H21" s="26">
        <v>446</v>
      </c>
      <c r="I21" s="26">
        <f t="shared" si="6"/>
        <v>235</v>
      </c>
      <c r="J21" s="27">
        <f t="shared" si="14"/>
        <v>10691</v>
      </c>
      <c r="K21" s="26">
        <f t="shared" si="15"/>
        <v>13301.5</v>
      </c>
      <c r="L21" s="28">
        <v>6864</v>
      </c>
      <c r="M21" s="29">
        <v>2796</v>
      </c>
      <c r="N21" s="24">
        <v>3588</v>
      </c>
      <c r="O21" s="29"/>
      <c r="P21" s="28">
        <v>13281</v>
      </c>
      <c r="Q21" s="28">
        <v>428</v>
      </c>
      <c r="R21" s="29">
        <f t="shared" si="16"/>
        <v>211</v>
      </c>
      <c r="S21" s="29">
        <v>1035</v>
      </c>
      <c r="T21" s="37">
        <f t="shared" si="17"/>
        <v>1109</v>
      </c>
      <c r="U21" s="28">
        <v>552</v>
      </c>
      <c r="V21" s="26">
        <v>2590</v>
      </c>
      <c r="W21" s="29">
        <f t="shared" si="18"/>
        <v>1246</v>
      </c>
      <c r="X21" s="31">
        <v>5618</v>
      </c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</row>
    <row r="22" spans="1:86" s="12" customFormat="1" ht="12.75" x14ac:dyDescent="0.2">
      <c r="A22" s="8"/>
      <c r="B22" s="8" t="s">
        <v>87</v>
      </c>
      <c r="C22" s="8" t="s">
        <v>17</v>
      </c>
      <c r="D22" s="23">
        <v>17733</v>
      </c>
      <c r="E22" s="28">
        <v>16763</v>
      </c>
      <c r="F22" s="25">
        <v>14683</v>
      </c>
      <c r="G22" s="29">
        <v>2531</v>
      </c>
      <c r="H22" s="26">
        <v>519</v>
      </c>
      <c r="I22" s="26">
        <f t="shared" si="6"/>
        <v>262</v>
      </c>
      <c r="J22" s="27">
        <f t="shared" si="14"/>
        <v>14683</v>
      </c>
      <c r="K22" s="26">
        <f t="shared" si="15"/>
        <v>17248</v>
      </c>
      <c r="L22" s="28">
        <v>9266</v>
      </c>
      <c r="M22" s="29">
        <v>3579</v>
      </c>
      <c r="N22" s="24">
        <v>5457</v>
      </c>
      <c r="O22" s="29"/>
      <c r="P22" s="28">
        <v>17733</v>
      </c>
      <c r="Q22" s="28">
        <v>470</v>
      </c>
      <c r="R22" s="29">
        <f t="shared" si="16"/>
        <v>257</v>
      </c>
      <c r="S22" s="29">
        <v>1197</v>
      </c>
      <c r="T22" s="37">
        <f t="shared" si="17"/>
        <v>1334</v>
      </c>
      <c r="U22" s="28">
        <v>648</v>
      </c>
      <c r="V22" s="26">
        <v>3050</v>
      </c>
      <c r="W22" s="29">
        <f t="shared" si="18"/>
        <v>1454</v>
      </c>
      <c r="X22" s="31">
        <v>7812</v>
      </c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</row>
    <row r="23" spans="1:86" s="12" customFormat="1" ht="12.75" x14ac:dyDescent="0.2">
      <c r="A23" s="8"/>
      <c r="B23" s="8" t="s">
        <v>88</v>
      </c>
      <c r="C23" s="8" t="s">
        <v>18</v>
      </c>
      <c r="D23" s="23">
        <v>25711</v>
      </c>
      <c r="E23" s="28">
        <v>24459</v>
      </c>
      <c r="F23" s="25">
        <v>20593</v>
      </c>
      <c r="G23" s="29">
        <v>4210</v>
      </c>
      <c r="H23" s="26">
        <v>908</v>
      </c>
      <c r="I23" s="26">
        <f t="shared" si="6"/>
        <v>481</v>
      </c>
      <c r="J23" s="27">
        <f t="shared" si="14"/>
        <v>20593</v>
      </c>
      <c r="K23" s="26">
        <f t="shared" si="15"/>
        <v>25085</v>
      </c>
      <c r="L23" s="28">
        <v>12976</v>
      </c>
      <c r="M23" s="29">
        <v>5716</v>
      </c>
      <c r="N23" s="24">
        <v>6016</v>
      </c>
      <c r="O23" s="29"/>
      <c r="P23" s="28">
        <v>25711</v>
      </c>
      <c r="Q23" s="28">
        <v>805</v>
      </c>
      <c r="R23" s="29">
        <f t="shared" si="16"/>
        <v>427</v>
      </c>
      <c r="S23" s="29">
        <v>2031</v>
      </c>
      <c r="T23" s="37">
        <f t="shared" si="17"/>
        <v>2179</v>
      </c>
      <c r="U23" s="28">
        <v>966</v>
      </c>
      <c r="V23" s="26">
        <v>5118</v>
      </c>
      <c r="W23" s="29">
        <f t="shared" si="18"/>
        <v>2458</v>
      </c>
      <c r="X23" s="31">
        <v>10518</v>
      </c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</row>
    <row r="24" spans="1:86" s="12" customFormat="1" ht="12.75" x14ac:dyDescent="0.2">
      <c r="A24" s="8"/>
      <c r="B24" s="8" t="s">
        <v>89</v>
      </c>
      <c r="C24" s="8" t="s">
        <v>19</v>
      </c>
      <c r="D24" s="23">
        <v>33909</v>
      </c>
      <c r="E24" s="28">
        <v>32849</v>
      </c>
      <c r="F24" s="25">
        <v>26290</v>
      </c>
      <c r="G24" s="29">
        <v>6412</v>
      </c>
      <c r="H24" s="26">
        <v>1207</v>
      </c>
      <c r="I24" s="26">
        <f t="shared" si="6"/>
        <v>614</v>
      </c>
      <c r="J24" s="27">
        <f t="shared" si="14"/>
        <v>26290</v>
      </c>
      <c r="K24" s="26">
        <f t="shared" si="15"/>
        <v>33379</v>
      </c>
      <c r="L24" s="28">
        <v>17282</v>
      </c>
      <c r="M24" s="39">
        <v>7360</v>
      </c>
      <c r="N24" s="24">
        <v>8095</v>
      </c>
      <c r="O24" s="29"/>
      <c r="P24" s="28">
        <v>33909</v>
      </c>
      <c r="Q24" s="28">
        <v>1223</v>
      </c>
      <c r="R24" s="29">
        <f t="shared" si="16"/>
        <v>593</v>
      </c>
      <c r="S24" s="29">
        <v>3194</v>
      </c>
      <c r="T24" s="37">
        <f t="shared" si="17"/>
        <v>3218</v>
      </c>
      <c r="U24" s="28">
        <v>1650</v>
      </c>
      <c r="V24" s="26">
        <v>7619</v>
      </c>
      <c r="W24" s="29">
        <f t="shared" si="18"/>
        <v>3787</v>
      </c>
      <c r="X24" s="31">
        <v>13495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</row>
    <row r="25" spans="1:86" s="12" customFormat="1" ht="12.75" x14ac:dyDescent="0.2">
      <c r="A25" s="8"/>
      <c r="B25" s="8" t="s">
        <v>90</v>
      </c>
      <c r="C25" s="8" t="s">
        <v>20</v>
      </c>
      <c r="D25" s="23">
        <v>20315</v>
      </c>
      <c r="E25" s="28">
        <v>20767</v>
      </c>
      <c r="F25" s="25">
        <v>15757</v>
      </c>
      <c r="G25" s="29">
        <v>3800</v>
      </c>
      <c r="H25" s="26">
        <v>758</v>
      </c>
      <c r="I25" s="26">
        <f t="shared" si="6"/>
        <v>375</v>
      </c>
      <c r="J25" s="27">
        <f t="shared" si="14"/>
        <v>15757</v>
      </c>
      <c r="K25" s="26">
        <f t="shared" si="15"/>
        <v>20541</v>
      </c>
      <c r="L25" s="28">
        <v>10484</v>
      </c>
      <c r="M25" s="29">
        <v>4439</v>
      </c>
      <c r="N25" s="24">
        <v>5033</v>
      </c>
      <c r="O25" s="29"/>
      <c r="P25" s="28">
        <v>20315</v>
      </c>
      <c r="Q25" s="28">
        <v>719</v>
      </c>
      <c r="R25" s="29">
        <f t="shared" si="16"/>
        <v>383</v>
      </c>
      <c r="S25" s="29">
        <v>1821</v>
      </c>
      <c r="T25" s="37">
        <f t="shared" si="17"/>
        <v>1979</v>
      </c>
      <c r="U25" s="28">
        <v>993</v>
      </c>
      <c r="V25" s="26">
        <v>4558</v>
      </c>
      <c r="W25" s="29">
        <f t="shared" si="18"/>
        <v>2204</v>
      </c>
      <c r="X25" s="31">
        <v>8280</v>
      </c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</row>
    <row r="26" spans="1:86" s="12" customFormat="1" ht="12.75" x14ac:dyDescent="0.2">
      <c r="A26" s="8"/>
      <c r="B26" s="8" t="s">
        <v>91</v>
      </c>
      <c r="C26" s="8" t="s">
        <v>21</v>
      </c>
      <c r="D26" s="23">
        <v>29943</v>
      </c>
      <c r="E26" s="28">
        <v>31240</v>
      </c>
      <c r="F26" s="25">
        <v>23585</v>
      </c>
      <c r="G26" s="29">
        <v>5326</v>
      </c>
      <c r="H26" s="26">
        <v>1032</v>
      </c>
      <c r="I26" s="26">
        <f t="shared" si="6"/>
        <v>534</v>
      </c>
      <c r="J26" s="27">
        <f t="shared" si="14"/>
        <v>23585</v>
      </c>
      <c r="K26" s="26">
        <f t="shared" si="15"/>
        <v>30591.5</v>
      </c>
      <c r="L26" s="28">
        <v>15848</v>
      </c>
      <c r="M26" s="29">
        <v>6359</v>
      </c>
      <c r="N26" s="24">
        <v>7926</v>
      </c>
      <c r="O26" s="29"/>
      <c r="P26" s="28">
        <v>29943</v>
      </c>
      <c r="Q26" s="28">
        <v>965</v>
      </c>
      <c r="R26" s="29">
        <f t="shared" si="16"/>
        <v>498</v>
      </c>
      <c r="S26" s="29">
        <v>2571</v>
      </c>
      <c r="T26" s="37">
        <f t="shared" si="17"/>
        <v>2755</v>
      </c>
      <c r="U26" s="28">
        <v>1438</v>
      </c>
      <c r="V26" s="26">
        <v>6358</v>
      </c>
      <c r="W26" s="29">
        <f t="shared" si="18"/>
        <v>3069</v>
      </c>
      <c r="X26" s="31">
        <v>12779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</row>
    <row r="27" spans="1:86" s="12" customFormat="1" ht="12.75" x14ac:dyDescent="0.2">
      <c r="A27" s="8"/>
      <c r="B27" s="8" t="s">
        <v>93</v>
      </c>
      <c r="C27" s="8" t="s">
        <v>22</v>
      </c>
      <c r="D27" s="23">
        <v>15483</v>
      </c>
      <c r="E27" s="28">
        <v>16082</v>
      </c>
      <c r="F27" s="25">
        <v>12320</v>
      </c>
      <c r="G27" s="29">
        <v>2670</v>
      </c>
      <c r="H27" s="26">
        <v>493</v>
      </c>
      <c r="I27" s="26">
        <f t="shared" si="6"/>
        <v>255</v>
      </c>
      <c r="J27" s="27">
        <f t="shared" si="14"/>
        <v>12320</v>
      </c>
      <c r="K27" s="26">
        <f t="shared" si="15"/>
        <v>15782.5</v>
      </c>
      <c r="L27" s="28">
        <v>7733</v>
      </c>
      <c r="M27" s="29">
        <v>3493</v>
      </c>
      <c r="N27" s="24">
        <v>3414</v>
      </c>
      <c r="O27" s="29"/>
      <c r="P27" s="28">
        <v>15483</v>
      </c>
      <c r="Q27" s="28">
        <v>492</v>
      </c>
      <c r="R27" s="29">
        <f t="shared" si="16"/>
        <v>238</v>
      </c>
      <c r="S27" s="29">
        <v>1273</v>
      </c>
      <c r="T27" s="37">
        <f t="shared" si="17"/>
        <v>1397</v>
      </c>
      <c r="U27" s="28">
        <v>689</v>
      </c>
      <c r="V27" s="26">
        <v>3163</v>
      </c>
      <c r="W27" s="29">
        <f t="shared" si="18"/>
        <v>1511</v>
      </c>
      <c r="X27" s="31">
        <v>6222</v>
      </c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</row>
    <row r="28" spans="1:86" s="12" customFormat="1" ht="12.75" x14ac:dyDescent="0.2">
      <c r="A28" s="8"/>
      <c r="B28" s="8" t="s">
        <v>94</v>
      </c>
      <c r="C28" s="8" t="s">
        <v>23</v>
      </c>
      <c r="D28" s="23">
        <v>52122</v>
      </c>
      <c r="E28" s="28">
        <v>50796</v>
      </c>
      <c r="F28" s="25">
        <v>41171</v>
      </c>
      <c r="G28" s="29">
        <v>9248</v>
      </c>
      <c r="H28" s="26">
        <v>1703</v>
      </c>
      <c r="I28" s="26">
        <f t="shared" si="6"/>
        <v>947</v>
      </c>
      <c r="J28" s="27">
        <f t="shared" si="14"/>
        <v>41171</v>
      </c>
      <c r="K28" s="26">
        <f t="shared" si="15"/>
        <v>51459</v>
      </c>
      <c r="L28" s="28">
        <v>27202</v>
      </c>
      <c r="M28" s="29">
        <v>11148</v>
      </c>
      <c r="N28" s="24">
        <v>13516</v>
      </c>
      <c r="O28" s="29">
        <v>23608</v>
      </c>
      <c r="P28" s="38">
        <v>28514</v>
      </c>
      <c r="Q28" s="28">
        <v>1508</v>
      </c>
      <c r="R28" s="29">
        <f t="shared" si="16"/>
        <v>756</v>
      </c>
      <c r="S28" s="29">
        <v>4487</v>
      </c>
      <c r="T28" s="37">
        <f t="shared" si="17"/>
        <v>4761</v>
      </c>
      <c r="U28" s="28">
        <v>2684</v>
      </c>
      <c r="V28" s="26">
        <v>10951</v>
      </c>
      <c r="W28" s="29">
        <f t="shared" si="18"/>
        <v>5243</v>
      </c>
      <c r="X28" s="31">
        <v>21959</v>
      </c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</row>
    <row r="29" spans="1:86" s="12" customFormat="1" ht="12.75" x14ac:dyDescent="0.2">
      <c r="A29" s="8"/>
      <c r="B29" s="8" t="s">
        <v>95</v>
      </c>
      <c r="C29" s="8" t="s">
        <v>24</v>
      </c>
      <c r="D29" s="23">
        <v>32138</v>
      </c>
      <c r="E29" s="28">
        <v>34248</v>
      </c>
      <c r="F29" s="25">
        <v>24413</v>
      </c>
      <c r="G29" s="29">
        <v>6414</v>
      </c>
      <c r="H29" s="26">
        <v>1311</v>
      </c>
      <c r="I29" s="26">
        <f t="shared" si="6"/>
        <v>655</v>
      </c>
      <c r="J29" s="27">
        <f t="shared" si="14"/>
        <v>24413</v>
      </c>
      <c r="K29" s="26">
        <f t="shared" si="15"/>
        <v>33193</v>
      </c>
      <c r="L29" s="28">
        <v>16913</v>
      </c>
      <c r="M29" s="29">
        <v>7310</v>
      </c>
      <c r="N29" s="24">
        <v>7510</v>
      </c>
      <c r="O29" s="29"/>
      <c r="P29" s="28">
        <v>32138</v>
      </c>
      <c r="Q29" s="28">
        <v>1183</v>
      </c>
      <c r="R29" s="29">
        <f t="shared" si="16"/>
        <v>656</v>
      </c>
      <c r="S29" s="29">
        <v>3138</v>
      </c>
      <c r="T29" s="37">
        <f t="shared" si="17"/>
        <v>3276</v>
      </c>
      <c r="U29" s="28">
        <v>1700</v>
      </c>
      <c r="V29" s="26">
        <v>7725</v>
      </c>
      <c r="W29" s="29">
        <f t="shared" si="18"/>
        <v>3794</v>
      </c>
      <c r="X29" s="31">
        <v>13119</v>
      </c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</row>
    <row r="30" spans="1:86" s="12" customFormat="1" ht="12.75" x14ac:dyDescent="0.2">
      <c r="A30" s="8"/>
      <c r="B30" s="8" t="s">
        <v>96</v>
      </c>
      <c r="C30" s="8" t="s">
        <v>25</v>
      </c>
      <c r="D30" s="23">
        <v>28727</v>
      </c>
      <c r="E30" s="28">
        <v>26582</v>
      </c>
      <c r="F30" s="25">
        <v>22763</v>
      </c>
      <c r="G30" s="29">
        <v>4953</v>
      </c>
      <c r="H30" s="26">
        <v>1011</v>
      </c>
      <c r="I30" s="26">
        <f t="shared" si="6"/>
        <v>515</v>
      </c>
      <c r="J30" s="27">
        <f t="shared" si="14"/>
        <v>22763</v>
      </c>
      <c r="K30" s="26">
        <f t="shared" si="15"/>
        <v>27654.5</v>
      </c>
      <c r="L30" s="28">
        <v>15160</v>
      </c>
      <c r="M30" s="29">
        <v>6480</v>
      </c>
      <c r="N30" s="24">
        <v>7215</v>
      </c>
      <c r="O30" s="29"/>
      <c r="P30" s="28">
        <v>28727</v>
      </c>
      <c r="Q30" s="28">
        <v>896</v>
      </c>
      <c r="R30" s="29">
        <f t="shared" si="16"/>
        <v>496</v>
      </c>
      <c r="S30" s="29">
        <v>2385</v>
      </c>
      <c r="T30" s="37">
        <f t="shared" si="17"/>
        <v>2568</v>
      </c>
      <c r="U30" s="28">
        <v>1269</v>
      </c>
      <c r="V30" s="26">
        <v>5964</v>
      </c>
      <c r="W30" s="29">
        <f t="shared" si="18"/>
        <v>2881</v>
      </c>
      <c r="X30" s="31">
        <v>12279</v>
      </c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</row>
    <row r="31" spans="1:86" s="12" customFormat="1" ht="12.75" x14ac:dyDescent="0.2">
      <c r="A31" s="8"/>
      <c r="B31" s="8" t="s">
        <v>97</v>
      </c>
      <c r="C31" s="8" t="s">
        <v>26</v>
      </c>
      <c r="D31" s="23">
        <v>41377</v>
      </c>
      <c r="E31" s="28">
        <v>39146</v>
      </c>
      <c r="F31" s="25">
        <v>34195</v>
      </c>
      <c r="G31" s="29">
        <v>5903</v>
      </c>
      <c r="H31" s="26">
        <v>1279</v>
      </c>
      <c r="I31" s="26">
        <f t="shared" si="6"/>
        <v>657</v>
      </c>
      <c r="J31" s="27">
        <f t="shared" si="14"/>
        <v>34195</v>
      </c>
      <c r="K31" s="26">
        <f t="shared" si="15"/>
        <v>40261.5</v>
      </c>
      <c r="L31" s="28">
        <v>21861</v>
      </c>
      <c r="M31" s="29">
        <v>8790</v>
      </c>
      <c r="N31" s="24">
        <v>12315</v>
      </c>
      <c r="O31" s="29">
        <v>8078</v>
      </c>
      <c r="P31" s="38">
        <v>33299</v>
      </c>
      <c r="Q31" s="28">
        <v>1120</v>
      </c>
      <c r="R31" s="29">
        <f t="shared" si="16"/>
        <v>622</v>
      </c>
      <c r="S31" s="29">
        <v>2882</v>
      </c>
      <c r="T31" s="37">
        <f t="shared" si="17"/>
        <v>3021</v>
      </c>
      <c r="U31" s="28">
        <v>1326</v>
      </c>
      <c r="V31" s="26">
        <v>7182</v>
      </c>
      <c r="W31" s="29">
        <f t="shared" si="18"/>
        <v>3504</v>
      </c>
      <c r="X31" s="31">
        <v>18357</v>
      </c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</row>
    <row r="32" spans="1:86" s="12" customFormat="1" ht="12.75" x14ac:dyDescent="0.2">
      <c r="A32" s="8"/>
      <c r="B32" s="8" t="s">
        <v>98</v>
      </c>
      <c r="C32" s="8" t="s">
        <v>27</v>
      </c>
      <c r="D32" s="23">
        <v>19385</v>
      </c>
      <c r="E32" s="28">
        <v>21832</v>
      </c>
      <c r="F32" s="25">
        <v>16103</v>
      </c>
      <c r="G32" s="29">
        <v>2666</v>
      </c>
      <c r="H32" s="26">
        <v>616</v>
      </c>
      <c r="I32" s="26">
        <f t="shared" si="6"/>
        <v>318</v>
      </c>
      <c r="J32" s="27">
        <f t="shared" si="14"/>
        <v>16103</v>
      </c>
      <c r="K32" s="26">
        <f t="shared" si="15"/>
        <v>20608.5</v>
      </c>
      <c r="L32" s="28">
        <v>10050</v>
      </c>
      <c r="M32" s="29">
        <v>3848</v>
      </c>
      <c r="N32" s="24">
        <v>5825</v>
      </c>
      <c r="O32" s="29"/>
      <c r="P32" s="28">
        <v>19385</v>
      </c>
      <c r="Q32" s="28">
        <v>522</v>
      </c>
      <c r="R32" s="29">
        <f t="shared" si="16"/>
        <v>298</v>
      </c>
      <c r="S32" s="29">
        <v>1293</v>
      </c>
      <c r="T32" s="37">
        <f t="shared" si="17"/>
        <v>1373</v>
      </c>
      <c r="U32" s="28">
        <v>654</v>
      </c>
      <c r="V32" s="26">
        <v>3282</v>
      </c>
      <c r="W32" s="29">
        <f t="shared" si="18"/>
        <v>1591</v>
      </c>
      <c r="X32" s="31">
        <v>8459</v>
      </c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</row>
    <row r="33" spans="1:86" s="12" customFormat="1" ht="12.75" x14ac:dyDescent="0.2">
      <c r="A33" s="8"/>
      <c r="B33" s="8" t="s">
        <v>99</v>
      </c>
      <c r="C33" s="8" t="s">
        <v>28</v>
      </c>
      <c r="D33" s="23">
        <v>30280</v>
      </c>
      <c r="E33" s="28">
        <v>29628</v>
      </c>
      <c r="F33" s="25">
        <v>24148</v>
      </c>
      <c r="G33" s="29">
        <v>5150</v>
      </c>
      <c r="H33" s="26">
        <v>982</v>
      </c>
      <c r="I33" s="26">
        <f t="shared" si="6"/>
        <v>548</v>
      </c>
      <c r="J33" s="27">
        <f t="shared" si="14"/>
        <v>24148</v>
      </c>
      <c r="K33" s="26">
        <f t="shared" si="15"/>
        <v>29954</v>
      </c>
      <c r="L33" s="28">
        <v>15815</v>
      </c>
      <c r="M33" s="29">
        <v>6780</v>
      </c>
      <c r="N33" s="24">
        <v>7490</v>
      </c>
      <c r="O33" s="29">
        <v>16910</v>
      </c>
      <c r="P33" s="38">
        <v>13370</v>
      </c>
      <c r="Q33" s="28">
        <v>915</v>
      </c>
      <c r="R33" s="29">
        <f t="shared" si="16"/>
        <v>434</v>
      </c>
      <c r="S33" s="29">
        <v>2492</v>
      </c>
      <c r="T33" s="37">
        <f t="shared" si="17"/>
        <v>2658</v>
      </c>
      <c r="U33" s="28">
        <v>1341</v>
      </c>
      <c r="V33" s="26">
        <v>6132</v>
      </c>
      <c r="W33" s="29">
        <f t="shared" si="18"/>
        <v>2926</v>
      </c>
      <c r="X33" s="31">
        <v>12889</v>
      </c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</row>
    <row r="34" spans="1:86" s="12" customFormat="1" ht="12.75" x14ac:dyDescent="0.2">
      <c r="A34" s="8"/>
      <c r="B34" s="8" t="s">
        <v>100</v>
      </c>
      <c r="C34" s="8" t="s">
        <v>29</v>
      </c>
      <c r="D34" s="23">
        <v>71841</v>
      </c>
      <c r="E34" s="28">
        <v>73995</v>
      </c>
      <c r="F34" s="25">
        <v>59510</v>
      </c>
      <c r="G34" s="29">
        <v>10144</v>
      </c>
      <c r="H34" s="26">
        <v>2187</v>
      </c>
      <c r="I34" s="26">
        <f t="shared" si="6"/>
        <v>1106</v>
      </c>
      <c r="J34" s="27">
        <f t="shared" si="14"/>
        <v>59510</v>
      </c>
      <c r="K34" s="26">
        <f t="shared" si="15"/>
        <v>72918</v>
      </c>
      <c r="L34" s="28">
        <v>37901</v>
      </c>
      <c r="M34" s="29">
        <v>16183</v>
      </c>
      <c r="N34" s="24">
        <v>19966</v>
      </c>
      <c r="O34" s="29">
        <v>40025</v>
      </c>
      <c r="P34" s="38">
        <v>31816</v>
      </c>
      <c r="Q34" s="28">
        <v>1890</v>
      </c>
      <c r="R34" s="29">
        <f t="shared" si="16"/>
        <v>1081</v>
      </c>
      <c r="S34" s="29">
        <v>4970</v>
      </c>
      <c r="T34" s="37">
        <f t="shared" si="17"/>
        <v>5174</v>
      </c>
      <c r="U34" s="28">
        <v>2529</v>
      </c>
      <c r="V34" s="26">
        <v>12331</v>
      </c>
      <c r="W34" s="29">
        <f t="shared" si="18"/>
        <v>6051</v>
      </c>
      <c r="X34" s="31">
        <v>31850</v>
      </c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</row>
    <row r="35" spans="1:86" s="12" customFormat="1" ht="12.75" x14ac:dyDescent="0.2">
      <c r="A35" s="8"/>
      <c r="B35" s="8" t="s">
        <v>101</v>
      </c>
      <c r="C35" s="8" t="s">
        <v>30</v>
      </c>
      <c r="D35" s="23">
        <v>13158</v>
      </c>
      <c r="E35" s="28">
        <v>13916</v>
      </c>
      <c r="F35" s="25">
        <v>10541</v>
      </c>
      <c r="G35" s="29">
        <v>2181</v>
      </c>
      <c r="H35" s="26">
        <v>436</v>
      </c>
      <c r="I35" s="26">
        <f t="shared" si="6"/>
        <v>206</v>
      </c>
      <c r="J35" s="27">
        <f t="shared" si="14"/>
        <v>10541</v>
      </c>
      <c r="K35" s="26">
        <f t="shared" si="15"/>
        <v>13537</v>
      </c>
      <c r="L35" s="28">
        <v>6903</v>
      </c>
      <c r="M35" s="29">
        <v>2783</v>
      </c>
      <c r="N35" s="24">
        <v>3579</v>
      </c>
      <c r="O35" s="29"/>
      <c r="P35" s="28">
        <v>13158</v>
      </c>
      <c r="Q35" s="28">
        <v>387</v>
      </c>
      <c r="R35" s="29">
        <f t="shared" si="16"/>
        <v>230</v>
      </c>
      <c r="S35" s="29">
        <v>1054</v>
      </c>
      <c r="T35" s="37">
        <f t="shared" si="17"/>
        <v>1127</v>
      </c>
      <c r="U35" s="28">
        <v>608</v>
      </c>
      <c r="V35" s="26">
        <v>2617</v>
      </c>
      <c r="W35" s="29">
        <f t="shared" si="18"/>
        <v>1284</v>
      </c>
      <c r="X35" s="31">
        <v>5619</v>
      </c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</row>
    <row r="36" spans="1:86" s="12" customFormat="1" ht="12.75" x14ac:dyDescent="0.2">
      <c r="A36" s="8"/>
      <c r="B36" s="8" t="s">
        <v>102</v>
      </c>
      <c r="C36" s="8" t="s">
        <v>31</v>
      </c>
      <c r="D36" s="23">
        <v>34525</v>
      </c>
      <c r="E36" s="28">
        <v>33973</v>
      </c>
      <c r="F36" s="25">
        <v>26173</v>
      </c>
      <c r="G36" s="29">
        <v>7003</v>
      </c>
      <c r="H36" s="26">
        <v>1349</v>
      </c>
      <c r="I36" s="26">
        <f t="shared" ref="I36:I59" si="19">H36-R36</f>
        <v>682</v>
      </c>
      <c r="J36" s="27">
        <f t="shared" si="14"/>
        <v>26173</v>
      </c>
      <c r="K36" s="26">
        <f t="shared" si="15"/>
        <v>34249</v>
      </c>
      <c r="L36" s="28">
        <v>17803</v>
      </c>
      <c r="M36" s="29">
        <v>7502</v>
      </c>
      <c r="N36" s="24">
        <v>7865</v>
      </c>
      <c r="O36" s="29"/>
      <c r="P36" s="28">
        <v>34525</v>
      </c>
      <c r="Q36" s="28">
        <v>1260</v>
      </c>
      <c r="R36" s="29">
        <f t="shared" si="16"/>
        <v>667</v>
      </c>
      <c r="S36" s="29">
        <v>3371</v>
      </c>
      <c r="T36" s="37">
        <f t="shared" si="17"/>
        <v>3632</v>
      </c>
      <c r="U36" s="28">
        <v>1955</v>
      </c>
      <c r="V36" s="26">
        <v>8352</v>
      </c>
      <c r="W36" s="29">
        <f t="shared" si="18"/>
        <v>4038</v>
      </c>
      <c r="X36" s="31">
        <v>13765</v>
      </c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</row>
    <row r="37" spans="1:86" s="12" customFormat="1" ht="12.75" x14ac:dyDescent="0.2">
      <c r="A37" s="8"/>
      <c r="B37" s="8" t="s">
        <v>103</v>
      </c>
      <c r="C37" s="8" t="s">
        <v>32</v>
      </c>
      <c r="D37" s="23">
        <v>46114</v>
      </c>
      <c r="E37" s="28">
        <v>40811</v>
      </c>
      <c r="F37" s="25">
        <v>36344</v>
      </c>
      <c r="G37" s="29">
        <v>8326</v>
      </c>
      <c r="H37" s="26">
        <v>1444</v>
      </c>
      <c r="I37" s="26">
        <f t="shared" si="19"/>
        <v>728</v>
      </c>
      <c r="J37" s="27">
        <f t="shared" si="14"/>
        <v>36344</v>
      </c>
      <c r="K37" s="26">
        <f t="shared" si="15"/>
        <v>43462.5</v>
      </c>
      <c r="L37" s="28">
        <v>23606</v>
      </c>
      <c r="M37" s="29">
        <v>9918</v>
      </c>
      <c r="N37" s="24">
        <v>11603</v>
      </c>
      <c r="O37" s="29"/>
      <c r="P37" s="28">
        <v>46114</v>
      </c>
      <c r="Q37" s="28">
        <v>1381</v>
      </c>
      <c r="R37" s="29">
        <f t="shared" si="16"/>
        <v>716</v>
      </c>
      <c r="S37" s="29">
        <v>3908</v>
      </c>
      <c r="T37" s="37">
        <f t="shared" si="17"/>
        <v>4418</v>
      </c>
      <c r="U37" s="28">
        <v>2278</v>
      </c>
      <c r="V37" s="26">
        <v>9770</v>
      </c>
      <c r="W37" s="29">
        <f t="shared" si="18"/>
        <v>4624</v>
      </c>
      <c r="X37" s="31">
        <v>18982</v>
      </c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</row>
    <row r="38" spans="1:86" s="12" customFormat="1" ht="12.75" x14ac:dyDescent="0.2">
      <c r="A38" s="8"/>
      <c r="B38" s="8" t="s">
        <v>104</v>
      </c>
      <c r="C38" s="8" t="s">
        <v>33</v>
      </c>
      <c r="D38" s="23">
        <v>63658</v>
      </c>
      <c r="E38" s="28">
        <v>59823</v>
      </c>
      <c r="F38" s="25">
        <v>51344</v>
      </c>
      <c r="G38" s="29">
        <v>10289</v>
      </c>
      <c r="H38" s="26">
        <v>2025</v>
      </c>
      <c r="I38" s="26">
        <f t="shared" si="19"/>
        <v>1062</v>
      </c>
      <c r="J38" s="27">
        <f t="shared" si="14"/>
        <v>51344</v>
      </c>
      <c r="K38" s="26">
        <f t="shared" si="15"/>
        <v>61740.5</v>
      </c>
      <c r="L38" s="28">
        <v>33622</v>
      </c>
      <c r="M38" s="29">
        <v>14537</v>
      </c>
      <c r="N38" s="24">
        <v>16158</v>
      </c>
      <c r="O38" s="29">
        <v>34222</v>
      </c>
      <c r="P38" s="38">
        <v>29436</v>
      </c>
      <c r="Q38" s="28">
        <v>1899</v>
      </c>
      <c r="R38" s="29">
        <f t="shared" si="16"/>
        <v>963</v>
      </c>
      <c r="S38" s="29">
        <v>5000</v>
      </c>
      <c r="T38" s="37">
        <f t="shared" si="17"/>
        <v>5289</v>
      </c>
      <c r="U38" s="28">
        <v>2566</v>
      </c>
      <c r="V38" s="26">
        <v>12314</v>
      </c>
      <c r="W38" s="29">
        <f t="shared" si="18"/>
        <v>5963</v>
      </c>
      <c r="X38" s="31">
        <v>27659</v>
      </c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</row>
    <row r="39" spans="1:86" s="12" customFormat="1" ht="12.75" x14ac:dyDescent="0.2">
      <c r="A39" s="8"/>
      <c r="B39" s="8" t="s">
        <v>105</v>
      </c>
      <c r="C39" s="8" t="s">
        <v>34</v>
      </c>
      <c r="D39" s="23">
        <v>12660</v>
      </c>
      <c r="E39" s="28">
        <v>11765</v>
      </c>
      <c r="F39" s="25">
        <v>10507</v>
      </c>
      <c r="G39" s="29">
        <v>1769</v>
      </c>
      <c r="H39" s="26">
        <v>384</v>
      </c>
      <c r="I39" s="26">
        <f t="shared" si="19"/>
        <v>180</v>
      </c>
      <c r="J39" s="27">
        <f t="shared" si="14"/>
        <v>10507</v>
      </c>
      <c r="K39" s="26">
        <f t="shared" si="15"/>
        <v>12212.5</v>
      </c>
      <c r="L39" s="28">
        <v>6658</v>
      </c>
      <c r="M39" s="29">
        <v>2573</v>
      </c>
      <c r="N39" s="24">
        <v>3733</v>
      </c>
      <c r="O39" s="29"/>
      <c r="P39" s="28">
        <v>12660</v>
      </c>
      <c r="Q39" s="28">
        <v>360</v>
      </c>
      <c r="R39" s="29">
        <f t="shared" si="16"/>
        <v>204</v>
      </c>
      <c r="S39" s="29">
        <v>916</v>
      </c>
      <c r="T39" s="37">
        <f t="shared" si="17"/>
        <v>853</v>
      </c>
      <c r="U39" s="28">
        <v>473</v>
      </c>
      <c r="V39" s="26">
        <v>2153</v>
      </c>
      <c r="W39" s="29">
        <f t="shared" si="18"/>
        <v>1120</v>
      </c>
      <c r="X39" s="31">
        <v>5538</v>
      </c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</row>
    <row r="40" spans="1:86" s="12" customFormat="1" ht="12.75" x14ac:dyDescent="0.2">
      <c r="A40" s="8"/>
      <c r="B40" s="8" t="s">
        <v>106</v>
      </c>
      <c r="C40" s="8" t="s">
        <v>35</v>
      </c>
      <c r="D40" s="23">
        <v>35409</v>
      </c>
      <c r="E40" s="28">
        <v>35849</v>
      </c>
      <c r="F40" s="25">
        <v>28384</v>
      </c>
      <c r="G40" s="29">
        <v>5978</v>
      </c>
      <c r="H40" s="26">
        <v>1047</v>
      </c>
      <c r="I40" s="26">
        <f t="shared" si="19"/>
        <v>582</v>
      </c>
      <c r="J40" s="27">
        <f t="shared" si="14"/>
        <v>28384</v>
      </c>
      <c r="K40" s="26">
        <f t="shared" si="15"/>
        <v>35629</v>
      </c>
      <c r="L40" s="28">
        <v>18790</v>
      </c>
      <c r="M40" s="29">
        <v>7827</v>
      </c>
      <c r="N40" s="24">
        <v>9155</v>
      </c>
      <c r="O40" s="29">
        <v>23924</v>
      </c>
      <c r="P40" s="38">
        <v>11485</v>
      </c>
      <c r="Q40" s="28">
        <v>1032</v>
      </c>
      <c r="R40" s="29">
        <f t="shared" si="16"/>
        <v>465</v>
      </c>
      <c r="S40" s="29">
        <v>2949</v>
      </c>
      <c r="T40" s="37">
        <f t="shared" si="17"/>
        <v>3029</v>
      </c>
      <c r="U40" s="28">
        <v>1515</v>
      </c>
      <c r="V40" s="26">
        <v>7025</v>
      </c>
      <c r="W40" s="29">
        <f t="shared" si="18"/>
        <v>3414</v>
      </c>
      <c r="X40" s="31">
        <v>15376</v>
      </c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</row>
    <row r="41" spans="1:86" s="12" customFormat="1" ht="12.75" x14ac:dyDescent="0.2">
      <c r="A41" s="8"/>
      <c r="B41" s="8" t="s">
        <v>107</v>
      </c>
      <c r="C41" s="8" t="s">
        <v>36</v>
      </c>
      <c r="D41" s="23">
        <v>52882</v>
      </c>
      <c r="E41" s="28">
        <v>51809</v>
      </c>
      <c r="F41" s="25">
        <v>42000</v>
      </c>
      <c r="G41" s="29">
        <v>9244</v>
      </c>
      <c r="H41" s="26">
        <v>1638</v>
      </c>
      <c r="I41" s="26">
        <f t="shared" si="19"/>
        <v>854</v>
      </c>
      <c r="J41" s="27">
        <f t="shared" si="14"/>
        <v>42000</v>
      </c>
      <c r="K41" s="26">
        <f t="shared" si="15"/>
        <v>52345.5</v>
      </c>
      <c r="L41" s="28">
        <v>26832</v>
      </c>
      <c r="M41" s="29">
        <v>12206</v>
      </c>
      <c r="N41" s="24">
        <v>12011</v>
      </c>
      <c r="O41" s="29"/>
      <c r="P41" s="28">
        <v>52882</v>
      </c>
      <c r="Q41" s="28">
        <v>1474</v>
      </c>
      <c r="R41" s="29">
        <f t="shared" si="16"/>
        <v>784</v>
      </c>
      <c r="S41" s="29">
        <v>4453</v>
      </c>
      <c r="T41" s="37">
        <f t="shared" si="17"/>
        <v>4791</v>
      </c>
      <c r="U41" s="28">
        <v>2955</v>
      </c>
      <c r="V41" s="26">
        <v>10882</v>
      </c>
      <c r="W41" s="29">
        <f t="shared" si="18"/>
        <v>5237</v>
      </c>
      <c r="X41" s="31">
        <v>21595</v>
      </c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</row>
    <row r="42" spans="1:86" s="12" customFormat="1" ht="12.75" x14ac:dyDescent="0.2">
      <c r="A42" s="8"/>
      <c r="B42" s="8" t="s">
        <v>108</v>
      </c>
      <c r="C42" s="8" t="s">
        <v>37</v>
      </c>
      <c r="D42" s="23">
        <v>89862</v>
      </c>
      <c r="E42" s="28">
        <v>87935</v>
      </c>
      <c r="F42" s="25">
        <v>73859</v>
      </c>
      <c r="G42" s="29">
        <v>13179</v>
      </c>
      <c r="H42" s="26">
        <v>2824</v>
      </c>
      <c r="I42" s="26">
        <f t="shared" si="19"/>
        <v>1452</v>
      </c>
      <c r="J42" s="27">
        <f t="shared" si="14"/>
        <v>73859</v>
      </c>
      <c r="K42" s="26">
        <f t="shared" si="15"/>
        <v>88898.5</v>
      </c>
      <c r="L42" s="28">
        <v>47344</v>
      </c>
      <c r="M42" s="29">
        <v>19553</v>
      </c>
      <c r="N42" s="24">
        <v>25708</v>
      </c>
      <c r="O42" s="29"/>
      <c r="P42" s="28">
        <v>89862</v>
      </c>
      <c r="Q42" s="28">
        <v>2428</v>
      </c>
      <c r="R42" s="29">
        <f t="shared" si="16"/>
        <v>1372</v>
      </c>
      <c r="S42" s="29">
        <v>6383</v>
      </c>
      <c r="T42" s="37">
        <f t="shared" si="17"/>
        <v>6796</v>
      </c>
      <c r="U42" s="28">
        <v>3278</v>
      </c>
      <c r="V42" s="26">
        <v>16003</v>
      </c>
      <c r="W42" s="29">
        <f t="shared" si="18"/>
        <v>7755</v>
      </c>
      <c r="X42" s="31">
        <v>39589</v>
      </c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</row>
    <row r="43" spans="1:86" s="12" customFormat="1" ht="12.75" x14ac:dyDescent="0.2">
      <c r="A43" s="8"/>
      <c r="B43" s="8" t="s">
        <v>109</v>
      </c>
      <c r="C43" s="8" t="s">
        <v>38</v>
      </c>
      <c r="D43" s="23">
        <v>16688</v>
      </c>
      <c r="E43" s="28">
        <v>16674</v>
      </c>
      <c r="F43" s="25">
        <v>13650</v>
      </c>
      <c r="G43" s="29">
        <v>2496</v>
      </c>
      <c r="H43" s="26">
        <v>542</v>
      </c>
      <c r="I43" s="26">
        <f t="shared" si="19"/>
        <v>268</v>
      </c>
      <c r="J43" s="27">
        <f t="shared" si="14"/>
        <v>13650</v>
      </c>
      <c r="K43" s="26">
        <f t="shared" si="15"/>
        <v>16681</v>
      </c>
      <c r="L43" s="28">
        <v>8788</v>
      </c>
      <c r="M43" s="29">
        <v>3543</v>
      </c>
      <c r="N43" s="24">
        <v>4698</v>
      </c>
      <c r="O43" s="29"/>
      <c r="P43" s="28">
        <v>16688</v>
      </c>
      <c r="Q43" s="28">
        <v>449</v>
      </c>
      <c r="R43" s="29">
        <f t="shared" si="16"/>
        <v>274</v>
      </c>
      <c r="S43" s="29">
        <v>1219</v>
      </c>
      <c r="T43" s="37">
        <f t="shared" si="17"/>
        <v>1277</v>
      </c>
      <c r="U43" s="28">
        <v>637</v>
      </c>
      <c r="V43" s="26">
        <v>3038</v>
      </c>
      <c r="W43" s="29">
        <f t="shared" si="18"/>
        <v>1493</v>
      </c>
      <c r="X43" s="31">
        <v>7295</v>
      </c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</row>
    <row r="44" spans="1:86" s="12" customFormat="1" ht="12.75" x14ac:dyDescent="0.2">
      <c r="A44" s="8"/>
      <c r="B44" s="8" t="s">
        <v>110</v>
      </c>
      <c r="C44" s="8" t="s">
        <v>39</v>
      </c>
      <c r="D44" s="23">
        <v>72838</v>
      </c>
      <c r="E44" s="28">
        <v>72970</v>
      </c>
      <c r="F44" s="25">
        <v>59230</v>
      </c>
      <c r="G44" s="29">
        <v>11185</v>
      </c>
      <c r="H44" s="26">
        <v>2423</v>
      </c>
      <c r="I44" s="26">
        <f t="shared" si="19"/>
        <v>1251</v>
      </c>
      <c r="J44" s="27">
        <f t="shared" si="14"/>
        <v>59230</v>
      </c>
      <c r="K44" s="26">
        <f t="shared" si="15"/>
        <v>72904</v>
      </c>
      <c r="L44" s="28">
        <v>36792</v>
      </c>
      <c r="M44" s="29">
        <v>16744</v>
      </c>
      <c r="N44" s="24">
        <v>17291</v>
      </c>
      <c r="O44" s="29">
        <v>12307</v>
      </c>
      <c r="P44" s="38">
        <v>60531</v>
      </c>
      <c r="Q44" s="28">
        <v>2101</v>
      </c>
      <c r="R44" s="29">
        <f t="shared" si="16"/>
        <v>1172</v>
      </c>
      <c r="S44" s="29">
        <v>5410</v>
      </c>
      <c r="T44" s="37">
        <f t="shared" si="17"/>
        <v>5775</v>
      </c>
      <c r="U44" s="28">
        <v>2884</v>
      </c>
      <c r="V44" s="26">
        <v>13608</v>
      </c>
      <c r="W44" s="29">
        <f t="shared" si="18"/>
        <v>6582</v>
      </c>
      <c r="X44" s="31">
        <v>30210</v>
      </c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</row>
    <row r="45" spans="1:86" s="12" customFormat="1" ht="12.75" x14ac:dyDescent="0.2">
      <c r="A45" s="8"/>
      <c r="B45" s="8" t="s">
        <v>111</v>
      </c>
      <c r="C45" s="8" t="s">
        <v>40</v>
      </c>
      <c r="D45" s="23">
        <v>32466</v>
      </c>
      <c r="E45" s="28">
        <v>35795</v>
      </c>
      <c r="F45" s="25">
        <v>26277</v>
      </c>
      <c r="G45" s="29">
        <v>5050</v>
      </c>
      <c r="H45" s="26">
        <v>1139</v>
      </c>
      <c r="I45" s="26">
        <f t="shared" si="19"/>
        <v>591</v>
      </c>
      <c r="J45" s="27">
        <f t="shared" si="14"/>
        <v>26277</v>
      </c>
      <c r="K45" s="26">
        <f t="shared" si="15"/>
        <v>34130.5</v>
      </c>
      <c r="L45" s="28">
        <v>17098</v>
      </c>
      <c r="M45" s="29">
        <v>7086</v>
      </c>
      <c r="N45" s="24">
        <v>8915</v>
      </c>
      <c r="O45" s="29"/>
      <c r="P45" s="28">
        <v>32466</v>
      </c>
      <c r="Q45" s="28">
        <v>962</v>
      </c>
      <c r="R45" s="29">
        <f t="shared" si="16"/>
        <v>548</v>
      </c>
      <c r="S45" s="29">
        <v>2430</v>
      </c>
      <c r="T45" s="37">
        <f t="shared" si="17"/>
        <v>2620</v>
      </c>
      <c r="U45" s="28">
        <v>1222</v>
      </c>
      <c r="V45" s="26">
        <v>6189</v>
      </c>
      <c r="W45" s="29">
        <f t="shared" si="18"/>
        <v>2978</v>
      </c>
      <c r="X45" s="31">
        <v>14120</v>
      </c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</row>
    <row r="46" spans="1:86" s="12" customFormat="1" ht="12.75" x14ac:dyDescent="0.2">
      <c r="A46" s="8"/>
      <c r="B46" s="8" t="s">
        <v>112</v>
      </c>
      <c r="C46" s="8" t="s">
        <v>41</v>
      </c>
      <c r="D46" s="23">
        <v>26039</v>
      </c>
      <c r="E46" s="28">
        <v>25257</v>
      </c>
      <c r="F46" s="25">
        <v>21443</v>
      </c>
      <c r="G46" s="29">
        <v>3799</v>
      </c>
      <c r="H46" s="26">
        <v>797</v>
      </c>
      <c r="I46" s="26">
        <f t="shared" si="19"/>
        <v>388</v>
      </c>
      <c r="J46" s="27">
        <f t="shared" si="14"/>
        <v>21443</v>
      </c>
      <c r="K46" s="26">
        <f t="shared" si="15"/>
        <v>25648</v>
      </c>
      <c r="L46" s="28">
        <v>13875</v>
      </c>
      <c r="M46" s="29">
        <v>5231</v>
      </c>
      <c r="N46" s="24">
        <v>7907</v>
      </c>
      <c r="O46" s="29"/>
      <c r="P46" s="28">
        <v>26039</v>
      </c>
      <c r="Q46" s="28">
        <v>756</v>
      </c>
      <c r="R46" s="29">
        <f t="shared" si="16"/>
        <v>409</v>
      </c>
      <c r="S46" s="29">
        <v>1888</v>
      </c>
      <c r="T46" s="37">
        <f t="shared" si="17"/>
        <v>1911</v>
      </c>
      <c r="U46" s="28">
        <v>883</v>
      </c>
      <c r="V46" s="26">
        <v>4596</v>
      </c>
      <c r="W46" s="29">
        <f t="shared" si="18"/>
        <v>2297</v>
      </c>
      <c r="X46" s="31">
        <v>11578</v>
      </c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</row>
    <row r="47" spans="1:86" s="12" customFormat="1" ht="12.75" x14ac:dyDescent="0.2">
      <c r="A47" s="8"/>
      <c r="B47" s="8" t="s">
        <v>113</v>
      </c>
      <c r="C47" s="8" t="s">
        <v>42</v>
      </c>
      <c r="D47" s="23">
        <v>33222</v>
      </c>
      <c r="E47" s="28">
        <v>32826</v>
      </c>
      <c r="F47" s="25">
        <v>26831</v>
      </c>
      <c r="G47" s="29">
        <v>5312</v>
      </c>
      <c r="H47" s="26">
        <v>1079</v>
      </c>
      <c r="I47" s="26">
        <f t="shared" si="19"/>
        <v>560</v>
      </c>
      <c r="J47" s="27">
        <f t="shared" si="14"/>
        <v>26831</v>
      </c>
      <c r="K47" s="26">
        <f t="shared" si="15"/>
        <v>33024</v>
      </c>
      <c r="L47" s="28">
        <v>17426</v>
      </c>
      <c r="M47" s="29">
        <v>7924</v>
      </c>
      <c r="N47" s="24">
        <v>7818</v>
      </c>
      <c r="O47" s="29">
        <v>18932</v>
      </c>
      <c r="P47" s="38">
        <v>14290</v>
      </c>
      <c r="Q47" s="28">
        <v>921</v>
      </c>
      <c r="R47" s="29">
        <f t="shared" si="16"/>
        <v>519</v>
      </c>
      <c r="S47" s="29">
        <v>2607</v>
      </c>
      <c r="T47" s="37">
        <f t="shared" si="17"/>
        <v>2705</v>
      </c>
      <c r="U47" s="28">
        <v>1471</v>
      </c>
      <c r="V47" s="26">
        <v>6391</v>
      </c>
      <c r="W47" s="29">
        <f t="shared" si="18"/>
        <v>3126</v>
      </c>
      <c r="X47" s="31">
        <v>14300</v>
      </c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</row>
    <row r="48" spans="1:86" s="12" customFormat="1" ht="12.75" x14ac:dyDescent="0.2">
      <c r="A48" s="8"/>
      <c r="B48" s="8" t="s">
        <v>114</v>
      </c>
      <c r="C48" s="8" t="s">
        <v>43</v>
      </c>
      <c r="D48" s="23">
        <v>16416</v>
      </c>
      <c r="E48" s="28">
        <v>17242</v>
      </c>
      <c r="F48" s="25">
        <v>12916</v>
      </c>
      <c r="G48" s="29">
        <v>2938</v>
      </c>
      <c r="H48" s="26">
        <v>562</v>
      </c>
      <c r="I48" s="26">
        <f t="shared" si="19"/>
        <v>292</v>
      </c>
      <c r="J48" s="27">
        <f t="shared" si="14"/>
        <v>12916</v>
      </c>
      <c r="K48" s="26">
        <f t="shared" si="15"/>
        <v>16829</v>
      </c>
      <c r="L48" s="28">
        <v>8430</v>
      </c>
      <c r="M48" s="29">
        <v>3463</v>
      </c>
      <c r="N48" s="24">
        <v>4343</v>
      </c>
      <c r="O48" s="29"/>
      <c r="P48" s="28">
        <v>16416</v>
      </c>
      <c r="Q48" s="28">
        <v>525</v>
      </c>
      <c r="R48" s="29">
        <f t="shared" si="16"/>
        <v>270</v>
      </c>
      <c r="S48" s="29">
        <v>1462</v>
      </c>
      <c r="T48" s="37">
        <f t="shared" si="17"/>
        <v>1476</v>
      </c>
      <c r="U48" s="28">
        <v>816</v>
      </c>
      <c r="V48" s="26">
        <v>3500</v>
      </c>
      <c r="W48" s="29">
        <f t="shared" si="18"/>
        <v>1732</v>
      </c>
      <c r="X48" s="31">
        <v>6698</v>
      </c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</row>
    <row r="49" spans="1:86" s="12" customFormat="1" ht="12.75" x14ac:dyDescent="0.2">
      <c r="A49" s="8"/>
      <c r="B49" s="8" t="s">
        <v>115</v>
      </c>
      <c r="C49" s="8" t="s">
        <v>44</v>
      </c>
      <c r="D49" s="23">
        <v>21976</v>
      </c>
      <c r="E49" s="28">
        <v>21782</v>
      </c>
      <c r="F49" s="25">
        <v>17761</v>
      </c>
      <c r="G49" s="29">
        <v>3507</v>
      </c>
      <c r="H49" s="26">
        <v>708</v>
      </c>
      <c r="I49" s="26">
        <f t="shared" si="19"/>
        <v>346</v>
      </c>
      <c r="J49" s="27">
        <f t="shared" si="14"/>
        <v>17761</v>
      </c>
      <c r="K49" s="26">
        <f t="shared" si="15"/>
        <v>21879</v>
      </c>
      <c r="L49" s="28">
        <v>11148</v>
      </c>
      <c r="M49" s="29">
        <v>4671</v>
      </c>
      <c r="N49" s="24">
        <v>5932</v>
      </c>
      <c r="O49" s="29"/>
      <c r="P49" s="28">
        <v>21976</v>
      </c>
      <c r="Q49" s="28">
        <v>608</v>
      </c>
      <c r="R49" s="29">
        <f t="shared" si="16"/>
        <v>362</v>
      </c>
      <c r="S49" s="29">
        <v>1715</v>
      </c>
      <c r="T49" s="37">
        <f t="shared" si="17"/>
        <v>1792</v>
      </c>
      <c r="U49" s="28">
        <v>1050</v>
      </c>
      <c r="V49" s="26">
        <v>4215</v>
      </c>
      <c r="W49" s="29">
        <f t="shared" si="18"/>
        <v>2077</v>
      </c>
      <c r="X49" s="31">
        <v>9071</v>
      </c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</row>
    <row r="50" spans="1:86" s="12" customFormat="1" ht="12.75" x14ac:dyDescent="0.2">
      <c r="A50" s="8"/>
      <c r="B50" s="8" t="s">
        <v>116</v>
      </c>
      <c r="C50" s="8" t="s">
        <v>45</v>
      </c>
      <c r="D50" s="23">
        <v>102941</v>
      </c>
      <c r="E50" s="28">
        <v>98009</v>
      </c>
      <c r="F50" s="25">
        <v>82022</v>
      </c>
      <c r="G50" s="29">
        <v>17346</v>
      </c>
      <c r="H50" s="26">
        <v>3573</v>
      </c>
      <c r="I50" s="26">
        <f t="shared" si="19"/>
        <v>1883</v>
      </c>
      <c r="J50" s="27">
        <f t="shared" si="14"/>
        <v>82022</v>
      </c>
      <c r="K50" s="26">
        <f t="shared" si="15"/>
        <v>100475</v>
      </c>
      <c r="L50" s="28">
        <v>54973</v>
      </c>
      <c r="M50" s="29">
        <v>23342</v>
      </c>
      <c r="N50" s="24">
        <v>26535</v>
      </c>
      <c r="O50" s="29">
        <v>57177</v>
      </c>
      <c r="P50" s="38">
        <v>45764</v>
      </c>
      <c r="Q50" s="28">
        <v>2967</v>
      </c>
      <c r="R50" s="29">
        <f t="shared" si="16"/>
        <v>1690</v>
      </c>
      <c r="S50" s="29">
        <v>8424</v>
      </c>
      <c r="T50" s="37">
        <f t="shared" si="17"/>
        <v>8922</v>
      </c>
      <c r="U50" s="28">
        <v>4688</v>
      </c>
      <c r="V50" s="26">
        <v>20919</v>
      </c>
      <c r="W50" s="29">
        <f t="shared" si="18"/>
        <v>10114</v>
      </c>
      <c r="X50" s="31">
        <v>44859</v>
      </c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</row>
    <row r="51" spans="1:86" s="12" customFormat="1" ht="12.75" x14ac:dyDescent="0.2">
      <c r="A51" s="8"/>
      <c r="B51" s="8" t="s">
        <v>117</v>
      </c>
      <c r="C51" s="8" t="s">
        <v>46</v>
      </c>
      <c r="D51" s="23">
        <v>47573</v>
      </c>
      <c r="E51" s="28">
        <v>47866</v>
      </c>
      <c r="F51" s="25">
        <v>37415</v>
      </c>
      <c r="G51" s="29">
        <v>8564</v>
      </c>
      <c r="H51" s="26">
        <v>1594</v>
      </c>
      <c r="I51" s="26">
        <f t="shared" si="19"/>
        <v>827</v>
      </c>
      <c r="J51" s="27">
        <f t="shared" si="14"/>
        <v>37415</v>
      </c>
      <c r="K51" s="26">
        <f t="shared" si="15"/>
        <v>47719.5</v>
      </c>
      <c r="L51" s="28">
        <v>25214</v>
      </c>
      <c r="M51" s="29">
        <v>10384</v>
      </c>
      <c r="N51" s="24">
        <v>12479</v>
      </c>
      <c r="O51" s="29">
        <v>21488</v>
      </c>
      <c r="P51" s="38">
        <v>26085</v>
      </c>
      <c r="Q51" s="28">
        <v>1496</v>
      </c>
      <c r="R51" s="29">
        <f t="shared" si="16"/>
        <v>767</v>
      </c>
      <c r="S51" s="29">
        <v>4139</v>
      </c>
      <c r="T51" s="37">
        <f t="shared" si="17"/>
        <v>4425</v>
      </c>
      <c r="U51" s="28">
        <v>2308</v>
      </c>
      <c r="V51" s="26">
        <v>10158</v>
      </c>
      <c r="W51" s="29">
        <f t="shared" si="18"/>
        <v>4906</v>
      </c>
      <c r="X51" s="31">
        <v>20308</v>
      </c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</row>
    <row r="52" spans="1:86" s="12" customFormat="1" ht="12.75" x14ac:dyDescent="0.2">
      <c r="A52" s="8"/>
      <c r="B52" s="8" t="s">
        <v>118</v>
      </c>
      <c r="C52" s="8" t="s">
        <v>47</v>
      </c>
      <c r="D52" s="23">
        <v>5863</v>
      </c>
      <c r="E52" s="28">
        <v>6095</v>
      </c>
      <c r="F52" s="25">
        <v>4654</v>
      </c>
      <c r="G52" s="29">
        <v>1003</v>
      </c>
      <c r="H52" s="26">
        <v>206</v>
      </c>
      <c r="I52" s="26">
        <f t="shared" si="19"/>
        <v>97</v>
      </c>
      <c r="J52" s="27">
        <f t="shared" si="14"/>
        <v>4654</v>
      </c>
      <c r="K52" s="26">
        <f t="shared" si="15"/>
        <v>5979</v>
      </c>
      <c r="L52" s="28">
        <v>3006</v>
      </c>
      <c r="M52" s="29">
        <v>1363</v>
      </c>
      <c r="N52" s="24">
        <v>1390</v>
      </c>
      <c r="O52" s="29"/>
      <c r="P52" s="28">
        <v>5863</v>
      </c>
      <c r="Q52" s="28">
        <v>164</v>
      </c>
      <c r="R52" s="29">
        <f t="shared" si="16"/>
        <v>109</v>
      </c>
      <c r="S52" s="29">
        <v>437</v>
      </c>
      <c r="T52" s="37">
        <f t="shared" si="17"/>
        <v>566</v>
      </c>
      <c r="U52" s="28">
        <v>261</v>
      </c>
      <c r="V52" s="26">
        <v>1209</v>
      </c>
      <c r="W52" s="29">
        <f t="shared" si="18"/>
        <v>546</v>
      </c>
      <c r="X52" s="31">
        <v>2460</v>
      </c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</row>
    <row r="53" spans="1:86" s="12" customFormat="1" ht="12.75" x14ac:dyDescent="0.2">
      <c r="A53" s="8"/>
      <c r="B53" s="8" t="s">
        <v>119</v>
      </c>
      <c r="C53" s="8" t="s">
        <v>48</v>
      </c>
      <c r="D53" s="23">
        <v>26697</v>
      </c>
      <c r="E53" s="28">
        <v>27468</v>
      </c>
      <c r="F53" s="25">
        <v>22204</v>
      </c>
      <c r="G53" s="29">
        <v>3568</v>
      </c>
      <c r="H53" s="26">
        <v>925</v>
      </c>
      <c r="I53" s="26">
        <f t="shared" si="19"/>
        <v>477</v>
      </c>
      <c r="J53" s="27">
        <f t="shared" si="14"/>
        <v>22204</v>
      </c>
      <c r="K53" s="26">
        <f t="shared" si="15"/>
        <v>27082.5</v>
      </c>
      <c r="L53" s="28">
        <v>14080</v>
      </c>
      <c r="M53" s="29">
        <v>5809</v>
      </c>
      <c r="N53" s="24">
        <v>7678</v>
      </c>
      <c r="O53" s="29"/>
      <c r="P53" s="28">
        <v>26697</v>
      </c>
      <c r="Q53" s="28">
        <v>679</v>
      </c>
      <c r="R53" s="29">
        <f t="shared" si="16"/>
        <v>448</v>
      </c>
      <c r="S53" s="29">
        <v>1749</v>
      </c>
      <c r="T53" s="37">
        <f t="shared" si="17"/>
        <v>1819</v>
      </c>
      <c r="U53" s="28">
        <v>860</v>
      </c>
      <c r="V53" s="26">
        <v>4493</v>
      </c>
      <c r="W53" s="29">
        <f t="shared" si="18"/>
        <v>2197</v>
      </c>
      <c r="X53" s="31">
        <v>11883</v>
      </c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</row>
    <row r="54" spans="1:86" s="12" customFormat="1" ht="12.75" x14ac:dyDescent="0.2">
      <c r="A54" s="8"/>
      <c r="B54" s="8" t="s">
        <v>120</v>
      </c>
      <c r="C54" s="8" t="s">
        <v>49</v>
      </c>
      <c r="D54" s="23">
        <v>34002</v>
      </c>
      <c r="E54" s="28">
        <v>32717</v>
      </c>
      <c r="F54" s="25">
        <v>27924</v>
      </c>
      <c r="G54" s="29">
        <v>4967</v>
      </c>
      <c r="H54" s="26">
        <v>1111</v>
      </c>
      <c r="I54" s="26">
        <f t="shared" si="19"/>
        <v>605</v>
      </c>
      <c r="J54" s="27">
        <f t="shared" si="14"/>
        <v>27924</v>
      </c>
      <c r="K54" s="26">
        <f t="shared" si="15"/>
        <v>33359.5</v>
      </c>
      <c r="L54" s="28">
        <v>17772</v>
      </c>
      <c r="M54" s="29">
        <v>7279</v>
      </c>
      <c r="N54" s="24">
        <v>9383</v>
      </c>
      <c r="O54" s="29"/>
      <c r="P54" s="28">
        <v>34002</v>
      </c>
      <c r="Q54" s="28">
        <v>1031</v>
      </c>
      <c r="R54" s="29">
        <f t="shared" si="16"/>
        <v>506</v>
      </c>
      <c r="S54" s="29">
        <v>2441</v>
      </c>
      <c r="T54" s="37">
        <f t="shared" si="17"/>
        <v>2526</v>
      </c>
      <c r="U54" s="37">
        <v>1197</v>
      </c>
      <c r="V54" s="26">
        <v>6078</v>
      </c>
      <c r="W54" s="29">
        <f t="shared" si="18"/>
        <v>2947</v>
      </c>
      <c r="X54" s="31">
        <v>14825</v>
      </c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</row>
    <row r="55" spans="1:86" s="12" customFormat="1" ht="12.75" x14ac:dyDescent="0.2">
      <c r="A55" s="8"/>
      <c r="B55" s="8" t="s">
        <v>121</v>
      </c>
      <c r="C55" s="8" t="s">
        <v>50</v>
      </c>
      <c r="D55" s="23">
        <v>31187</v>
      </c>
      <c r="E55" s="24">
        <v>30617</v>
      </c>
      <c r="F55" s="25">
        <v>25950</v>
      </c>
      <c r="G55" s="29">
        <v>4397</v>
      </c>
      <c r="H55" s="26">
        <v>840</v>
      </c>
      <c r="I55" s="26">
        <f t="shared" si="19"/>
        <v>462</v>
      </c>
      <c r="J55" s="27">
        <f t="shared" si="14"/>
        <v>25950</v>
      </c>
      <c r="K55" s="26">
        <f t="shared" si="15"/>
        <v>30902</v>
      </c>
      <c r="L55" s="28">
        <v>16210</v>
      </c>
      <c r="M55" s="29">
        <v>6729</v>
      </c>
      <c r="N55" s="24">
        <v>9365</v>
      </c>
      <c r="O55" s="29">
        <v>10144</v>
      </c>
      <c r="P55" s="38">
        <v>21043</v>
      </c>
      <c r="Q55" s="28">
        <v>731</v>
      </c>
      <c r="R55" s="29">
        <f t="shared" si="16"/>
        <v>378</v>
      </c>
      <c r="S55" s="29">
        <v>2029</v>
      </c>
      <c r="T55" s="37">
        <f t="shared" si="17"/>
        <v>2368</v>
      </c>
      <c r="U55" s="37">
        <v>1107</v>
      </c>
      <c r="V55" s="26">
        <v>5237</v>
      </c>
      <c r="W55" s="29">
        <f t="shared" si="18"/>
        <v>2407</v>
      </c>
      <c r="X55" s="31">
        <v>13803</v>
      </c>
    </row>
    <row r="56" spans="1:86" s="12" customFormat="1" ht="12.75" x14ac:dyDescent="0.2">
      <c r="A56" s="8"/>
      <c r="B56" s="8" t="s">
        <v>122</v>
      </c>
      <c r="C56" s="8" t="s">
        <v>51</v>
      </c>
      <c r="D56" s="23">
        <v>29568</v>
      </c>
      <c r="E56" s="24">
        <v>29051</v>
      </c>
      <c r="F56" s="25">
        <v>23495</v>
      </c>
      <c r="G56" s="29">
        <v>5056</v>
      </c>
      <c r="H56" s="26">
        <v>1017</v>
      </c>
      <c r="I56" s="26">
        <f t="shared" si="19"/>
        <v>523</v>
      </c>
      <c r="J56" s="27">
        <f t="shared" si="14"/>
        <v>23495</v>
      </c>
      <c r="K56" s="26">
        <f t="shared" si="15"/>
        <v>29309.5</v>
      </c>
      <c r="L56" s="29">
        <v>15608</v>
      </c>
      <c r="M56" s="29">
        <v>6261</v>
      </c>
      <c r="N56" s="24">
        <v>7927</v>
      </c>
      <c r="O56" s="29"/>
      <c r="P56" s="29">
        <v>29568</v>
      </c>
      <c r="Q56" s="29">
        <v>934</v>
      </c>
      <c r="R56" s="29">
        <f t="shared" si="16"/>
        <v>494</v>
      </c>
      <c r="S56" s="29">
        <v>2462</v>
      </c>
      <c r="T56" s="37">
        <f t="shared" si="17"/>
        <v>2594</v>
      </c>
      <c r="U56" s="37">
        <v>1276</v>
      </c>
      <c r="V56" s="26">
        <v>6073</v>
      </c>
      <c r="W56" s="29">
        <f t="shared" si="18"/>
        <v>2956</v>
      </c>
      <c r="X56" s="31">
        <v>12652</v>
      </c>
    </row>
    <row r="57" spans="1:86" s="12" customFormat="1" ht="12.75" x14ac:dyDescent="0.2">
      <c r="A57" s="8"/>
      <c r="B57" s="8" t="s">
        <v>123</v>
      </c>
      <c r="C57" s="8" t="s">
        <v>52</v>
      </c>
      <c r="D57" s="23">
        <v>34832</v>
      </c>
      <c r="E57" s="24">
        <v>32156</v>
      </c>
      <c r="F57" s="25">
        <v>27314</v>
      </c>
      <c r="G57" s="29">
        <v>6417</v>
      </c>
      <c r="H57" s="26">
        <v>1101</v>
      </c>
      <c r="I57" s="26">
        <f t="shared" si="19"/>
        <v>575</v>
      </c>
      <c r="J57" s="27">
        <f t="shared" si="14"/>
        <v>27314</v>
      </c>
      <c r="K57" s="26">
        <f t="shared" si="15"/>
        <v>33494</v>
      </c>
      <c r="L57" s="29">
        <v>18414</v>
      </c>
      <c r="M57" s="29">
        <v>7532</v>
      </c>
      <c r="N57" s="24">
        <v>9192</v>
      </c>
      <c r="O57" s="29">
        <v>14713</v>
      </c>
      <c r="P57" s="29">
        <v>20119</v>
      </c>
      <c r="Q57" s="29">
        <v>1171</v>
      </c>
      <c r="R57" s="29">
        <f t="shared" si="16"/>
        <v>526</v>
      </c>
      <c r="S57" s="29">
        <v>3112</v>
      </c>
      <c r="T57" s="37">
        <f t="shared" si="17"/>
        <v>3305</v>
      </c>
      <c r="U57" s="37">
        <v>1698</v>
      </c>
      <c r="V57" s="26">
        <v>7518</v>
      </c>
      <c r="W57" s="29">
        <f t="shared" si="18"/>
        <v>3638</v>
      </c>
      <c r="X57" s="31">
        <v>14776</v>
      </c>
    </row>
    <row r="58" spans="1:86" s="12" customFormat="1" ht="12.75" x14ac:dyDescent="0.2">
      <c r="A58" s="8"/>
      <c r="B58" s="8" t="s">
        <v>124</v>
      </c>
      <c r="C58" s="8" t="s">
        <v>53</v>
      </c>
      <c r="D58" s="23">
        <v>30137</v>
      </c>
      <c r="E58" s="24">
        <v>32494</v>
      </c>
      <c r="F58" s="25">
        <v>24745</v>
      </c>
      <c r="G58" s="29">
        <v>4424</v>
      </c>
      <c r="H58" s="26">
        <v>968</v>
      </c>
      <c r="I58" s="26">
        <f t="shared" si="19"/>
        <v>503</v>
      </c>
      <c r="J58" s="27">
        <f t="shared" si="14"/>
        <v>24745</v>
      </c>
      <c r="K58" s="26">
        <f t="shared" si="15"/>
        <v>31315.5</v>
      </c>
      <c r="L58" s="29">
        <v>15889</v>
      </c>
      <c r="M58" s="29">
        <v>6357</v>
      </c>
      <c r="N58" s="24">
        <v>8870</v>
      </c>
      <c r="O58" s="29"/>
      <c r="P58" s="29">
        <v>30137</v>
      </c>
      <c r="Q58" s="29">
        <v>903</v>
      </c>
      <c r="R58" s="29">
        <f t="shared" si="16"/>
        <v>465</v>
      </c>
      <c r="S58" s="29">
        <v>2137</v>
      </c>
      <c r="T58" s="37">
        <f t="shared" si="17"/>
        <v>2287</v>
      </c>
      <c r="U58" s="37">
        <v>1038</v>
      </c>
      <c r="V58" s="26">
        <v>5392</v>
      </c>
      <c r="W58" s="29">
        <f t="shared" si="18"/>
        <v>2602</v>
      </c>
      <c r="X58" s="31">
        <v>13287</v>
      </c>
    </row>
    <row r="59" spans="1:86" s="12" customFormat="1" ht="12.75" x14ac:dyDescent="0.2">
      <c r="A59" s="8"/>
      <c r="B59" s="8" t="s">
        <v>125</v>
      </c>
      <c r="C59" s="8" t="s">
        <v>54</v>
      </c>
      <c r="D59" s="23">
        <v>24712</v>
      </c>
      <c r="E59" s="24">
        <v>24315</v>
      </c>
      <c r="F59" s="25">
        <v>19795</v>
      </c>
      <c r="G59" s="29">
        <v>4052</v>
      </c>
      <c r="H59" s="26">
        <v>865</v>
      </c>
      <c r="I59" s="26">
        <f t="shared" si="19"/>
        <v>435</v>
      </c>
      <c r="J59" s="27">
        <f t="shared" si="14"/>
        <v>19795</v>
      </c>
      <c r="K59" s="26">
        <f t="shared" si="15"/>
        <v>24513.5</v>
      </c>
      <c r="L59" s="29">
        <v>13205</v>
      </c>
      <c r="M59" s="29">
        <v>5369</v>
      </c>
      <c r="N59" s="24">
        <v>6975</v>
      </c>
      <c r="O59" s="29"/>
      <c r="P59" s="29">
        <v>24712</v>
      </c>
      <c r="Q59" s="29">
        <v>798</v>
      </c>
      <c r="R59" s="29">
        <f t="shared" si="16"/>
        <v>430</v>
      </c>
      <c r="S59" s="29">
        <v>1989</v>
      </c>
      <c r="T59" s="37">
        <f t="shared" si="17"/>
        <v>2063</v>
      </c>
      <c r="U59" s="37">
        <v>1085</v>
      </c>
      <c r="V59" s="26">
        <v>4917</v>
      </c>
      <c r="W59" s="29">
        <f t="shared" si="18"/>
        <v>2419</v>
      </c>
      <c r="X59" s="31">
        <v>10786</v>
      </c>
    </row>
    <row r="60" spans="1:86" s="14" customFormat="1" ht="56.25" customHeight="1" x14ac:dyDescent="0.15">
      <c r="A60" s="13"/>
      <c r="B60" s="13"/>
      <c r="C60" s="13"/>
      <c r="D60" s="15" t="s">
        <v>137</v>
      </c>
      <c r="E60" s="15" t="s">
        <v>136</v>
      </c>
      <c r="F60" s="16" t="s">
        <v>126</v>
      </c>
      <c r="G60" s="16" t="s">
        <v>55</v>
      </c>
      <c r="H60" s="16" t="s">
        <v>56</v>
      </c>
      <c r="I60" s="16" t="s">
        <v>57</v>
      </c>
      <c r="J60" s="16" t="s">
        <v>58</v>
      </c>
      <c r="K60" s="16" t="s">
        <v>129</v>
      </c>
      <c r="L60" s="16" t="s">
        <v>59</v>
      </c>
      <c r="M60" s="16" t="s">
        <v>60</v>
      </c>
      <c r="N60" s="16" t="s">
        <v>61</v>
      </c>
      <c r="O60" s="16" t="s">
        <v>62</v>
      </c>
      <c r="P60" s="16" t="s">
        <v>63</v>
      </c>
      <c r="Q60" s="16" t="s">
        <v>64</v>
      </c>
      <c r="R60" s="16" t="s">
        <v>65</v>
      </c>
      <c r="S60" s="16" t="s">
        <v>66</v>
      </c>
      <c r="T60" s="18" t="s">
        <v>67</v>
      </c>
      <c r="U60" s="40" t="s">
        <v>127</v>
      </c>
      <c r="V60" s="41" t="s">
        <v>128</v>
      </c>
      <c r="W60" s="41" t="s">
        <v>130</v>
      </c>
      <c r="X60" s="41" t="s">
        <v>134</v>
      </c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</row>
    <row r="61" spans="1:86" x14ac:dyDescent="0.15">
      <c r="B61" s="4"/>
      <c r="C61" s="4"/>
      <c r="D61" s="42"/>
      <c r="E61" s="42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86" x14ac:dyDescent="0.15">
      <c r="B62" s="4"/>
      <c r="C62" s="4"/>
      <c r="D62" s="42"/>
      <c r="E62" s="42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86" x14ac:dyDescent="0.15">
      <c r="B63" s="4"/>
      <c r="C63" s="4"/>
      <c r="D63" s="42"/>
      <c r="E63" s="42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86" x14ac:dyDescent="0.15">
      <c r="B64" s="4"/>
      <c r="C64" s="4"/>
      <c r="D64" s="42"/>
      <c r="E64" s="42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2:22" x14ac:dyDescent="0.15">
      <c r="B65" s="4"/>
      <c r="C65" s="4"/>
      <c r="D65" s="42"/>
      <c r="E65" s="42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2:22" x14ac:dyDescent="0.15">
      <c r="B66" s="4"/>
      <c r="C66" s="4"/>
      <c r="D66" s="42"/>
      <c r="E66" s="42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2:22" x14ac:dyDescent="0.15">
      <c r="B67" s="4"/>
      <c r="C67" s="4"/>
      <c r="D67" s="42"/>
      <c r="E67" s="42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2:22" x14ac:dyDescent="0.15">
      <c r="B68" s="4"/>
      <c r="C68" s="4"/>
      <c r="D68" s="42"/>
      <c r="E68" s="42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2:22" x14ac:dyDescent="0.15">
      <c r="B69" s="4"/>
      <c r="C69" s="4"/>
      <c r="D69" s="42"/>
      <c r="E69" s="42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2:22" x14ac:dyDescent="0.15">
      <c r="B70" s="4"/>
      <c r="C70" s="4"/>
      <c r="D70" s="42"/>
      <c r="E70" s="42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2:22" x14ac:dyDescent="0.15">
      <c r="B71" s="4"/>
      <c r="C71" s="4"/>
      <c r="D71" s="42"/>
      <c r="E71" s="42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2:22" x14ac:dyDescent="0.15">
      <c r="B72" s="4"/>
      <c r="C72" s="4"/>
      <c r="D72" s="42"/>
      <c r="E72" s="42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2:22" x14ac:dyDescent="0.15">
      <c r="B73" s="4"/>
      <c r="C73" s="4"/>
      <c r="D73" s="42"/>
      <c r="E73" s="42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2:22" x14ac:dyDescent="0.15">
      <c r="B74" s="4"/>
      <c r="C74" s="4"/>
      <c r="D74" s="42"/>
      <c r="E74" s="42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2:22" x14ac:dyDescent="0.15">
      <c r="B75" s="4"/>
      <c r="C75" s="4"/>
      <c r="D75" s="42"/>
      <c r="E75" s="42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2:22" x14ac:dyDescent="0.15">
      <c r="B76" s="4"/>
      <c r="C76" s="4"/>
      <c r="D76" s="42"/>
      <c r="E76" s="42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2:22" x14ac:dyDescent="0.15">
      <c r="B77" s="4"/>
      <c r="C77" s="4"/>
      <c r="D77" s="42"/>
      <c r="E77" s="42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2:22" x14ac:dyDescent="0.15">
      <c r="B78" s="4"/>
      <c r="C78" s="4"/>
      <c r="D78" s="42"/>
      <c r="E78" s="42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2:22" x14ac:dyDescent="0.15">
      <c r="B79" s="4"/>
      <c r="C79" s="4"/>
      <c r="D79" s="42"/>
      <c r="E79" s="42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2:22" x14ac:dyDescent="0.15">
      <c r="B80" s="4"/>
      <c r="C80" s="4"/>
      <c r="D80" s="42"/>
      <c r="E80" s="42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2:22" x14ac:dyDescent="0.15">
      <c r="B81" s="4"/>
      <c r="C81" s="4"/>
      <c r="D81" s="42"/>
      <c r="E81" s="42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2:22" x14ac:dyDescent="0.15">
      <c r="B82" s="4"/>
      <c r="C82" s="4"/>
      <c r="D82" s="42"/>
      <c r="E82" s="42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2:22" x14ac:dyDescent="0.15">
      <c r="B83" s="4"/>
      <c r="C83" s="4"/>
      <c r="D83" s="42"/>
      <c r="E83" s="42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2:22" x14ac:dyDescent="0.15">
      <c r="B84" s="4"/>
      <c r="C84" s="4"/>
      <c r="D84" s="42"/>
      <c r="E84" s="42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2:22" x14ac:dyDescent="0.15">
      <c r="B85" s="4"/>
      <c r="C85" s="4"/>
      <c r="D85" s="42"/>
      <c r="E85" s="42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2:22" x14ac:dyDescent="0.15">
      <c r="B86" s="4"/>
      <c r="C86" s="4"/>
      <c r="D86" s="42"/>
      <c r="E86" s="42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2:22" x14ac:dyDescent="0.15">
      <c r="B87" s="4"/>
      <c r="C87" s="4"/>
      <c r="D87" s="42"/>
      <c r="E87" s="42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2:22" x14ac:dyDescent="0.15">
      <c r="B88" s="4"/>
      <c r="C88" s="4"/>
      <c r="D88" s="42"/>
      <c r="E88" s="42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2:22" x14ac:dyDescent="0.15">
      <c r="B89" s="4"/>
      <c r="C89" s="4"/>
      <c r="D89" s="42"/>
      <c r="E89" s="42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2:22" x14ac:dyDescent="0.15">
      <c r="B90" s="4"/>
      <c r="C90" s="4"/>
      <c r="D90" s="42"/>
      <c r="E90" s="42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2:22" x14ac:dyDescent="0.15">
      <c r="B91" s="4"/>
      <c r="C91" s="4"/>
      <c r="D91" s="42"/>
      <c r="E91" s="42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2:22" x14ac:dyDescent="0.15">
      <c r="B92" s="4"/>
      <c r="C92" s="4"/>
      <c r="D92" s="42"/>
      <c r="E92" s="42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2:22" x14ac:dyDescent="0.15">
      <c r="B93" s="4"/>
      <c r="C93" s="4"/>
      <c r="D93" s="42"/>
      <c r="E93" s="42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2:22" x14ac:dyDescent="0.15">
      <c r="B94" s="4"/>
      <c r="C94" s="4"/>
      <c r="D94" s="42"/>
      <c r="E94" s="42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2:22" x14ac:dyDescent="0.15">
      <c r="B95" s="4"/>
      <c r="C95" s="4"/>
      <c r="D95" s="42"/>
      <c r="E95" s="42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2:22" x14ac:dyDescent="0.15">
      <c r="B96" s="4"/>
      <c r="C96" s="4"/>
      <c r="D96" s="42"/>
      <c r="E96" s="42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2:22" x14ac:dyDescent="0.15">
      <c r="B97" s="4"/>
      <c r="C97" s="4"/>
      <c r="D97" s="42"/>
      <c r="E97" s="42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2:22" x14ac:dyDescent="0.15">
      <c r="B98" s="4"/>
      <c r="C98" s="4"/>
      <c r="D98" s="42"/>
      <c r="E98" s="42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2:22" x14ac:dyDescent="0.15">
      <c r="B99" s="4"/>
      <c r="C99" s="4"/>
      <c r="D99" s="42"/>
      <c r="E99" s="42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2:22" x14ac:dyDescent="0.15">
      <c r="B100" s="4"/>
      <c r="C100" s="4"/>
      <c r="D100" s="42"/>
      <c r="E100" s="42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2:22" x14ac:dyDescent="0.15">
      <c r="B101" s="4"/>
      <c r="C101" s="4"/>
      <c r="D101" s="42"/>
      <c r="E101" s="42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2:22" x14ac:dyDescent="0.15">
      <c r="B102" s="4"/>
      <c r="C102" s="4"/>
      <c r="D102" s="42"/>
      <c r="E102" s="42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2:22" x14ac:dyDescent="0.15">
      <c r="B103" s="4"/>
      <c r="C103" s="4"/>
      <c r="D103" s="42"/>
      <c r="E103" s="42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2:22" x14ac:dyDescent="0.15">
      <c r="B104" s="4"/>
      <c r="C104" s="4"/>
      <c r="D104" s="42"/>
      <c r="E104" s="42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2:22" x14ac:dyDescent="0.15">
      <c r="B105" s="4"/>
      <c r="C105" s="4"/>
      <c r="D105" s="42"/>
      <c r="E105" s="42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2:22" x14ac:dyDescent="0.15">
      <c r="B106" s="4"/>
      <c r="C106" s="4"/>
      <c r="D106" s="42"/>
      <c r="E106" s="42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2:22" x14ac:dyDescent="0.15">
      <c r="B107" s="4"/>
      <c r="C107" s="4"/>
      <c r="D107" s="42"/>
      <c r="E107" s="42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2:22" x14ac:dyDescent="0.15">
      <c r="B108" s="4"/>
      <c r="C108" s="4"/>
      <c r="D108" s="42"/>
      <c r="E108" s="42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2:22" x14ac:dyDescent="0.15">
      <c r="B109" s="4"/>
      <c r="C109" s="4"/>
      <c r="D109" s="42"/>
      <c r="E109" s="42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2:22" x14ac:dyDescent="0.15">
      <c r="B110" s="4"/>
      <c r="C110" s="4"/>
      <c r="D110" s="42"/>
      <c r="E110" s="42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2:22" x14ac:dyDescent="0.15">
      <c r="B111" s="4"/>
      <c r="C111" s="4"/>
      <c r="D111" s="42"/>
      <c r="E111" s="42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2:22" x14ac:dyDescent="0.15">
      <c r="B112" s="4"/>
      <c r="C112" s="4"/>
      <c r="D112" s="42"/>
      <c r="E112" s="42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2:22" x14ac:dyDescent="0.15">
      <c r="B113" s="4"/>
      <c r="C113" s="4"/>
      <c r="D113" s="42"/>
      <c r="E113" s="42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2:22" x14ac:dyDescent="0.15">
      <c r="B114" s="4"/>
      <c r="C114" s="4"/>
      <c r="D114" s="42"/>
      <c r="E114" s="42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2:22" x14ac:dyDescent="0.15">
      <c r="B115" s="4"/>
      <c r="C115" s="4"/>
      <c r="D115" s="42"/>
      <c r="E115" s="42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2:22" x14ac:dyDescent="0.15">
      <c r="B116" s="4"/>
      <c r="C116" s="4"/>
      <c r="D116" s="42"/>
      <c r="E116" s="42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2:22" x14ac:dyDescent="0.15">
      <c r="B117" s="4"/>
      <c r="C117" s="4"/>
      <c r="D117" s="42"/>
      <c r="E117" s="42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2:22" x14ac:dyDescent="0.15">
      <c r="B118" s="4"/>
      <c r="C118" s="4"/>
      <c r="D118" s="42"/>
      <c r="E118" s="42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2:22" x14ac:dyDescent="0.15">
      <c r="B119" s="4"/>
      <c r="C119" s="4"/>
      <c r="D119" s="42"/>
      <c r="E119" s="42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2:22" x14ac:dyDescent="0.15">
      <c r="B120" s="4"/>
      <c r="C120" s="4"/>
      <c r="D120" s="42"/>
      <c r="E120" s="42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2:22" x14ac:dyDescent="0.15">
      <c r="B121" s="4"/>
      <c r="C121" s="4"/>
      <c r="D121" s="42"/>
      <c r="E121" s="42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2:22" x14ac:dyDescent="0.15">
      <c r="B122" s="4"/>
      <c r="C122" s="4"/>
      <c r="D122" s="42"/>
      <c r="E122" s="42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2:22" x14ac:dyDescent="0.15">
      <c r="B123" s="4"/>
      <c r="C123" s="4"/>
      <c r="D123" s="42"/>
      <c r="E123" s="42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2:22" x14ac:dyDescent="0.15">
      <c r="B124" s="4"/>
      <c r="C124" s="4"/>
      <c r="D124" s="42"/>
      <c r="E124" s="42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2:22" x14ac:dyDescent="0.15">
      <c r="B125" s="4"/>
      <c r="C125" s="4"/>
      <c r="D125" s="42"/>
      <c r="E125" s="42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2:22" x14ac:dyDescent="0.15">
      <c r="B126" s="4"/>
      <c r="C126" s="4"/>
      <c r="D126" s="42"/>
      <c r="E126" s="42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2:22" x14ac:dyDescent="0.15">
      <c r="B127" s="4"/>
      <c r="C127" s="4"/>
      <c r="D127" s="42"/>
      <c r="E127" s="42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2:22" x14ac:dyDescent="0.15">
      <c r="B128" s="4"/>
      <c r="C128" s="4"/>
      <c r="D128" s="42"/>
      <c r="E128" s="42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2:22" x14ac:dyDescent="0.15">
      <c r="B129" s="4"/>
      <c r="C129" s="4"/>
      <c r="D129" s="42"/>
      <c r="E129" s="42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2:22" x14ac:dyDescent="0.15">
      <c r="B130" s="4"/>
      <c r="C130" s="4"/>
      <c r="D130" s="42"/>
      <c r="E130" s="42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2:22" x14ac:dyDescent="0.15">
      <c r="B131" s="4"/>
      <c r="C131" s="4"/>
      <c r="D131" s="42"/>
      <c r="E131" s="42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2:22" x14ac:dyDescent="0.15">
      <c r="B132" s="4"/>
      <c r="C132" s="4"/>
      <c r="D132" s="42"/>
      <c r="E132" s="42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2:22" x14ac:dyDescent="0.15">
      <c r="B133" s="4"/>
      <c r="C133" s="4"/>
      <c r="D133" s="42"/>
      <c r="E133" s="42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2:22" x14ac:dyDescent="0.15">
      <c r="B134" s="4"/>
      <c r="C134" s="4"/>
      <c r="D134" s="42"/>
      <c r="E134" s="42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2:22" x14ac:dyDescent="0.15">
      <c r="B135" s="4"/>
      <c r="C135" s="4"/>
      <c r="D135" s="42"/>
      <c r="E135" s="42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2:22" x14ac:dyDescent="0.15">
      <c r="B136" s="4"/>
      <c r="C136" s="4"/>
      <c r="D136" s="42"/>
      <c r="E136" s="42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2:22" x14ac:dyDescent="0.15">
      <c r="B137" s="4"/>
      <c r="C137" s="4"/>
      <c r="D137" s="42"/>
      <c r="E137" s="42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2:22" x14ac:dyDescent="0.15">
      <c r="B138" s="4"/>
      <c r="C138" s="4"/>
      <c r="D138" s="42"/>
      <c r="E138" s="42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2:22" x14ac:dyDescent="0.15">
      <c r="B139" s="4"/>
      <c r="C139" s="4"/>
      <c r="D139" s="42"/>
      <c r="E139" s="42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2:22" x14ac:dyDescent="0.15">
      <c r="B140" s="4"/>
      <c r="C140" s="4"/>
      <c r="D140" s="42"/>
      <c r="E140" s="42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2:22" x14ac:dyDescent="0.15">
      <c r="B141" s="4"/>
      <c r="C141" s="4"/>
      <c r="D141" s="42"/>
      <c r="E141" s="42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2:22" x14ac:dyDescent="0.15">
      <c r="B142" s="4"/>
      <c r="C142" s="4"/>
      <c r="D142" s="42"/>
      <c r="E142" s="42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2:22" x14ac:dyDescent="0.15">
      <c r="B143" s="4"/>
      <c r="C143" s="4"/>
      <c r="D143" s="42"/>
      <c r="E143" s="42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2:22" x14ac:dyDescent="0.15">
      <c r="B144" s="4"/>
      <c r="C144" s="4"/>
      <c r="D144" s="42"/>
      <c r="E144" s="42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2:22" x14ac:dyDescent="0.15">
      <c r="B145" s="4"/>
      <c r="C145" s="4"/>
      <c r="D145" s="42"/>
      <c r="E145" s="42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2:22" x14ac:dyDescent="0.15">
      <c r="B146" s="4"/>
      <c r="C146" s="4"/>
      <c r="D146" s="42"/>
      <c r="E146" s="42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2:22" x14ac:dyDescent="0.15">
      <c r="B147" s="4"/>
      <c r="C147" s="4"/>
      <c r="D147" s="42"/>
      <c r="E147" s="42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2:22" x14ac:dyDescent="0.15">
      <c r="B148" s="4"/>
      <c r="C148" s="4"/>
      <c r="D148" s="42"/>
      <c r="E148" s="42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2:22" x14ac:dyDescent="0.15">
      <c r="B149" s="4"/>
      <c r="C149" s="4"/>
      <c r="D149" s="42"/>
      <c r="E149" s="42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2:22" x14ac:dyDescent="0.15">
      <c r="B150" s="4"/>
      <c r="C150" s="4"/>
      <c r="D150" s="42"/>
      <c r="E150" s="42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2:22" x14ac:dyDescent="0.15">
      <c r="B151" s="4"/>
      <c r="C151" s="4"/>
      <c r="D151" s="42"/>
      <c r="E151" s="42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2:22" x14ac:dyDescent="0.15">
      <c r="B152" s="4"/>
      <c r="C152" s="4"/>
      <c r="D152" s="42"/>
      <c r="E152" s="42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</sheetData>
  <pageMargins left="0.25" right="0.25" top="0.75" bottom="0.75" header="0.3" footer="0.3"/>
  <pageSetup paperSize="9" scale="69" orientation="landscape" r:id="rId1"/>
  <rowBreaks count="1" manualBreakCount="1">
    <brk id="51" max="22" man="1"/>
  </rowBreaks>
  <ignoredErrors>
    <ignoredError sqref="H16:J16 R16 T16 K2 G3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Gus_e</dc:creator>
  <cp:lastModifiedBy>Хохлова Надежда Николаевна</cp:lastModifiedBy>
  <cp:lastPrinted>2017-11-24T07:53:56Z</cp:lastPrinted>
  <dcterms:created xsi:type="dcterms:W3CDTF">2016-11-22T08:34:35Z</dcterms:created>
  <dcterms:modified xsi:type="dcterms:W3CDTF">2023-11-28T13:31:19Z</dcterms:modified>
</cp:coreProperties>
</file>